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dmin\Desktop\BTST\2022\"/>
    </mc:Choice>
  </mc:AlternateContent>
  <bookViews>
    <workbookView xWindow="0" yWindow="0" windowWidth="30720" windowHeight="13913"/>
  </bookViews>
  <sheets>
    <sheet name="System 1 Live Trade List " sheetId="1" r:id="rId1"/>
    <sheet name="Sys 1 Reco Sheet Fut Vs Live" sheetId="8" r:id="rId2"/>
    <sheet name="System 2 Live Trade List" sheetId="2" r:id="rId3"/>
    <sheet name="Sys 2 Reco Sheet Fut Vs Live" sheetId="10" r:id="rId4"/>
  </sheets>
  <externalReferences>
    <externalReference r:id="rId5"/>
  </externalReferences>
  <calcPr calcId="152511"/>
</workbook>
</file>

<file path=xl/calcChain.xml><?xml version="1.0" encoding="utf-8"?>
<calcChain xmlns="http://schemas.openxmlformats.org/spreadsheetml/2006/main">
  <c r="BE966" i="10" l="1"/>
  <c r="BE965" i="10"/>
  <c r="BE964" i="10"/>
  <c r="BE963" i="10"/>
  <c r="BE962" i="10"/>
  <c r="BE961" i="10"/>
  <c r="AZ9" i="10"/>
  <c r="AZ10" i="10"/>
  <c r="AZ11" i="10"/>
  <c r="AZ12" i="10"/>
  <c r="AZ13" i="10"/>
  <c r="AZ14" i="10"/>
  <c r="AZ15" i="10"/>
  <c r="AZ16" i="10"/>
  <c r="AZ17" i="10"/>
  <c r="AZ18" i="10"/>
  <c r="AZ19" i="10"/>
  <c r="AZ20" i="10"/>
  <c r="AZ21" i="10"/>
  <c r="AZ22" i="10"/>
  <c r="AZ23" i="10"/>
  <c r="AZ24" i="10"/>
  <c r="AZ25" i="10"/>
  <c r="AZ26" i="10"/>
  <c r="AZ27" i="10"/>
  <c r="AZ28" i="10"/>
  <c r="AZ29" i="10"/>
  <c r="AZ30" i="10"/>
  <c r="AZ31" i="10"/>
  <c r="AZ32" i="10"/>
  <c r="AZ33" i="10"/>
  <c r="AZ34" i="10"/>
  <c r="AZ35" i="10"/>
  <c r="AZ36" i="10"/>
  <c r="AZ37" i="10"/>
  <c r="AZ38" i="10"/>
  <c r="AZ39" i="10"/>
  <c r="AZ40" i="10"/>
  <c r="AZ41" i="10"/>
  <c r="AZ42" i="10"/>
  <c r="AZ43" i="10"/>
  <c r="AZ44" i="10"/>
  <c r="AZ45" i="10"/>
  <c r="AZ46" i="10"/>
  <c r="AZ47" i="10"/>
  <c r="AZ48" i="10"/>
  <c r="AZ49" i="10"/>
  <c r="AZ50" i="10"/>
  <c r="AZ51" i="10"/>
  <c r="AZ52" i="10"/>
  <c r="AZ53" i="10"/>
  <c r="AZ54" i="10"/>
  <c r="AZ55" i="10"/>
  <c r="AZ56" i="10"/>
  <c r="AZ57" i="10"/>
  <c r="AZ58" i="10"/>
  <c r="AZ59" i="10"/>
  <c r="AZ60" i="10"/>
  <c r="AZ61" i="10"/>
  <c r="AZ62" i="10"/>
  <c r="AZ63" i="10"/>
  <c r="AZ64" i="10"/>
  <c r="AZ65" i="10"/>
  <c r="AZ66" i="10"/>
  <c r="AZ67" i="10"/>
  <c r="AZ68" i="10"/>
  <c r="AZ69" i="10"/>
  <c r="AZ70" i="10"/>
  <c r="AZ71" i="10"/>
  <c r="AZ72" i="10"/>
  <c r="AZ73" i="10"/>
  <c r="AZ74" i="10"/>
  <c r="AZ75" i="10"/>
  <c r="AZ76" i="10"/>
  <c r="AZ77" i="10"/>
  <c r="AZ78" i="10"/>
  <c r="AZ79" i="10"/>
  <c r="AZ80" i="10"/>
  <c r="AZ81" i="10"/>
  <c r="AZ82" i="10"/>
  <c r="AZ83" i="10"/>
  <c r="AZ84" i="10"/>
  <c r="AZ85" i="10"/>
  <c r="AZ86" i="10"/>
  <c r="AZ87" i="10"/>
  <c r="AZ88" i="10"/>
  <c r="AZ89" i="10"/>
  <c r="AZ90" i="10"/>
  <c r="AZ91" i="10"/>
  <c r="AZ92" i="10"/>
  <c r="AZ93" i="10"/>
  <c r="AZ94" i="10"/>
  <c r="AZ95" i="10"/>
  <c r="AZ96" i="10"/>
  <c r="AZ97" i="10"/>
  <c r="AZ98" i="10"/>
  <c r="AZ99" i="10"/>
  <c r="AZ100" i="10"/>
  <c r="AZ101" i="10"/>
  <c r="AZ102" i="10"/>
  <c r="AZ103" i="10"/>
  <c r="AZ104" i="10"/>
  <c r="AZ105" i="10"/>
  <c r="AZ106" i="10"/>
  <c r="AZ107" i="10"/>
  <c r="AZ108" i="10"/>
  <c r="AZ109" i="10"/>
  <c r="AZ110" i="10"/>
  <c r="AZ111" i="10"/>
  <c r="AZ112" i="10"/>
  <c r="AZ113" i="10"/>
  <c r="AZ114" i="10"/>
  <c r="AZ115" i="10"/>
  <c r="AZ116" i="10"/>
  <c r="AZ117" i="10"/>
  <c r="AZ118" i="10"/>
  <c r="AZ119" i="10"/>
  <c r="AZ120" i="10"/>
  <c r="AZ121" i="10"/>
  <c r="AZ122" i="10"/>
  <c r="AZ123" i="10"/>
  <c r="AZ124" i="10"/>
  <c r="AZ125" i="10"/>
  <c r="AZ126" i="10"/>
  <c r="AZ127" i="10"/>
  <c r="AZ128" i="10"/>
  <c r="AZ129" i="10"/>
  <c r="AZ130" i="10"/>
  <c r="AZ131" i="10"/>
  <c r="AZ132" i="10"/>
  <c r="AZ133" i="10"/>
  <c r="AZ134" i="10"/>
  <c r="AZ135" i="10"/>
  <c r="AZ136" i="10"/>
  <c r="AZ137" i="10"/>
  <c r="AZ138" i="10"/>
  <c r="AZ139" i="10"/>
  <c r="AZ140" i="10"/>
  <c r="AZ141" i="10"/>
  <c r="AZ142" i="10"/>
  <c r="AZ143" i="10"/>
  <c r="AZ144" i="10"/>
  <c r="AZ145" i="10"/>
  <c r="AZ146" i="10"/>
  <c r="AZ147" i="10"/>
  <c r="AZ148" i="10"/>
  <c r="AZ149" i="10"/>
  <c r="AZ150" i="10"/>
  <c r="AZ151" i="10"/>
  <c r="AZ152" i="10"/>
  <c r="AZ153" i="10"/>
  <c r="AZ154" i="10"/>
  <c r="AZ155" i="10"/>
  <c r="AZ156" i="10"/>
  <c r="AZ157" i="10"/>
  <c r="AZ158" i="10"/>
  <c r="AZ159" i="10"/>
  <c r="AZ160" i="10"/>
  <c r="AZ161" i="10"/>
  <c r="AZ162" i="10"/>
  <c r="AZ163" i="10"/>
  <c r="AZ164" i="10"/>
  <c r="AZ165" i="10"/>
  <c r="AZ166" i="10"/>
  <c r="AZ167" i="10"/>
  <c r="AZ168" i="10"/>
  <c r="AZ169" i="10"/>
  <c r="AZ170" i="10"/>
  <c r="AZ171" i="10"/>
  <c r="AZ172" i="10"/>
  <c r="AZ173" i="10"/>
  <c r="AZ174" i="10"/>
  <c r="AZ175" i="10"/>
  <c r="AZ176" i="10"/>
  <c r="AZ177" i="10"/>
  <c r="AZ178" i="10"/>
  <c r="AZ179" i="10"/>
  <c r="AZ180" i="10"/>
  <c r="AZ181" i="10"/>
  <c r="AZ182" i="10"/>
  <c r="AZ183" i="10"/>
  <c r="AZ184" i="10"/>
  <c r="AZ185" i="10"/>
  <c r="AZ186" i="10"/>
  <c r="AZ187" i="10"/>
  <c r="AZ188" i="10"/>
  <c r="AZ189" i="10"/>
  <c r="AZ190" i="10"/>
  <c r="AZ191" i="10"/>
  <c r="AZ192" i="10"/>
  <c r="AZ193" i="10"/>
  <c r="AZ194" i="10"/>
  <c r="AZ195" i="10"/>
  <c r="AZ196" i="10"/>
  <c r="AZ197" i="10"/>
  <c r="AZ198" i="10"/>
  <c r="AZ199" i="10"/>
  <c r="AZ200" i="10"/>
  <c r="AZ201" i="10"/>
  <c r="AZ202" i="10"/>
  <c r="AZ203" i="10"/>
  <c r="AZ204" i="10"/>
  <c r="AZ205" i="10"/>
  <c r="AZ206" i="10"/>
  <c r="AZ207" i="10"/>
  <c r="AZ208" i="10"/>
  <c r="AZ209" i="10"/>
  <c r="AZ210" i="10"/>
  <c r="AZ211" i="10"/>
  <c r="AZ212" i="10"/>
  <c r="AZ213" i="10"/>
  <c r="AZ214" i="10"/>
  <c r="AZ215" i="10"/>
  <c r="AZ216" i="10"/>
  <c r="AZ217" i="10"/>
  <c r="AZ218" i="10"/>
  <c r="AZ219" i="10"/>
  <c r="AZ220" i="10"/>
  <c r="AZ221" i="10"/>
  <c r="AZ222" i="10"/>
  <c r="AZ223" i="10"/>
  <c r="AZ224" i="10"/>
  <c r="AZ225" i="10"/>
  <c r="AZ226" i="10"/>
  <c r="AZ227" i="10"/>
  <c r="AZ228" i="10"/>
  <c r="AZ229" i="10"/>
  <c r="AZ230" i="10"/>
  <c r="AZ231" i="10"/>
  <c r="AZ232" i="10"/>
  <c r="AZ233" i="10"/>
  <c r="AZ234" i="10"/>
  <c r="AZ235" i="10"/>
  <c r="AZ236" i="10"/>
  <c r="AZ237" i="10"/>
  <c r="AZ238" i="10"/>
  <c r="AZ239" i="10"/>
  <c r="AZ240" i="10"/>
  <c r="AZ241" i="10"/>
  <c r="AZ242" i="10"/>
  <c r="AZ243" i="10"/>
  <c r="AZ244" i="10"/>
  <c r="AZ245" i="10"/>
  <c r="AZ246" i="10"/>
  <c r="AZ247" i="10"/>
  <c r="AZ248" i="10"/>
  <c r="AZ249" i="10"/>
  <c r="AZ250" i="10"/>
  <c r="AZ251" i="10"/>
  <c r="AZ252" i="10"/>
  <c r="AZ253" i="10"/>
  <c r="AZ254" i="10"/>
  <c r="AZ255" i="10"/>
  <c r="AZ256" i="10"/>
  <c r="AZ257" i="10"/>
  <c r="AZ258" i="10"/>
  <c r="AZ259" i="10"/>
  <c r="AZ260" i="10"/>
  <c r="AZ261" i="10"/>
  <c r="AZ262" i="10"/>
  <c r="AZ263" i="10"/>
  <c r="AZ264" i="10"/>
  <c r="AZ265" i="10"/>
  <c r="AZ266" i="10"/>
  <c r="AZ267" i="10"/>
  <c r="AZ268" i="10"/>
  <c r="AZ269" i="10"/>
  <c r="AZ270" i="10"/>
  <c r="AZ271" i="10"/>
  <c r="AZ272" i="10"/>
  <c r="AZ273" i="10"/>
  <c r="AZ274" i="10"/>
  <c r="AZ275" i="10"/>
  <c r="AZ276" i="10"/>
  <c r="AZ277" i="10"/>
  <c r="AZ278" i="10"/>
  <c r="AZ279" i="10"/>
  <c r="AZ280" i="10"/>
  <c r="AZ281" i="10"/>
  <c r="AZ282" i="10"/>
  <c r="AZ283" i="10"/>
  <c r="AZ284" i="10"/>
  <c r="AZ285" i="10"/>
  <c r="AZ286" i="10"/>
  <c r="AZ287" i="10"/>
  <c r="AZ288" i="10"/>
  <c r="AZ289" i="10"/>
  <c r="AZ290" i="10"/>
  <c r="AZ291" i="10"/>
  <c r="AZ292" i="10"/>
  <c r="AZ293" i="10"/>
  <c r="AZ294" i="10"/>
  <c r="AZ295" i="10"/>
  <c r="AZ296" i="10"/>
  <c r="AZ297" i="10"/>
  <c r="AZ298" i="10"/>
  <c r="AZ299" i="10"/>
  <c r="AZ300" i="10"/>
  <c r="AZ301" i="10"/>
  <c r="AZ302" i="10"/>
  <c r="AZ303" i="10"/>
  <c r="AZ304" i="10"/>
  <c r="AZ305" i="10"/>
  <c r="AZ306" i="10"/>
  <c r="AZ307" i="10"/>
  <c r="AZ308" i="10"/>
  <c r="AZ309" i="10"/>
  <c r="AZ310" i="10"/>
  <c r="AZ311" i="10"/>
  <c r="AZ312" i="10"/>
  <c r="AZ313" i="10"/>
  <c r="AZ314" i="10"/>
  <c r="AZ315" i="10"/>
  <c r="AZ316" i="10"/>
  <c r="AZ317" i="10"/>
  <c r="AZ318" i="10"/>
  <c r="AZ319" i="10"/>
  <c r="AZ320" i="10"/>
  <c r="AZ321" i="10"/>
  <c r="AZ322" i="10"/>
  <c r="AZ323" i="10"/>
  <c r="AZ324" i="10"/>
  <c r="AZ325" i="10"/>
  <c r="AZ326" i="10"/>
  <c r="AZ327" i="10"/>
  <c r="AZ328" i="10"/>
  <c r="AZ329" i="10"/>
  <c r="AZ330" i="10"/>
  <c r="AZ331" i="10"/>
  <c r="AZ332" i="10"/>
  <c r="AZ333" i="10"/>
  <c r="AZ334" i="10"/>
  <c r="AZ335" i="10"/>
  <c r="AZ336" i="10"/>
  <c r="AZ337" i="10"/>
  <c r="AZ338" i="10"/>
  <c r="AZ339" i="10"/>
  <c r="AZ340" i="10"/>
  <c r="AZ341" i="10"/>
  <c r="AZ342" i="10"/>
  <c r="AZ343" i="10"/>
  <c r="AZ344" i="10"/>
  <c r="AZ345" i="10"/>
  <c r="AZ346" i="10"/>
  <c r="AZ347" i="10"/>
  <c r="AZ348" i="10"/>
  <c r="AZ349" i="10"/>
  <c r="AZ350" i="10"/>
  <c r="AZ351" i="10"/>
  <c r="AZ352" i="10"/>
  <c r="AZ353" i="10"/>
  <c r="AZ354" i="10"/>
  <c r="AZ355" i="10"/>
  <c r="AZ356" i="10"/>
  <c r="AZ357" i="10"/>
  <c r="AZ358" i="10"/>
  <c r="AZ359" i="10"/>
  <c r="AZ360" i="10"/>
  <c r="AZ361" i="10"/>
  <c r="AZ362" i="10"/>
  <c r="AZ363" i="10"/>
  <c r="AZ364" i="10"/>
  <c r="AZ365" i="10"/>
  <c r="AZ366" i="10"/>
  <c r="AZ367" i="10"/>
  <c r="AZ368" i="10"/>
  <c r="AZ369" i="10"/>
  <c r="AZ370" i="10"/>
  <c r="AZ371" i="10"/>
  <c r="AZ372" i="10"/>
  <c r="AZ373" i="10"/>
  <c r="AZ374" i="10"/>
  <c r="AZ375" i="10"/>
  <c r="AZ376" i="10"/>
  <c r="AZ377" i="10"/>
  <c r="AZ378" i="10"/>
  <c r="AZ379" i="10"/>
  <c r="AZ380" i="10"/>
  <c r="AZ381" i="10"/>
  <c r="AZ382" i="10"/>
  <c r="AZ383" i="10"/>
  <c r="AZ384" i="10"/>
  <c r="AZ385" i="10"/>
  <c r="AZ386" i="10"/>
  <c r="AZ387" i="10"/>
  <c r="AZ388" i="10"/>
  <c r="AZ389" i="10"/>
  <c r="AZ390" i="10"/>
  <c r="AZ391" i="10"/>
  <c r="AZ392" i="10"/>
  <c r="AZ393" i="10"/>
  <c r="AZ394" i="10"/>
  <c r="AZ395" i="10"/>
  <c r="AZ396" i="10"/>
  <c r="AZ397" i="10"/>
  <c r="AZ398" i="10"/>
  <c r="AZ399" i="10"/>
  <c r="AZ400" i="10"/>
  <c r="AZ401" i="10"/>
  <c r="AZ402" i="10"/>
  <c r="AZ403" i="10"/>
  <c r="AZ404" i="10"/>
  <c r="AZ405" i="10"/>
  <c r="AZ406" i="10"/>
  <c r="AZ407" i="10"/>
  <c r="AZ408" i="10"/>
  <c r="AZ409" i="10"/>
  <c r="AZ410" i="10"/>
  <c r="AZ411" i="10"/>
  <c r="AZ412" i="10"/>
  <c r="AZ413" i="10"/>
  <c r="AZ414" i="10"/>
  <c r="AZ415" i="10"/>
  <c r="AZ416" i="10"/>
  <c r="AZ417" i="10"/>
  <c r="AZ418" i="10"/>
  <c r="AZ419" i="10"/>
  <c r="AZ420" i="10"/>
  <c r="AZ421" i="10"/>
  <c r="AZ422" i="10"/>
  <c r="AZ423" i="10"/>
  <c r="AZ424" i="10"/>
  <c r="AZ425" i="10"/>
  <c r="AZ426" i="10"/>
  <c r="AZ427" i="10"/>
  <c r="AZ428" i="10"/>
  <c r="AZ429" i="10"/>
  <c r="AZ430" i="10"/>
  <c r="AZ431" i="10"/>
  <c r="AZ432" i="10"/>
  <c r="AZ433" i="10"/>
  <c r="AZ434" i="10"/>
  <c r="AZ435" i="10"/>
  <c r="AZ436" i="10"/>
  <c r="AZ437" i="10"/>
  <c r="AZ438" i="10"/>
  <c r="AZ439" i="10"/>
  <c r="AZ440" i="10"/>
  <c r="AZ441" i="10"/>
  <c r="AZ442" i="10"/>
  <c r="AZ443" i="10"/>
  <c r="AZ444" i="10"/>
  <c r="AZ445" i="10"/>
  <c r="AZ446" i="10"/>
  <c r="AZ447" i="10"/>
  <c r="AZ448" i="10"/>
  <c r="AZ449" i="10"/>
  <c r="AZ450" i="10"/>
  <c r="AZ451" i="10"/>
  <c r="AZ452" i="10"/>
  <c r="AZ453" i="10"/>
  <c r="AZ454" i="10"/>
  <c r="AZ455" i="10"/>
  <c r="AZ456" i="10"/>
  <c r="AZ457" i="10"/>
  <c r="AZ458" i="10"/>
  <c r="AZ459" i="10"/>
  <c r="AZ460" i="10"/>
  <c r="AZ461" i="10"/>
  <c r="AZ462" i="10"/>
  <c r="AZ463" i="10"/>
  <c r="AZ464" i="10"/>
  <c r="AZ465" i="10"/>
  <c r="AZ466" i="10"/>
  <c r="AZ467" i="10"/>
  <c r="AZ468" i="10"/>
  <c r="AZ469" i="10"/>
  <c r="AZ470" i="10"/>
  <c r="AZ471" i="10"/>
  <c r="AZ472" i="10"/>
  <c r="AZ473" i="10"/>
  <c r="AZ474" i="10"/>
  <c r="AZ475" i="10"/>
  <c r="AZ476" i="10"/>
  <c r="AZ477" i="10"/>
  <c r="AZ478" i="10"/>
  <c r="AZ479" i="10"/>
  <c r="AZ480" i="10"/>
  <c r="AZ481" i="10"/>
  <c r="AZ482" i="10"/>
  <c r="AZ483" i="10"/>
  <c r="AZ484" i="10"/>
  <c r="AZ485" i="10"/>
  <c r="AZ486" i="10"/>
  <c r="AZ487" i="10"/>
  <c r="AZ488" i="10"/>
  <c r="AZ489" i="10"/>
  <c r="AZ490" i="10"/>
  <c r="AZ491" i="10"/>
  <c r="AZ492" i="10"/>
  <c r="AZ493" i="10"/>
  <c r="AZ494" i="10"/>
  <c r="AZ495" i="10"/>
  <c r="AZ496" i="10"/>
  <c r="AZ497" i="10"/>
  <c r="AZ498" i="10"/>
  <c r="AZ499" i="10"/>
  <c r="AZ500" i="10"/>
  <c r="AZ501" i="10"/>
  <c r="AZ502" i="10"/>
  <c r="AZ503" i="10"/>
  <c r="AZ504" i="10"/>
  <c r="AZ505" i="10"/>
  <c r="AZ506" i="10"/>
  <c r="AZ507" i="10"/>
  <c r="AZ508" i="10"/>
  <c r="AZ509" i="10"/>
  <c r="AZ510" i="10"/>
  <c r="AZ511" i="10"/>
  <c r="AZ512" i="10"/>
  <c r="AZ513" i="10"/>
  <c r="AZ514" i="10"/>
  <c r="AZ515" i="10"/>
  <c r="AZ516" i="10"/>
  <c r="AZ517" i="10"/>
  <c r="AZ518" i="10"/>
  <c r="AZ519" i="10"/>
  <c r="AZ520" i="10"/>
  <c r="AZ521" i="10"/>
  <c r="AZ522" i="10"/>
  <c r="AZ523" i="10"/>
  <c r="AZ524" i="10"/>
  <c r="AZ525" i="10"/>
  <c r="AZ526" i="10"/>
  <c r="AZ527" i="10"/>
  <c r="AZ528" i="10"/>
  <c r="AZ529" i="10"/>
  <c r="AZ530" i="10"/>
  <c r="AZ531" i="10"/>
  <c r="AZ532" i="10"/>
  <c r="AZ533" i="10"/>
  <c r="AZ534" i="10"/>
  <c r="AZ535" i="10"/>
  <c r="AZ536" i="10"/>
  <c r="AZ537" i="10"/>
  <c r="AZ538" i="10"/>
  <c r="AZ539" i="10"/>
  <c r="AZ540" i="10"/>
  <c r="AZ541" i="10"/>
  <c r="AZ542" i="10"/>
  <c r="AZ543" i="10"/>
  <c r="AZ544" i="10"/>
  <c r="AZ545" i="10"/>
  <c r="AZ546" i="10"/>
  <c r="AZ547" i="10"/>
  <c r="AZ548" i="10"/>
  <c r="AZ549" i="10"/>
  <c r="AZ550" i="10"/>
  <c r="AZ551" i="10"/>
  <c r="AZ552" i="10"/>
  <c r="AZ553" i="10"/>
  <c r="AZ554" i="10"/>
  <c r="AZ555" i="10"/>
  <c r="AZ556" i="10"/>
  <c r="AZ557" i="10"/>
  <c r="AZ558" i="10"/>
  <c r="AZ559" i="10"/>
  <c r="AZ560" i="10"/>
  <c r="AZ561" i="10"/>
  <c r="AZ562" i="10"/>
  <c r="AZ563" i="10"/>
  <c r="AZ564" i="10"/>
  <c r="AZ565" i="10"/>
  <c r="AZ566" i="10"/>
  <c r="AZ567" i="10"/>
  <c r="AZ568" i="10"/>
  <c r="AZ569" i="10"/>
  <c r="AZ570" i="10"/>
  <c r="AZ571" i="10"/>
  <c r="AZ572" i="10"/>
  <c r="AZ573" i="10"/>
  <c r="AZ574" i="10"/>
  <c r="AZ575" i="10"/>
  <c r="AZ576" i="10"/>
  <c r="AZ577" i="10"/>
  <c r="AZ578" i="10"/>
  <c r="AZ579" i="10"/>
  <c r="AZ580" i="10"/>
  <c r="AZ581" i="10"/>
  <c r="AZ582" i="10"/>
  <c r="AZ583" i="10"/>
  <c r="AZ584" i="10"/>
  <c r="AZ585" i="10"/>
  <c r="AZ586" i="10"/>
  <c r="AZ587" i="10"/>
  <c r="AZ588" i="10"/>
  <c r="AZ589" i="10"/>
  <c r="AZ590" i="10"/>
  <c r="AZ591" i="10"/>
  <c r="AZ592" i="10"/>
  <c r="AZ593" i="10"/>
  <c r="AZ594" i="10"/>
  <c r="AZ595" i="10"/>
  <c r="AZ596" i="10"/>
  <c r="AZ597" i="10"/>
  <c r="AZ598" i="10"/>
  <c r="AZ599" i="10"/>
  <c r="AZ600" i="10"/>
  <c r="AZ601" i="10"/>
  <c r="AZ602" i="10"/>
  <c r="AZ603" i="10"/>
  <c r="AZ604" i="10"/>
  <c r="AZ605" i="10"/>
  <c r="AZ606" i="10"/>
  <c r="AZ607" i="10"/>
  <c r="AZ608" i="10"/>
  <c r="AZ609" i="10"/>
  <c r="AZ610" i="10"/>
  <c r="AZ611" i="10"/>
  <c r="AZ612" i="10"/>
  <c r="AZ613" i="10"/>
  <c r="AZ614" i="10"/>
  <c r="AZ615" i="10"/>
  <c r="AZ616" i="10"/>
  <c r="AZ617" i="10"/>
  <c r="AZ618" i="10"/>
  <c r="AZ619" i="10"/>
  <c r="AZ620" i="10"/>
  <c r="AZ621" i="10"/>
  <c r="AZ622" i="10"/>
  <c r="AZ623" i="10"/>
  <c r="AZ624" i="10"/>
  <c r="AZ625" i="10"/>
  <c r="AZ626" i="10"/>
  <c r="AZ627" i="10"/>
  <c r="AZ628" i="10"/>
  <c r="AZ629" i="10"/>
  <c r="AZ630" i="10"/>
  <c r="AZ631" i="10"/>
  <c r="AZ632" i="10"/>
  <c r="AZ633" i="10"/>
  <c r="AZ634" i="10"/>
  <c r="AZ635" i="10"/>
  <c r="AZ636" i="10"/>
  <c r="AZ637" i="10"/>
  <c r="AZ638" i="10"/>
  <c r="AZ639" i="10"/>
  <c r="AZ640" i="10"/>
  <c r="AZ641" i="10"/>
  <c r="AZ642" i="10"/>
  <c r="AZ643" i="10"/>
  <c r="AZ644" i="10"/>
  <c r="AZ645" i="10"/>
  <c r="AZ646" i="10"/>
  <c r="AZ647" i="10"/>
  <c r="AZ648" i="10"/>
  <c r="AZ649" i="10"/>
  <c r="AZ650" i="10"/>
  <c r="AZ651" i="10"/>
  <c r="AZ652" i="10"/>
  <c r="AZ653" i="10"/>
  <c r="AZ654" i="10"/>
  <c r="AZ655" i="10"/>
  <c r="AZ656" i="10"/>
  <c r="AZ657" i="10"/>
  <c r="AZ658" i="10"/>
  <c r="AZ659" i="10"/>
  <c r="AZ660" i="10"/>
  <c r="AZ661" i="10"/>
  <c r="AZ662" i="10"/>
  <c r="AZ663" i="10"/>
  <c r="AZ664" i="10"/>
  <c r="AZ665" i="10"/>
  <c r="AZ666" i="10"/>
  <c r="AZ667" i="10"/>
  <c r="AZ668" i="10"/>
  <c r="AZ669" i="10"/>
  <c r="AZ670" i="10"/>
  <c r="AZ671" i="10"/>
  <c r="AZ672" i="10"/>
  <c r="AZ673" i="10"/>
  <c r="AZ674" i="10"/>
  <c r="AZ675" i="10"/>
  <c r="AZ676" i="10"/>
  <c r="AZ677" i="10"/>
  <c r="AZ678" i="10"/>
  <c r="AZ679" i="10"/>
  <c r="AZ680" i="10"/>
  <c r="AZ681" i="10"/>
  <c r="AZ682" i="10"/>
  <c r="AZ683" i="10"/>
  <c r="AZ684" i="10"/>
  <c r="AZ685" i="10"/>
  <c r="AZ686" i="10"/>
  <c r="AZ687" i="10"/>
  <c r="AZ688" i="10"/>
  <c r="AZ689" i="10"/>
  <c r="AZ690" i="10"/>
  <c r="AZ691" i="10"/>
  <c r="AZ692" i="10"/>
  <c r="AZ693" i="10"/>
  <c r="AZ694" i="10"/>
  <c r="AZ695" i="10"/>
  <c r="AZ696" i="10"/>
  <c r="AZ697" i="10"/>
  <c r="AZ698" i="10"/>
  <c r="AZ699" i="10"/>
  <c r="AZ700" i="10"/>
  <c r="AZ701" i="10"/>
  <c r="AZ702" i="10"/>
  <c r="AZ703" i="10"/>
  <c r="AZ704" i="10"/>
  <c r="AZ705" i="10"/>
  <c r="AZ706" i="10"/>
  <c r="AZ707" i="10"/>
  <c r="AZ708" i="10"/>
  <c r="AZ709" i="10"/>
  <c r="AZ710" i="10"/>
  <c r="AZ711" i="10"/>
  <c r="AZ712" i="10"/>
  <c r="AZ713" i="10"/>
  <c r="AZ714" i="10"/>
  <c r="AZ715" i="10"/>
  <c r="AZ716" i="10"/>
  <c r="AZ717" i="10"/>
  <c r="AZ718" i="10"/>
  <c r="AZ719" i="10"/>
  <c r="AZ720" i="10"/>
  <c r="AZ721" i="10"/>
  <c r="AZ722" i="10"/>
  <c r="AZ723" i="10"/>
  <c r="AZ724" i="10"/>
  <c r="AZ725" i="10"/>
  <c r="AZ726" i="10"/>
  <c r="AZ727" i="10"/>
  <c r="AZ728" i="10"/>
  <c r="AZ729" i="10"/>
  <c r="AZ730" i="10"/>
  <c r="AZ731" i="10"/>
  <c r="AZ732" i="10"/>
  <c r="AZ733" i="10"/>
  <c r="AZ734" i="10"/>
  <c r="AZ735" i="10"/>
  <c r="AZ736" i="10"/>
  <c r="AZ737" i="10"/>
  <c r="AZ738" i="10"/>
  <c r="AZ739" i="10"/>
  <c r="AZ740" i="10"/>
  <c r="AZ741" i="10"/>
  <c r="AZ742" i="10"/>
  <c r="AZ743" i="10"/>
  <c r="AZ744" i="10"/>
  <c r="AZ745" i="10"/>
  <c r="AZ746" i="10"/>
  <c r="AZ747" i="10"/>
  <c r="AZ748" i="10"/>
  <c r="AZ749" i="10"/>
  <c r="AZ750" i="10"/>
  <c r="AZ751" i="10"/>
  <c r="AZ752" i="10"/>
  <c r="AZ753" i="10"/>
  <c r="AZ754" i="10"/>
  <c r="AZ755" i="10"/>
  <c r="AZ756" i="10"/>
  <c r="AZ757" i="10"/>
  <c r="AZ758" i="10"/>
  <c r="AZ759" i="10"/>
  <c r="AZ760" i="10"/>
  <c r="AZ761" i="10"/>
  <c r="AZ762" i="10"/>
  <c r="AZ763" i="10"/>
  <c r="AZ764" i="10"/>
  <c r="AZ765" i="10"/>
  <c r="AZ766" i="10"/>
  <c r="AZ767" i="10"/>
  <c r="AZ768" i="10"/>
  <c r="AZ769" i="10"/>
  <c r="AZ770" i="10"/>
  <c r="AZ771" i="10"/>
  <c r="AZ772" i="10"/>
  <c r="AZ773" i="10"/>
  <c r="AZ774" i="10"/>
  <c r="AZ775" i="10"/>
  <c r="AZ776" i="10"/>
  <c r="AZ777" i="10"/>
  <c r="AZ778" i="10"/>
  <c r="AZ779" i="10"/>
  <c r="AZ780" i="10"/>
  <c r="AZ781" i="10"/>
  <c r="AZ782" i="10"/>
  <c r="AZ783" i="10"/>
  <c r="AZ784" i="10"/>
  <c r="AZ785" i="10"/>
  <c r="AZ786" i="10"/>
  <c r="AZ787" i="10"/>
  <c r="AZ788" i="10"/>
  <c r="AZ789" i="10"/>
  <c r="AZ790" i="10"/>
  <c r="AZ791" i="10"/>
  <c r="AZ792" i="10"/>
  <c r="AZ793" i="10"/>
  <c r="AZ794" i="10"/>
  <c r="AZ795" i="10"/>
  <c r="AZ796" i="10"/>
  <c r="AZ797" i="10"/>
  <c r="AZ798" i="10"/>
  <c r="AZ799" i="10"/>
  <c r="AZ800" i="10"/>
  <c r="AZ801" i="10"/>
  <c r="AZ802" i="10"/>
  <c r="AZ803" i="10"/>
  <c r="AZ804" i="10"/>
  <c r="AZ805" i="10"/>
  <c r="AZ806" i="10"/>
  <c r="AZ807" i="10"/>
  <c r="AZ808" i="10"/>
  <c r="AZ809" i="10"/>
  <c r="AZ810" i="10"/>
  <c r="AZ811" i="10"/>
  <c r="AZ812" i="10"/>
  <c r="AZ813" i="10"/>
  <c r="AZ814" i="10"/>
  <c r="AZ815" i="10"/>
  <c r="AZ816" i="10"/>
  <c r="AZ817" i="10"/>
  <c r="AZ818" i="10"/>
  <c r="AZ819" i="10"/>
  <c r="AZ820" i="10"/>
  <c r="AZ821" i="10"/>
  <c r="AZ822" i="10"/>
  <c r="AZ823" i="10"/>
  <c r="AZ824" i="10"/>
  <c r="AZ825" i="10"/>
  <c r="AZ826" i="10"/>
  <c r="AZ827" i="10"/>
  <c r="AZ828" i="10"/>
  <c r="AZ829" i="10"/>
  <c r="AZ830" i="10"/>
  <c r="AZ831" i="10"/>
  <c r="AZ832" i="10"/>
  <c r="AZ833" i="10"/>
  <c r="AZ834" i="10"/>
  <c r="AZ835" i="10"/>
  <c r="AZ836" i="10"/>
  <c r="AZ837" i="10"/>
  <c r="AZ838" i="10"/>
  <c r="AZ839" i="10"/>
  <c r="AZ840" i="10"/>
  <c r="AZ841" i="10"/>
  <c r="AZ842" i="10"/>
  <c r="AZ843" i="10"/>
  <c r="AZ844" i="10"/>
  <c r="AZ845" i="10"/>
  <c r="AZ846" i="10"/>
  <c r="AZ847" i="10"/>
  <c r="AZ848" i="10"/>
  <c r="AZ849" i="10"/>
  <c r="AZ850" i="10"/>
  <c r="AZ851" i="10"/>
  <c r="AZ852" i="10"/>
  <c r="AZ853" i="10"/>
  <c r="AZ854" i="10"/>
  <c r="AZ855" i="10"/>
  <c r="AZ856" i="10"/>
  <c r="AZ857" i="10"/>
  <c r="AZ858" i="10"/>
  <c r="AZ859" i="10"/>
  <c r="AZ860" i="10"/>
  <c r="AZ861" i="10"/>
  <c r="AZ862" i="10"/>
  <c r="AZ863" i="10"/>
  <c r="AZ864" i="10"/>
  <c r="AZ865" i="10"/>
  <c r="AZ866" i="10"/>
  <c r="AZ867" i="10"/>
  <c r="AZ868" i="10"/>
  <c r="AZ869" i="10"/>
  <c r="AZ870" i="10"/>
  <c r="AZ871" i="10"/>
  <c r="AZ872" i="10"/>
  <c r="AZ873" i="10"/>
  <c r="AZ874" i="10"/>
  <c r="AZ875" i="10"/>
  <c r="AZ876" i="10"/>
  <c r="AZ877" i="10"/>
  <c r="AZ878" i="10"/>
  <c r="AZ879" i="10"/>
  <c r="AZ880" i="10"/>
  <c r="AZ881" i="10"/>
  <c r="AZ882" i="10"/>
  <c r="AZ883" i="10"/>
  <c r="AZ884" i="10"/>
  <c r="AZ885" i="10"/>
  <c r="AZ886" i="10"/>
  <c r="AZ887" i="10"/>
  <c r="AZ888" i="10"/>
  <c r="AZ889" i="10"/>
  <c r="AZ890" i="10"/>
  <c r="AZ891" i="10"/>
  <c r="AZ892" i="10"/>
  <c r="AZ893" i="10"/>
  <c r="AZ894" i="10"/>
  <c r="AZ895" i="10"/>
  <c r="AZ896" i="10"/>
  <c r="AZ897" i="10"/>
  <c r="AZ898" i="10"/>
  <c r="AZ899" i="10"/>
  <c r="AZ900" i="10"/>
  <c r="AZ901" i="10"/>
  <c r="AZ902" i="10"/>
  <c r="AZ903" i="10"/>
  <c r="AZ904" i="10"/>
  <c r="AZ905" i="10"/>
  <c r="AZ906" i="10"/>
  <c r="AZ907" i="10"/>
  <c r="AZ908" i="10"/>
  <c r="AZ909" i="10"/>
  <c r="AZ910" i="10"/>
  <c r="AZ911" i="10"/>
  <c r="AZ912" i="10"/>
  <c r="AZ913" i="10"/>
  <c r="AZ914" i="10"/>
  <c r="AZ915" i="10"/>
  <c r="AZ916" i="10"/>
  <c r="AZ917" i="10"/>
  <c r="AZ918" i="10"/>
  <c r="AZ919" i="10"/>
  <c r="AZ920" i="10"/>
  <c r="AZ921" i="10"/>
  <c r="AZ922" i="10"/>
  <c r="AZ923" i="10"/>
  <c r="AZ924" i="10"/>
  <c r="AZ925" i="10"/>
  <c r="AZ926" i="10"/>
  <c r="AZ927" i="10"/>
  <c r="AZ928" i="10"/>
  <c r="AZ929" i="10"/>
  <c r="AZ930" i="10"/>
  <c r="AZ931" i="10"/>
  <c r="AZ932" i="10"/>
  <c r="AZ933" i="10"/>
  <c r="AZ934" i="10"/>
  <c r="AZ935" i="10"/>
  <c r="AZ936" i="10"/>
  <c r="AZ937" i="10"/>
  <c r="AZ938" i="10"/>
  <c r="AZ939" i="10"/>
  <c r="AZ940" i="10"/>
  <c r="AZ941" i="10"/>
  <c r="AZ942" i="10"/>
  <c r="AZ943" i="10"/>
  <c r="AZ944" i="10"/>
  <c r="AZ945" i="10"/>
  <c r="AZ946" i="10"/>
  <c r="AZ947" i="10"/>
  <c r="AZ948" i="10"/>
  <c r="AZ949" i="10"/>
  <c r="AZ950" i="10"/>
  <c r="AZ951" i="10"/>
  <c r="AZ952" i="10"/>
  <c r="AZ953" i="10"/>
  <c r="AZ954" i="10"/>
  <c r="AZ955" i="10"/>
  <c r="AZ956" i="10"/>
  <c r="AZ957" i="10"/>
  <c r="AZ958" i="10"/>
  <c r="AZ959" i="10"/>
  <c r="AZ960" i="10"/>
  <c r="AZ961" i="10"/>
  <c r="AZ962" i="10"/>
  <c r="AZ963" i="10"/>
  <c r="AZ964" i="10"/>
  <c r="AZ965" i="10"/>
  <c r="AZ966" i="10"/>
  <c r="BL9" i="8"/>
  <c r="BL10" i="8"/>
  <c r="BL11" i="8"/>
  <c r="BL12" i="8"/>
  <c r="BL13" i="8"/>
  <c r="BL14" i="8"/>
  <c r="BL15" i="8"/>
  <c r="BL16" i="8"/>
  <c r="BL17" i="8"/>
  <c r="BL18" i="8"/>
  <c r="BL19" i="8"/>
  <c r="BL20" i="8"/>
  <c r="BL21" i="8"/>
  <c r="BL22" i="8"/>
  <c r="BL23" i="8"/>
  <c r="BL24" i="8"/>
  <c r="BL25" i="8"/>
  <c r="BL26" i="8"/>
  <c r="BL27" i="8"/>
  <c r="BL28" i="8"/>
  <c r="BL29" i="8"/>
  <c r="BL30" i="8"/>
  <c r="BL31" i="8"/>
  <c r="BL32" i="8"/>
  <c r="BL33" i="8"/>
  <c r="BL34" i="8"/>
  <c r="BL35" i="8"/>
  <c r="BL36" i="8"/>
  <c r="BL37" i="8"/>
  <c r="BL38" i="8"/>
  <c r="BL39" i="8"/>
  <c r="BL40" i="8"/>
  <c r="BL41" i="8"/>
  <c r="BL42" i="8"/>
  <c r="BL43" i="8"/>
  <c r="BL44" i="8"/>
  <c r="BL45" i="8"/>
  <c r="BL46" i="8"/>
  <c r="BL47" i="8"/>
  <c r="BL48" i="8"/>
  <c r="BL49" i="8"/>
  <c r="BL50" i="8"/>
  <c r="BL51" i="8"/>
  <c r="BL52" i="8"/>
  <c r="BL53" i="8"/>
  <c r="BL54" i="8"/>
  <c r="BL55" i="8"/>
  <c r="BL56" i="8"/>
  <c r="BL57" i="8"/>
  <c r="BL58" i="8"/>
  <c r="BL59" i="8"/>
  <c r="BL60" i="8"/>
  <c r="BL61" i="8"/>
  <c r="BL62" i="8"/>
  <c r="BL63" i="8"/>
  <c r="BL64" i="8"/>
  <c r="BL65" i="8"/>
  <c r="BL66" i="8"/>
  <c r="BL67" i="8"/>
  <c r="BL68" i="8"/>
  <c r="BL69" i="8"/>
  <c r="BL70" i="8"/>
  <c r="BL71" i="8"/>
  <c r="BL72" i="8"/>
  <c r="BL73" i="8"/>
  <c r="BL74" i="8"/>
  <c r="BL75" i="8"/>
  <c r="BL76" i="8"/>
  <c r="BL77" i="8"/>
  <c r="BL78" i="8"/>
  <c r="BL79" i="8"/>
  <c r="BL80" i="8"/>
  <c r="BL81" i="8"/>
  <c r="BL82" i="8"/>
  <c r="BL83" i="8"/>
  <c r="BL84" i="8"/>
  <c r="BL85" i="8"/>
  <c r="BL86" i="8"/>
  <c r="BL87" i="8"/>
  <c r="BL88" i="8"/>
  <c r="BL89" i="8"/>
  <c r="BL90" i="8"/>
  <c r="BL91" i="8"/>
  <c r="BL92" i="8"/>
  <c r="BL93" i="8"/>
  <c r="BL94" i="8"/>
  <c r="BL95" i="8"/>
  <c r="BL96" i="8"/>
  <c r="BL97" i="8"/>
  <c r="BL98" i="8"/>
  <c r="BL99" i="8"/>
  <c r="BL100" i="8"/>
  <c r="BL101" i="8"/>
  <c r="BL102" i="8"/>
  <c r="BL103" i="8"/>
  <c r="BL104" i="8"/>
  <c r="BL105" i="8"/>
  <c r="BL106" i="8"/>
  <c r="BL107" i="8"/>
  <c r="BL108" i="8"/>
  <c r="BL109" i="8"/>
  <c r="BL110" i="8"/>
  <c r="BL111" i="8"/>
  <c r="BL112" i="8"/>
  <c r="BL113" i="8"/>
  <c r="BL114" i="8"/>
  <c r="BL115" i="8"/>
  <c r="BL116" i="8"/>
  <c r="BL117" i="8"/>
  <c r="BL118" i="8"/>
  <c r="BL119" i="8"/>
  <c r="BL120" i="8"/>
  <c r="BL121" i="8"/>
  <c r="BL122" i="8"/>
  <c r="BL123" i="8"/>
  <c r="BL124" i="8"/>
  <c r="BL125" i="8"/>
  <c r="BL126" i="8"/>
  <c r="BL127" i="8"/>
  <c r="BL128" i="8"/>
  <c r="BL129" i="8"/>
  <c r="BL130" i="8"/>
  <c r="BL131" i="8"/>
  <c r="BL132" i="8"/>
  <c r="BL133" i="8"/>
  <c r="BL134" i="8"/>
  <c r="BL135" i="8"/>
  <c r="BL136" i="8"/>
  <c r="BL137" i="8"/>
  <c r="BL138" i="8"/>
  <c r="BL139" i="8"/>
  <c r="BL140" i="8"/>
  <c r="BL141" i="8"/>
  <c r="BL142" i="8"/>
  <c r="BL143" i="8"/>
  <c r="BL144" i="8"/>
  <c r="BL145" i="8"/>
  <c r="BL146" i="8"/>
  <c r="BL147" i="8"/>
  <c r="BL148" i="8"/>
  <c r="BL149" i="8"/>
  <c r="BL150" i="8"/>
  <c r="BL151" i="8"/>
  <c r="BL152" i="8"/>
  <c r="BL153" i="8"/>
  <c r="BL154" i="8"/>
  <c r="BL155" i="8"/>
  <c r="BL156" i="8"/>
  <c r="BL157" i="8"/>
  <c r="BL158" i="8"/>
  <c r="BL159" i="8"/>
  <c r="BL160" i="8"/>
  <c r="BL161" i="8"/>
  <c r="BL162" i="8"/>
  <c r="BL163" i="8"/>
  <c r="BL164" i="8"/>
  <c r="BL165" i="8"/>
  <c r="BL166" i="8"/>
  <c r="BL167" i="8"/>
  <c r="BL168" i="8"/>
  <c r="BL169" i="8"/>
  <c r="BL170" i="8"/>
  <c r="BL171" i="8"/>
  <c r="BL172" i="8"/>
  <c r="BL173" i="8"/>
  <c r="BL174" i="8"/>
  <c r="BL175" i="8"/>
  <c r="BL176" i="8"/>
  <c r="BL177" i="8"/>
  <c r="BL178" i="8"/>
  <c r="BL179" i="8"/>
  <c r="BL180" i="8"/>
  <c r="BL181" i="8"/>
  <c r="BL182" i="8"/>
  <c r="BL183" i="8"/>
  <c r="BL184" i="8"/>
  <c r="BL185" i="8"/>
  <c r="BL186" i="8"/>
  <c r="BL187" i="8"/>
  <c r="BL188" i="8"/>
  <c r="BL189" i="8"/>
  <c r="BL190" i="8"/>
  <c r="BL191" i="8"/>
  <c r="BL192" i="8"/>
  <c r="BL193" i="8"/>
  <c r="BL194" i="8"/>
  <c r="BL195" i="8"/>
  <c r="BL196" i="8"/>
  <c r="BL197" i="8"/>
  <c r="BL198" i="8"/>
  <c r="BL199" i="8"/>
  <c r="BL200" i="8"/>
  <c r="BL201" i="8"/>
  <c r="BL202" i="8"/>
  <c r="BL203" i="8"/>
  <c r="BL204" i="8"/>
  <c r="BL205" i="8"/>
  <c r="BL206" i="8"/>
  <c r="BL207" i="8"/>
  <c r="BL208" i="8"/>
  <c r="BL209" i="8"/>
  <c r="BL210" i="8"/>
  <c r="BL211" i="8"/>
  <c r="BL212" i="8"/>
  <c r="BL213" i="8"/>
  <c r="BL214" i="8"/>
  <c r="BL215" i="8"/>
  <c r="BL216" i="8"/>
  <c r="BL217" i="8"/>
  <c r="BL218" i="8"/>
  <c r="BL219" i="8"/>
  <c r="BL220" i="8"/>
  <c r="BL221" i="8"/>
  <c r="BL222" i="8"/>
  <c r="BL223" i="8"/>
  <c r="BL224" i="8"/>
  <c r="BL225" i="8"/>
  <c r="BL226" i="8"/>
  <c r="BL227" i="8"/>
  <c r="BL228" i="8"/>
  <c r="BL229" i="8"/>
  <c r="BL230" i="8"/>
  <c r="BL231" i="8"/>
  <c r="BL232" i="8"/>
  <c r="BL233" i="8"/>
  <c r="BL234" i="8"/>
  <c r="BL235" i="8"/>
  <c r="BL236" i="8"/>
  <c r="BL237" i="8"/>
  <c r="BL238" i="8"/>
  <c r="BL239" i="8"/>
  <c r="BL240" i="8"/>
  <c r="BL241" i="8"/>
  <c r="BL242" i="8"/>
  <c r="BL243" i="8"/>
  <c r="BL244" i="8"/>
  <c r="BL245" i="8"/>
  <c r="BL246" i="8"/>
  <c r="BL247" i="8"/>
  <c r="BL248" i="8"/>
  <c r="BL249" i="8"/>
  <c r="BL250" i="8"/>
  <c r="BL251" i="8"/>
  <c r="BL252" i="8"/>
  <c r="BL253" i="8"/>
  <c r="BL254" i="8"/>
  <c r="BL255" i="8"/>
  <c r="BL256" i="8"/>
  <c r="BL257" i="8"/>
  <c r="BL258" i="8"/>
  <c r="BL259" i="8"/>
  <c r="BL260" i="8"/>
  <c r="BL261" i="8"/>
  <c r="BL262" i="8"/>
  <c r="BL263" i="8"/>
  <c r="BL264" i="8"/>
  <c r="BL265" i="8"/>
  <c r="BL266" i="8"/>
  <c r="BL267" i="8"/>
  <c r="BL268" i="8"/>
  <c r="BL269" i="8"/>
  <c r="BL270" i="8"/>
  <c r="BL271" i="8"/>
  <c r="BL272" i="8"/>
  <c r="BL273" i="8"/>
  <c r="BL274" i="8"/>
  <c r="BL275" i="8"/>
  <c r="BL276" i="8"/>
  <c r="BL277" i="8"/>
  <c r="BL278" i="8"/>
  <c r="BL279" i="8"/>
  <c r="BL280" i="8"/>
  <c r="BL281" i="8"/>
  <c r="BL282" i="8"/>
  <c r="BL283" i="8"/>
  <c r="BL284" i="8"/>
  <c r="BL285" i="8"/>
  <c r="BL286" i="8"/>
  <c r="BL287" i="8"/>
  <c r="BL288" i="8"/>
  <c r="BL289" i="8"/>
  <c r="BL290" i="8"/>
  <c r="BL291" i="8"/>
  <c r="BL292" i="8"/>
  <c r="BL293" i="8"/>
  <c r="BL294" i="8"/>
  <c r="BL295" i="8"/>
  <c r="BL296" i="8"/>
  <c r="BL297" i="8"/>
  <c r="BL298" i="8"/>
  <c r="BL299" i="8"/>
  <c r="BL300" i="8"/>
  <c r="BL301" i="8"/>
  <c r="BL302" i="8"/>
  <c r="BL303" i="8"/>
  <c r="BL304" i="8"/>
  <c r="BL305" i="8"/>
  <c r="BL306" i="8"/>
  <c r="BL307" i="8"/>
  <c r="BL308" i="8"/>
  <c r="BL309" i="8"/>
  <c r="BL310" i="8"/>
  <c r="BL311" i="8"/>
  <c r="BL312" i="8"/>
  <c r="BL313" i="8"/>
  <c r="BL314" i="8"/>
  <c r="BL315" i="8"/>
  <c r="BL316" i="8"/>
  <c r="BL317" i="8"/>
  <c r="BL318" i="8"/>
  <c r="BL319" i="8"/>
  <c r="BL320" i="8"/>
  <c r="BL321" i="8"/>
  <c r="BL322" i="8"/>
  <c r="BL323" i="8"/>
  <c r="BL324" i="8"/>
  <c r="BL325" i="8"/>
  <c r="BL326" i="8"/>
  <c r="BL327" i="8"/>
  <c r="BL328" i="8"/>
  <c r="BL329" i="8"/>
  <c r="BL330" i="8"/>
  <c r="BL331" i="8"/>
  <c r="BL332" i="8"/>
  <c r="BL333" i="8"/>
  <c r="BL334" i="8"/>
  <c r="BL335" i="8"/>
  <c r="BL336" i="8"/>
  <c r="BL337" i="8"/>
  <c r="BL338" i="8"/>
  <c r="BL339" i="8"/>
  <c r="BL340" i="8"/>
  <c r="BL341" i="8"/>
  <c r="BL342" i="8"/>
  <c r="BL343" i="8"/>
  <c r="BL344" i="8"/>
  <c r="BL345" i="8"/>
  <c r="BL346" i="8"/>
  <c r="BL347" i="8"/>
  <c r="BL348" i="8"/>
  <c r="BL349" i="8"/>
  <c r="BL350" i="8"/>
  <c r="BL351" i="8"/>
  <c r="BL352" i="8"/>
  <c r="BL353" i="8"/>
  <c r="BL354" i="8"/>
  <c r="BL355" i="8"/>
  <c r="BL356" i="8"/>
  <c r="BL357" i="8"/>
  <c r="BL358" i="8"/>
  <c r="BL359" i="8"/>
  <c r="BL360" i="8"/>
  <c r="BL361" i="8"/>
  <c r="BL362" i="8"/>
  <c r="BL363" i="8"/>
  <c r="BL364" i="8"/>
  <c r="BL365" i="8"/>
  <c r="BL366" i="8"/>
  <c r="BL367" i="8"/>
  <c r="BL368" i="8"/>
  <c r="BL369" i="8"/>
  <c r="BL370" i="8"/>
  <c r="BL371" i="8"/>
  <c r="BL372" i="8"/>
  <c r="BL373" i="8"/>
  <c r="BL374" i="8"/>
  <c r="BL375" i="8"/>
  <c r="BL376" i="8"/>
  <c r="BL377" i="8"/>
  <c r="BL378" i="8"/>
  <c r="BL379" i="8"/>
  <c r="BL380" i="8"/>
  <c r="BL381" i="8"/>
  <c r="BL382" i="8"/>
  <c r="BL383" i="8"/>
  <c r="BL384" i="8"/>
  <c r="BL385" i="8"/>
  <c r="BL386" i="8"/>
  <c r="BL387" i="8"/>
  <c r="BL388" i="8"/>
  <c r="BL389" i="8"/>
  <c r="BL390" i="8"/>
  <c r="BL391" i="8"/>
  <c r="BL392" i="8"/>
  <c r="BL393" i="8"/>
  <c r="BL394" i="8"/>
  <c r="BL395" i="8"/>
  <c r="BL396" i="8"/>
  <c r="BL397" i="8"/>
  <c r="BL398" i="8"/>
  <c r="BL399" i="8"/>
  <c r="BL400" i="8"/>
  <c r="BL401" i="8"/>
  <c r="BL402" i="8"/>
  <c r="BL403" i="8"/>
  <c r="BL404" i="8"/>
  <c r="BL405" i="8"/>
  <c r="BL406" i="8"/>
  <c r="BL407" i="8"/>
  <c r="BL408" i="8"/>
  <c r="BL409" i="8"/>
  <c r="BL410" i="8"/>
  <c r="BL411" i="8"/>
  <c r="BL412" i="8"/>
  <c r="BL413" i="8"/>
  <c r="BL414" i="8"/>
  <c r="BL415" i="8"/>
  <c r="BL416" i="8"/>
  <c r="BL417" i="8"/>
  <c r="BL418" i="8"/>
  <c r="BL419" i="8"/>
  <c r="BL420" i="8"/>
  <c r="BL421" i="8"/>
  <c r="BL422" i="8"/>
  <c r="BL423" i="8"/>
  <c r="BL424" i="8"/>
  <c r="BL425" i="8"/>
  <c r="BL426" i="8"/>
  <c r="BL427" i="8"/>
  <c r="BL428" i="8"/>
  <c r="BL429" i="8"/>
  <c r="BL430" i="8"/>
  <c r="BL431" i="8"/>
  <c r="BL432" i="8"/>
  <c r="BL433" i="8"/>
  <c r="BL434" i="8"/>
  <c r="BL435" i="8"/>
  <c r="BL436" i="8"/>
  <c r="BL437" i="8"/>
  <c r="BL438" i="8"/>
  <c r="BL439" i="8"/>
  <c r="BL440" i="8"/>
  <c r="BL441" i="8"/>
  <c r="BL442" i="8"/>
  <c r="BL443" i="8"/>
  <c r="BL444" i="8"/>
  <c r="BL445" i="8"/>
  <c r="BL446" i="8"/>
  <c r="BL447" i="8"/>
  <c r="BL448" i="8"/>
  <c r="BL449" i="8"/>
  <c r="BL450" i="8"/>
  <c r="BL451" i="8"/>
  <c r="BL452" i="8"/>
  <c r="BL453" i="8"/>
  <c r="BL454" i="8"/>
  <c r="BL455" i="8"/>
  <c r="BL456" i="8"/>
  <c r="BL457" i="8"/>
  <c r="BL458" i="8"/>
  <c r="BL459" i="8"/>
  <c r="BL460" i="8"/>
  <c r="BL461" i="8"/>
  <c r="BL462" i="8"/>
  <c r="BL463" i="8"/>
  <c r="BL464" i="8"/>
  <c r="BL465" i="8"/>
  <c r="BL466" i="8"/>
  <c r="BL467" i="8"/>
  <c r="BL468" i="8"/>
  <c r="BL469" i="8"/>
  <c r="BL470" i="8"/>
  <c r="BL471" i="8"/>
  <c r="BL472" i="8"/>
  <c r="BL473" i="8"/>
  <c r="BL474" i="8"/>
  <c r="BL475" i="8"/>
  <c r="BL476" i="8"/>
  <c r="BL477" i="8"/>
  <c r="BL478" i="8"/>
  <c r="BL479" i="8"/>
  <c r="BL480" i="8"/>
  <c r="BL481" i="8"/>
  <c r="BL482" i="8"/>
  <c r="BL483" i="8"/>
  <c r="BL484" i="8"/>
  <c r="BL485" i="8"/>
  <c r="BL486" i="8"/>
  <c r="BL487" i="8"/>
  <c r="BL488" i="8"/>
  <c r="BL489" i="8"/>
  <c r="BL490" i="8"/>
  <c r="BL491" i="8"/>
  <c r="BL492" i="8"/>
  <c r="BL493" i="8"/>
  <c r="BL494" i="8"/>
  <c r="BL495" i="8"/>
  <c r="BL496" i="8"/>
  <c r="BL497" i="8"/>
  <c r="BL498" i="8"/>
  <c r="BL499" i="8"/>
  <c r="BL500" i="8"/>
  <c r="BL501" i="8"/>
  <c r="BL502" i="8"/>
  <c r="BL503" i="8"/>
  <c r="BL504" i="8"/>
  <c r="BL505" i="8"/>
  <c r="BL506" i="8"/>
  <c r="BL507" i="8"/>
  <c r="BL508" i="8"/>
  <c r="BL509" i="8"/>
  <c r="BL510" i="8"/>
  <c r="BL511" i="8"/>
  <c r="BL512" i="8"/>
  <c r="BL513" i="8"/>
  <c r="BL514" i="8"/>
  <c r="BL515" i="8"/>
  <c r="BL516" i="8"/>
  <c r="BL517" i="8"/>
  <c r="BL518" i="8"/>
  <c r="BL519" i="8"/>
  <c r="BL520" i="8"/>
  <c r="BL521" i="8"/>
  <c r="BL522" i="8"/>
  <c r="BL523" i="8"/>
  <c r="BL524" i="8"/>
  <c r="BL525" i="8"/>
  <c r="BL526" i="8"/>
  <c r="BL527" i="8"/>
  <c r="BL528" i="8"/>
  <c r="BL529" i="8"/>
  <c r="BL530" i="8"/>
  <c r="BL531" i="8"/>
  <c r="BL532" i="8"/>
  <c r="BL533" i="8"/>
  <c r="BL534" i="8"/>
  <c r="BL535" i="8"/>
  <c r="BL536" i="8"/>
  <c r="BL537" i="8"/>
  <c r="BL538" i="8"/>
  <c r="BL539" i="8"/>
  <c r="BL540" i="8"/>
  <c r="BL541" i="8"/>
  <c r="BL542" i="8"/>
  <c r="BL543" i="8"/>
  <c r="BL544" i="8"/>
  <c r="BL545" i="8"/>
  <c r="BL546" i="8"/>
  <c r="BL547" i="8"/>
  <c r="BL548" i="8"/>
  <c r="BL549" i="8"/>
  <c r="BL550" i="8"/>
  <c r="BL551" i="8"/>
  <c r="BL552" i="8"/>
  <c r="BL553" i="8"/>
  <c r="BL554" i="8"/>
  <c r="BL555" i="8"/>
  <c r="BL556" i="8"/>
  <c r="BL557" i="8"/>
  <c r="BL558" i="8"/>
  <c r="BL559" i="8"/>
  <c r="BL560" i="8"/>
  <c r="BL561" i="8"/>
  <c r="BL562" i="8"/>
  <c r="BL563" i="8"/>
  <c r="BL564" i="8"/>
  <c r="BL565" i="8"/>
  <c r="BL566" i="8"/>
  <c r="BL567" i="8"/>
  <c r="BL568" i="8"/>
  <c r="BL569" i="8"/>
  <c r="BL570" i="8"/>
  <c r="BL571" i="8"/>
  <c r="BL572" i="8"/>
  <c r="BL573" i="8"/>
  <c r="BL574" i="8"/>
  <c r="BL575" i="8"/>
  <c r="BL576" i="8"/>
  <c r="BL577" i="8"/>
  <c r="BL578" i="8"/>
  <c r="BL579" i="8"/>
  <c r="BL580" i="8"/>
  <c r="BL581" i="8"/>
  <c r="BL582" i="8"/>
  <c r="BL583" i="8"/>
  <c r="BL584" i="8"/>
  <c r="BL585" i="8"/>
  <c r="BL586" i="8"/>
  <c r="BL587" i="8"/>
  <c r="BL588" i="8"/>
  <c r="BL589" i="8"/>
  <c r="BL590" i="8"/>
  <c r="BL591" i="8"/>
  <c r="BL592" i="8"/>
  <c r="BL593" i="8"/>
  <c r="BL594" i="8"/>
  <c r="BL595" i="8"/>
  <c r="BL596" i="8"/>
  <c r="BL597" i="8"/>
  <c r="BL598" i="8"/>
  <c r="BL599" i="8"/>
  <c r="BL600" i="8"/>
  <c r="BL601" i="8"/>
  <c r="BL602" i="8"/>
  <c r="BL603" i="8"/>
  <c r="BL604" i="8"/>
  <c r="BL605" i="8"/>
  <c r="BL606" i="8"/>
  <c r="BL607" i="8"/>
  <c r="BL608" i="8"/>
  <c r="BL609" i="8"/>
  <c r="BL610" i="8"/>
  <c r="BL611" i="8"/>
  <c r="BL612" i="8"/>
  <c r="BL613" i="8"/>
  <c r="BL614" i="8"/>
  <c r="BL615" i="8"/>
  <c r="BL616" i="8"/>
  <c r="BL617" i="8"/>
  <c r="BL618" i="8"/>
  <c r="BL619" i="8"/>
  <c r="BL620" i="8"/>
  <c r="BL621" i="8"/>
  <c r="BL622" i="8"/>
  <c r="BL623" i="8"/>
  <c r="BL624" i="8"/>
  <c r="BL625" i="8"/>
  <c r="BL626" i="8"/>
  <c r="BL627" i="8"/>
  <c r="BL628" i="8"/>
  <c r="BL629" i="8"/>
  <c r="BL630" i="8"/>
  <c r="BL631" i="8"/>
  <c r="BL632" i="8"/>
  <c r="BL633" i="8"/>
  <c r="BL634" i="8"/>
  <c r="BL635" i="8"/>
  <c r="BL636" i="8"/>
  <c r="BL637" i="8"/>
  <c r="BL638" i="8"/>
  <c r="BL639" i="8"/>
  <c r="BL640" i="8"/>
  <c r="BL641" i="8"/>
  <c r="BL642" i="8"/>
  <c r="BL643" i="8"/>
  <c r="BL644" i="8"/>
  <c r="BL645" i="8"/>
  <c r="BL646" i="8"/>
  <c r="BL647" i="8"/>
  <c r="BL648" i="8"/>
  <c r="BL649" i="8"/>
  <c r="BL650" i="8"/>
  <c r="BL651" i="8"/>
  <c r="BL652" i="8"/>
  <c r="BL653" i="8"/>
  <c r="BL654" i="8"/>
  <c r="BL655" i="8"/>
  <c r="BL656" i="8"/>
  <c r="BL657" i="8"/>
  <c r="BL658" i="8"/>
  <c r="BL659" i="8"/>
  <c r="BL660" i="8"/>
  <c r="BL661" i="8"/>
  <c r="BL662" i="8"/>
  <c r="BL663" i="8"/>
  <c r="BL664" i="8"/>
  <c r="BL665" i="8"/>
  <c r="BL666" i="8"/>
  <c r="BL667" i="8"/>
  <c r="BL668" i="8"/>
  <c r="BL669" i="8"/>
  <c r="BL670" i="8"/>
  <c r="BL671" i="8"/>
  <c r="BL672" i="8"/>
  <c r="BL673" i="8"/>
  <c r="BL674" i="8"/>
  <c r="BL675" i="8"/>
  <c r="BL676" i="8"/>
  <c r="BL677" i="8"/>
  <c r="BL678" i="8"/>
  <c r="BL679" i="8"/>
  <c r="BL680" i="8"/>
  <c r="BL681" i="8"/>
  <c r="BL682" i="8"/>
  <c r="BL683" i="8"/>
  <c r="BL684" i="8"/>
  <c r="BL685" i="8"/>
  <c r="BL686" i="8"/>
  <c r="BL687" i="8"/>
  <c r="BL688" i="8"/>
  <c r="BL689" i="8"/>
  <c r="BL690" i="8"/>
  <c r="BL691" i="8"/>
  <c r="BL692" i="8"/>
  <c r="BL693" i="8"/>
  <c r="BL694" i="8"/>
  <c r="BL695" i="8"/>
  <c r="BL696" i="8"/>
  <c r="BL697" i="8"/>
  <c r="BL698" i="8"/>
  <c r="BL699" i="8"/>
  <c r="BL700" i="8"/>
  <c r="BL701" i="8"/>
  <c r="BL702" i="8"/>
  <c r="BL703" i="8"/>
  <c r="BL704" i="8"/>
  <c r="BL705" i="8"/>
  <c r="BL706" i="8"/>
  <c r="BL707" i="8"/>
  <c r="BL708" i="8"/>
  <c r="BL709" i="8"/>
  <c r="BL710" i="8"/>
  <c r="BL711" i="8"/>
  <c r="BL712" i="8"/>
  <c r="BL713" i="8"/>
  <c r="BL714" i="8"/>
  <c r="BL715" i="8"/>
  <c r="BL716" i="8"/>
  <c r="BL717" i="8"/>
  <c r="BL718" i="8"/>
  <c r="BL719" i="8"/>
  <c r="BL720" i="8"/>
  <c r="BL721" i="8"/>
  <c r="BL722" i="8"/>
  <c r="BL723" i="8"/>
  <c r="BL724" i="8"/>
  <c r="BL725" i="8"/>
  <c r="BL726" i="8"/>
  <c r="BL727" i="8"/>
  <c r="BL728" i="8"/>
  <c r="BL729" i="8"/>
  <c r="BL730" i="8"/>
  <c r="BL731" i="8"/>
  <c r="BL732" i="8"/>
  <c r="BL733" i="8"/>
  <c r="BL734" i="8"/>
  <c r="BL735" i="8"/>
  <c r="BL736" i="8"/>
  <c r="BL737" i="8"/>
  <c r="BL738" i="8"/>
  <c r="BL739" i="8"/>
  <c r="BL740" i="8"/>
  <c r="BL741" i="8"/>
  <c r="BL742" i="8"/>
  <c r="BL743" i="8"/>
  <c r="BL744" i="8"/>
  <c r="BL745" i="8"/>
  <c r="BL746" i="8"/>
  <c r="BL747" i="8"/>
  <c r="BL748" i="8"/>
  <c r="BL749" i="8"/>
  <c r="BL750" i="8"/>
  <c r="BL751" i="8"/>
  <c r="BL752" i="8"/>
  <c r="BL753" i="8"/>
  <c r="BL754" i="8"/>
  <c r="BL755" i="8"/>
  <c r="BL756" i="8"/>
  <c r="BL757" i="8"/>
  <c r="BL758" i="8"/>
  <c r="BL759" i="8"/>
  <c r="BL760" i="8"/>
  <c r="BL761" i="8"/>
  <c r="BL762" i="8"/>
  <c r="BL763" i="8"/>
  <c r="BL764" i="8"/>
  <c r="BL765" i="8"/>
  <c r="BL766" i="8"/>
  <c r="BL767" i="8"/>
  <c r="BL768" i="8"/>
  <c r="BL769" i="8"/>
  <c r="BL770" i="8"/>
  <c r="BL771" i="8"/>
  <c r="BL772" i="8"/>
  <c r="BL773" i="8"/>
  <c r="BL774" i="8"/>
  <c r="BL775" i="8"/>
  <c r="BL776" i="8"/>
  <c r="BL777" i="8"/>
  <c r="BL778" i="8"/>
  <c r="BL779" i="8"/>
  <c r="BL780" i="8"/>
  <c r="BL781" i="8"/>
  <c r="BL782" i="8"/>
  <c r="BL783" i="8"/>
  <c r="BL784" i="8"/>
  <c r="BL785" i="8"/>
  <c r="BL786" i="8"/>
  <c r="BL787" i="8"/>
  <c r="BL788" i="8"/>
  <c r="BL789" i="8"/>
  <c r="BL790" i="8"/>
  <c r="BL791" i="8"/>
  <c r="BL792" i="8"/>
  <c r="BL793" i="8"/>
  <c r="BL794" i="8"/>
  <c r="BL795" i="8"/>
  <c r="BL796" i="8"/>
  <c r="BL797" i="8"/>
  <c r="BL798" i="8"/>
  <c r="BL799" i="8"/>
  <c r="BL800" i="8"/>
  <c r="BL801" i="8"/>
  <c r="BL802" i="8"/>
  <c r="BL803" i="8"/>
  <c r="BL804" i="8"/>
  <c r="BL805" i="8"/>
  <c r="BL806" i="8"/>
  <c r="BL807" i="8"/>
  <c r="BL808" i="8"/>
  <c r="BL809" i="8"/>
  <c r="BL810" i="8"/>
  <c r="BL811" i="8"/>
  <c r="BL812" i="8"/>
  <c r="BL813" i="8"/>
  <c r="BL814" i="8"/>
  <c r="BL815" i="8"/>
  <c r="BL816" i="8"/>
  <c r="BL817" i="8"/>
  <c r="BL818" i="8"/>
  <c r="BL819" i="8"/>
  <c r="BL820" i="8"/>
  <c r="BL821" i="8"/>
  <c r="BL822" i="8"/>
  <c r="BL823" i="8"/>
  <c r="BL824" i="8"/>
  <c r="BL825" i="8"/>
  <c r="BL826" i="8"/>
  <c r="BL827" i="8"/>
  <c r="BL828" i="8"/>
  <c r="BL829" i="8"/>
  <c r="BL830" i="8"/>
  <c r="BL831" i="8"/>
  <c r="BL832" i="8"/>
  <c r="BL833" i="8"/>
  <c r="BL834" i="8"/>
  <c r="BL835" i="8"/>
  <c r="BL836" i="8"/>
  <c r="BL837" i="8"/>
  <c r="BL838" i="8"/>
  <c r="BL839" i="8"/>
  <c r="BL840" i="8"/>
  <c r="BL841" i="8"/>
  <c r="BL842" i="8"/>
  <c r="BL843" i="8"/>
  <c r="BL844" i="8"/>
  <c r="BL845" i="8"/>
  <c r="BL846" i="8"/>
  <c r="BL847" i="8"/>
  <c r="BL848" i="8"/>
  <c r="BL849" i="8"/>
  <c r="BL850" i="8"/>
  <c r="BL851" i="8"/>
  <c r="BL852" i="8"/>
  <c r="BL853" i="8"/>
  <c r="BL854" i="8"/>
  <c r="BL855" i="8"/>
  <c r="BL856" i="8"/>
  <c r="BL857" i="8"/>
  <c r="BL858" i="8"/>
  <c r="BH9" i="8"/>
  <c r="BH10" i="8"/>
  <c r="BH11" i="8"/>
  <c r="BH12" i="8"/>
  <c r="BH13" i="8"/>
  <c r="BH14" i="8"/>
  <c r="BH15" i="8"/>
  <c r="BH16" i="8"/>
  <c r="BH17" i="8"/>
  <c r="BH18" i="8"/>
  <c r="BH19" i="8"/>
  <c r="BH20" i="8"/>
  <c r="BH21" i="8"/>
  <c r="BH22" i="8"/>
  <c r="BH23" i="8"/>
  <c r="BH24" i="8"/>
  <c r="BH25" i="8"/>
  <c r="BH26" i="8"/>
  <c r="BH27" i="8"/>
  <c r="BH28" i="8"/>
  <c r="BH29" i="8"/>
  <c r="BH30" i="8"/>
  <c r="BH31" i="8"/>
  <c r="BH32" i="8"/>
  <c r="BH33" i="8"/>
  <c r="BH34" i="8"/>
  <c r="BH35" i="8"/>
  <c r="BH36" i="8"/>
  <c r="BH37" i="8"/>
  <c r="BH38" i="8"/>
  <c r="BH39" i="8"/>
  <c r="BH40" i="8"/>
  <c r="BH41" i="8"/>
  <c r="BH42" i="8"/>
  <c r="BH43" i="8"/>
  <c r="BH44" i="8"/>
  <c r="BH45" i="8"/>
  <c r="BH46" i="8"/>
  <c r="BH47" i="8"/>
  <c r="BH48" i="8"/>
  <c r="BH49" i="8"/>
  <c r="BH50" i="8"/>
  <c r="BH51" i="8"/>
  <c r="BH52" i="8"/>
  <c r="BH53" i="8"/>
  <c r="BH54" i="8"/>
  <c r="BH55" i="8"/>
  <c r="BH56" i="8"/>
  <c r="BH57" i="8"/>
  <c r="BH58" i="8"/>
  <c r="BH59" i="8"/>
  <c r="BH60" i="8"/>
  <c r="BH61" i="8"/>
  <c r="BH62" i="8"/>
  <c r="BH63" i="8"/>
  <c r="BH64" i="8"/>
  <c r="BH65" i="8"/>
  <c r="BH66" i="8"/>
  <c r="BH67" i="8"/>
  <c r="BH68" i="8"/>
  <c r="BH69" i="8"/>
  <c r="BH70" i="8"/>
  <c r="BH71" i="8"/>
  <c r="BH72" i="8"/>
  <c r="BH73" i="8"/>
  <c r="BH74" i="8"/>
  <c r="BH75" i="8"/>
  <c r="BH76" i="8"/>
  <c r="BH77" i="8"/>
  <c r="BH78" i="8"/>
  <c r="BH79" i="8"/>
  <c r="BH80" i="8"/>
  <c r="BH81" i="8"/>
  <c r="BH82" i="8"/>
  <c r="BH83" i="8"/>
  <c r="BH84" i="8"/>
  <c r="BH85" i="8"/>
  <c r="BH86" i="8"/>
  <c r="BH87" i="8"/>
  <c r="BH88" i="8"/>
  <c r="BH89" i="8"/>
  <c r="BH90" i="8"/>
  <c r="BH91" i="8"/>
  <c r="BH92" i="8"/>
  <c r="BH93" i="8"/>
  <c r="BH94" i="8"/>
  <c r="BH95" i="8"/>
  <c r="BH96" i="8"/>
  <c r="BH97" i="8"/>
  <c r="BH98" i="8"/>
  <c r="BH99" i="8"/>
  <c r="BH100" i="8"/>
  <c r="BH101" i="8"/>
  <c r="BH102" i="8"/>
  <c r="BH103" i="8"/>
  <c r="BH104" i="8"/>
  <c r="BH105" i="8"/>
  <c r="BH106" i="8"/>
  <c r="BH107" i="8"/>
  <c r="BH108" i="8"/>
  <c r="BH109" i="8"/>
  <c r="BH110" i="8"/>
  <c r="BH111" i="8"/>
  <c r="BH112" i="8"/>
  <c r="BH113" i="8"/>
  <c r="BH114" i="8"/>
  <c r="BH115" i="8"/>
  <c r="BH116" i="8"/>
  <c r="BH117" i="8"/>
  <c r="BH118" i="8"/>
  <c r="BH119" i="8"/>
  <c r="BH120" i="8"/>
  <c r="BH121" i="8"/>
  <c r="BH122" i="8"/>
  <c r="BH123" i="8"/>
  <c r="BH124" i="8"/>
  <c r="BH125" i="8"/>
  <c r="BH126" i="8"/>
  <c r="BH127" i="8"/>
  <c r="BH128" i="8"/>
  <c r="BH129" i="8"/>
  <c r="BH130" i="8"/>
  <c r="BH131" i="8"/>
  <c r="BH132" i="8"/>
  <c r="BH133" i="8"/>
  <c r="BH134" i="8"/>
  <c r="BH135" i="8"/>
  <c r="BH136" i="8"/>
  <c r="BH137" i="8"/>
  <c r="BH138" i="8"/>
  <c r="BH139" i="8"/>
  <c r="BH140" i="8"/>
  <c r="BH141" i="8"/>
  <c r="BH142" i="8"/>
  <c r="BH143" i="8"/>
  <c r="BH144" i="8"/>
  <c r="BH145" i="8"/>
  <c r="BH146" i="8"/>
  <c r="BH147" i="8"/>
  <c r="BH148" i="8"/>
  <c r="BH149" i="8"/>
  <c r="BH150" i="8"/>
  <c r="BH151" i="8"/>
  <c r="BH152" i="8"/>
  <c r="BH153" i="8"/>
  <c r="BH154" i="8"/>
  <c r="BH155" i="8"/>
  <c r="BH156" i="8"/>
  <c r="BH157" i="8"/>
  <c r="BH158" i="8"/>
  <c r="BH159" i="8"/>
  <c r="BH160" i="8"/>
  <c r="BH161" i="8"/>
  <c r="BH162" i="8"/>
  <c r="BH163" i="8"/>
  <c r="BH164" i="8"/>
  <c r="BH165" i="8"/>
  <c r="BH166" i="8"/>
  <c r="BH167" i="8"/>
  <c r="BH168" i="8"/>
  <c r="BH169" i="8"/>
  <c r="BH170" i="8"/>
  <c r="BH171" i="8"/>
  <c r="BH172" i="8"/>
  <c r="BH173" i="8"/>
  <c r="BH174" i="8"/>
  <c r="BH175" i="8"/>
  <c r="BH176" i="8"/>
  <c r="BH177" i="8"/>
  <c r="BH178" i="8"/>
  <c r="BH179" i="8"/>
  <c r="BH180" i="8"/>
  <c r="BH181" i="8"/>
  <c r="BH182" i="8"/>
  <c r="BH183" i="8"/>
  <c r="BH184" i="8"/>
  <c r="BH185" i="8"/>
  <c r="BH186" i="8"/>
  <c r="BH187" i="8"/>
  <c r="BH188" i="8"/>
  <c r="BH189" i="8"/>
  <c r="BH190" i="8"/>
  <c r="BH191" i="8"/>
  <c r="BH192" i="8"/>
  <c r="BH193" i="8"/>
  <c r="BH194" i="8"/>
  <c r="BH195" i="8"/>
  <c r="BH196" i="8"/>
  <c r="BH197" i="8"/>
  <c r="BH198" i="8"/>
  <c r="BH199" i="8"/>
  <c r="BH200" i="8"/>
  <c r="BH201" i="8"/>
  <c r="BH202" i="8"/>
  <c r="BH203" i="8"/>
  <c r="BH204" i="8"/>
  <c r="BH205" i="8"/>
  <c r="BH206" i="8"/>
  <c r="BH207" i="8"/>
  <c r="BH208" i="8"/>
  <c r="BH209" i="8"/>
  <c r="BH210" i="8"/>
  <c r="BH211" i="8"/>
  <c r="BH212" i="8"/>
  <c r="BH213" i="8"/>
  <c r="BH214" i="8"/>
  <c r="BH215" i="8"/>
  <c r="BH216" i="8"/>
  <c r="BH217" i="8"/>
  <c r="BH218" i="8"/>
  <c r="BH219" i="8"/>
  <c r="BH220" i="8"/>
  <c r="BH221" i="8"/>
  <c r="BH222" i="8"/>
  <c r="BH223" i="8"/>
  <c r="BH224" i="8"/>
  <c r="BH225" i="8"/>
  <c r="BH226" i="8"/>
  <c r="BH227" i="8"/>
  <c r="BH228" i="8"/>
  <c r="BH229" i="8"/>
  <c r="BH230" i="8"/>
  <c r="BH231" i="8"/>
  <c r="BH232" i="8"/>
  <c r="BH233" i="8"/>
  <c r="BH234" i="8"/>
  <c r="BH235" i="8"/>
  <c r="BH236" i="8"/>
  <c r="BH237" i="8"/>
  <c r="BH238" i="8"/>
  <c r="BH239" i="8"/>
  <c r="BH240" i="8"/>
  <c r="BH241" i="8"/>
  <c r="BH242" i="8"/>
  <c r="BH243" i="8"/>
  <c r="BH244" i="8"/>
  <c r="BH245" i="8"/>
  <c r="BH246" i="8"/>
  <c r="BH247" i="8"/>
  <c r="BH248" i="8"/>
  <c r="BH249" i="8"/>
  <c r="BH250" i="8"/>
  <c r="BH251" i="8"/>
  <c r="BH252" i="8"/>
  <c r="BH253" i="8"/>
  <c r="BH254" i="8"/>
  <c r="BH255" i="8"/>
  <c r="BH256" i="8"/>
  <c r="BH257" i="8"/>
  <c r="BH258" i="8"/>
  <c r="BH259" i="8"/>
  <c r="BH260" i="8"/>
  <c r="BH261" i="8"/>
  <c r="BH262" i="8"/>
  <c r="BH263" i="8"/>
  <c r="BH264" i="8"/>
  <c r="BH265" i="8"/>
  <c r="BH266" i="8"/>
  <c r="BH267" i="8"/>
  <c r="BH268" i="8"/>
  <c r="BH269" i="8"/>
  <c r="BH270" i="8"/>
  <c r="BH271" i="8"/>
  <c r="BH272" i="8"/>
  <c r="BH273" i="8"/>
  <c r="BH274" i="8"/>
  <c r="BH275" i="8"/>
  <c r="BH276" i="8"/>
  <c r="BH277" i="8"/>
  <c r="BH278" i="8"/>
  <c r="BH279" i="8"/>
  <c r="BH280" i="8"/>
  <c r="BH281" i="8"/>
  <c r="BH282" i="8"/>
  <c r="BH283" i="8"/>
  <c r="BH284" i="8"/>
  <c r="BH285" i="8"/>
  <c r="BH286" i="8"/>
  <c r="BH287" i="8"/>
  <c r="BH288" i="8"/>
  <c r="BH289" i="8"/>
  <c r="BH290" i="8"/>
  <c r="BH291" i="8"/>
  <c r="BH292" i="8"/>
  <c r="BH293" i="8"/>
  <c r="BH294" i="8"/>
  <c r="BH295" i="8"/>
  <c r="BH296" i="8"/>
  <c r="BH297" i="8"/>
  <c r="BH298" i="8"/>
  <c r="BH299" i="8"/>
  <c r="BH300" i="8"/>
  <c r="BH301" i="8"/>
  <c r="BH302" i="8"/>
  <c r="BH303" i="8"/>
  <c r="BH304" i="8"/>
  <c r="BH305" i="8"/>
  <c r="BH306" i="8"/>
  <c r="BH307" i="8"/>
  <c r="BH308" i="8"/>
  <c r="BH309" i="8"/>
  <c r="BH310" i="8"/>
  <c r="BH311" i="8"/>
  <c r="BH312" i="8"/>
  <c r="BH313" i="8"/>
  <c r="BH314" i="8"/>
  <c r="BH315" i="8"/>
  <c r="BH316" i="8"/>
  <c r="BH317" i="8"/>
  <c r="BH318" i="8"/>
  <c r="BH319" i="8"/>
  <c r="BH320" i="8"/>
  <c r="BH321" i="8"/>
  <c r="BH322" i="8"/>
  <c r="BH323" i="8"/>
  <c r="BH324" i="8"/>
  <c r="BH325" i="8"/>
  <c r="BH326" i="8"/>
  <c r="BH327" i="8"/>
  <c r="BH328" i="8"/>
  <c r="BH329" i="8"/>
  <c r="BH330" i="8"/>
  <c r="BH331" i="8"/>
  <c r="BH332" i="8"/>
  <c r="BH333" i="8"/>
  <c r="BH334" i="8"/>
  <c r="BH335" i="8"/>
  <c r="BH336" i="8"/>
  <c r="BH337" i="8"/>
  <c r="BH338" i="8"/>
  <c r="BH339" i="8"/>
  <c r="BH340" i="8"/>
  <c r="BH341" i="8"/>
  <c r="BH342" i="8"/>
  <c r="BH343" i="8"/>
  <c r="BH344" i="8"/>
  <c r="BH345" i="8"/>
  <c r="BH346" i="8"/>
  <c r="BH347" i="8"/>
  <c r="BH348" i="8"/>
  <c r="BH349" i="8"/>
  <c r="BH350" i="8"/>
  <c r="BH351" i="8"/>
  <c r="BH352" i="8"/>
  <c r="BH353" i="8"/>
  <c r="BH354" i="8"/>
  <c r="BH355" i="8"/>
  <c r="BH356" i="8"/>
  <c r="BH357" i="8"/>
  <c r="BH358" i="8"/>
  <c r="BH359" i="8"/>
  <c r="BH360" i="8"/>
  <c r="BH361" i="8"/>
  <c r="BH362" i="8"/>
  <c r="BH363" i="8"/>
  <c r="BH364" i="8"/>
  <c r="BH365" i="8"/>
  <c r="BH366" i="8"/>
  <c r="BH367" i="8"/>
  <c r="BH368" i="8"/>
  <c r="BH369" i="8"/>
  <c r="BH370" i="8"/>
  <c r="BH371" i="8"/>
  <c r="BH372" i="8"/>
  <c r="BH373" i="8"/>
  <c r="BH374" i="8"/>
  <c r="BH375" i="8"/>
  <c r="BH376" i="8"/>
  <c r="BH377" i="8"/>
  <c r="BH378" i="8"/>
  <c r="BH379" i="8"/>
  <c r="BH380" i="8"/>
  <c r="BH381" i="8"/>
  <c r="BH382" i="8"/>
  <c r="BH383" i="8"/>
  <c r="BH384" i="8"/>
  <c r="BH385" i="8"/>
  <c r="BH386" i="8"/>
  <c r="BH387" i="8"/>
  <c r="BH388" i="8"/>
  <c r="BH389" i="8"/>
  <c r="BH390" i="8"/>
  <c r="BH391" i="8"/>
  <c r="BH392" i="8"/>
  <c r="BH393" i="8"/>
  <c r="BH394" i="8"/>
  <c r="BH395" i="8"/>
  <c r="BH396" i="8"/>
  <c r="BH397" i="8"/>
  <c r="BH398" i="8"/>
  <c r="BH399" i="8"/>
  <c r="BH400" i="8"/>
  <c r="BH401" i="8"/>
  <c r="BH402" i="8"/>
  <c r="BH403" i="8"/>
  <c r="BH404" i="8"/>
  <c r="BH405" i="8"/>
  <c r="BH406" i="8"/>
  <c r="BH407" i="8"/>
  <c r="BH408" i="8"/>
  <c r="BH409" i="8"/>
  <c r="BH410" i="8"/>
  <c r="BH411" i="8"/>
  <c r="BH412" i="8"/>
  <c r="BH413" i="8"/>
  <c r="BH414" i="8"/>
  <c r="BH415" i="8"/>
  <c r="BH416" i="8"/>
  <c r="BH417" i="8"/>
  <c r="BH418" i="8"/>
  <c r="BH419" i="8"/>
  <c r="BH420" i="8"/>
  <c r="BH421" i="8"/>
  <c r="BH422" i="8"/>
  <c r="BH423" i="8"/>
  <c r="BH424" i="8"/>
  <c r="BH425" i="8"/>
  <c r="BH426" i="8"/>
  <c r="BH427" i="8"/>
  <c r="BH428" i="8"/>
  <c r="BH429" i="8"/>
  <c r="BH430" i="8"/>
  <c r="BH431" i="8"/>
  <c r="BH432" i="8"/>
  <c r="BH433" i="8"/>
  <c r="BH434" i="8"/>
  <c r="BH435" i="8"/>
  <c r="BH436" i="8"/>
  <c r="BH437" i="8"/>
  <c r="BH438" i="8"/>
  <c r="BH439" i="8"/>
  <c r="BH440" i="8"/>
  <c r="BH441" i="8"/>
  <c r="BH442" i="8"/>
  <c r="BH443" i="8"/>
  <c r="BH444" i="8"/>
  <c r="BH445" i="8"/>
  <c r="BH446" i="8"/>
  <c r="BH447" i="8"/>
  <c r="BH448" i="8"/>
  <c r="BH449" i="8"/>
  <c r="BH450" i="8"/>
  <c r="BH451" i="8"/>
  <c r="BH452" i="8"/>
  <c r="BH453" i="8"/>
  <c r="BH454" i="8"/>
  <c r="BH455" i="8"/>
  <c r="BH456" i="8"/>
  <c r="BH457" i="8"/>
  <c r="BH458" i="8"/>
  <c r="BH459" i="8"/>
  <c r="BH460" i="8"/>
  <c r="BH461" i="8"/>
  <c r="BH462" i="8"/>
  <c r="BH463" i="8"/>
  <c r="BH464" i="8"/>
  <c r="BH465" i="8"/>
  <c r="BH466" i="8"/>
  <c r="BH467" i="8"/>
  <c r="BH468" i="8"/>
  <c r="BH469" i="8"/>
  <c r="BH470" i="8"/>
  <c r="BH471" i="8"/>
  <c r="BH472" i="8"/>
  <c r="BH473" i="8"/>
  <c r="BH474" i="8"/>
  <c r="BH475" i="8"/>
  <c r="BH476" i="8"/>
  <c r="BH477" i="8"/>
  <c r="BH478" i="8"/>
  <c r="BH479" i="8"/>
  <c r="BH480" i="8"/>
  <c r="BH481" i="8"/>
  <c r="BH482" i="8"/>
  <c r="BH483" i="8"/>
  <c r="BH484" i="8"/>
  <c r="BH485" i="8"/>
  <c r="BH486" i="8"/>
  <c r="BH487" i="8"/>
  <c r="BH488" i="8"/>
  <c r="BH489" i="8"/>
  <c r="BH490" i="8"/>
  <c r="BH491" i="8"/>
  <c r="BH492" i="8"/>
  <c r="BH493" i="8"/>
  <c r="BH494" i="8"/>
  <c r="BH495" i="8"/>
  <c r="BH496" i="8"/>
  <c r="BH497" i="8"/>
  <c r="BH498" i="8"/>
  <c r="BH499" i="8"/>
  <c r="BH500" i="8"/>
  <c r="BH501" i="8"/>
  <c r="BH502" i="8"/>
  <c r="BH503" i="8"/>
  <c r="BH504" i="8"/>
  <c r="BH505" i="8"/>
  <c r="BH506" i="8"/>
  <c r="BH507" i="8"/>
  <c r="BH508" i="8"/>
  <c r="BH509" i="8"/>
  <c r="BH510" i="8"/>
  <c r="BH511" i="8"/>
  <c r="BH512" i="8"/>
  <c r="BH513" i="8"/>
  <c r="BH514" i="8"/>
  <c r="BH515" i="8"/>
  <c r="BH516" i="8"/>
  <c r="BH517" i="8"/>
  <c r="BH518" i="8"/>
  <c r="BH519" i="8"/>
  <c r="BH520" i="8"/>
  <c r="BH521" i="8"/>
  <c r="BH522" i="8"/>
  <c r="BH523" i="8"/>
  <c r="BH524" i="8"/>
  <c r="BH525" i="8"/>
  <c r="BH526" i="8"/>
  <c r="BH527" i="8"/>
  <c r="BH528" i="8"/>
  <c r="BH529" i="8"/>
  <c r="BH530" i="8"/>
  <c r="BH531" i="8"/>
  <c r="BH532" i="8"/>
  <c r="BH533" i="8"/>
  <c r="BH534" i="8"/>
  <c r="BH535" i="8"/>
  <c r="BH536" i="8"/>
  <c r="BH537" i="8"/>
  <c r="BH538" i="8"/>
  <c r="BH539" i="8"/>
  <c r="BH540" i="8"/>
  <c r="BH541" i="8"/>
  <c r="BH542" i="8"/>
  <c r="BH543" i="8"/>
  <c r="BH544" i="8"/>
  <c r="BH545" i="8"/>
  <c r="BH546" i="8"/>
  <c r="BH547" i="8"/>
  <c r="BH548" i="8"/>
  <c r="BH549" i="8"/>
  <c r="BH550" i="8"/>
  <c r="BH551" i="8"/>
  <c r="BH552" i="8"/>
  <c r="BH553" i="8"/>
  <c r="BH554" i="8"/>
  <c r="BH555" i="8"/>
  <c r="BH556" i="8"/>
  <c r="BH557" i="8"/>
  <c r="BH558" i="8"/>
  <c r="BH559" i="8"/>
  <c r="BH560" i="8"/>
  <c r="BH561" i="8"/>
  <c r="BH562" i="8"/>
  <c r="BH563" i="8"/>
  <c r="BH564" i="8"/>
  <c r="BH565" i="8"/>
  <c r="BH566" i="8"/>
  <c r="BH567" i="8"/>
  <c r="BH568" i="8"/>
  <c r="BH569" i="8"/>
  <c r="BH570" i="8"/>
  <c r="BH571" i="8"/>
  <c r="BH572" i="8"/>
  <c r="BH573" i="8"/>
  <c r="BH574" i="8"/>
  <c r="BH575" i="8"/>
  <c r="BH576" i="8"/>
  <c r="BH577" i="8"/>
  <c r="BH578" i="8"/>
  <c r="BH579" i="8"/>
  <c r="BH580" i="8"/>
  <c r="BH581" i="8"/>
  <c r="BH582" i="8"/>
  <c r="BH583" i="8"/>
  <c r="BH584" i="8"/>
  <c r="BH585" i="8"/>
  <c r="BH586" i="8"/>
  <c r="BH587" i="8"/>
  <c r="BH588" i="8"/>
  <c r="BH589" i="8"/>
  <c r="BH590" i="8"/>
  <c r="BH591" i="8"/>
  <c r="BH592" i="8"/>
  <c r="BH593" i="8"/>
  <c r="BH594" i="8"/>
  <c r="BH595" i="8"/>
  <c r="BH596" i="8"/>
  <c r="BH597" i="8"/>
  <c r="BH598" i="8"/>
  <c r="BH599" i="8"/>
  <c r="BH600" i="8"/>
  <c r="BH601" i="8"/>
  <c r="BH602" i="8"/>
  <c r="BH603" i="8"/>
  <c r="BH604" i="8"/>
  <c r="BH605" i="8"/>
  <c r="BH606" i="8"/>
  <c r="BH607" i="8"/>
  <c r="BH608" i="8"/>
  <c r="BH609" i="8"/>
  <c r="BH610" i="8"/>
  <c r="BH611" i="8"/>
  <c r="BH612" i="8"/>
  <c r="BH613" i="8"/>
  <c r="BH614" i="8"/>
  <c r="BH615" i="8"/>
  <c r="BH616" i="8"/>
  <c r="BH617" i="8"/>
  <c r="BH618" i="8"/>
  <c r="BH619" i="8"/>
  <c r="BH620" i="8"/>
  <c r="BH621" i="8"/>
  <c r="BH622" i="8"/>
  <c r="BH623" i="8"/>
  <c r="BH624" i="8"/>
  <c r="BH625" i="8"/>
  <c r="BH626" i="8"/>
  <c r="BH627" i="8"/>
  <c r="BH628" i="8"/>
  <c r="BH629" i="8"/>
  <c r="BH630" i="8"/>
  <c r="BH631" i="8"/>
  <c r="BH632" i="8"/>
  <c r="BH633" i="8"/>
  <c r="BH634" i="8"/>
  <c r="BH635" i="8"/>
  <c r="BH636" i="8"/>
  <c r="BH637" i="8"/>
  <c r="BH638" i="8"/>
  <c r="BH639" i="8"/>
  <c r="BH640" i="8"/>
  <c r="BH641" i="8"/>
  <c r="BH642" i="8"/>
  <c r="BH643" i="8"/>
  <c r="BH644" i="8"/>
  <c r="BH645" i="8"/>
  <c r="BH646" i="8"/>
  <c r="BH647" i="8"/>
  <c r="BH648" i="8"/>
  <c r="BH649" i="8"/>
  <c r="BH650" i="8"/>
  <c r="BH651" i="8"/>
  <c r="BH652" i="8"/>
  <c r="BH653" i="8"/>
  <c r="BH654" i="8"/>
  <c r="BH655" i="8"/>
  <c r="BH656" i="8"/>
  <c r="BH657" i="8"/>
  <c r="BH658" i="8"/>
  <c r="BH659" i="8"/>
  <c r="BH660" i="8"/>
  <c r="BH661" i="8"/>
  <c r="BH662" i="8"/>
  <c r="BH663" i="8"/>
  <c r="BH664" i="8"/>
  <c r="BH665" i="8"/>
  <c r="BH666" i="8"/>
  <c r="BH667" i="8"/>
  <c r="BH668" i="8"/>
  <c r="BH669" i="8"/>
  <c r="BH670" i="8"/>
  <c r="BH671" i="8"/>
  <c r="BH672" i="8"/>
  <c r="BH673" i="8"/>
  <c r="BH674" i="8"/>
  <c r="BH675" i="8"/>
  <c r="BH676" i="8"/>
  <c r="BH677" i="8"/>
  <c r="BH678" i="8"/>
  <c r="BH679" i="8"/>
  <c r="BH680" i="8"/>
  <c r="BH681" i="8"/>
  <c r="BH682" i="8"/>
  <c r="BH683" i="8"/>
  <c r="BH684" i="8"/>
  <c r="BH685" i="8"/>
  <c r="BH686" i="8"/>
  <c r="BH687" i="8"/>
  <c r="BH688" i="8"/>
  <c r="BH689" i="8"/>
  <c r="BH690" i="8"/>
  <c r="BH691" i="8"/>
  <c r="BH692" i="8"/>
  <c r="BH693" i="8"/>
  <c r="BH694" i="8"/>
  <c r="BH695" i="8"/>
  <c r="BH696" i="8"/>
  <c r="BH697" i="8"/>
  <c r="BH698" i="8"/>
  <c r="BH699" i="8"/>
  <c r="BH700" i="8"/>
  <c r="BH701" i="8"/>
  <c r="BH702" i="8"/>
  <c r="BH703" i="8"/>
  <c r="BH704" i="8"/>
  <c r="BH705" i="8"/>
  <c r="BH706" i="8"/>
  <c r="BH707" i="8"/>
  <c r="BH708" i="8"/>
  <c r="BH709" i="8"/>
  <c r="BH710" i="8"/>
  <c r="BH711" i="8"/>
  <c r="BH712" i="8"/>
  <c r="BH713" i="8"/>
  <c r="BH714" i="8"/>
  <c r="BH715" i="8"/>
  <c r="BH716" i="8"/>
  <c r="BH717" i="8"/>
  <c r="BH718" i="8"/>
  <c r="BH719" i="8"/>
  <c r="BH720" i="8"/>
  <c r="BH721" i="8"/>
  <c r="BH722" i="8"/>
  <c r="BH723" i="8"/>
  <c r="BH724" i="8"/>
  <c r="BH725" i="8"/>
  <c r="BH726" i="8"/>
  <c r="BH727" i="8"/>
  <c r="BH728" i="8"/>
  <c r="BH729" i="8"/>
  <c r="BH730" i="8"/>
  <c r="BH731" i="8"/>
  <c r="BH732" i="8"/>
  <c r="BH733" i="8"/>
  <c r="BH734" i="8"/>
  <c r="BH735" i="8"/>
  <c r="BH736" i="8"/>
  <c r="BH737" i="8"/>
  <c r="BH738" i="8"/>
  <c r="BH739" i="8"/>
  <c r="BH740" i="8"/>
  <c r="BH741" i="8"/>
  <c r="BH742" i="8"/>
  <c r="BH743" i="8"/>
  <c r="BH744" i="8"/>
  <c r="BH745" i="8"/>
  <c r="BH746" i="8"/>
  <c r="BH747" i="8"/>
  <c r="BH748" i="8"/>
  <c r="BH749" i="8"/>
  <c r="BH750" i="8"/>
  <c r="BH751" i="8"/>
  <c r="BH752" i="8"/>
  <c r="BH753" i="8"/>
  <c r="BH754" i="8"/>
  <c r="BH755" i="8"/>
  <c r="BH756" i="8"/>
  <c r="BH757" i="8"/>
  <c r="BH758" i="8"/>
  <c r="BH759" i="8"/>
  <c r="BH760" i="8"/>
  <c r="BH761" i="8"/>
  <c r="BH762" i="8"/>
  <c r="BH763" i="8"/>
  <c r="BH764" i="8"/>
  <c r="BH765" i="8"/>
  <c r="BH766" i="8"/>
  <c r="BH767" i="8"/>
  <c r="BH768" i="8"/>
  <c r="BH769" i="8"/>
  <c r="BH770" i="8"/>
  <c r="BH771" i="8"/>
  <c r="BH772" i="8"/>
  <c r="BH773" i="8"/>
  <c r="BH774" i="8"/>
  <c r="BH775" i="8"/>
  <c r="BH776" i="8"/>
  <c r="BH777" i="8"/>
  <c r="BH778" i="8"/>
  <c r="BH779" i="8"/>
  <c r="BH780" i="8"/>
  <c r="BH781" i="8"/>
  <c r="BH782" i="8"/>
  <c r="BH783" i="8"/>
  <c r="BH784" i="8"/>
  <c r="BH785" i="8"/>
  <c r="BH786" i="8"/>
  <c r="BH787" i="8"/>
  <c r="BH788" i="8"/>
  <c r="BH789" i="8"/>
  <c r="BH790" i="8"/>
  <c r="BH791" i="8"/>
  <c r="BH792" i="8"/>
  <c r="BH793" i="8"/>
  <c r="BH794" i="8"/>
  <c r="BH795" i="8"/>
  <c r="BH796" i="8"/>
  <c r="BH797" i="8"/>
  <c r="BH798" i="8"/>
  <c r="BH799" i="8"/>
  <c r="BH800" i="8"/>
  <c r="BH801" i="8"/>
  <c r="BH802" i="8"/>
  <c r="BH803" i="8"/>
  <c r="BH804" i="8"/>
  <c r="BH805" i="8"/>
  <c r="BH806" i="8"/>
  <c r="BH807" i="8"/>
  <c r="BH808" i="8"/>
  <c r="BH809" i="8"/>
  <c r="BH810" i="8"/>
  <c r="BH811" i="8"/>
  <c r="BH812" i="8"/>
  <c r="BH813" i="8"/>
  <c r="BH814" i="8"/>
  <c r="BH815" i="8"/>
  <c r="BH816" i="8"/>
  <c r="BH817" i="8"/>
  <c r="BH818" i="8"/>
  <c r="BH819" i="8"/>
  <c r="BH820" i="8"/>
  <c r="BH821" i="8"/>
  <c r="BH822" i="8"/>
  <c r="BH823" i="8"/>
  <c r="BH824" i="8"/>
  <c r="BH825" i="8"/>
  <c r="BH826" i="8"/>
  <c r="BH827" i="8"/>
  <c r="BH828" i="8"/>
  <c r="BH829" i="8"/>
  <c r="BH830" i="8"/>
  <c r="BH831" i="8"/>
  <c r="BH832" i="8"/>
  <c r="BH833" i="8"/>
  <c r="BH834" i="8"/>
  <c r="BH835" i="8"/>
  <c r="BH836" i="8"/>
  <c r="BH837" i="8"/>
  <c r="BH838" i="8"/>
  <c r="BH839" i="8"/>
  <c r="BH840" i="8"/>
  <c r="BH841" i="8"/>
  <c r="BH842" i="8"/>
  <c r="BH843" i="8"/>
  <c r="BH844" i="8"/>
  <c r="BH845" i="8"/>
  <c r="BH846" i="8"/>
  <c r="BH847" i="8"/>
  <c r="BH848" i="8"/>
  <c r="BH849" i="8"/>
  <c r="BH850" i="8"/>
  <c r="BH851" i="8"/>
  <c r="BH852" i="8"/>
  <c r="BH853" i="8"/>
  <c r="BH854" i="8"/>
  <c r="BH855" i="8"/>
  <c r="BH856" i="8"/>
  <c r="BH857" i="8"/>
  <c r="BH858" i="8"/>
  <c r="BK11" i="10" l="1"/>
  <c r="BK12" i="10"/>
  <c r="BK13" i="10"/>
  <c r="BK14" i="10"/>
  <c r="BK15" i="10"/>
  <c r="BK16" i="10"/>
  <c r="BK17" i="10"/>
  <c r="BK18" i="10"/>
  <c r="BK19" i="10"/>
  <c r="BK20" i="10"/>
  <c r="BK21" i="10"/>
  <c r="BK22" i="10"/>
  <c r="BK23" i="10"/>
  <c r="BK24" i="10"/>
  <c r="BK25" i="10"/>
  <c r="BK26" i="10"/>
  <c r="BK27" i="10"/>
  <c r="BK28" i="10"/>
  <c r="BK29" i="10"/>
  <c r="BK30" i="10"/>
  <c r="BK31" i="10"/>
  <c r="BK32" i="10"/>
  <c r="BK33" i="10"/>
  <c r="BK34" i="10"/>
  <c r="BK35" i="10"/>
  <c r="BK36" i="10"/>
  <c r="BK37" i="10"/>
  <c r="BK38" i="10"/>
  <c r="BK39" i="10"/>
  <c r="BK40" i="10"/>
  <c r="BK41" i="10"/>
  <c r="BK42" i="10"/>
  <c r="BK43" i="10"/>
  <c r="BK44" i="10"/>
  <c r="BK45" i="10"/>
  <c r="BK46" i="10"/>
  <c r="BK47" i="10"/>
  <c r="BK48" i="10"/>
  <c r="BK49" i="10"/>
  <c r="BK50" i="10"/>
  <c r="BK51" i="10"/>
  <c r="BK52" i="10"/>
  <c r="BK53" i="10"/>
  <c r="BK54" i="10"/>
  <c r="BK55" i="10"/>
  <c r="BK56" i="10"/>
  <c r="BK57" i="10"/>
  <c r="BK58" i="10"/>
  <c r="BK59" i="10"/>
  <c r="BK60" i="10"/>
  <c r="BK61" i="10"/>
  <c r="BK62" i="10"/>
  <c r="BK63" i="10"/>
  <c r="BK64" i="10"/>
  <c r="BK65" i="10"/>
  <c r="BK66" i="10"/>
  <c r="BK67" i="10"/>
  <c r="BK68" i="10"/>
  <c r="BK69" i="10"/>
  <c r="BK70" i="10"/>
  <c r="BK71" i="10"/>
  <c r="BK72" i="10"/>
  <c r="BK73" i="10"/>
  <c r="BK74" i="10"/>
  <c r="BK75" i="10"/>
  <c r="BK76" i="10"/>
  <c r="BK77" i="10"/>
  <c r="BK78" i="10"/>
  <c r="BK79" i="10"/>
  <c r="BK80" i="10"/>
  <c r="BK81" i="10"/>
  <c r="BK82" i="10"/>
  <c r="BK83" i="10"/>
  <c r="BK84" i="10"/>
  <c r="BK85" i="10"/>
  <c r="BK86" i="10"/>
  <c r="BK87" i="10"/>
  <c r="BK88" i="10"/>
  <c r="BK89" i="10"/>
  <c r="BK90" i="10"/>
  <c r="BK91" i="10"/>
  <c r="BK92" i="10"/>
  <c r="BK93" i="10"/>
  <c r="BK94" i="10"/>
  <c r="BK95" i="10"/>
  <c r="BK96" i="10"/>
  <c r="BK97" i="10"/>
  <c r="BK98" i="10"/>
  <c r="BK99" i="10"/>
  <c r="BK100" i="10"/>
  <c r="BK101" i="10"/>
  <c r="BK102" i="10"/>
  <c r="BK103" i="10"/>
  <c r="BK104" i="10"/>
  <c r="BK105" i="10"/>
  <c r="BK106" i="10"/>
  <c r="BK107" i="10"/>
  <c r="BK108" i="10"/>
  <c r="BK109" i="10"/>
  <c r="BK110" i="10"/>
  <c r="BK111" i="10"/>
  <c r="BK112" i="10"/>
  <c r="BK113" i="10"/>
  <c r="BK114" i="10"/>
  <c r="BK115" i="10"/>
  <c r="BK116" i="10"/>
  <c r="BK117" i="10"/>
  <c r="BK118" i="10"/>
  <c r="BK119" i="10"/>
  <c r="BK120" i="10"/>
  <c r="BK121" i="10"/>
  <c r="BK122" i="10"/>
  <c r="BK123" i="10"/>
  <c r="BK124" i="10"/>
  <c r="BK125" i="10"/>
  <c r="BK126" i="10"/>
  <c r="BK127" i="10"/>
  <c r="BK128" i="10"/>
  <c r="BK129" i="10"/>
  <c r="BK130" i="10"/>
  <c r="BK131" i="10"/>
  <c r="BK132" i="10"/>
  <c r="BK133" i="10"/>
  <c r="BK134" i="10"/>
  <c r="BK135" i="10"/>
  <c r="BK136" i="10"/>
  <c r="BK137" i="10"/>
  <c r="BK138" i="10"/>
  <c r="BK139" i="10"/>
  <c r="BK140" i="10"/>
  <c r="BK141" i="10"/>
  <c r="BK142" i="10"/>
  <c r="BK143" i="10"/>
  <c r="BK144" i="10"/>
  <c r="BK145" i="10"/>
  <c r="BK146" i="10"/>
  <c r="BK147" i="10"/>
  <c r="BK148" i="10"/>
  <c r="BK149" i="10"/>
  <c r="BK150" i="10"/>
  <c r="BK151" i="10"/>
  <c r="BK152" i="10"/>
  <c r="BK153" i="10"/>
  <c r="BK154" i="10"/>
  <c r="BK155" i="10"/>
  <c r="BK156" i="10"/>
  <c r="BK157" i="10"/>
  <c r="BK158" i="10"/>
  <c r="BK159" i="10"/>
  <c r="BK160" i="10"/>
  <c r="BK161" i="10"/>
  <c r="BK162" i="10"/>
  <c r="BK163" i="10"/>
  <c r="BK164" i="10"/>
  <c r="BK165" i="10"/>
  <c r="BK166" i="10"/>
  <c r="BK167" i="10"/>
  <c r="BK168" i="10"/>
  <c r="BK169" i="10"/>
  <c r="BK170" i="10"/>
  <c r="BK171" i="10"/>
  <c r="BK172" i="10"/>
  <c r="BK173" i="10"/>
  <c r="BK174" i="10"/>
  <c r="BK175" i="10"/>
  <c r="BK176" i="10"/>
  <c r="BK177" i="10"/>
  <c r="BK178" i="10"/>
  <c r="BK179" i="10"/>
  <c r="BK180" i="10"/>
  <c r="BK181" i="10"/>
  <c r="BK182" i="10"/>
  <c r="BK183" i="10"/>
  <c r="BK184" i="10"/>
  <c r="BK185" i="10"/>
  <c r="BK186" i="10"/>
  <c r="BK187" i="10"/>
  <c r="BK188" i="10"/>
  <c r="BK189" i="10"/>
  <c r="BK190" i="10"/>
  <c r="BK191" i="10"/>
  <c r="BK192" i="10"/>
  <c r="BK193" i="10"/>
  <c r="BK194" i="10"/>
  <c r="BK195" i="10"/>
  <c r="BK196" i="10"/>
  <c r="BK197" i="10"/>
  <c r="BK198" i="10"/>
  <c r="BK199" i="10"/>
  <c r="BK200" i="10"/>
  <c r="BK201" i="10"/>
  <c r="BK202" i="10"/>
  <c r="BK203" i="10"/>
  <c r="BK204" i="10"/>
  <c r="BK205" i="10"/>
  <c r="BK206" i="10"/>
  <c r="BK207" i="10"/>
  <c r="BK208" i="10"/>
  <c r="BK209" i="10"/>
  <c r="BK210" i="10"/>
  <c r="BK211" i="10"/>
  <c r="BK212" i="10"/>
  <c r="BK213" i="10"/>
  <c r="BK214" i="10"/>
  <c r="BK215" i="10"/>
  <c r="BK216" i="10"/>
  <c r="BK217" i="10"/>
  <c r="BK218" i="10"/>
  <c r="BK219" i="10"/>
  <c r="BK220" i="10"/>
  <c r="BK221" i="10"/>
  <c r="BK222" i="10"/>
  <c r="BK223" i="10"/>
  <c r="BK224" i="10"/>
  <c r="BK225" i="10"/>
  <c r="BK226" i="10"/>
  <c r="BK227" i="10"/>
  <c r="BK228" i="10"/>
  <c r="BK229" i="10"/>
  <c r="BK230" i="10"/>
  <c r="BK231" i="10"/>
  <c r="BK232" i="10"/>
  <c r="BK233" i="10"/>
  <c r="BK234" i="10"/>
  <c r="BK235" i="10"/>
  <c r="BK236" i="10"/>
  <c r="BK237" i="10"/>
  <c r="BK238" i="10"/>
  <c r="BK239" i="10"/>
  <c r="BK240" i="10"/>
  <c r="BK241" i="10"/>
  <c r="BK242" i="10"/>
  <c r="BK243" i="10"/>
  <c r="BK244" i="10"/>
  <c r="BK245" i="10"/>
  <c r="BK246" i="10"/>
  <c r="BK247" i="10"/>
  <c r="BK248" i="10"/>
  <c r="BK249" i="10"/>
  <c r="BK250" i="10"/>
  <c r="BK251" i="10"/>
  <c r="BK252" i="10"/>
  <c r="BK253" i="10"/>
  <c r="BK254" i="10"/>
  <c r="BK255" i="10"/>
  <c r="BK256" i="10"/>
  <c r="BK257" i="10"/>
  <c r="BK258" i="10"/>
  <c r="BK259" i="10"/>
  <c r="BK260" i="10"/>
  <c r="BK261" i="10"/>
  <c r="BK262" i="10"/>
  <c r="BK263" i="10"/>
  <c r="BK264" i="10"/>
  <c r="BK265" i="10"/>
  <c r="BK266" i="10"/>
  <c r="BK267" i="10"/>
  <c r="BK268" i="10"/>
  <c r="BK269" i="10"/>
  <c r="BK270" i="10"/>
  <c r="BK271" i="10"/>
  <c r="BK272" i="10"/>
  <c r="BK273" i="10"/>
  <c r="BK274" i="10"/>
  <c r="BK275" i="10"/>
  <c r="BK276" i="10"/>
  <c r="BK277" i="10"/>
  <c r="BK278" i="10"/>
  <c r="BK279" i="10"/>
  <c r="BK280" i="10"/>
  <c r="BK281" i="10"/>
  <c r="BK282" i="10"/>
  <c r="BK283" i="10"/>
  <c r="BK284" i="10"/>
  <c r="BK285" i="10"/>
  <c r="BK286" i="10"/>
  <c r="BK287" i="10"/>
  <c r="BK288" i="10"/>
  <c r="BK289" i="10"/>
  <c r="BK290" i="10"/>
  <c r="BK291" i="10"/>
  <c r="BK292" i="10"/>
  <c r="BK293" i="10"/>
  <c r="BK294" i="10"/>
  <c r="BK295" i="10"/>
  <c r="BK296" i="10"/>
  <c r="BK297" i="10"/>
  <c r="BK298" i="10"/>
  <c r="BK299" i="10"/>
  <c r="BK300" i="10"/>
  <c r="BK301" i="10"/>
  <c r="BK302" i="10"/>
  <c r="BK303" i="10"/>
  <c r="BK304" i="10"/>
  <c r="BK305" i="10"/>
  <c r="BK306" i="10"/>
  <c r="BK307" i="10"/>
  <c r="BK308" i="10"/>
  <c r="BK309" i="10"/>
  <c r="BK310" i="10"/>
  <c r="BK311" i="10"/>
  <c r="BK312" i="10"/>
  <c r="BK313" i="10"/>
  <c r="BK314" i="10"/>
  <c r="BK315" i="10"/>
  <c r="BK316" i="10"/>
  <c r="BK317" i="10"/>
  <c r="BK318" i="10"/>
  <c r="BK319" i="10"/>
  <c r="BK320" i="10"/>
  <c r="BK321" i="10"/>
  <c r="BK322" i="10"/>
  <c r="BK323" i="10"/>
  <c r="BK324" i="10"/>
  <c r="BK325" i="10"/>
  <c r="BK326" i="10"/>
  <c r="BK327" i="10"/>
  <c r="BK328" i="10"/>
  <c r="BK329" i="10"/>
  <c r="BK330" i="10"/>
  <c r="BK331" i="10"/>
  <c r="BK332" i="10"/>
  <c r="BK333" i="10"/>
  <c r="BK334" i="10"/>
  <c r="BK335" i="10"/>
  <c r="BK336" i="10"/>
  <c r="BK337" i="10"/>
  <c r="BK338" i="10"/>
  <c r="BK339" i="10"/>
  <c r="BK340" i="10"/>
  <c r="BK341" i="10"/>
  <c r="BK342" i="10"/>
  <c r="BK343" i="10"/>
  <c r="BK344" i="10"/>
  <c r="BK345" i="10"/>
  <c r="BK346" i="10"/>
  <c r="BK347" i="10"/>
  <c r="BK348" i="10"/>
  <c r="BK349" i="10"/>
  <c r="BK350" i="10"/>
  <c r="BK351" i="10"/>
  <c r="BK352" i="10"/>
  <c r="BK353" i="10"/>
  <c r="BK354" i="10"/>
  <c r="BK355" i="10"/>
  <c r="BK356" i="10"/>
  <c r="BK357" i="10"/>
  <c r="BK358" i="10"/>
  <c r="BK359" i="10"/>
  <c r="BK360" i="10"/>
  <c r="BK361" i="10"/>
  <c r="BK362" i="10"/>
  <c r="BK363" i="10"/>
  <c r="BK364" i="10"/>
  <c r="BK365" i="10"/>
  <c r="BK366" i="10"/>
  <c r="BK367" i="10"/>
  <c r="BK368" i="10"/>
  <c r="BK369" i="10"/>
  <c r="BK370" i="10"/>
  <c r="BK371" i="10"/>
  <c r="BK372" i="10"/>
  <c r="BK373" i="10"/>
  <c r="BK374" i="10"/>
  <c r="BK375" i="10"/>
  <c r="BK376" i="10"/>
  <c r="BK377" i="10"/>
  <c r="BK378" i="10"/>
  <c r="BK379" i="10"/>
  <c r="BK380" i="10"/>
  <c r="BK381" i="10"/>
  <c r="BK382" i="10"/>
  <c r="BK383" i="10"/>
  <c r="BK384" i="10"/>
  <c r="BK385" i="10"/>
  <c r="BK386" i="10"/>
  <c r="BK387" i="10"/>
  <c r="BK388" i="10"/>
  <c r="BK389" i="10"/>
  <c r="BK390" i="10"/>
  <c r="BK391" i="10"/>
  <c r="BK392" i="10"/>
  <c r="BK393" i="10"/>
  <c r="BK394" i="10"/>
  <c r="BK395" i="10"/>
  <c r="BK396" i="10"/>
  <c r="BK397" i="10"/>
  <c r="BK398" i="10"/>
  <c r="BK399" i="10"/>
  <c r="BK400" i="10"/>
  <c r="BK401" i="10"/>
  <c r="BK402" i="10"/>
  <c r="BK403" i="10"/>
  <c r="BK404" i="10"/>
  <c r="BK405" i="10"/>
  <c r="BK406" i="10"/>
  <c r="BK407" i="10"/>
  <c r="BK408" i="10"/>
  <c r="BK409" i="10"/>
  <c r="BK410" i="10"/>
  <c r="BK411" i="10"/>
  <c r="BK412" i="10"/>
  <c r="BK413" i="10"/>
  <c r="BK414" i="10"/>
  <c r="BK415" i="10"/>
  <c r="BK416" i="10"/>
  <c r="BK417" i="10"/>
  <c r="BK418" i="10"/>
  <c r="BK419" i="10"/>
  <c r="BK420" i="10"/>
  <c r="BK421" i="10"/>
  <c r="BK422" i="10"/>
  <c r="BK423" i="10"/>
  <c r="BK424" i="10"/>
  <c r="BK425" i="10"/>
  <c r="BK426" i="10"/>
  <c r="BK427" i="10"/>
  <c r="BK428" i="10"/>
  <c r="BK429" i="10"/>
  <c r="BK430" i="10"/>
  <c r="BK431" i="10"/>
  <c r="BK432" i="10"/>
  <c r="BK433" i="10"/>
  <c r="BK434" i="10"/>
  <c r="BK435" i="10"/>
  <c r="BK436" i="10"/>
  <c r="BK437" i="10"/>
  <c r="BK438" i="10"/>
  <c r="BK439" i="10"/>
  <c r="BK440" i="10"/>
  <c r="BK441" i="10"/>
  <c r="BK442" i="10"/>
  <c r="BK443" i="10"/>
  <c r="BK444" i="10"/>
  <c r="BK445" i="10"/>
  <c r="BK446" i="10"/>
  <c r="BK447" i="10"/>
  <c r="BK448" i="10"/>
  <c r="BK449" i="10"/>
  <c r="BK450" i="10"/>
  <c r="BK451" i="10"/>
  <c r="BK452" i="10"/>
  <c r="BK453" i="10"/>
  <c r="BK454" i="10"/>
  <c r="BK455" i="10"/>
  <c r="BK456" i="10"/>
  <c r="BK457" i="10"/>
  <c r="BK458" i="10"/>
  <c r="BK459" i="10"/>
  <c r="BK460" i="10"/>
  <c r="BK461" i="10"/>
  <c r="BK462" i="10"/>
  <c r="BK463" i="10"/>
  <c r="BK464" i="10"/>
  <c r="BK465" i="10"/>
  <c r="BK466" i="10"/>
  <c r="BK467" i="10"/>
  <c r="BK468" i="10"/>
  <c r="BK469" i="10"/>
  <c r="BK470" i="10"/>
  <c r="BK471" i="10"/>
  <c r="BK472" i="10"/>
  <c r="BK473" i="10"/>
  <c r="BK474" i="10"/>
  <c r="BK475" i="10"/>
  <c r="BK476" i="10"/>
  <c r="BK477" i="10"/>
  <c r="BK478" i="10"/>
  <c r="BK479" i="10"/>
  <c r="BK480" i="10"/>
  <c r="BK481" i="10"/>
  <c r="BK482" i="10"/>
  <c r="BK483" i="10"/>
  <c r="BK484" i="10"/>
  <c r="BK485" i="10"/>
  <c r="BK486" i="10"/>
  <c r="BK487" i="10"/>
  <c r="BK488" i="10"/>
  <c r="BK489" i="10"/>
  <c r="BK490" i="10"/>
  <c r="BK491" i="10"/>
  <c r="BK492" i="10"/>
  <c r="BK493" i="10"/>
  <c r="BK494" i="10"/>
  <c r="BK495" i="10"/>
  <c r="BK496" i="10"/>
  <c r="BK497" i="10"/>
  <c r="BK498" i="10"/>
  <c r="BK499" i="10"/>
  <c r="BK500" i="10"/>
  <c r="BK501" i="10"/>
  <c r="BK502" i="10"/>
  <c r="BK503" i="10"/>
  <c r="BK504" i="10"/>
  <c r="BK505" i="10"/>
  <c r="BK506" i="10"/>
  <c r="BK507" i="10"/>
  <c r="BK508" i="10"/>
  <c r="BK509" i="10"/>
  <c r="BK510" i="10"/>
  <c r="BK511" i="10"/>
  <c r="BK512" i="10"/>
  <c r="BK513" i="10"/>
  <c r="BK514" i="10"/>
  <c r="BK515" i="10"/>
  <c r="BK516" i="10"/>
  <c r="BK517" i="10"/>
  <c r="BK518" i="10"/>
  <c r="BK519" i="10"/>
  <c r="BK520" i="10"/>
  <c r="BK521" i="10"/>
  <c r="BK522" i="10"/>
  <c r="BK523" i="10"/>
  <c r="BK524" i="10"/>
  <c r="BK525" i="10"/>
  <c r="BK526" i="10"/>
  <c r="BK527" i="10"/>
  <c r="BK528" i="10"/>
  <c r="BK529" i="10"/>
  <c r="BK530" i="10"/>
  <c r="BK531" i="10"/>
  <c r="BK532" i="10"/>
  <c r="BK533" i="10"/>
  <c r="BK534" i="10"/>
  <c r="BK535" i="10"/>
  <c r="BK536" i="10"/>
  <c r="BK537" i="10"/>
  <c r="BK538" i="10"/>
  <c r="BK539" i="10"/>
  <c r="BK540" i="10"/>
  <c r="BK541" i="10"/>
  <c r="BK542" i="10"/>
  <c r="BK543" i="10"/>
  <c r="BK544" i="10"/>
  <c r="BK545" i="10"/>
  <c r="BK546" i="10"/>
  <c r="BK547" i="10"/>
  <c r="BK548" i="10"/>
  <c r="BK549" i="10"/>
  <c r="BK550" i="10"/>
  <c r="BK551" i="10"/>
  <c r="BK552" i="10"/>
  <c r="BK553" i="10"/>
  <c r="BK554" i="10"/>
  <c r="BK555" i="10"/>
  <c r="BK556" i="10"/>
  <c r="BK557" i="10"/>
  <c r="BK558" i="10"/>
  <c r="BK559" i="10"/>
  <c r="BK560" i="10"/>
  <c r="BK561" i="10"/>
  <c r="BK562" i="10"/>
  <c r="BK563" i="10"/>
  <c r="BK564" i="10"/>
  <c r="BK565" i="10"/>
  <c r="BK566" i="10"/>
  <c r="BK567" i="10"/>
  <c r="BK568" i="10"/>
  <c r="BK569" i="10"/>
  <c r="BK570" i="10"/>
  <c r="BK571" i="10"/>
  <c r="BK572" i="10"/>
  <c r="BK573" i="10"/>
  <c r="BK574" i="10"/>
  <c r="BK575" i="10"/>
  <c r="BK576" i="10"/>
  <c r="BK577" i="10"/>
  <c r="BK578" i="10"/>
  <c r="BK579" i="10"/>
  <c r="BK580" i="10"/>
  <c r="BK581" i="10"/>
  <c r="BK582" i="10"/>
  <c r="BK583" i="10"/>
  <c r="BK584" i="10"/>
  <c r="BK585" i="10"/>
  <c r="BK586" i="10"/>
  <c r="BK587" i="10"/>
  <c r="BK588" i="10"/>
  <c r="BK589" i="10"/>
  <c r="BK590" i="10"/>
  <c r="BK591" i="10"/>
  <c r="BK592" i="10"/>
  <c r="BK593" i="10"/>
  <c r="BK594" i="10"/>
  <c r="BK595" i="10"/>
  <c r="BK596" i="10"/>
  <c r="BK597" i="10"/>
  <c r="BK598" i="10"/>
  <c r="BK599" i="10"/>
  <c r="BK600" i="10"/>
  <c r="BK601" i="10"/>
  <c r="BK602" i="10"/>
  <c r="BK603" i="10"/>
  <c r="BK604" i="10"/>
  <c r="BK605" i="10"/>
  <c r="BK606" i="10"/>
  <c r="BK607" i="10"/>
  <c r="BK608" i="10"/>
  <c r="BK609" i="10"/>
  <c r="BK610" i="10"/>
  <c r="BK611" i="10"/>
  <c r="BK612" i="10"/>
  <c r="BK613" i="10"/>
  <c r="BK614" i="10"/>
  <c r="BK615" i="10"/>
  <c r="BK616" i="10"/>
  <c r="BK617" i="10"/>
  <c r="BK618" i="10"/>
  <c r="BK619" i="10"/>
  <c r="BK620" i="10"/>
  <c r="BK621" i="10"/>
  <c r="BK622" i="10"/>
  <c r="BK623" i="10"/>
  <c r="BK624" i="10"/>
  <c r="BK625" i="10"/>
  <c r="BK626" i="10"/>
  <c r="BK627" i="10"/>
  <c r="BK628" i="10"/>
  <c r="BK629" i="10"/>
  <c r="BK630" i="10"/>
  <c r="BK631" i="10"/>
  <c r="BK632" i="10"/>
  <c r="BK633" i="10"/>
  <c r="BK634" i="10"/>
  <c r="BK635" i="10"/>
  <c r="BK636" i="10"/>
  <c r="BK637" i="10"/>
  <c r="BK638" i="10"/>
  <c r="BK639" i="10"/>
  <c r="BK640" i="10"/>
  <c r="BK641" i="10"/>
  <c r="BK642" i="10"/>
  <c r="BK643" i="10"/>
  <c r="BK644" i="10"/>
  <c r="BK645" i="10"/>
  <c r="BK646" i="10"/>
  <c r="BK647" i="10"/>
  <c r="BK648" i="10"/>
  <c r="BK649" i="10"/>
  <c r="BK650" i="10"/>
  <c r="BK651" i="10"/>
  <c r="BK652" i="10"/>
  <c r="BK653" i="10"/>
  <c r="BK654" i="10"/>
  <c r="BK655" i="10"/>
  <c r="BK656" i="10"/>
  <c r="BK657" i="10"/>
  <c r="BK658" i="10"/>
  <c r="BK659" i="10"/>
  <c r="BK660" i="10"/>
  <c r="BK661" i="10"/>
  <c r="BK662" i="10"/>
  <c r="BK663" i="10"/>
  <c r="BK664" i="10"/>
  <c r="BK665" i="10"/>
  <c r="BK666" i="10"/>
  <c r="BK667" i="10"/>
  <c r="BK668" i="10"/>
  <c r="BK669" i="10"/>
  <c r="BK670" i="10"/>
  <c r="BK671" i="10"/>
  <c r="BK672" i="10"/>
  <c r="BK673" i="10"/>
  <c r="BK674" i="10"/>
  <c r="BK675" i="10"/>
  <c r="BK676" i="10"/>
  <c r="BK677" i="10"/>
  <c r="BK678" i="10"/>
  <c r="BK679" i="10"/>
  <c r="BK680" i="10"/>
  <c r="BK681" i="10"/>
  <c r="BK682" i="10"/>
  <c r="BK683" i="10"/>
  <c r="BK684" i="10"/>
  <c r="BK685" i="10"/>
  <c r="BK686" i="10"/>
  <c r="BK687" i="10"/>
  <c r="BK688" i="10"/>
  <c r="BK689" i="10"/>
  <c r="BK690" i="10"/>
  <c r="BK691" i="10"/>
  <c r="BK692" i="10"/>
  <c r="BK693" i="10"/>
  <c r="BK694" i="10"/>
  <c r="BK695" i="10"/>
  <c r="BK696" i="10"/>
  <c r="BK697" i="10"/>
  <c r="BK698" i="10"/>
  <c r="BK699" i="10"/>
  <c r="BK700" i="10"/>
  <c r="BK701" i="10"/>
  <c r="BK702" i="10"/>
  <c r="BK703" i="10"/>
  <c r="BK704" i="10"/>
  <c r="BK705" i="10"/>
  <c r="BK706" i="10"/>
  <c r="BK707" i="10"/>
  <c r="BK708" i="10"/>
  <c r="BK709" i="10"/>
  <c r="BK710" i="10"/>
  <c r="BK711" i="10"/>
  <c r="BK712" i="10"/>
  <c r="BK713" i="10"/>
  <c r="BK714" i="10"/>
  <c r="BK715" i="10"/>
  <c r="BK716" i="10"/>
  <c r="BK717" i="10"/>
  <c r="BK718" i="10"/>
  <c r="BK719" i="10"/>
  <c r="BK720" i="10"/>
  <c r="BK721" i="10"/>
  <c r="BK722" i="10"/>
  <c r="BK723" i="10"/>
  <c r="BK724" i="10"/>
  <c r="BK725" i="10"/>
  <c r="BK726" i="10"/>
  <c r="BK727" i="10"/>
  <c r="BK728" i="10"/>
  <c r="BK729" i="10"/>
  <c r="BK730" i="10"/>
  <c r="BK731" i="10"/>
  <c r="BK732" i="10"/>
  <c r="BK733" i="10"/>
  <c r="BK734" i="10"/>
  <c r="BK735" i="10"/>
  <c r="BK736" i="10"/>
  <c r="BK737" i="10"/>
  <c r="BK738" i="10"/>
  <c r="BK739" i="10"/>
  <c r="BK740" i="10"/>
  <c r="BK741" i="10"/>
  <c r="BK742" i="10"/>
  <c r="BK743" i="10"/>
  <c r="BK744" i="10"/>
  <c r="BK745" i="10"/>
  <c r="BK746" i="10"/>
  <c r="BK747" i="10"/>
  <c r="BK748" i="10"/>
  <c r="BK749" i="10"/>
  <c r="BK750" i="10"/>
  <c r="BK751" i="10"/>
  <c r="BK752" i="10"/>
  <c r="BK753" i="10"/>
  <c r="BK754" i="10"/>
  <c r="BK755" i="10"/>
  <c r="BK756" i="10"/>
  <c r="BK757" i="10"/>
  <c r="BK758" i="10"/>
  <c r="BK759" i="10"/>
  <c r="BK760" i="10"/>
  <c r="BK761" i="10"/>
  <c r="BK762" i="10"/>
  <c r="BK763" i="10"/>
  <c r="BK764" i="10"/>
  <c r="BK765" i="10"/>
  <c r="BK766" i="10"/>
  <c r="BK767" i="10"/>
  <c r="BK768" i="10"/>
  <c r="BK769" i="10"/>
  <c r="BK770" i="10"/>
  <c r="BK771" i="10"/>
  <c r="BK772" i="10"/>
  <c r="BK773" i="10"/>
  <c r="BK774" i="10"/>
  <c r="BK775" i="10"/>
  <c r="BK776" i="10"/>
  <c r="BK777" i="10"/>
  <c r="BK778" i="10"/>
  <c r="BK779" i="10"/>
  <c r="BK780" i="10"/>
  <c r="BK781" i="10"/>
  <c r="BK782" i="10"/>
  <c r="BK783" i="10"/>
  <c r="BK784" i="10"/>
  <c r="BK785" i="10"/>
  <c r="BK786" i="10"/>
  <c r="BK787" i="10"/>
  <c r="BK788" i="10"/>
  <c r="BK789" i="10"/>
  <c r="BK790" i="10"/>
  <c r="BK791" i="10"/>
  <c r="BK792" i="10"/>
  <c r="BK793" i="10"/>
  <c r="BK794" i="10"/>
  <c r="BK795" i="10"/>
  <c r="BK796" i="10"/>
  <c r="BK797" i="10"/>
  <c r="BK798" i="10"/>
  <c r="BK799" i="10"/>
  <c r="BK800" i="10"/>
  <c r="BK801" i="10"/>
  <c r="BK802" i="10"/>
  <c r="BK803" i="10"/>
  <c r="BK804" i="10"/>
  <c r="BK805" i="10"/>
  <c r="BK806" i="10"/>
  <c r="BK807" i="10"/>
  <c r="BK808" i="10"/>
  <c r="BK809" i="10"/>
  <c r="BK810" i="10"/>
  <c r="BK811" i="10"/>
  <c r="BK812" i="10"/>
  <c r="BK813" i="10"/>
  <c r="BK814" i="10"/>
  <c r="BK815" i="10"/>
  <c r="BK816" i="10"/>
  <c r="BK817" i="10"/>
  <c r="BK818" i="10"/>
  <c r="BK819" i="10"/>
  <c r="BK820" i="10"/>
  <c r="BK821" i="10"/>
  <c r="BK822" i="10"/>
  <c r="BK823" i="10"/>
  <c r="BK824" i="10"/>
  <c r="BK825" i="10"/>
  <c r="BK826" i="10"/>
  <c r="BK827" i="10"/>
  <c r="BK828" i="10"/>
  <c r="BK829" i="10"/>
  <c r="BK830" i="10"/>
  <c r="BK831" i="10"/>
  <c r="BK832" i="10"/>
  <c r="BK833" i="10"/>
  <c r="BK834" i="10"/>
  <c r="BK835" i="10"/>
  <c r="BK836" i="10"/>
  <c r="BK837" i="10"/>
  <c r="BK838" i="10"/>
  <c r="BK839" i="10"/>
  <c r="BK840" i="10"/>
  <c r="BK841" i="10"/>
  <c r="BK842" i="10"/>
  <c r="BK843" i="10"/>
  <c r="BK844" i="10"/>
  <c r="BK845" i="10"/>
  <c r="BK846" i="10"/>
  <c r="BK847" i="10"/>
  <c r="BK848" i="10"/>
  <c r="BK849" i="10"/>
  <c r="BK850" i="10"/>
  <c r="BK851" i="10"/>
  <c r="BK852" i="10"/>
  <c r="BK853" i="10"/>
  <c r="BK854" i="10"/>
  <c r="BK855" i="10"/>
  <c r="BK856" i="10"/>
  <c r="BK857" i="10"/>
  <c r="BK858" i="10"/>
  <c r="BK859" i="10"/>
  <c r="BK860" i="10"/>
  <c r="BK861" i="10"/>
  <c r="BK862" i="10"/>
  <c r="BK863" i="10"/>
  <c r="BK864" i="10"/>
  <c r="BK865" i="10"/>
  <c r="BK866" i="10"/>
  <c r="BK867" i="10"/>
  <c r="BK868" i="10"/>
  <c r="BK869" i="10"/>
  <c r="BK870" i="10"/>
  <c r="BK871" i="10"/>
  <c r="BK872" i="10"/>
  <c r="BK873" i="10"/>
  <c r="BK874" i="10"/>
  <c r="BK875" i="10"/>
  <c r="BK876" i="10"/>
  <c r="BK877" i="10"/>
  <c r="BK878" i="10"/>
  <c r="BK879" i="10"/>
  <c r="BK880" i="10"/>
  <c r="BK881" i="10"/>
  <c r="BK882" i="10"/>
  <c r="BK883" i="10"/>
  <c r="BK884" i="10"/>
  <c r="BK885" i="10"/>
  <c r="BK886" i="10"/>
  <c r="BK887" i="10"/>
  <c r="BK888" i="10"/>
  <c r="BK889" i="10"/>
  <c r="BK890" i="10"/>
  <c r="BK891" i="10"/>
  <c r="BK892" i="10"/>
  <c r="BK893" i="10"/>
  <c r="BK894" i="10"/>
  <c r="BK895" i="10"/>
  <c r="BK896" i="10"/>
  <c r="BK897" i="10"/>
  <c r="BK898" i="10"/>
  <c r="BK899" i="10"/>
  <c r="BK900" i="10"/>
  <c r="BK901" i="10"/>
  <c r="BK902" i="10"/>
  <c r="BK903" i="10"/>
  <c r="BK904" i="10"/>
  <c r="BK905" i="10"/>
  <c r="BK906" i="10"/>
  <c r="BK907" i="10"/>
  <c r="BK908" i="10"/>
  <c r="BK909" i="10"/>
  <c r="BK910" i="10"/>
  <c r="BK911" i="10"/>
  <c r="BK912" i="10"/>
  <c r="BK913" i="10"/>
  <c r="BK914" i="10"/>
  <c r="BK915" i="10"/>
  <c r="BK916" i="10"/>
  <c r="BK917" i="10"/>
  <c r="BK918" i="10"/>
  <c r="BK919" i="10"/>
  <c r="BK920" i="10"/>
  <c r="BK921" i="10"/>
  <c r="BK922" i="10"/>
  <c r="BK923" i="10"/>
  <c r="BK924" i="10"/>
  <c r="BK925" i="10"/>
  <c r="BK926" i="10"/>
  <c r="BK927" i="10"/>
  <c r="BK928" i="10"/>
  <c r="BK929" i="10"/>
  <c r="BK930" i="10"/>
  <c r="BK931" i="10"/>
  <c r="BK932" i="10"/>
  <c r="BK933" i="10"/>
  <c r="BK934" i="10"/>
  <c r="BK935" i="10"/>
  <c r="BK936" i="10"/>
  <c r="BK937" i="10"/>
  <c r="BK938" i="10"/>
  <c r="BK939" i="10"/>
  <c r="BK940" i="10"/>
  <c r="BK941" i="10"/>
  <c r="BK942" i="10"/>
  <c r="BK943" i="10"/>
  <c r="BK944" i="10"/>
  <c r="BK945" i="10"/>
  <c r="BK946" i="10"/>
  <c r="BK947" i="10"/>
  <c r="BK948" i="10"/>
  <c r="BK949" i="10"/>
  <c r="BK950" i="10"/>
  <c r="BK951" i="10"/>
  <c r="BK952" i="10"/>
  <c r="BK953" i="10"/>
  <c r="BK954" i="10"/>
  <c r="BK955" i="10"/>
  <c r="BK956" i="10"/>
  <c r="BK957" i="10"/>
  <c r="BK958" i="10"/>
  <c r="BK959" i="10"/>
  <c r="BK960" i="10"/>
  <c r="BK961" i="10"/>
  <c r="BK962" i="10"/>
  <c r="BK963" i="10"/>
  <c r="BK964" i="10"/>
  <c r="BK10" i="10"/>
  <c r="BK9" i="10"/>
  <c r="BH10" i="10"/>
  <c r="BH11" i="10"/>
  <c r="BH12" i="10"/>
  <c r="BH13" i="10"/>
  <c r="BH14" i="10"/>
  <c r="BH15" i="10"/>
  <c r="BH16" i="10"/>
  <c r="BH17" i="10"/>
  <c r="BH18" i="10"/>
  <c r="BH19" i="10"/>
  <c r="BH20" i="10"/>
  <c r="BH21" i="10"/>
  <c r="BH22" i="10"/>
  <c r="BH23" i="10"/>
  <c r="BH24" i="10"/>
  <c r="BH25" i="10"/>
  <c r="BH26" i="10"/>
  <c r="BH27" i="10"/>
  <c r="BH28" i="10"/>
  <c r="BH29" i="10"/>
  <c r="BH30" i="10"/>
  <c r="BH31" i="10"/>
  <c r="BH32" i="10"/>
  <c r="BH33" i="10"/>
  <c r="BH34" i="10"/>
  <c r="BH35" i="10"/>
  <c r="BH36" i="10"/>
  <c r="BH37" i="10"/>
  <c r="BH38" i="10"/>
  <c r="BH39" i="10"/>
  <c r="BH40" i="10"/>
  <c r="BH41" i="10"/>
  <c r="BH42" i="10"/>
  <c r="BH43" i="10"/>
  <c r="BH44" i="10"/>
  <c r="BH45" i="10"/>
  <c r="BH46" i="10"/>
  <c r="BH47" i="10"/>
  <c r="BH48" i="10"/>
  <c r="BH49" i="10"/>
  <c r="BH50" i="10"/>
  <c r="BH51" i="10"/>
  <c r="BH52" i="10"/>
  <c r="BH53" i="10"/>
  <c r="BH54" i="10"/>
  <c r="BH55" i="10"/>
  <c r="BH56" i="10"/>
  <c r="BH57" i="10"/>
  <c r="BH58" i="10"/>
  <c r="BH59" i="10"/>
  <c r="BH60" i="10"/>
  <c r="BH61" i="10"/>
  <c r="BH62" i="10"/>
  <c r="BH63" i="10"/>
  <c r="BH64" i="10"/>
  <c r="BH65" i="10"/>
  <c r="BH66" i="10"/>
  <c r="BH67" i="10"/>
  <c r="BH68" i="10"/>
  <c r="BH69" i="10"/>
  <c r="BH70" i="10"/>
  <c r="BH71" i="10"/>
  <c r="BH72" i="10"/>
  <c r="BH73" i="10"/>
  <c r="BH74" i="10"/>
  <c r="BH75" i="10"/>
  <c r="BH76" i="10"/>
  <c r="BH77" i="10"/>
  <c r="BH78" i="10"/>
  <c r="BH79" i="10"/>
  <c r="BH80" i="10"/>
  <c r="BH81" i="10"/>
  <c r="BH82" i="10"/>
  <c r="BH83" i="10"/>
  <c r="BH84" i="10"/>
  <c r="BH85" i="10"/>
  <c r="BH86" i="10"/>
  <c r="BH87" i="10"/>
  <c r="BH88" i="10"/>
  <c r="BH89" i="10"/>
  <c r="BH90" i="10"/>
  <c r="BH91" i="10"/>
  <c r="BH92" i="10"/>
  <c r="BH93" i="10"/>
  <c r="BH94" i="10"/>
  <c r="BH95" i="10"/>
  <c r="BH96" i="10"/>
  <c r="BH97" i="10"/>
  <c r="BH98" i="10"/>
  <c r="BH99" i="10"/>
  <c r="BH100" i="10"/>
  <c r="BH101" i="10"/>
  <c r="BH102" i="10"/>
  <c r="BH103" i="10"/>
  <c r="BH104" i="10"/>
  <c r="BH105" i="10"/>
  <c r="BH106" i="10"/>
  <c r="BH107" i="10"/>
  <c r="BH108" i="10"/>
  <c r="BH109" i="10"/>
  <c r="BH110" i="10"/>
  <c r="BH111" i="10"/>
  <c r="BH112" i="10"/>
  <c r="BH113" i="10"/>
  <c r="BH114" i="10"/>
  <c r="BH115" i="10"/>
  <c r="BH116" i="10"/>
  <c r="BH117" i="10"/>
  <c r="BH118" i="10"/>
  <c r="BH119" i="10"/>
  <c r="BH120" i="10"/>
  <c r="BH121" i="10"/>
  <c r="BH122" i="10"/>
  <c r="BH123" i="10"/>
  <c r="BH124" i="10"/>
  <c r="BH125" i="10"/>
  <c r="BH126" i="10"/>
  <c r="BH127" i="10"/>
  <c r="BH128" i="10"/>
  <c r="BH129" i="10"/>
  <c r="BH130" i="10"/>
  <c r="BH131" i="10"/>
  <c r="BH132" i="10"/>
  <c r="BH133" i="10"/>
  <c r="BH134" i="10"/>
  <c r="BH135" i="10"/>
  <c r="BH136" i="10"/>
  <c r="BH137" i="10"/>
  <c r="BH138" i="10"/>
  <c r="BH139" i="10"/>
  <c r="BH140" i="10"/>
  <c r="BH141" i="10"/>
  <c r="BH142" i="10"/>
  <c r="BH143" i="10"/>
  <c r="BH144" i="10"/>
  <c r="BH145" i="10"/>
  <c r="BH146" i="10"/>
  <c r="BH147" i="10"/>
  <c r="BH148" i="10"/>
  <c r="BH149" i="10"/>
  <c r="BH150" i="10"/>
  <c r="BH151" i="10"/>
  <c r="BH152" i="10"/>
  <c r="BH153" i="10"/>
  <c r="BH154" i="10"/>
  <c r="BH155" i="10"/>
  <c r="BH156" i="10"/>
  <c r="BH157" i="10"/>
  <c r="BH158" i="10"/>
  <c r="BH159" i="10"/>
  <c r="BH160" i="10"/>
  <c r="BH161" i="10"/>
  <c r="BH162" i="10"/>
  <c r="BH163" i="10"/>
  <c r="BH164" i="10"/>
  <c r="BH165" i="10"/>
  <c r="BH166" i="10"/>
  <c r="BH167" i="10"/>
  <c r="BH168" i="10"/>
  <c r="BH169" i="10"/>
  <c r="BH170" i="10"/>
  <c r="BH171" i="10"/>
  <c r="BH172" i="10"/>
  <c r="BH173" i="10"/>
  <c r="BH174" i="10"/>
  <c r="BH175" i="10"/>
  <c r="BH176" i="10"/>
  <c r="BH177" i="10"/>
  <c r="BH178" i="10"/>
  <c r="BH179" i="10"/>
  <c r="BH180" i="10"/>
  <c r="BH181" i="10"/>
  <c r="BH182" i="10"/>
  <c r="BH183" i="10"/>
  <c r="BH184" i="10"/>
  <c r="BH185" i="10"/>
  <c r="BH186" i="10"/>
  <c r="BH187" i="10"/>
  <c r="BH188" i="10"/>
  <c r="BH189" i="10"/>
  <c r="BH190" i="10"/>
  <c r="BH191" i="10"/>
  <c r="BH192" i="10"/>
  <c r="BH193" i="10"/>
  <c r="BH194" i="10"/>
  <c r="BH195" i="10"/>
  <c r="BH196" i="10"/>
  <c r="BH197" i="10"/>
  <c r="BH198" i="10"/>
  <c r="BH199" i="10"/>
  <c r="BH200" i="10"/>
  <c r="BH201" i="10"/>
  <c r="BH202" i="10"/>
  <c r="BH203" i="10"/>
  <c r="BH204" i="10"/>
  <c r="BH205" i="10"/>
  <c r="BH206" i="10"/>
  <c r="BH207" i="10"/>
  <c r="BH208" i="10"/>
  <c r="BH209" i="10"/>
  <c r="BH210" i="10"/>
  <c r="BH211" i="10"/>
  <c r="BH212" i="10"/>
  <c r="BH213" i="10"/>
  <c r="BH214" i="10"/>
  <c r="BH215" i="10"/>
  <c r="BH216" i="10"/>
  <c r="BH217" i="10"/>
  <c r="BH218" i="10"/>
  <c r="BH219" i="10"/>
  <c r="BH220" i="10"/>
  <c r="BH221" i="10"/>
  <c r="BH222" i="10"/>
  <c r="BH223" i="10"/>
  <c r="BH224" i="10"/>
  <c r="BH225" i="10"/>
  <c r="BH226" i="10"/>
  <c r="BH227" i="10"/>
  <c r="BH228" i="10"/>
  <c r="BH229" i="10"/>
  <c r="BH230" i="10"/>
  <c r="BH231" i="10"/>
  <c r="BH232" i="10"/>
  <c r="BH233" i="10"/>
  <c r="BH234" i="10"/>
  <c r="BH235" i="10"/>
  <c r="BH236" i="10"/>
  <c r="BH237" i="10"/>
  <c r="BH238" i="10"/>
  <c r="BH239" i="10"/>
  <c r="BH240" i="10"/>
  <c r="BH241" i="10"/>
  <c r="BH242" i="10"/>
  <c r="BH243" i="10"/>
  <c r="BH244" i="10"/>
  <c r="BH245" i="10"/>
  <c r="BH246" i="10"/>
  <c r="BH247" i="10"/>
  <c r="BH248" i="10"/>
  <c r="BH249" i="10"/>
  <c r="BH250" i="10"/>
  <c r="BH251" i="10"/>
  <c r="BH252" i="10"/>
  <c r="BH253" i="10"/>
  <c r="BH254" i="10"/>
  <c r="BH255" i="10"/>
  <c r="BH256" i="10"/>
  <c r="BH257" i="10"/>
  <c r="BH258" i="10"/>
  <c r="BH259" i="10"/>
  <c r="BH260" i="10"/>
  <c r="BH261" i="10"/>
  <c r="BH262" i="10"/>
  <c r="BH263" i="10"/>
  <c r="BH264" i="10"/>
  <c r="BH265" i="10"/>
  <c r="BH266" i="10"/>
  <c r="BH267" i="10"/>
  <c r="BH268" i="10"/>
  <c r="BH269" i="10"/>
  <c r="BH270" i="10"/>
  <c r="BH271" i="10"/>
  <c r="BH272" i="10"/>
  <c r="BH273" i="10"/>
  <c r="BH274" i="10"/>
  <c r="BH275" i="10"/>
  <c r="BH276" i="10"/>
  <c r="BH277" i="10"/>
  <c r="BH278" i="10"/>
  <c r="BH279" i="10"/>
  <c r="BH280" i="10"/>
  <c r="BH281" i="10"/>
  <c r="BH282" i="10"/>
  <c r="BH283" i="10"/>
  <c r="BH284" i="10"/>
  <c r="BH285" i="10"/>
  <c r="BH286" i="10"/>
  <c r="BH287" i="10"/>
  <c r="BH288" i="10"/>
  <c r="BH289" i="10"/>
  <c r="BH290" i="10"/>
  <c r="BH291" i="10"/>
  <c r="BH292" i="10"/>
  <c r="BH293" i="10"/>
  <c r="BH294" i="10"/>
  <c r="BH295" i="10"/>
  <c r="BH296" i="10"/>
  <c r="BH297" i="10"/>
  <c r="BH298" i="10"/>
  <c r="BH299" i="10"/>
  <c r="BH300" i="10"/>
  <c r="BH301" i="10"/>
  <c r="BH302" i="10"/>
  <c r="BH303" i="10"/>
  <c r="BH304" i="10"/>
  <c r="BH305" i="10"/>
  <c r="BH306" i="10"/>
  <c r="BH307" i="10"/>
  <c r="BH308" i="10"/>
  <c r="BH309" i="10"/>
  <c r="BH310" i="10"/>
  <c r="BH311" i="10"/>
  <c r="BH312" i="10"/>
  <c r="BH313" i="10"/>
  <c r="BH314" i="10"/>
  <c r="BH315" i="10"/>
  <c r="BH316" i="10"/>
  <c r="BH317" i="10"/>
  <c r="BH318" i="10"/>
  <c r="BH319" i="10"/>
  <c r="BH320" i="10"/>
  <c r="BH321" i="10"/>
  <c r="BH322" i="10"/>
  <c r="BH323" i="10"/>
  <c r="BH324" i="10"/>
  <c r="BH325" i="10"/>
  <c r="BH326" i="10"/>
  <c r="BH327" i="10"/>
  <c r="BH328" i="10"/>
  <c r="BH329" i="10"/>
  <c r="BH330" i="10"/>
  <c r="BH331" i="10"/>
  <c r="BH332" i="10"/>
  <c r="BH333" i="10"/>
  <c r="BH334" i="10"/>
  <c r="BH335" i="10"/>
  <c r="BH336" i="10"/>
  <c r="BH337" i="10"/>
  <c r="BH338" i="10"/>
  <c r="BH339" i="10"/>
  <c r="BH340" i="10"/>
  <c r="BH341" i="10"/>
  <c r="BH342" i="10"/>
  <c r="BH343" i="10"/>
  <c r="BH344" i="10"/>
  <c r="BH345" i="10"/>
  <c r="BH346" i="10"/>
  <c r="BH347" i="10"/>
  <c r="BH348" i="10"/>
  <c r="BH349" i="10"/>
  <c r="BH350" i="10"/>
  <c r="BH351" i="10"/>
  <c r="BH352" i="10"/>
  <c r="BH353" i="10"/>
  <c r="BH354" i="10"/>
  <c r="BH355" i="10"/>
  <c r="BH356" i="10"/>
  <c r="BH357" i="10"/>
  <c r="BH358" i="10"/>
  <c r="BH359" i="10"/>
  <c r="BH360" i="10"/>
  <c r="BH361" i="10"/>
  <c r="BH362" i="10"/>
  <c r="BH363" i="10"/>
  <c r="BH364" i="10"/>
  <c r="BH365" i="10"/>
  <c r="BH366" i="10"/>
  <c r="BH367" i="10"/>
  <c r="BH368" i="10"/>
  <c r="BH369" i="10"/>
  <c r="BH370" i="10"/>
  <c r="BH371" i="10"/>
  <c r="BH372" i="10"/>
  <c r="BH373" i="10"/>
  <c r="BH374" i="10"/>
  <c r="BH375" i="10"/>
  <c r="BH376" i="10"/>
  <c r="BH377" i="10"/>
  <c r="BH378" i="10"/>
  <c r="BH379" i="10"/>
  <c r="BH380" i="10"/>
  <c r="BH381" i="10"/>
  <c r="BH382" i="10"/>
  <c r="BH383" i="10"/>
  <c r="BH384" i="10"/>
  <c r="BH385" i="10"/>
  <c r="BH386" i="10"/>
  <c r="BH387" i="10"/>
  <c r="BH388" i="10"/>
  <c r="BH389" i="10"/>
  <c r="BH390" i="10"/>
  <c r="BH391" i="10"/>
  <c r="BH392" i="10"/>
  <c r="BH393" i="10"/>
  <c r="BH394" i="10"/>
  <c r="BH395" i="10"/>
  <c r="BH396" i="10"/>
  <c r="BH397" i="10"/>
  <c r="BH398" i="10"/>
  <c r="BH399" i="10"/>
  <c r="BH400" i="10"/>
  <c r="BH401" i="10"/>
  <c r="BH402" i="10"/>
  <c r="BH403" i="10"/>
  <c r="BH404" i="10"/>
  <c r="BH405" i="10"/>
  <c r="BH406" i="10"/>
  <c r="BH407" i="10"/>
  <c r="BH408" i="10"/>
  <c r="BH409" i="10"/>
  <c r="BH410" i="10"/>
  <c r="BH411" i="10"/>
  <c r="BH412" i="10"/>
  <c r="BH413" i="10"/>
  <c r="BH414" i="10"/>
  <c r="BH415" i="10"/>
  <c r="BH416" i="10"/>
  <c r="BH417" i="10"/>
  <c r="BH418" i="10"/>
  <c r="BH419" i="10"/>
  <c r="BH420" i="10"/>
  <c r="BH421" i="10"/>
  <c r="BH422" i="10"/>
  <c r="BH423" i="10"/>
  <c r="BH424" i="10"/>
  <c r="BH425" i="10"/>
  <c r="BH426" i="10"/>
  <c r="BH427" i="10"/>
  <c r="BH428" i="10"/>
  <c r="BH429" i="10"/>
  <c r="BH430" i="10"/>
  <c r="BH431" i="10"/>
  <c r="BH432" i="10"/>
  <c r="BH433" i="10"/>
  <c r="BH434" i="10"/>
  <c r="BH435" i="10"/>
  <c r="BH436" i="10"/>
  <c r="BH437" i="10"/>
  <c r="BH438" i="10"/>
  <c r="BH439" i="10"/>
  <c r="BH440" i="10"/>
  <c r="BH441" i="10"/>
  <c r="BH442" i="10"/>
  <c r="BH443" i="10"/>
  <c r="BH444" i="10"/>
  <c r="BH445" i="10"/>
  <c r="BH446" i="10"/>
  <c r="BH447" i="10"/>
  <c r="BH448" i="10"/>
  <c r="BH449" i="10"/>
  <c r="BH450" i="10"/>
  <c r="BH451" i="10"/>
  <c r="BH452" i="10"/>
  <c r="BH453" i="10"/>
  <c r="BH454" i="10"/>
  <c r="BH455" i="10"/>
  <c r="BH456" i="10"/>
  <c r="BH457" i="10"/>
  <c r="BH458" i="10"/>
  <c r="BH459" i="10"/>
  <c r="BH460" i="10"/>
  <c r="BH461" i="10"/>
  <c r="BH462" i="10"/>
  <c r="BH463" i="10"/>
  <c r="BH464" i="10"/>
  <c r="BH465" i="10"/>
  <c r="BH466" i="10"/>
  <c r="BH467" i="10"/>
  <c r="BH468" i="10"/>
  <c r="BH469" i="10"/>
  <c r="BH470" i="10"/>
  <c r="BH471" i="10"/>
  <c r="BH472" i="10"/>
  <c r="BH473" i="10"/>
  <c r="BH474" i="10"/>
  <c r="BH475" i="10"/>
  <c r="BH476" i="10"/>
  <c r="BH477" i="10"/>
  <c r="BH478" i="10"/>
  <c r="BH479" i="10"/>
  <c r="BH480" i="10"/>
  <c r="BH481" i="10"/>
  <c r="BH482" i="10"/>
  <c r="BH483" i="10"/>
  <c r="BH484" i="10"/>
  <c r="BH485" i="10"/>
  <c r="BH486" i="10"/>
  <c r="BH487" i="10"/>
  <c r="BH488" i="10"/>
  <c r="BH489" i="10"/>
  <c r="BH490" i="10"/>
  <c r="BH491" i="10"/>
  <c r="BH492" i="10"/>
  <c r="BH493" i="10"/>
  <c r="BH494" i="10"/>
  <c r="BH495" i="10"/>
  <c r="BH496" i="10"/>
  <c r="BH497" i="10"/>
  <c r="BH498" i="10"/>
  <c r="BH499" i="10"/>
  <c r="BH500" i="10"/>
  <c r="BH501" i="10"/>
  <c r="BH502" i="10"/>
  <c r="BH503" i="10"/>
  <c r="BH504" i="10"/>
  <c r="BH505" i="10"/>
  <c r="BH506" i="10"/>
  <c r="BH507" i="10"/>
  <c r="BH508" i="10"/>
  <c r="BH509" i="10"/>
  <c r="BH510" i="10"/>
  <c r="BH511" i="10"/>
  <c r="BH512" i="10"/>
  <c r="BH513" i="10"/>
  <c r="BH514" i="10"/>
  <c r="BH515" i="10"/>
  <c r="BH516" i="10"/>
  <c r="BH517" i="10"/>
  <c r="BH518" i="10"/>
  <c r="BH519" i="10"/>
  <c r="BH520" i="10"/>
  <c r="BH521" i="10"/>
  <c r="BH522" i="10"/>
  <c r="BH523" i="10"/>
  <c r="BH524" i="10"/>
  <c r="BH525" i="10"/>
  <c r="BH526" i="10"/>
  <c r="BH527" i="10"/>
  <c r="BH528" i="10"/>
  <c r="BH529" i="10"/>
  <c r="BH530" i="10"/>
  <c r="BH531" i="10"/>
  <c r="BH532" i="10"/>
  <c r="BH533" i="10"/>
  <c r="BH534" i="10"/>
  <c r="BH535" i="10"/>
  <c r="BH536" i="10"/>
  <c r="BH537" i="10"/>
  <c r="BH538" i="10"/>
  <c r="BH539" i="10"/>
  <c r="BH540" i="10"/>
  <c r="BH541" i="10"/>
  <c r="BH542" i="10"/>
  <c r="BH543" i="10"/>
  <c r="BH544" i="10"/>
  <c r="BH545" i="10"/>
  <c r="BH546" i="10"/>
  <c r="BH547" i="10"/>
  <c r="BH548" i="10"/>
  <c r="BH549" i="10"/>
  <c r="BH550" i="10"/>
  <c r="BH551" i="10"/>
  <c r="BH552" i="10"/>
  <c r="BH553" i="10"/>
  <c r="BH554" i="10"/>
  <c r="BH555" i="10"/>
  <c r="BH556" i="10"/>
  <c r="BH557" i="10"/>
  <c r="BH558" i="10"/>
  <c r="BH559" i="10"/>
  <c r="BH560" i="10"/>
  <c r="BH561" i="10"/>
  <c r="BH562" i="10"/>
  <c r="BH563" i="10"/>
  <c r="BH564" i="10"/>
  <c r="BH565" i="10"/>
  <c r="BH566" i="10"/>
  <c r="BH567" i="10"/>
  <c r="BH568" i="10"/>
  <c r="BH569" i="10"/>
  <c r="BH570" i="10"/>
  <c r="BH571" i="10"/>
  <c r="BH572" i="10"/>
  <c r="BH573" i="10"/>
  <c r="BH574" i="10"/>
  <c r="BH575" i="10"/>
  <c r="BH576" i="10"/>
  <c r="BH577" i="10"/>
  <c r="BH578" i="10"/>
  <c r="BH579" i="10"/>
  <c r="BH580" i="10"/>
  <c r="BH581" i="10"/>
  <c r="BH582" i="10"/>
  <c r="BH583" i="10"/>
  <c r="BH584" i="10"/>
  <c r="BH585" i="10"/>
  <c r="BH586" i="10"/>
  <c r="BH587" i="10"/>
  <c r="BH588" i="10"/>
  <c r="BH589" i="10"/>
  <c r="BH590" i="10"/>
  <c r="BH591" i="10"/>
  <c r="BH592" i="10"/>
  <c r="BH593" i="10"/>
  <c r="BH594" i="10"/>
  <c r="BH595" i="10"/>
  <c r="BH596" i="10"/>
  <c r="BH597" i="10"/>
  <c r="BH598" i="10"/>
  <c r="BH599" i="10"/>
  <c r="BH600" i="10"/>
  <c r="BH601" i="10"/>
  <c r="BH602" i="10"/>
  <c r="BH603" i="10"/>
  <c r="BH604" i="10"/>
  <c r="BH605" i="10"/>
  <c r="BH606" i="10"/>
  <c r="BH607" i="10"/>
  <c r="BH608" i="10"/>
  <c r="BH609" i="10"/>
  <c r="BH610" i="10"/>
  <c r="BH611" i="10"/>
  <c r="BH612" i="10"/>
  <c r="BH613" i="10"/>
  <c r="BH614" i="10"/>
  <c r="BH615" i="10"/>
  <c r="BH616" i="10"/>
  <c r="BH617" i="10"/>
  <c r="BH618" i="10"/>
  <c r="BH619" i="10"/>
  <c r="BH620" i="10"/>
  <c r="BH621" i="10"/>
  <c r="BH622" i="10"/>
  <c r="BH623" i="10"/>
  <c r="BH624" i="10"/>
  <c r="BH625" i="10"/>
  <c r="BH626" i="10"/>
  <c r="BH627" i="10"/>
  <c r="BH628" i="10"/>
  <c r="BH629" i="10"/>
  <c r="BH630" i="10"/>
  <c r="BH631" i="10"/>
  <c r="BH632" i="10"/>
  <c r="BH633" i="10"/>
  <c r="BH634" i="10"/>
  <c r="BH635" i="10"/>
  <c r="BH636" i="10"/>
  <c r="BH637" i="10"/>
  <c r="BH638" i="10"/>
  <c r="BH639" i="10"/>
  <c r="BH640" i="10"/>
  <c r="BH641" i="10"/>
  <c r="BH642" i="10"/>
  <c r="BH643" i="10"/>
  <c r="BH644" i="10"/>
  <c r="BH645" i="10"/>
  <c r="BH646" i="10"/>
  <c r="BH647" i="10"/>
  <c r="BH648" i="10"/>
  <c r="BH649" i="10"/>
  <c r="BH650" i="10"/>
  <c r="BH651" i="10"/>
  <c r="BH652" i="10"/>
  <c r="BH653" i="10"/>
  <c r="BH654" i="10"/>
  <c r="BH655" i="10"/>
  <c r="BH656" i="10"/>
  <c r="BH657" i="10"/>
  <c r="BH658" i="10"/>
  <c r="BH659" i="10"/>
  <c r="BH660" i="10"/>
  <c r="BH661" i="10"/>
  <c r="BH662" i="10"/>
  <c r="BH663" i="10"/>
  <c r="BH664" i="10"/>
  <c r="BH665" i="10"/>
  <c r="BH666" i="10"/>
  <c r="BH667" i="10"/>
  <c r="BH668" i="10"/>
  <c r="BH669" i="10"/>
  <c r="BH670" i="10"/>
  <c r="BH671" i="10"/>
  <c r="BH672" i="10"/>
  <c r="BH673" i="10"/>
  <c r="BH674" i="10"/>
  <c r="BH675" i="10"/>
  <c r="BH676" i="10"/>
  <c r="BH677" i="10"/>
  <c r="BH678" i="10"/>
  <c r="BH679" i="10"/>
  <c r="BH680" i="10"/>
  <c r="BH681" i="10"/>
  <c r="BH682" i="10"/>
  <c r="BH683" i="10"/>
  <c r="BH684" i="10"/>
  <c r="BH685" i="10"/>
  <c r="BH686" i="10"/>
  <c r="BH687" i="10"/>
  <c r="BH688" i="10"/>
  <c r="BH689" i="10"/>
  <c r="BH690" i="10"/>
  <c r="BH691" i="10"/>
  <c r="BH692" i="10"/>
  <c r="BH693" i="10"/>
  <c r="BH694" i="10"/>
  <c r="BH695" i="10"/>
  <c r="BH696" i="10"/>
  <c r="BH697" i="10"/>
  <c r="BH698" i="10"/>
  <c r="BH699" i="10"/>
  <c r="BH700" i="10"/>
  <c r="BH701" i="10"/>
  <c r="BH702" i="10"/>
  <c r="BH703" i="10"/>
  <c r="BH704" i="10"/>
  <c r="BH705" i="10"/>
  <c r="BH706" i="10"/>
  <c r="BH707" i="10"/>
  <c r="BH708" i="10"/>
  <c r="BH709" i="10"/>
  <c r="BH710" i="10"/>
  <c r="BH711" i="10"/>
  <c r="BH712" i="10"/>
  <c r="BH713" i="10"/>
  <c r="BH714" i="10"/>
  <c r="BH715" i="10"/>
  <c r="BH716" i="10"/>
  <c r="BH717" i="10"/>
  <c r="BH718" i="10"/>
  <c r="BH719" i="10"/>
  <c r="BH720" i="10"/>
  <c r="BH721" i="10"/>
  <c r="BH722" i="10"/>
  <c r="BH723" i="10"/>
  <c r="BH724" i="10"/>
  <c r="BH725" i="10"/>
  <c r="BH726" i="10"/>
  <c r="BH727" i="10"/>
  <c r="BH728" i="10"/>
  <c r="BH729" i="10"/>
  <c r="BH730" i="10"/>
  <c r="BH731" i="10"/>
  <c r="BH732" i="10"/>
  <c r="BH733" i="10"/>
  <c r="BH734" i="10"/>
  <c r="BH735" i="10"/>
  <c r="BH736" i="10"/>
  <c r="BH737" i="10"/>
  <c r="BH738" i="10"/>
  <c r="BH739" i="10"/>
  <c r="BH740" i="10"/>
  <c r="BH741" i="10"/>
  <c r="BH742" i="10"/>
  <c r="BH743" i="10"/>
  <c r="BH744" i="10"/>
  <c r="BH745" i="10"/>
  <c r="BH746" i="10"/>
  <c r="BH747" i="10"/>
  <c r="BH748" i="10"/>
  <c r="BH749" i="10"/>
  <c r="BH750" i="10"/>
  <c r="BH751" i="10"/>
  <c r="BH752" i="10"/>
  <c r="BH753" i="10"/>
  <c r="BH754" i="10"/>
  <c r="BH755" i="10"/>
  <c r="BH756" i="10"/>
  <c r="BH757" i="10"/>
  <c r="BH758" i="10"/>
  <c r="BH759" i="10"/>
  <c r="BH760" i="10"/>
  <c r="BH761" i="10"/>
  <c r="BH762" i="10"/>
  <c r="BH763" i="10"/>
  <c r="BH764" i="10"/>
  <c r="BH765" i="10"/>
  <c r="BH766" i="10"/>
  <c r="BH767" i="10"/>
  <c r="BH768" i="10"/>
  <c r="BH769" i="10"/>
  <c r="BH770" i="10"/>
  <c r="BH771" i="10"/>
  <c r="BH772" i="10"/>
  <c r="BH773" i="10"/>
  <c r="BH774" i="10"/>
  <c r="BH775" i="10"/>
  <c r="BH776" i="10"/>
  <c r="BH777" i="10"/>
  <c r="BH778" i="10"/>
  <c r="BH779" i="10"/>
  <c r="BH780" i="10"/>
  <c r="BH781" i="10"/>
  <c r="BH782" i="10"/>
  <c r="BH783" i="10"/>
  <c r="BH784" i="10"/>
  <c r="BH785" i="10"/>
  <c r="BH786" i="10"/>
  <c r="BH787" i="10"/>
  <c r="BH788" i="10"/>
  <c r="BH789" i="10"/>
  <c r="BH790" i="10"/>
  <c r="BH791" i="10"/>
  <c r="BH792" i="10"/>
  <c r="BH793" i="10"/>
  <c r="BH794" i="10"/>
  <c r="BH795" i="10"/>
  <c r="BH796" i="10"/>
  <c r="BH797" i="10"/>
  <c r="BH798" i="10"/>
  <c r="BH799" i="10"/>
  <c r="BH800" i="10"/>
  <c r="BH801" i="10"/>
  <c r="BH802" i="10"/>
  <c r="BH803" i="10"/>
  <c r="BH804" i="10"/>
  <c r="BH805" i="10"/>
  <c r="BH806" i="10"/>
  <c r="BH807" i="10"/>
  <c r="BH808" i="10"/>
  <c r="BH809" i="10"/>
  <c r="BH810" i="10"/>
  <c r="BH811" i="10"/>
  <c r="BH812" i="10"/>
  <c r="BH813" i="10"/>
  <c r="BH814" i="10"/>
  <c r="BH815" i="10"/>
  <c r="BH816" i="10"/>
  <c r="BH817" i="10"/>
  <c r="BH818" i="10"/>
  <c r="BH819" i="10"/>
  <c r="BH820" i="10"/>
  <c r="BH821" i="10"/>
  <c r="BH822" i="10"/>
  <c r="BH823" i="10"/>
  <c r="BH824" i="10"/>
  <c r="BH825" i="10"/>
  <c r="BH826" i="10"/>
  <c r="BH827" i="10"/>
  <c r="BH828" i="10"/>
  <c r="BH829" i="10"/>
  <c r="BH830" i="10"/>
  <c r="BH831" i="10"/>
  <c r="BH832" i="10"/>
  <c r="BH833" i="10"/>
  <c r="BH834" i="10"/>
  <c r="BH835" i="10"/>
  <c r="BH836" i="10"/>
  <c r="BH837" i="10"/>
  <c r="BH838" i="10"/>
  <c r="BH839" i="10"/>
  <c r="BH840" i="10"/>
  <c r="BH841" i="10"/>
  <c r="BH842" i="10"/>
  <c r="BH843" i="10"/>
  <c r="BH844" i="10"/>
  <c r="BH845" i="10"/>
  <c r="BH846" i="10"/>
  <c r="BH847" i="10"/>
  <c r="BH848" i="10"/>
  <c r="BH849" i="10"/>
  <c r="BH850" i="10"/>
  <c r="BH851" i="10"/>
  <c r="BH852" i="10"/>
  <c r="BH853" i="10"/>
  <c r="BH854" i="10"/>
  <c r="BH855" i="10"/>
  <c r="BH856" i="10"/>
  <c r="BH857" i="10"/>
  <c r="BH858" i="10"/>
  <c r="BH859" i="10"/>
  <c r="BH860" i="10"/>
  <c r="BH861" i="10"/>
  <c r="BH862" i="10"/>
  <c r="BH863" i="10"/>
  <c r="BH864" i="10"/>
  <c r="BH865" i="10"/>
  <c r="BH866" i="10"/>
  <c r="BH867" i="10"/>
  <c r="BH868" i="10"/>
  <c r="BH869" i="10"/>
  <c r="BH870" i="10"/>
  <c r="BH871" i="10"/>
  <c r="BH872" i="10"/>
  <c r="BH873" i="10"/>
  <c r="BH874" i="10"/>
  <c r="BH875" i="10"/>
  <c r="BH876" i="10"/>
  <c r="BH877" i="10"/>
  <c r="BH878" i="10"/>
  <c r="BH879" i="10"/>
  <c r="BH880" i="10"/>
  <c r="BH881" i="10"/>
  <c r="BH882" i="10"/>
  <c r="BH883" i="10"/>
  <c r="BH884" i="10"/>
  <c r="BH885" i="10"/>
  <c r="BH886" i="10"/>
  <c r="BH887" i="10"/>
  <c r="BH888" i="10"/>
  <c r="BH889" i="10"/>
  <c r="BH890" i="10"/>
  <c r="BH891" i="10"/>
  <c r="BH892" i="10"/>
  <c r="BH893" i="10"/>
  <c r="BH894" i="10"/>
  <c r="BH895" i="10"/>
  <c r="BH896" i="10"/>
  <c r="BH897" i="10"/>
  <c r="BH898" i="10"/>
  <c r="BH899" i="10"/>
  <c r="BH900" i="10"/>
  <c r="BH901" i="10"/>
  <c r="BH902" i="10"/>
  <c r="BH903" i="10"/>
  <c r="BH904" i="10"/>
  <c r="BH905" i="10"/>
  <c r="BH906" i="10"/>
  <c r="BH907" i="10"/>
  <c r="BH908" i="10"/>
  <c r="BH909" i="10"/>
  <c r="BH910" i="10"/>
  <c r="BH911" i="10"/>
  <c r="BH912" i="10"/>
  <c r="BH913" i="10"/>
  <c r="BH914" i="10"/>
  <c r="BH915" i="10"/>
  <c r="BH916" i="10"/>
  <c r="BH917" i="10"/>
  <c r="BH918" i="10"/>
  <c r="BH919" i="10"/>
  <c r="BH920" i="10"/>
  <c r="BH921" i="10"/>
  <c r="BH922" i="10"/>
  <c r="BH923" i="10"/>
  <c r="BH924" i="10"/>
  <c r="BH925" i="10"/>
  <c r="BH926" i="10"/>
  <c r="BH927" i="10"/>
  <c r="BH928" i="10"/>
  <c r="BH929" i="10"/>
  <c r="BH930" i="10"/>
  <c r="BH931" i="10"/>
  <c r="BH932" i="10"/>
  <c r="BH933" i="10"/>
  <c r="BH934" i="10"/>
  <c r="BH935" i="10"/>
  <c r="BH936" i="10"/>
  <c r="BH937" i="10"/>
  <c r="BH938" i="10"/>
  <c r="BH939" i="10"/>
  <c r="BH940" i="10"/>
  <c r="BH941" i="10"/>
  <c r="BH942" i="10"/>
  <c r="BH943" i="10"/>
  <c r="BH944" i="10"/>
  <c r="BH945" i="10"/>
  <c r="BH946" i="10"/>
  <c r="BH947" i="10"/>
  <c r="BH948" i="10"/>
  <c r="BH949" i="10"/>
  <c r="BH950" i="10"/>
  <c r="BH951" i="10"/>
  <c r="BH952" i="10"/>
  <c r="BH953" i="10"/>
  <c r="BH954" i="10"/>
  <c r="BH955" i="10"/>
  <c r="BH956" i="10"/>
  <c r="BH957" i="10"/>
  <c r="BH958" i="10"/>
  <c r="BH959" i="10"/>
  <c r="BH960" i="10"/>
  <c r="BH961" i="10"/>
  <c r="BH962" i="10"/>
  <c r="BH963" i="10"/>
  <c r="BH964" i="10"/>
  <c r="BH9" i="10"/>
  <c r="BE10" i="10"/>
  <c r="BQ12" i="10"/>
  <c r="BS12" i="10" s="1"/>
  <c r="BQ14" i="10"/>
  <c r="BS14" i="10" s="1"/>
  <c r="BQ18" i="10"/>
  <c r="BS18" i="10" s="1"/>
  <c r="BQ479" i="10"/>
  <c r="BS479" i="10" s="1"/>
  <c r="BQ483" i="10"/>
  <c r="BS483" i="10" s="1"/>
  <c r="BQ487" i="10"/>
  <c r="BS487" i="10" s="1"/>
  <c r="BQ491" i="10"/>
  <c r="BS491" i="10" s="1"/>
  <c r="BQ495" i="10"/>
  <c r="BS495" i="10" s="1"/>
  <c r="BQ499" i="10"/>
  <c r="BS499" i="10" s="1"/>
  <c r="BQ503" i="10"/>
  <c r="BS503" i="10" s="1"/>
  <c r="BQ505" i="10"/>
  <c r="BS505" i="10" s="1"/>
  <c r="BQ507" i="10"/>
  <c r="BS507" i="10" s="1"/>
  <c r="BQ509" i="10"/>
  <c r="BS509" i="10" s="1"/>
  <c r="BQ511" i="10"/>
  <c r="BS511" i="10" s="1"/>
  <c r="BQ513" i="10"/>
  <c r="BS513" i="10" s="1"/>
  <c r="BQ515" i="10"/>
  <c r="BS515" i="10" s="1"/>
  <c r="BQ517" i="10"/>
  <c r="BS517" i="10" s="1"/>
  <c r="BQ519" i="10"/>
  <c r="BS519" i="10" s="1"/>
  <c r="BQ521" i="10"/>
  <c r="BS521" i="10" s="1"/>
  <c r="BQ523" i="10"/>
  <c r="BS523" i="10" s="1"/>
  <c r="BQ525" i="10"/>
  <c r="BS525" i="10" s="1"/>
  <c r="BQ527" i="10"/>
  <c r="BS527" i="10" s="1"/>
  <c r="BQ529" i="10"/>
  <c r="BS529" i="10" s="1"/>
  <c r="BQ531" i="10"/>
  <c r="BS531" i="10" s="1"/>
  <c r="BQ533" i="10"/>
  <c r="BS533" i="10" s="1"/>
  <c r="BQ535" i="10"/>
  <c r="BS535" i="10" s="1"/>
  <c r="BQ537" i="10"/>
  <c r="BS537" i="10" s="1"/>
  <c r="BQ539" i="10"/>
  <c r="BS539" i="10" s="1"/>
  <c r="BQ541" i="10"/>
  <c r="BS541" i="10" s="1"/>
  <c r="BQ543" i="10"/>
  <c r="BS543" i="10" s="1"/>
  <c r="BQ545" i="10"/>
  <c r="BS545" i="10" s="1"/>
  <c r="BQ547" i="10"/>
  <c r="BS547" i="10" s="1"/>
  <c r="BQ549" i="10"/>
  <c r="BS549" i="10" s="1"/>
  <c r="BQ551" i="10"/>
  <c r="BS551" i="10" s="1"/>
  <c r="BQ553" i="10"/>
  <c r="BS553" i="10" s="1"/>
  <c r="BQ555" i="10"/>
  <c r="BS555" i="10" s="1"/>
  <c r="BQ557" i="10"/>
  <c r="BS557" i="10" s="1"/>
  <c r="BQ559" i="10"/>
  <c r="BS559" i="10" s="1"/>
  <c r="BQ561" i="10"/>
  <c r="BS561" i="10" s="1"/>
  <c r="BQ563" i="10"/>
  <c r="BS563" i="10" s="1"/>
  <c r="BQ565" i="10"/>
  <c r="BS565" i="10" s="1"/>
  <c r="BQ567" i="10"/>
  <c r="BS567" i="10" s="1"/>
  <c r="BQ569" i="10"/>
  <c r="BS569" i="10" s="1"/>
  <c r="BQ571" i="10"/>
  <c r="BS571" i="10" s="1"/>
  <c r="BQ573" i="10"/>
  <c r="BS573" i="10" s="1"/>
  <c r="BQ575" i="10"/>
  <c r="BS575" i="10" s="1"/>
  <c r="BQ577" i="10"/>
  <c r="BS577" i="10" s="1"/>
  <c r="BQ579" i="10"/>
  <c r="BS579" i="10" s="1"/>
  <c r="BQ581" i="10"/>
  <c r="BS581" i="10" s="1"/>
  <c r="BQ583" i="10"/>
  <c r="BS583" i="10" s="1"/>
  <c r="BQ585" i="10"/>
  <c r="BS585" i="10" s="1"/>
  <c r="BQ587" i="10"/>
  <c r="BS587" i="10" s="1"/>
  <c r="BQ589" i="10"/>
  <c r="BS589" i="10" s="1"/>
  <c r="BQ591" i="10"/>
  <c r="BS591" i="10" s="1"/>
  <c r="BQ593" i="10"/>
  <c r="BS593" i="10" s="1"/>
  <c r="BQ595" i="10"/>
  <c r="BS595" i="10" s="1"/>
  <c r="BQ597" i="10"/>
  <c r="BS597" i="10" s="1"/>
  <c r="BQ599" i="10"/>
  <c r="BS599" i="10" s="1"/>
  <c r="BQ601" i="10"/>
  <c r="BS601" i="10" s="1"/>
  <c r="BQ603" i="10"/>
  <c r="BS603" i="10" s="1"/>
  <c r="BQ605" i="10"/>
  <c r="BS605" i="10" s="1"/>
  <c r="BQ607" i="10"/>
  <c r="BS607" i="10" s="1"/>
  <c r="BQ609" i="10"/>
  <c r="BS609" i="10" s="1"/>
  <c r="BQ611" i="10"/>
  <c r="BS611" i="10" s="1"/>
  <c r="BQ613" i="10"/>
  <c r="BS613" i="10" s="1"/>
  <c r="BQ615" i="10"/>
  <c r="BS615" i="10" s="1"/>
  <c r="BQ617" i="10"/>
  <c r="BS617" i="10" s="1"/>
  <c r="BQ619" i="10"/>
  <c r="BS619" i="10" s="1"/>
  <c r="BQ621" i="10"/>
  <c r="BS621" i="10" s="1"/>
  <c r="BQ623" i="10"/>
  <c r="BS623" i="10" s="1"/>
  <c r="BQ625" i="10"/>
  <c r="BS625" i="10" s="1"/>
  <c r="BQ627" i="10"/>
  <c r="BS627" i="10" s="1"/>
  <c r="BQ629" i="10"/>
  <c r="BS629" i="10" s="1"/>
  <c r="BQ631" i="10"/>
  <c r="BS631" i="10" s="1"/>
  <c r="BQ633" i="10"/>
  <c r="BS633" i="10" s="1"/>
  <c r="BQ635" i="10"/>
  <c r="BS635" i="10" s="1"/>
  <c r="BQ637" i="10"/>
  <c r="BS637" i="10" s="1"/>
  <c r="BQ639" i="10"/>
  <c r="BS639" i="10" s="1"/>
  <c r="BQ641" i="10"/>
  <c r="BS641" i="10" s="1"/>
  <c r="BQ643" i="10"/>
  <c r="BS643" i="10" s="1"/>
  <c r="BQ645" i="10"/>
  <c r="BS645" i="10" s="1"/>
  <c r="BQ647" i="10"/>
  <c r="BS647" i="10" s="1"/>
  <c r="BQ649" i="10"/>
  <c r="BS649" i="10" s="1"/>
  <c r="BQ651" i="10"/>
  <c r="BS651" i="10" s="1"/>
  <c r="BQ653" i="10"/>
  <c r="BS653" i="10" s="1"/>
  <c r="BQ655" i="10"/>
  <c r="BS655" i="10" s="1"/>
  <c r="BQ657" i="10"/>
  <c r="BS657" i="10" s="1"/>
  <c r="BQ659" i="10"/>
  <c r="BS659" i="10" s="1"/>
  <c r="BQ661" i="10"/>
  <c r="BS661" i="10" s="1"/>
  <c r="BQ663" i="10"/>
  <c r="BS663" i="10" s="1"/>
  <c r="BQ665" i="10"/>
  <c r="BS665" i="10" s="1"/>
  <c r="BQ667" i="10"/>
  <c r="BS667" i="10" s="1"/>
  <c r="BQ669" i="10"/>
  <c r="BS669" i="10" s="1"/>
  <c r="BQ671" i="10"/>
  <c r="BS671" i="10" s="1"/>
  <c r="BQ673" i="10"/>
  <c r="BS673" i="10" s="1"/>
  <c r="BQ675" i="10"/>
  <c r="BS675" i="10" s="1"/>
  <c r="BQ677" i="10"/>
  <c r="BS677" i="10" s="1"/>
  <c r="BQ679" i="10"/>
  <c r="BS679" i="10" s="1"/>
  <c r="BQ681" i="10"/>
  <c r="BS681" i="10" s="1"/>
  <c r="BQ683" i="10"/>
  <c r="BS683" i="10" s="1"/>
  <c r="BQ685" i="10"/>
  <c r="BS685" i="10" s="1"/>
  <c r="BQ687" i="10"/>
  <c r="BS687" i="10" s="1"/>
  <c r="BQ689" i="10"/>
  <c r="BS689" i="10" s="1"/>
  <c r="BQ691" i="10"/>
  <c r="BS691" i="10" s="1"/>
  <c r="BQ693" i="10"/>
  <c r="BS693" i="10" s="1"/>
  <c r="BQ695" i="10"/>
  <c r="BS695" i="10" s="1"/>
  <c r="BQ697" i="10"/>
  <c r="BS697" i="10" s="1"/>
  <c r="BQ699" i="10"/>
  <c r="BS699" i="10" s="1"/>
  <c r="BQ701" i="10"/>
  <c r="BS701" i="10" s="1"/>
  <c r="BQ703" i="10"/>
  <c r="BS703" i="10" s="1"/>
  <c r="BQ705" i="10"/>
  <c r="BS705" i="10" s="1"/>
  <c r="BQ707" i="10"/>
  <c r="BS707" i="10" s="1"/>
  <c r="BQ709" i="10"/>
  <c r="BS709" i="10" s="1"/>
  <c r="BQ711" i="10"/>
  <c r="BS711" i="10" s="1"/>
  <c r="BQ713" i="10"/>
  <c r="BS713" i="10" s="1"/>
  <c r="BQ715" i="10"/>
  <c r="BS715" i="10" s="1"/>
  <c r="BQ717" i="10"/>
  <c r="BS717" i="10" s="1"/>
  <c r="BQ719" i="10"/>
  <c r="BS719" i="10" s="1"/>
  <c r="BQ721" i="10"/>
  <c r="BS721" i="10" s="1"/>
  <c r="BQ723" i="10"/>
  <c r="BS723" i="10" s="1"/>
  <c r="BQ725" i="10"/>
  <c r="BS725" i="10" s="1"/>
  <c r="BQ727" i="10"/>
  <c r="BS727" i="10" s="1"/>
  <c r="BQ729" i="10"/>
  <c r="BS729" i="10" s="1"/>
  <c r="BQ731" i="10"/>
  <c r="BS731" i="10" s="1"/>
  <c r="BQ733" i="10"/>
  <c r="BS733" i="10" s="1"/>
  <c r="BQ735" i="10"/>
  <c r="BS735" i="10" s="1"/>
  <c r="BQ737" i="10"/>
  <c r="BS737" i="10" s="1"/>
  <c r="BQ739" i="10"/>
  <c r="BS739" i="10" s="1"/>
  <c r="BQ741" i="10"/>
  <c r="BS741" i="10" s="1"/>
  <c r="BQ743" i="10"/>
  <c r="BS743" i="10" s="1"/>
  <c r="BQ745" i="10"/>
  <c r="BS745" i="10" s="1"/>
  <c r="BQ747" i="10"/>
  <c r="BS747" i="10" s="1"/>
  <c r="BQ749" i="10"/>
  <c r="BS749" i="10" s="1"/>
  <c r="BQ751" i="10"/>
  <c r="BS751" i="10" s="1"/>
  <c r="BQ753" i="10"/>
  <c r="BS753" i="10" s="1"/>
  <c r="BQ755" i="10"/>
  <c r="BS755" i="10" s="1"/>
  <c r="BQ757" i="10"/>
  <c r="BS757" i="10" s="1"/>
  <c r="BQ759" i="10"/>
  <c r="BS759" i="10" s="1"/>
  <c r="BQ761" i="10"/>
  <c r="BS761" i="10" s="1"/>
  <c r="BQ763" i="10"/>
  <c r="BS763" i="10" s="1"/>
  <c r="BQ765" i="10"/>
  <c r="BS765" i="10" s="1"/>
  <c r="BQ767" i="10"/>
  <c r="BS767" i="10" s="1"/>
  <c r="BQ769" i="10"/>
  <c r="BS769" i="10" s="1"/>
  <c r="BQ771" i="10"/>
  <c r="BS771" i="10" s="1"/>
  <c r="BQ773" i="10"/>
  <c r="BS773" i="10" s="1"/>
  <c r="BQ775" i="10"/>
  <c r="BS775" i="10" s="1"/>
  <c r="BQ777" i="10"/>
  <c r="BS777" i="10" s="1"/>
  <c r="BQ779" i="10"/>
  <c r="BS779" i="10" s="1"/>
  <c r="BQ781" i="10"/>
  <c r="BS781" i="10" s="1"/>
  <c r="BQ783" i="10"/>
  <c r="BS783" i="10" s="1"/>
  <c r="BQ785" i="10"/>
  <c r="BS785" i="10" s="1"/>
  <c r="BQ787" i="10"/>
  <c r="BS787" i="10" s="1"/>
  <c r="BQ789" i="10"/>
  <c r="BS789" i="10" s="1"/>
  <c r="BQ791" i="10"/>
  <c r="BS791" i="10" s="1"/>
  <c r="BQ793" i="10"/>
  <c r="BS793" i="10" s="1"/>
  <c r="BQ795" i="10"/>
  <c r="BS795" i="10" s="1"/>
  <c r="BQ797" i="10"/>
  <c r="BS797" i="10" s="1"/>
  <c r="BQ799" i="10"/>
  <c r="BS799" i="10" s="1"/>
  <c r="BQ801" i="10"/>
  <c r="BS801" i="10" s="1"/>
  <c r="BQ803" i="10"/>
  <c r="BS803" i="10" s="1"/>
  <c r="BQ805" i="10"/>
  <c r="BS805" i="10" s="1"/>
  <c r="BQ807" i="10"/>
  <c r="BS807" i="10" s="1"/>
  <c r="BQ809" i="10"/>
  <c r="BS809" i="10" s="1"/>
  <c r="BQ811" i="10"/>
  <c r="BS811" i="10" s="1"/>
  <c r="BQ813" i="10"/>
  <c r="BS813" i="10" s="1"/>
  <c r="BQ815" i="10"/>
  <c r="BS815" i="10" s="1"/>
  <c r="BQ817" i="10"/>
  <c r="BS817" i="10" s="1"/>
  <c r="BQ819" i="10"/>
  <c r="BS819" i="10" s="1"/>
  <c r="BQ821" i="10"/>
  <c r="BS821" i="10" s="1"/>
  <c r="BQ823" i="10"/>
  <c r="BS823" i="10" s="1"/>
  <c r="BQ825" i="10"/>
  <c r="BS825" i="10" s="1"/>
  <c r="BQ827" i="10"/>
  <c r="BS827" i="10" s="1"/>
  <c r="BQ829" i="10"/>
  <c r="BS829" i="10" s="1"/>
  <c r="BQ831" i="10"/>
  <c r="BS831" i="10" s="1"/>
  <c r="BQ833" i="10"/>
  <c r="BS833" i="10" s="1"/>
  <c r="BQ835" i="10"/>
  <c r="BS835" i="10" s="1"/>
  <c r="BQ837" i="10"/>
  <c r="BS837" i="10" s="1"/>
  <c r="BQ839" i="10"/>
  <c r="BS839" i="10" s="1"/>
  <c r="BQ841" i="10"/>
  <c r="BS841" i="10" s="1"/>
  <c r="BQ843" i="10"/>
  <c r="BS843" i="10" s="1"/>
  <c r="BQ845" i="10"/>
  <c r="BS845" i="10" s="1"/>
  <c r="BQ847" i="10"/>
  <c r="BS847" i="10" s="1"/>
  <c r="BQ849" i="10"/>
  <c r="BS849" i="10" s="1"/>
  <c r="BQ851" i="10"/>
  <c r="BS851" i="10" s="1"/>
  <c r="BQ853" i="10"/>
  <c r="BS853" i="10" s="1"/>
  <c r="BQ855" i="10"/>
  <c r="BS855" i="10" s="1"/>
  <c r="BQ857" i="10"/>
  <c r="BS857" i="10" s="1"/>
  <c r="BQ859" i="10"/>
  <c r="BS859" i="10" s="1"/>
  <c r="BQ861" i="10"/>
  <c r="BS861" i="10" s="1"/>
  <c r="BQ863" i="10"/>
  <c r="BS863" i="10" s="1"/>
  <c r="BQ865" i="10"/>
  <c r="BS865" i="10" s="1"/>
  <c r="BQ867" i="10"/>
  <c r="BS867" i="10" s="1"/>
  <c r="BQ869" i="10"/>
  <c r="BS869" i="10" s="1"/>
  <c r="BQ871" i="10"/>
  <c r="BS871" i="10" s="1"/>
  <c r="BQ873" i="10"/>
  <c r="BS873" i="10" s="1"/>
  <c r="BQ875" i="10"/>
  <c r="BS875" i="10" s="1"/>
  <c r="BQ877" i="10"/>
  <c r="BS877" i="10" s="1"/>
  <c r="BQ879" i="10"/>
  <c r="BS879" i="10" s="1"/>
  <c r="BQ881" i="10"/>
  <c r="BS881" i="10" s="1"/>
  <c r="BQ883" i="10"/>
  <c r="BS883" i="10" s="1"/>
  <c r="BQ885" i="10"/>
  <c r="BS885" i="10" s="1"/>
  <c r="BQ887" i="10"/>
  <c r="BS887" i="10" s="1"/>
  <c r="BQ889" i="10"/>
  <c r="BS889" i="10" s="1"/>
  <c r="BQ891" i="10"/>
  <c r="BS891" i="10" s="1"/>
  <c r="BQ893" i="10"/>
  <c r="BS893" i="10" s="1"/>
  <c r="BQ895" i="10"/>
  <c r="BS895" i="10" s="1"/>
  <c r="BQ897" i="10"/>
  <c r="BS897" i="10" s="1"/>
  <c r="BQ899" i="10"/>
  <c r="BS899" i="10" s="1"/>
  <c r="BQ901" i="10"/>
  <c r="BS901" i="10" s="1"/>
  <c r="BQ903" i="10"/>
  <c r="BS903" i="10" s="1"/>
  <c r="BQ905" i="10"/>
  <c r="BS905" i="10" s="1"/>
  <c r="BQ907" i="10"/>
  <c r="BS907" i="10" s="1"/>
  <c r="BQ909" i="10"/>
  <c r="BS909" i="10" s="1"/>
  <c r="BQ911" i="10"/>
  <c r="BS911" i="10" s="1"/>
  <c r="BQ913" i="10"/>
  <c r="BS913" i="10" s="1"/>
  <c r="BQ915" i="10"/>
  <c r="BS915" i="10" s="1"/>
  <c r="BQ917" i="10"/>
  <c r="BS917" i="10" s="1"/>
  <c r="BQ919" i="10"/>
  <c r="BS919" i="10" s="1"/>
  <c r="BQ921" i="10"/>
  <c r="BS921" i="10" s="1"/>
  <c r="BQ923" i="10"/>
  <c r="BS923" i="10" s="1"/>
  <c r="BQ925" i="10"/>
  <c r="BS925" i="10" s="1"/>
  <c r="BQ927" i="10"/>
  <c r="BS927" i="10" s="1"/>
  <c r="BQ929" i="10"/>
  <c r="BS929" i="10" s="1"/>
  <c r="BQ931" i="10"/>
  <c r="BS931" i="10" s="1"/>
  <c r="BQ933" i="10"/>
  <c r="BS933" i="10" s="1"/>
  <c r="BQ935" i="10"/>
  <c r="BS935" i="10" s="1"/>
  <c r="BQ937" i="10"/>
  <c r="BS937" i="10" s="1"/>
  <c r="BQ939" i="10"/>
  <c r="BS939" i="10" s="1"/>
  <c r="BQ941" i="10"/>
  <c r="BS941" i="10" s="1"/>
  <c r="BQ943" i="10"/>
  <c r="BS943" i="10" s="1"/>
  <c r="BQ945" i="10"/>
  <c r="BS945" i="10" s="1"/>
  <c r="BQ947" i="10"/>
  <c r="BS947" i="10" s="1"/>
  <c r="BQ949" i="10"/>
  <c r="BS949" i="10" s="1"/>
  <c r="BQ951" i="10"/>
  <c r="BS951" i="10" s="1"/>
  <c r="BQ953" i="10"/>
  <c r="BS953" i="10" s="1"/>
  <c r="BQ955" i="10"/>
  <c r="BS955" i="10" s="1"/>
  <c r="BQ957" i="10"/>
  <c r="BS957" i="10" s="1"/>
  <c r="BQ959" i="10"/>
  <c r="BS959" i="10" s="1"/>
  <c r="BQ958" i="10" l="1"/>
  <c r="BS958" i="10" s="1"/>
  <c r="BE958" i="10"/>
  <c r="BQ954" i="10"/>
  <c r="BS954" i="10" s="1"/>
  <c r="BE954" i="10"/>
  <c r="BQ950" i="10"/>
  <c r="BS950" i="10" s="1"/>
  <c r="BE950" i="10"/>
  <c r="BQ946" i="10"/>
  <c r="BS946" i="10" s="1"/>
  <c r="BE946" i="10"/>
  <c r="BQ942" i="10"/>
  <c r="BS942" i="10" s="1"/>
  <c r="BE942" i="10"/>
  <c r="BQ938" i="10"/>
  <c r="BS938" i="10" s="1"/>
  <c r="BE938" i="10"/>
  <c r="BQ934" i="10"/>
  <c r="BS934" i="10" s="1"/>
  <c r="BE934" i="10"/>
  <c r="BQ930" i="10"/>
  <c r="BS930" i="10" s="1"/>
  <c r="BE930" i="10"/>
  <c r="BQ926" i="10"/>
  <c r="BS926" i="10" s="1"/>
  <c r="BE926" i="10"/>
  <c r="BQ922" i="10"/>
  <c r="BS922" i="10" s="1"/>
  <c r="BE922" i="10"/>
  <c r="BQ918" i="10"/>
  <c r="BS918" i="10" s="1"/>
  <c r="BE918" i="10"/>
  <c r="BQ914" i="10"/>
  <c r="BS914" i="10" s="1"/>
  <c r="BE914" i="10"/>
  <c r="BQ910" i="10"/>
  <c r="BS910" i="10" s="1"/>
  <c r="BE910" i="10"/>
  <c r="BQ906" i="10"/>
  <c r="BS906" i="10" s="1"/>
  <c r="BE906" i="10"/>
  <c r="BQ902" i="10"/>
  <c r="BS902" i="10" s="1"/>
  <c r="BE902" i="10"/>
  <c r="BQ898" i="10"/>
  <c r="BS898" i="10" s="1"/>
  <c r="BE898" i="10"/>
  <c r="BQ894" i="10"/>
  <c r="BS894" i="10" s="1"/>
  <c r="BE894" i="10"/>
  <c r="BQ890" i="10"/>
  <c r="BS890" i="10" s="1"/>
  <c r="BE890" i="10"/>
  <c r="BQ886" i="10"/>
  <c r="BS886" i="10" s="1"/>
  <c r="BE886" i="10"/>
  <c r="BQ882" i="10"/>
  <c r="BS882" i="10" s="1"/>
  <c r="BE882" i="10"/>
  <c r="BQ878" i="10"/>
  <c r="BS878" i="10" s="1"/>
  <c r="BE878" i="10"/>
  <c r="BQ874" i="10"/>
  <c r="BS874" i="10" s="1"/>
  <c r="BE874" i="10"/>
  <c r="BQ870" i="10"/>
  <c r="BS870" i="10" s="1"/>
  <c r="BE870" i="10"/>
  <c r="BQ866" i="10"/>
  <c r="BS866" i="10" s="1"/>
  <c r="BE866" i="10"/>
  <c r="BQ862" i="10"/>
  <c r="BS862" i="10" s="1"/>
  <c r="BE862" i="10"/>
  <c r="BQ858" i="10"/>
  <c r="BS858" i="10" s="1"/>
  <c r="BE858" i="10"/>
  <c r="BQ854" i="10"/>
  <c r="BS854" i="10" s="1"/>
  <c r="BE854" i="10"/>
  <c r="BQ850" i="10"/>
  <c r="BS850" i="10" s="1"/>
  <c r="BE850" i="10"/>
  <c r="BQ846" i="10"/>
  <c r="BS846" i="10" s="1"/>
  <c r="BE846" i="10"/>
  <c r="BQ842" i="10"/>
  <c r="BS842" i="10" s="1"/>
  <c r="BE842" i="10"/>
  <c r="BQ838" i="10"/>
  <c r="BS838" i="10" s="1"/>
  <c r="BE838" i="10"/>
  <c r="BQ834" i="10"/>
  <c r="BS834" i="10" s="1"/>
  <c r="BE834" i="10"/>
  <c r="BQ830" i="10"/>
  <c r="BS830" i="10" s="1"/>
  <c r="BE830" i="10"/>
  <c r="BQ826" i="10"/>
  <c r="BS826" i="10" s="1"/>
  <c r="BE826" i="10"/>
  <c r="BQ822" i="10"/>
  <c r="BS822" i="10" s="1"/>
  <c r="BE822" i="10"/>
  <c r="BQ818" i="10"/>
  <c r="BS818" i="10" s="1"/>
  <c r="BE818" i="10"/>
  <c r="BQ814" i="10"/>
  <c r="BS814" i="10" s="1"/>
  <c r="BE814" i="10"/>
  <c r="BQ810" i="10"/>
  <c r="BS810" i="10" s="1"/>
  <c r="BE810" i="10"/>
  <c r="BQ806" i="10"/>
  <c r="BS806" i="10" s="1"/>
  <c r="BE806" i="10"/>
  <c r="BQ802" i="10"/>
  <c r="BS802" i="10" s="1"/>
  <c r="BE802" i="10"/>
  <c r="BQ798" i="10"/>
  <c r="BS798" i="10" s="1"/>
  <c r="BE798" i="10"/>
  <c r="BQ794" i="10"/>
  <c r="BS794" i="10" s="1"/>
  <c r="BE794" i="10"/>
  <c r="BQ790" i="10"/>
  <c r="BS790" i="10" s="1"/>
  <c r="BE790" i="10"/>
  <c r="BQ786" i="10"/>
  <c r="BS786" i="10" s="1"/>
  <c r="BE786" i="10"/>
  <c r="BQ782" i="10"/>
  <c r="BS782" i="10" s="1"/>
  <c r="BE782" i="10"/>
  <c r="BQ778" i="10"/>
  <c r="BS778" i="10" s="1"/>
  <c r="BE778" i="10"/>
  <c r="BQ774" i="10"/>
  <c r="BS774" i="10" s="1"/>
  <c r="BE774" i="10"/>
  <c r="BQ770" i="10"/>
  <c r="BS770" i="10" s="1"/>
  <c r="BE770" i="10"/>
  <c r="BQ766" i="10"/>
  <c r="BS766" i="10" s="1"/>
  <c r="BE766" i="10"/>
  <c r="BQ762" i="10"/>
  <c r="BS762" i="10" s="1"/>
  <c r="BE762" i="10"/>
  <c r="BQ758" i="10"/>
  <c r="BS758" i="10" s="1"/>
  <c r="BE758" i="10"/>
  <c r="BQ754" i="10"/>
  <c r="BS754" i="10" s="1"/>
  <c r="BE754" i="10"/>
  <c r="BQ750" i="10"/>
  <c r="BS750" i="10" s="1"/>
  <c r="BE750" i="10"/>
  <c r="BQ746" i="10"/>
  <c r="BS746" i="10" s="1"/>
  <c r="BE746" i="10"/>
  <c r="BQ742" i="10"/>
  <c r="BS742" i="10" s="1"/>
  <c r="BE742" i="10"/>
  <c r="BQ738" i="10"/>
  <c r="BS738" i="10" s="1"/>
  <c r="BE738" i="10"/>
  <c r="BQ734" i="10"/>
  <c r="BS734" i="10" s="1"/>
  <c r="BE734" i="10"/>
  <c r="BQ730" i="10"/>
  <c r="BS730" i="10" s="1"/>
  <c r="BE730" i="10"/>
  <c r="BQ726" i="10"/>
  <c r="BS726" i="10" s="1"/>
  <c r="BE726" i="10"/>
  <c r="BQ722" i="10"/>
  <c r="BS722" i="10" s="1"/>
  <c r="BE722" i="10"/>
  <c r="BQ718" i="10"/>
  <c r="BS718" i="10" s="1"/>
  <c r="BE718" i="10"/>
  <c r="BQ714" i="10"/>
  <c r="BS714" i="10" s="1"/>
  <c r="BE714" i="10"/>
  <c r="BQ710" i="10"/>
  <c r="BS710" i="10" s="1"/>
  <c r="BE710" i="10"/>
  <c r="BQ706" i="10"/>
  <c r="BS706" i="10" s="1"/>
  <c r="BE706" i="10"/>
  <c r="BQ702" i="10"/>
  <c r="BS702" i="10" s="1"/>
  <c r="BE702" i="10"/>
  <c r="BQ698" i="10"/>
  <c r="BS698" i="10" s="1"/>
  <c r="BE698" i="10"/>
  <c r="BQ694" i="10"/>
  <c r="BS694" i="10" s="1"/>
  <c r="BE694" i="10"/>
  <c r="BQ690" i="10"/>
  <c r="BS690" i="10" s="1"/>
  <c r="BE690" i="10"/>
  <c r="BQ686" i="10"/>
  <c r="BS686" i="10" s="1"/>
  <c r="BE686" i="10"/>
  <c r="BQ682" i="10"/>
  <c r="BS682" i="10" s="1"/>
  <c r="BE682" i="10"/>
  <c r="BQ678" i="10"/>
  <c r="BS678" i="10" s="1"/>
  <c r="BE678" i="10"/>
  <c r="BQ674" i="10"/>
  <c r="BS674" i="10" s="1"/>
  <c r="BE674" i="10"/>
  <c r="BQ670" i="10"/>
  <c r="BS670" i="10" s="1"/>
  <c r="BE670" i="10"/>
  <c r="BQ666" i="10"/>
  <c r="BS666" i="10" s="1"/>
  <c r="BE666" i="10"/>
  <c r="BQ662" i="10"/>
  <c r="BS662" i="10" s="1"/>
  <c r="BE662" i="10"/>
  <c r="BQ658" i="10"/>
  <c r="BS658" i="10" s="1"/>
  <c r="BE658" i="10"/>
  <c r="BQ654" i="10"/>
  <c r="BS654" i="10" s="1"/>
  <c r="BE654" i="10"/>
  <c r="BQ650" i="10"/>
  <c r="BS650" i="10" s="1"/>
  <c r="BE650" i="10"/>
  <c r="BQ646" i="10"/>
  <c r="BS646" i="10" s="1"/>
  <c r="BE646" i="10"/>
  <c r="BQ642" i="10"/>
  <c r="BS642" i="10" s="1"/>
  <c r="BE642" i="10"/>
  <c r="BQ638" i="10"/>
  <c r="BS638" i="10" s="1"/>
  <c r="BE638" i="10"/>
  <c r="BQ634" i="10"/>
  <c r="BS634" i="10" s="1"/>
  <c r="BE634" i="10"/>
  <c r="BQ630" i="10"/>
  <c r="BS630" i="10" s="1"/>
  <c r="BE630" i="10"/>
  <c r="BQ626" i="10"/>
  <c r="BS626" i="10" s="1"/>
  <c r="BE626" i="10"/>
  <c r="BQ622" i="10"/>
  <c r="BS622" i="10" s="1"/>
  <c r="BE622" i="10"/>
  <c r="BQ618" i="10"/>
  <c r="BS618" i="10" s="1"/>
  <c r="BE618" i="10"/>
  <c r="BQ614" i="10"/>
  <c r="BS614" i="10" s="1"/>
  <c r="BE614" i="10"/>
  <c r="BQ610" i="10"/>
  <c r="BS610" i="10" s="1"/>
  <c r="BE610" i="10"/>
  <c r="BQ606" i="10"/>
  <c r="BS606" i="10" s="1"/>
  <c r="BE606" i="10"/>
  <c r="BQ602" i="10"/>
  <c r="BS602" i="10" s="1"/>
  <c r="BE602" i="10"/>
  <c r="BQ598" i="10"/>
  <c r="BS598" i="10" s="1"/>
  <c r="BE598" i="10"/>
  <c r="BQ594" i="10"/>
  <c r="BS594" i="10" s="1"/>
  <c r="BE594" i="10"/>
  <c r="BQ590" i="10"/>
  <c r="BS590" i="10" s="1"/>
  <c r="BE590" i="10"/>
  <c r="BQ586" i="10"/>
  <c r="BS586" i="10" s="1"/>
  <c r="BE586" i="10"/>
  <c r="BQ582" i="10"/>
  <c r="BS582" i="10" s="1"/>
  <c r="BE582" i="10"/>
  <c r="BQ578" i="10"/>
  <c r="BS578" i="10" s="1"/>
  <c r="BE578" i="10"/>
  <c r="BQ574" i="10"/>
  <c r="BS574" i="10" s="1"/>
  <c r="BE574" i="10"/>
  <c r="BQ570" i="10"/>
  <c r="BS570" i="10" s="1"/>
  <c r="BE570" i="10"/>
  <c r="BQ566" i="10"/>
  <c r="BS566" i="10" s="1"/>
  <c r="BE566" i="10"/>
  <c r="BQ562" i="10"/>
  <c r="BS562" i="10" s="1"/>
  <c r="BE562" i="10"/>
  <c r="BQ558" i="10"/>
  <c r="BS558" i="10" s="1"/>
  <c r="BE558" i="10"/>
  <c r="BQ554" i="10"/>
  <c r="BS554" i="10" s="1"/>
  <c r="BE554" i="10"/>
  <c r="BQ550" i="10"/>
  <c r="BS550" i="10" s="1"/>
  <c r="BE550" i="10"/>
  <c r="BQ546" i="10"/>
  <c r="BS546" i="10" s="1"/>
  <c r="BE546" i="10"/>
  <c r="BQ542" i="10"/>
  <c r="BS542" i="10" s="1"/>
  <c r="BE542" i="10"/>
  <c r="BQ538" i="10"/>
  <c r="BS538" i="10" s="1"/>
  <c r="BE538" i="10"/>
  <c r="BQ534" i="10"/>
  <c r="BS534" i="10" s="1"/>
  <c r="BE534" i="10"/>
  <c r="BQ530" i="10"/>
  <c r="BS530" i="10" s="1"/>
  <c r="BE530" i="10"/>
  <c r="BQ526" i="10"/>
  <c r="BS526" i="10" s="1"/>
  <c r="BE526" i="10"/>
  <c r="BQ522" i="10"/>
  <c r="BS522" i="10" s="1"/>
  <c r="BE522" i="10"/>
  <c r="BQ518" i="10"/>
  <c r="BS518" i="10" s="1"/>
  <c r="BE518" i="10"/>
  <c r="BQ514" i="10"/>
  <c r="BS514" i="10" s="1"/>
  <c r="BE514" i="10"/>
  <c r="BQ510" i="10"/>
  <c r="BS510" i="10" s="1"/>
  <c r="BE510" i="10"/>
  <c r="BQ506" i="10"/>
  <c r="BS506" i="10" s="1"/>
  <c r="BE506" i="10"/>
  <c r="BQ502" i="10"/>
  <c r="BS502" i="10" s="1"/>
  <c r="BE502" i="10"/>
  <c r="BQ498" i="10"/>
  <c r="BS498" i="10" s="1"/>
  <c r="BE498" i="10"/>
  <c r="BQ494" i="10"/>
  <c r="BS494" i="10" s="1"/>
  <c r="BE494" i="10"/>
  <c r="BQ490" i="10"/>
  <c r="BS490" i="10" s="1"/>
  <c r="BE490" i="10"/>
  <c r="BQ486" i="10"/>
  <c r="BS486" i="10" s="1"/>
  <c r="BE486" i="10"/>
  <c r="BQ482" i="10"/>
  <c r="BS482" i="10" s="1"/>
  <c r="BE482" i="10"/>
  <c r="BQ478" i="10"/>
  <c r="BS478" i="10" s="1"/>
  <c r="BE478" i="10"/>
  <c r="BQ474" i="10"/>
  <c r="BS474" i="10" s="1"/>
  <c r="BE474" i="10"/>
  <c r="BQ470" i="10"/>
  <c r="BS470" i="10" s="1"/>
  <c r="BE470" i="10"/>
  <c r="BQ466" i="10"/>
  <c r="BS466" i="10" s="1"/>
  <c r="BE466" i="10"/>
  <c r="BQ462" i="10"/>
  <c r="BS462" i="10" s="1"/>
  <c r="BE462" i="10"/>
  <c r="BQ458" i="10"/>
  <c r="BS458" i="10" s="1"/>
  <c r="BE458" i="10"/>
  <c r="BQ454" i="10"/>
  <c r="BS454" i="10" s="1"/>
  <c r="BE454" i="10"/>
  <c r="BQ450" i="10"/>
  <c r="BS450" i="10" s="1"/>
  <c r="BE450" i="10"/>
  <c r="BQ446" i="10"/>
  <c r="BS446" i="10" s="1"/>
  <c r="BE446" i="10"/>
  <c r="BQ442" i="10"/>
  <c r="BS442" i="10" s="1"/>
  <c r="BE442" i="10"/>
  <c r="BQ438" i="10"/>
  <c r="BS438" i="10" s="1"/>
  <c r="BE438" i="10"/>
  <c r="BQ434" i="10"/>
  <c r="BS434" i="10" s="1"/>
  <c r="BE434" i="10"/>
  <c r="BQ430" i="10"/>
  <c r="BS430" i="10" s="1"/>
  <c r="BE430" i="10"/>
  <c r="BQ426" i="10"/>
  <c r="BS426" i="10" s="1"/>
  <c r="BE426" i="10"/>
  <c r="BQ422" i="10"/>
  <c r="BS422" i="10" s="1"/>
  <c r="BE422" i="10"/>
  <c r="BQ418" i="10"/>
  <c r="BS418" i="10" s="1"/>
  <c r="BE418" i="10"/>
  <c r="BQ414" i="10"/>
  <c r="BS414" i="10" s="1"/>
  <c r="BE414" i="10"/>
  <c r="BQ410" i="10"/>
  <c r="BS410" i="10" s="1"/>
  <c r="BE410" i="10"/>
  <c r="BQ406" i="10"/>
  <c r="BS406" i="10" s="1"/>
  <c r="BE406" i="10"/>
  <c r="BQ402" i="10"/>
  <c r="BS402" i="10" s="1"/>
  <c r="BE402" i="10"/>
  <c r="BQ398" i="10"/>
  <c r="BS398" i="10" s="1"/>
  <c r="BE398" i="10"/>
  <c r="BQ394" i="10"/>
  <c r="BS394" i="10" s="1"/>
  <c r="BE394" i="10"/>
  <c r="BQ390" i="10"/>
  <c r="BS390" i="10" s="1"/>
  <c r="BE390" i="10"/>
  <c r="BQ386" i="10"/>
  <c r="BS386" i="10" s="1"/>
  <c r="BE386" i="10"/>
  <c r="BQ382" i="10"/>
  <c r="BS382" i="10" s="1"/>
  <c r="BE382" i="10"/>
  <c r="BQ378" i="10"/>
  <c r="BS378" i="10" s="1"/>
  <c r="BE378" i="10"/>
  <c r="BQ374" i="10"/>
  <c r="BS374" i="10" s="1"/>
  <c r="BE374" i="10"/>
  <c r="BQ370" i="10"/>
  <c r="BS370" i="10" s="1"/>
  <c r="BE370" i="10"/>
  <c r="BQ366" i="10"/>
  <c r="BS366" i="10" s="1"/>
  <c r="BE366" i="10"/>
  <c r="BQ362" i="10"/>
  <c r="BS362" i="10" s="1"/>
  <c r="BE362" i="10"/>
  <c r="BQ358" i="10"/>
  <c r="BS358" i="10" s="1"/>
  <c r="BE358" i="10"/>
  <c r="BQ354" i="10"/>
  <c r="BS354" i="10" s="1"/>
  <c r="BE354" i="10"/>
  <c r="BQ350" i="10"/>
  <c r="BS350" i="10" s="1"/>
  <c r="BE350" i="10"/>
  <c r="BQ346" i="10"/>
  <c r="BS346" i="10" s="1"/>
  <c r="BE346" i="10"/>
  <c r="BQ342" i="10"/>
  <c r="BS342" i="10" s="1"/>
  <c r="BE342" i="10"/>
  <c r="BQ338" i="10"/>
  <c r="BS338" i="10" s="1"/>
  <c r="BE338" i="10"/>
  <c r="BQ334" i="10"/>
  <c r="BS334" i="10" s="1"/>
  <c r="BE334" i="10"/>
  <c r="BQ330" i="10"/>
  <c r="BS330" i="10" s="1"/>
  <c r="BE330" i="10"/>
  <c r="BQ326" i="10"/>
  <c r="BS326" i="10" s="1"/>
  <c r="BE326" i="10"/>
  <c r="BQ322" i="10"/>
  <c r="BS322" i="10" s="1"/>
  <c r="BE322" i="10"/>
  <c r="BQ318" i="10"/>
  <c r="BS318" i="10" s="1"/>
  <c r="BE318" i="10"/>
  <c r="BQ314" i="10"/>
  <c r="BS314" i="10" s="1"/>
  <c r="BE314" i="10"/>
  <c r="BQ310" i="10"/>
  <c r="BS310" i="10" s="1"/>
  <c r="BE310" i="10"/>
  <c r="BQ306" i="10"/>
  <c r="BS306" i="10" s="1"/>
  <c r="BE306" i="10"/>
  <c r="BQ302" i="10"/>
  <c r="BS302" i="10" s="1"/>
  <c r="BE302" i="10"/>
  <c r="BQ298" i="10"/>
  <c r="BS298" i="10" s="1"/>
  <c r="BE298" i="10"/>
  <c r="BQ294" i="10"/>
  <c r="BS294" i="10" s="1"/>
  <c r="BE294" i="10"/>
  <c r="BQ290" i="10"/>
  <c r="BS290" i="10" s="1"/>
  <c r="BE290" i="10"/>
  <c r="BQ286" i="10"/>
  <c r="BS286" i="10" s="1"/>
  <c r="BE286" i="10"/>
  <c r="BQ282" i="10"/>
  <c r="BS282" i="10" s="1"/>
  <c r="BE282" i="10"/>
  <c r="BQ278" i="10"/>
  <c r="BS278" i="10" s="1"/>
  <c r="BE278" i="10"/>
  <c r="BQ274" i="10"/>
  <c r="BS274" i="10" s="1"/>
  <c r="BE274" i="10"/>
  <c r="BQ270" i="10"/>
  <c r="BS270" i="10" s="1"/>
  <c r="BE270" i="10"/>
  <c r="BQ266" i="10"/>
  <c r="BS266" i="10" s="1"/>
  <c r="BE266" i="10"/>
  <c r="BQ262" i="10"/>
  <c r="BS262" i="10" s="1"/>
  <c r="BE262" i="10"/>
  <c r="BQ258" i="10"/>
  <c r="BS258" i="10" s="1"/>
  <c r="BE258" i="10"/>
  <c r="BQ254" i="10"/>
  <c r="BS254" i="10" s="1"/>
  <c r="BE254" i="10"/>
  <c r="BQ250" i="10"/>
  <c r="BS250" i="10" s="1"/>
  <c r="BE250" i="10"/>
  <c r="BQ246" i="10"/>
  <c r="BS246" i="10" s="1"/>
  <c r="BE246" i="10"/>
  <c r="BQ242" i="10"/>
  <c r="BS242" i="10" s="1"/>
  <c r="BE242" i="10"/>
  <c r="BQ238" i="10"/>
  <c r="BS238" i="10" s="1"/>
  <c r="BE238" i="10"/>
  <c r="BQ234" i="10"/>
  <c r="BS234" i="10" s="1"/>
  <c r="BE234" i="10"/>
  <c r="BQ230" i="10"/>
  <c r="BS230" i="10" s="1"/>
  <c r="BE230" i="10"/>
  <c r="BQ226" i="10"/>
  <c r="BS226" i="10" s="1"/>
  <c r="BE226" i="10"/>
  <c r="BQ222" i="10"/>
  <c r="BS222" i="10" s="1"/>
  <c r="BE222" i="10"/>
  <c r="BQ218" i="10"/>
  <c r="BS218" i="10" s="1"/>
  <c r="BE218" i="10"/>
  <c r="BQ214" i="10"/>
  <c r="BS214" i="10" s="1"/>
  <c r="BE214" i="10"/>
  <c r="BQ210" i="10"/>
  <c r="BS210" i="10" s="1"/>
  <c r="BE210" i="10"/>
  <c r="BQ206" i="10"/>
  <c r="BS206" i="10" s="1"/>
  <c r="BE206" i="10"/>
  <c r="BQ202" i="10"/>
  <c r="BS202" i="10" s="1"/>
  <c r="BE202" i="10"/>
  <c r="BQ198" i="10"/>
  <c r="BS198" i="10" s="1"/>
  <c r="BE198" i="10"/>
  <c r="BQ194" i="10"/>
  <c r="BS194" i="10" s="1"/>
  <c r="BE194" i="10"/>
  <c r="BQ190" i="10"/>
  <c r="BS190" i="10" s="1"/>
  <c r="BE190" i="10"/>
  <c r="BQ186" i="10"/>
  <c r="BS186" i="10" s="1"/>
  <c r="BE186" i="10"/>
  <c r="BQ182" i="10"/>
  <c r="BS182" i="10" s="1"/>
  <c r="BE182" i="10"/>
  <c r="BQ178" i="10"/>
  <c r="BS178" i="10" s="1"/>
  <c r="BE178" i="10"/>
  <c r="BQ174" i="10"/>
  <c r="BS174" i="10" s="1"/>
  <c r="BE174" i="10"/>
  <c r="BQ170" i="10"/>
  <c r="BS170" i="10" s="1"/>
  <c r="BE170" i="10"/>
  <c r="BQ166" i="10"/>
  <c r="BS166" i="10" s="1"/>
  <c r="BE166" i="10"/>
  <c r="BQ162" i="10"/>
  <c r="BS162" i="10" s="1"/>
  <c r="BE162" i="10"/>
  <c r="BQ158" i="10"/>
  <c r="BS158" i="10" s="1"/>
  <c r="BE158" i="10"/>
  <c r="BQ154" i="10"/>
  <c r="BS154" i="10" s="1"/>
  <c r="BE154" i="10"/>
  <c r="BQ150" i="10"/>
  <c r="BS150" i="10" s="1"/>
  <c r="BE150" i="10"/>
  <c r="BQ146" i="10"/>
  <c r="BS146" i="10" s="1"/>
  <c r="BE146" i="10"/>
  <c r="BQ142" i="10"/>
  <c r="BS142" i="10" s="1"/>
  <c r="BE142" i="10"/>
  <c r="BQ138" i="10"/>
  <c r="BS138" i="10" s="1"/>
  <c r="BE138" i="10"/>
  <c r="BQ134" i="10"/>
  <c r="BS134" i="10" s="1"/>
  <c r="BE134" i="10"/>
  <c r="BQ130" i="10"/>
  <c r="BS130" i="10" s="1"/>
  <c r="BE130" i="10"/>
  <c r="BQ126" i="10"/>
  <c r="BS126" i="10" s="1"/>
  <c r="BE126" i="10"/>
  <c r="BQ122" i="10"/>
  <c r="BS122" i="10" s="1"/>
  <c r="BE122" i="10"/>
  <c r="BQ118" i="10"/>
  <c r="BS118" i="10" s="1"/>
  <c r="BE118" i="10"/>
  <c r="BQ114" i="10"/>
  <c r="BS114" i="10" s="1"/>
  <c r="BE114" i="10"/>
  <c r="BQ110" i="10"/>
  <c r="BS110" i="10" s="1"/>
  <c r="BE110" i="10"/>
  <c r="BQ106" i="10"/>
  <c r="BS106" i="10" s="1"/>
  <c r="BE106" i="10"/>
  <c r="BQ102" i="10"/>
  <c r="BS102" i="10" s="1"/>
  <c r="BE102" i="10"/>
  <c r="BQ98" i="10"/>
  <c r="BS98" i="10" s="1"/>
  <c r="BE98" i="10"/>
  <c r="BQ94" i="10"/>
  <c r="BS94" i="10" s="1"/>
  <c r="BE94" i="10"/>
  <c r="BQ90" i="10"/>
  <c r="BS90" i="10" s="1"/>
  <c r="BE90" i="10"/>
  <c r="BQ86" i="10"/>
  <c r="BS86" i="10" s="1"/>
  <c r="BE86" i="10"/>
  <c r="BQ82" i="10"/>
  <c r="BS82" i="10" s="1"/>
  <c r="BE82" i="10"/>
  <c r="BQ78" i="10"/>
  <c r="BS78" i="10" s="1"/>
  <c r="BE78" i="10"/>
  <c r="BQ74" i="10"/>
  <c r="BS74" i="10" s="1"/>
  <c r="BE74" i="10"/>
  <c r="BQ70" i="10"/>
  <c r="BS70" i="10" s="1"/>
  <c r="BE70" i="10"/>
  <c r="BQ66" i="10"/>
  <c r="BS66" i="10" s="1"/>
  <c r="BE66" i="10"/>
  <c r="BQ62" i="10"/>
  <c r="BS62" i="10" s="1"/>
  <c r="BE62" i="10"/>
  <c r="BQ58" i="10"/>
  <c r="BS58" i="10" s="1"/>
  <c r="BE58" i="10"/>
  <c r="BQ54" i="10"/>
  <c r="BS54" i="10" s="1"/>
  <c r="BE54" i="10"/>
  <c r="BQ50" i="10"/>
  <c r="BS50" i="10" s="1"/>
  <c r="BE50" i="10"/>
  <c r="BQ46" i="10"/>
  <c r="BS46" i="10" s="1"/>
  <c r="BE46" i="10"/>
  <c r="BQ42" i="10"/>
  <c r="BS42" i="10" s="1"/>
  <c r="BE42" i="10"/>
  <c r="BQ38" i="10"/>
  <c r="BS38" i="10" s="1"/>
  <c r="BE38" i="10"/>
  <c r="BQ34" i="10"/>
  <c r="BS34" i="10" s="1"/>
  <c r="BE34" i="10"/>
  <c r="BQ30" i="10"/>
  <c r="BS30" i="10" s="1"/>
  <c r="BE30" i="10"/>
  <c r="BQ26" i="10"/>
  <c r="BS26" i="10" s="1"/>
  <c r="BE26" i="10"/>
  <c r="BQ22" i="10"/>
  <c r="BS22" i="10" s="1"/>
  <c r="BE22" i="10"/>
  <c r="BE955" i="10"/>
  <c r="BE947" i="10"/>
  <c r="BE939" i="10"/>
  <c r="BE931" i="10"/>
  <c r="BE923" i="10"/>
  <c r="BE915" i="10"/>
  <c r="BE907" i="10"/>
  <c r="BE899" i="10"/>
  <c r="BE891" i="10"/>
  <c r="BE883" i="10"/>
  <c r="BE875" i="10"/>
  <c r="BE867" i="10"/>
  <c r="BE859" i="10"/>
  <c r="BE851" i="10"/>
  <c r="BE843" i="10"/>
  <c r="BE835" i="10"/>
  <c r="BE827" i="10"/>
  <c r="BE819" i="10"/>
  <c r="BE811" i="10"/>
  <c r="BE803" i="10"/>
  <c r="BE795" i="10"/>
  <c r="BE787" i="10"/>
  <c r="BE779" i="10"/>
  <c r="BE771" i="10"/>
  <c r="BE763" i="10"/>
  <c r="BE755" i="10"/>
  <c r="BE747" i="10"/>
  <c r="BE739" i="10"/>
  <c r="BE731" i="10"/>
  <c r="BE723" i="10"/>
  <c r="BE715" i="10"/>
  <c r="BE707" i="10"/>
  <c r="BE699" i="10"/>
  <c r="BE691" i="10"/>
  <c r="BE683" i="10"/>
  <c r="BE675" i="10"/>
  <c r="BE667" i="10"/>
  <c r="BE659" i="10"/>
  <c r="BE651" i="10"/>
  <c r="BE643" i="10"/>
  <c r="BE635" i="10"/>
  <c r="BE627" i="10"/>
  <c r="BE619" i="10"/>
  <c r="BE611" i="10"/>
  <c r="BE603" i="10"/>
  <c r="BE595" i="10"/>
  <c r="BE587" i="10"/>
  <c r="BE579" i="10"/>
  <c r="BE571" i="10"/>
  <c r="BE563" i="10"/>
  <c r="BE555" i="10"/>
  <c r="BE547" i="10"/>
  <c r="BE539" i="10"/>
  <c r="BE531" i="10"/>
  <c r="BE523" i="10"/>
  <c r="BE515" i="10"/>
  <c r="BE507" i="10"/>
  <c r="BE495" i="10"/>
  <c r="BE479" i="10"/>
  <c r="BQ501" i="10"/>
  <c r="BS501" i="10" s="1"/>
  <c r="BE501" i="10"/>
  <c r="BQ497" i="10"/>
  <c r="BS497" i="10" s="1"/>
  <c r="BE497" i="10"/>
  <c r="BQ493" i="10"/>
  <c r="BS493" i="10" s="1"/>
  <c r="BE493" i="10"/>
  <c r="BQ489" i="10"/>
  <c r="BS489" i="10" s="1"/>
  <c r="BE489" i="10"/>
  <c r="BQ485" i="10"/>
  <c r="BS485" i="10" s="1"/>
  <c r="BE485" i="10"/>
  <c r="BQ481" i="10"/>
  <c r="BS481" i="10" s="1"/>
  <c r="BE481" i="10"/>
  <c r="BQ477" i="10"/>
  <c r="BS477" i="10" s="1"/>
  <c r="BE477" i="10"/>
  <c r="BQ473" i="10"/>
  <c r="BS473" i="10" s="1"/>
  <c r="BE473" i="10"/>
  <c r="BQ469" i="10"/>
  <c r="BS469" i="10" s="1"/>
  <c r="BE469" i="10"/>
  <c r="BQ465" i="10"/>
  <c r="BS465" i="10" s="1"/>
  <c r="BE465" i="10"/>
  <c r="BQ461" i="10"/>
  <c r="BS461" i="10" s="1"/>
  <c r="BE461" i="10"/>
  <c r="BQ457" i="10"/>
  <c r="BS457" i="10" s="1"/>
  <c r="BE457" i="10"/>
  <c r="BQ453" i="10"/>
  <c r="BS453" i="10" s="1"/>
  <c r="BE453" i="10"/>
  <c r="BQ449" i="10"/>
  <c r="BS449" i="10" s="1"/>
  <c r="BE449" i="10"/>
  <c r="BQ445" i="10"/>
  <c r="BS445" i="10" s="1"/>
  <c r="BE445" i="10"/>
  <c r="BQ441" i="10"/>
  <c r="BS441" i="10" s="1"/>
  <c r="BE441" i="10"/>
  <c r="BQ437" i="10"/>
  <c r="BS437" i="10" s="1"/>
  <c r="BE437" i="10"/>
  <c r="BQ433" i="10"/>
  <c r="BS433" i="10" s="1"/>
  <c r="BE433" i="10"/>
  <c r="BQ429" i="10"/>
  <c r="BS429" i="10" s="1"/>
  <c r="BE429" i="10"/>
  <c r="BQ425" i="10"/>
  <c r="BS425" i="10" s="1"/>
  <c r="BE425" i="10"/>
  <c r="BQ421" i="10"/>
  <c r="BS421" i="10" s="1"/>
  <c r="BE421" i="10"/>
  <c r="BQ417" i="10"/>
  <c r="BS417" i="10" s="1"/>
  <c r="BE417" i="10"/>
  <c r="BQ413" i="10"/>
  <c r="BS413" i="10" s="1"/>
  <c r="BE413" i="10"/>
  <c r="BQ409" i="10"/>
  <c r="BS409" i="10" s="1"/>
  <c r="BE409" i="10"/>
  <c r="BQ405" i="10"/>
  <c r="BS405" i="10" s="1"/>
  <c r="BE405" i="10"/>
  <c r="BQ401" i="10"/>
  <c r="BS401" i="10" s="1"/>
  <c r="BE401" i="10"/>
  <c r="BQ397" i="10"/>
  <c r="BS397" i="10" s="1"/>
  <c r="BE397" i="10"/>
  <c r="BQ393" i="10"/>
  <c r="BS393" i="10" s="1"/>
  <c r="BE393" i="10"/>
  <c r="BQ389" i="10"/>
  <c r="BS389" i="10" s="1"/>
  <c r="BE389" i="10"/>
  <c r="BQ385" i="10"/>
  <c r="BS385" i="10" s="1"/>
  <c r="BE385" i="10"/>
  <c r="BQ381" i="10"/>
  <c r="BS381" i="10" s="1"/>
  <c r="BE381" i="10"/>
  <c r="BQ377" i="10"/>
  <c r="BS377" i="10" s="1"/>
  <c r="BE377" i="10"/>
  <c r="BQ373" i="10"/>
  <c r="BS373" i="10" s="1"/>
  <c r="BE373" i="10"/>
  <c r="BQ369" i="10"/>
  <c r="BS369" i="10" s="1"/>
  <c r="BE369" i="10"/>
  <c r="BQ365" i="10"/>
  <c r="BS365" i="10" s="1"/>
  <c r="BE365" i="10"/>
  <c r="BQ361" i="10"/>
  <c r="BS361" i="10" s="1"/>
  <c r="BE361" i="10"/>
  <c r="BQ357" i="10"/>
  <c r="BS357" i="10" s="1"/>
  <c r="BE357" i="10"/>
  <c r="BQ353" i="10"/>
  <c r="BS353" i="10" s="1"/>
  <c r="BE353" i="10"/>
  <c r="BQ349" i="10"/>
  <c r="BS349" i="10" s="1"/>
  <c r="BE349" i="10"/>
  <c r="BQ345" i="10"/>
  <c r="BS345" i="10" s="1"/>
  <c r="BE345" i="10"/>
  <c r="BQ341" i="10"/>
  <c r="BS341" i="10" s="1"/>
  <c r="BE341" i="10"/>
  <c r="BQ337" i="10"/>
  <c r="BS337" i="10" s="1"/>
  <c r="BE337" i="10"/>
  <c r="BQ333" i="10"/>
  <c r="BS333" i="10" s="1"/>
  <c r="BE333" i="10"/>
  <c r="BQ329" i="10"/>
  <c r="BS329" i="10" s="1"/>
  <c r="BE329" i="10"/>
  <c r="BQ325" i="10"/>
  <c r="BS325" i="10" s="1"/>
  <c r="BE325" i="10"/>
  <c r="BQ321" i="10"/>
  <c r="BS321" i="10" s="1"/>
  <c r="BE321" i="10"/>
  <c r="BQ317" i="10"/>
  <c r="BS317" i="10" s="1"/>
  <c r="BE317" i="10"/>
  <c r="BQ313" i="10"/>
  <c r="BS313" i="10" s="1"/>
  <c r="BE313" i="10"/>
  <c r="BQ309" i="10"/>
  <c r="BS309" i="10" s="1"/>
  <c r="BE309" i="10"/>
  <c r="BQ305" i="10"/>
  <c r="BS305" i="10" s="1"/>
  <c r="BE305" i="10"/>
  <c r="BQ301" i="10"/>
  <c r="BS301" i="10" s="1"/>
  <c r="BE301" i="10"/>
  <c r="BQ297" i="10"/>
  <c r="BS297" i="10" s="1"/>
  <c r="BE297" i="10"/>
  <c r="BQ293" i="10"/>
  <c r="BS293" i="10" s="1"/>
  <c r="BE293" i="10"/>
  <c r="BQ289" i="10"/>
  <c r="BS289" i="10" s="1"/>
  <c r="BE289" i="10"/>
  <c r="BQ285" i="10"/>
  <c r="BS285" i="10" s="1"/>
  <c r="BE285" i="10"/>
  <c r="BQ281" i="10"/>
  <c r="BS281" i="10" s="1"/>
  <c r="BE281" i="10"/>
  <c r="BQ277" i="10"/>
  <c r="BS277" i="10" s="1"/>
  <c r="BE277" i="10"/>
  <c r="BQ273" i="10"/>
  <c r="BS273" i="10" s="1"/>
  <c r="BE273" i="10"/>
  <c r="BQ269" i="10"/>
  <c r="BS269" i="10" s="1"/>
  <c r="BE269" i="10"/>
  <c r="BQ265" i="10"/>
  <c r="BS265" i="10" s="1"/>
  <c r="BE265" i="10"/>
  <c r="BQ261" i="10"/>
  <c r="BS261" i="10" s="1"/>
  <c r="BE261" i="10"/>
  <c r="BQ257" i="10"/>
  <c r="BS257" i="10" s="1"/>
  <c r="BE257" i="10"/>
  <c r="BQ253" i="10"/>
  <c r="BS253" i="10" s="1"/>
  <c r="BE253" i="10"/>
  <c r="BQ249" i="10"/>
  <c r="BS249" i="10" s="1"/>
  <c r="BE249" i="10"/>
  <c r="BQ245" i="10"/>
  <c r="BS245" i="10" s="1"/>
  <c r="BE245" i="10"/>
  <c r="BQ241" i="10"/>
  <c r="BS241" i="10" s="1"/>
  <c r="BE241" i="10"/>
  <c r="BQ237" i="10"/>
  <c r="BS237" i="10" s="1"/>
  <c r="BE237" i="10"/>
  <c r="BQ233" i="10"/>
  <c r="BS233" i="10" s="1"/>
  <c r="BE233" i="10"/>
  <c r="BQ229" i="10"/>
  <c r="BS229" i="10" s="1"/>
  <c r="BE229" i="10"/>
  <c r="BQ225" i="10"/>
  <c r="BS225" i="10" s="1"/>
  <c r="BE225" i="10"/>
  <c r="BQ221" i="10"/>
  <c r="BS221" i="10" s="1"/>
  <c r="BE221" i="10"/>
  <c r="BQ217" i="10"/>
  <c r="BS217" i="10" s="1"/>
  <c r="BE217" i="10"/>
  <c r="BQ213" i="10"/>
  <c r="BS213" i="10" s="1"/>
  <c r="BE213" i="10"/>
  <c r="BQ209" i="10"/>
  <c r="BS209" i="10" s="1"/>
  <c r="BE209" i="10"/>
  <c r="BQ205" i="10"/>
  <c r="BS205" i="10" s="1"/>
  <c r="BE205" i="10"/>
  <c r="BQ201" i="10"/>
  <c r="BS201" i="10" s="1"/>
  <c r="BE201" i="10"/>
  <c r="BQ197" i="10"/>
  <c r="BS197" i="10" s="1"/>
  <c r="BE197" i="10"/>
  <c r="BQ193" i="10"/>
  <c r="BS193" i="10" s="1"/>
  <c r="BE193" i="10"/>
  <c r="BQ189" i="10"/>
  <c r="BS189" i="10" s="1"/>
  <c r="BE189" i="10"/>
  <c r="BQ185" i="10"/>
  <c r="BS185" i="10" s="1"/>
  <c r="BE185" i="10"/>
  <c r="BQ181" i="10"/>
  <c r="BS181" i="10" s="1"/>
  <c r="BE181" i="10"/>
  <c r="BQ177" i="10"/>
  <c r="BS177" i="10" s="1"/>
  <c r="BE177" i="10"/>
  <c r="BQ173" i="10"/>
  <c r="BS173" i="10" s="1"/>
  <c r="BE173" i="10"/>
  <c r="BQ169" i="10"/>
  <c r="BS169" i="10" s="1"/>
  <c r="BE169" i="10"/>
  <c r="BQ165" i="10"/>
  <c r="BS165" i="10" s="1"/>
  <c r="BE165" i="10"/>
  <c r="BQ161" i="10"/>
  <c r="BS161" i="10" s="1"/>
  <c r="BE161" i="10"/>
  <c r="BQ157" i="10"/>
  <c r="BS157" i="10" s="1"/>
  <c r="BE157" i="10"/>
  <c r="BQ153" i="10"/>
  <c r="BS153" i="10" s="1"/>
  <c r="BE153" i="10"/>
  <c r="BQ149" i="10"/>
  <c r="BS149" i="10" s="1"/>
  <c r="BE149" i="10"/>
  <c r="BQ145" i="10"/>
  <c r="BS145" i="10" s="1"/>
  <c r="BE145" i="10"/>
  <c r="BQ141" i="10"/>
  <c r="BS141" i="10" s="1"/>
  <c r="BE141" i="10"/>
  <c r="BQ137" i="10"/>
  <c r="BS137" i="10" s="1"/>
  <c r="BE137" i="10"/>
  <c r="BQ133" i="10"/>
  <c r="BS133" i="10" s="1"/>
  <c r="BE133" i="10"/>
  <c r="BQ129" i="10"/>
  <c r="BS129" i="10" s="1"/>
  <c r="BE129" i="10"/>
  <c r="BQ125" i="10"/>
  <c r="BS125" i="10" s="1"/>
  <c r="BE125" i="10"/>
  <c r="BQ121" i="10"/>
  <c r="BS121" i="10" s="1"/>
  <c r="BE121" i="10"/>
  <c r="BQ117" i="10"/>
  <c r="BS117" i="10" s="1"/>
  <c r="BE117" i="10"/>
  <c r="BQ113" i="10"/>
  <c r="BS113" i="10" s="1"/>
  <c r="BE113" i="10"/>
  <c r="BQ109" i="10"/>
  <c r="BS109" i="10" s="1"/>
  <c r="BE109" i="10"/>
  <c r="BQ105" i="10"/>
  <c r="BS105" i="10" s="1"/>
  <c r="BE105" i="10"/>
  <c r="BQ101" i="10"/>
  <c r="BS101" i="10" s="1"/>
  <c r="BE101" i="10"/>
  <c r="BQ97" i="10"/>
  <c r="BS97" i="10" s="1"/>
  <c r="BE97" i="10"/>
  <c r="BQ93" i="10"/>
  <c r="BS93" i="10" s="1"/>
  <c r="BE93" i="10"/>
  <c r="BQ89" i="10"/>
  <c r="BS89" i="10" s="1"/>
  <c r="BE89" i="10"/>
  <c r="BQ85" i="10"/>
  <c r="BS85" i="10" s="1"/>
  <c r="BE85" i="10"/>
  <c r="BQ81" i="10"/>
  <c r="BS81" i="10" s="1"/>
  <c r="BE81" i="10"/>
  <c r="BQ77" i="10"/>
  <c r="BS77" i="10" s="1"/>
  <c r="BE77" i="10"/>
  <c r="BQ73" i="10"/>
  <c r="BS73" i="10" s="1"/>
  <c r="BE73" i="10"/>
  <c r="BQ69" i="10"/>
  <c r="BS69" i="10" s="1"/>
  <c r="BE69" i="10"/>
  <c r="BQ65" i="10"/>
  <c r="BS65" i="10" s="1"/>
  <c r="BE65" i="10"/>
  <c r="BQ61" i="10"/>
  <c r="BS61" i="10" s="1"/>
  <c r="BE61" i="10"/>
  <c r="BQ57" i="10"/>
  <c r="BS57" i="10" s="1"/>
  <c r="BE57" i="10"/>
  <c r="BQ53" i="10"/>
  <c r="BS53" i="10" s="1"/>
  <c r="BE53" i="10"/>
  <c r="BQ49" i="10"/>
  <c r="BS49" i="10" s="1"/>
  <c r="BE49" i="10"/>
  <c r="BQ45" i="10"/>
  <c r="BS45" i="10" s="1"/>
  <c r="BE45" i="10"/>
  <c r="BQ41" i="10"/>
  <c r="BS41" i="10" s="1"/>
  <c r="BE41" i="10"/>
  <c r="BQ37" i="10"/>
  <c r="BS37" i="10" s="1"/>
  <c r="BE37" i="10"/>
  <c r="BQ33" i="10"/>
  <c r="BS33" i="10" s="1"/>
  <c r="BE33" i="10"/>
  <c r="BQ29" i="10"/>
  <c r="BS29" i="10" s="1"/>
  <c r="BE29" i="10"/>
  <c r="BQ25" i="10"/>
  <c r="BS25" i="10" s="1"/>
  <c r="BE25" i="10"/>
  <c r="BQ21" i="10"/>
  <c r="BS21" i="10" s="1"/>
  <c r="BE21" i="10"/>
  <c r="BQ17" i="10"/>
  <c r="BS17" i="10" s="1"/>
  <c r="BE17" i="10"/>
  <c r="BQ13" i="10"/>
  <c r="BS13" i="10" s="1"/>
  <c r="BE13" i="10"/>
  <c r="BE953" i="10"/>
  <c r="BE945" i="10"/>
  <c r="BE937" i="10"/>
  <c r="BE929" i="10"/>
  <c r="BE921" i="10"/>
  <c r="BE913" i="10"/>
  <c r="BE905" i="10"/>
  <c r="BE897" i="10"/>
  <c r="BE889" i="10"/>
  <c r="BE881" i="10"/>
  <c r="BE873" i="10"/>
  <c r="BE865" i="10"/>
  <c r="BE857" i="10"/>
  <c r="BE849" i="10"/>
  <c r="BE841" i="10"/>
  <c r="BE833" i="10"/>
  <c r="BE825" i="10"/>
  <c r="BE817" i="10"/>
  <c r="BE809" i="10"/>
  <c r="BE801" i="10"/>
  <c r="BE793" i="10"/>
  <c r="BE785" i="10"/>
  <c r="BE777" i="10"/>
  <c r="BE769" i="10"/>
  <c r="BE761" i="10"/>
  <c r="BE753" i="10"/>
  <c r="BE745" i="10"/>
  <c r="BE737" i="10"/>
  <c r="BE729" i="10"/>
  <c r="BE721" i="10"/>
  <c r="BE713" i="10"/>
  <c r="BE705" i="10"/>
  <c r="BE697" i="10"/>
  <c r="BE689" i="10"/>
  <c r="BE681" i="10"/>
  <c r="BE673" i="10"/>
  <c r="BE665" i="10"/>
  <c r="BE657" i="10"/>
  <c r="BE649" i="10"/>
  <c r="BE641" i="10"/>
  <c r="BE633" i="10"/>
  <c r="BE625" i="10"/>
  <c r="BE617" i="10"/>
  <c r="BE609" i="10"/>
  <c r="BE601" i="10"/>
  <c r="BE593" i="10"/>
  <c r="BE585" i="10"/>
  <c r="BE577" i="10"/>
  <c r="BE569" i="10"/>
  <c r="BE561" i="10"/>
  <c r="BE553" i="10"/>
  <c r="BE545" i="10"/>
  <c r="BE537" i="10"/>
  <c r="BE529" i="10"/>
  <c r="BE521" i="10"/>
  <c r="BE513" i="10"/>
  <c r="BE505" i="10"/>
  <c r="BE491" i="10"/>
  <c r="BE9" i="10"/>
  <c r="BQ9" i="10"/>
  <c r="BS9" i="10" s="1"/>
  <c r="BQ960" i="10"/>
  <c r="BS960" i="10" s="1"/>
  <c r="BE960" i="10"/>
  <c r="BQ956" i="10"/>
  <c r="BS956" i="10" s="1"/>
  <c r="BE956" i="10"/>
  <c r="BQ952" i="10"/>
  <c r="BS952" i="10" s="1"/>
  <c r="BE952" i="10"/>
  <c r="BQ948" i="10"/>
  <c r="BS948" i="10" s="1"/>
  <c r="BE948" i="10"/>
  <c r="BQ944" i="10"/>
  <c r="BS944" i="10" s="1"/>
  <c r="BE944" i="10"/>
  <c r="BQ940" i="10"/>
  <c r="BS940" i="10" s="1"/>
  <c r="BE940" i="10"/>
  <c r="BQ936" i="10"/>
  <c r="BS936" i="10" s="1"/>
  <c r="BE936" i="10"/>
  <c r="BQ932" i="10"/>
  <c r="BS932" i="10" s="1"/>
  <c r="BE932" i="10"/>
  <c r="BQ928" i="10"/>
  <c r="BS928" i="10" s="1"/>
  <c r="BE928" i="10"/>
  <c r="BQ924" i="10"/>
  <c r="BS924" i="10" s="1"/>
  <c r="BE924" i="10"/>
  <c r="BQ920" i="10"/>
  <c r="BS920" i="10" s="1"/>
  <c r="BE920" i="10"/>
  <c r="BQ916" i="10"/>
  <c r="BS916" i="10" s="1"/>
  <c r="BE916" i="10"/>
  <c r="BQ912" i="10"/>
  <c r="BS912" i="10" s="1"/>
  <c r="BE912" i="10"/>
  <c r="BQ908" i="10"/>
  <c r="BS908" i="10" s="1"/>
  <c r="BE908" i="10"/>
  <c r="BQ904" i="10"/>
  <c r="BS904" i="10" s="1"/>
  <c r="BE904" i="10"/>
  <c r="BQ900" i="10"/>
  <c r="BS900" i="10" s="1"/>
  <c r="BE900" i="10"/>
  <c r="BQ896" i="10"/>
  <c r="BS896" i="10" s="1"/>
  <c r="BE896" i="10"/>
  <c r="BQ892" i="10"/>
  <c r="BS892" i="10" s="1"/>
  <c r="BE892" i="10"/>
  <c r="BQ888" i="10"/>
  <c r="BS888" i="10" s="1"/>
  <c r="BE888" i="10"/>
  <c r="BQ884" i="10"/>
  <c r="BS884" i="10" s="1"/>
  <c r="BE884" i="10"/>
  <c r="BQ880" i="10"/>
  <c r="BS880" i="10" s="1"/>
  <c r="BE880" i="10"/>
  <c r="BQ876" i="10"/>
  <c r="BS876" i="10" s="1"/>
  <c r="BE876" i="10"/>
  <c r="BQ872" i="10"/>
  <c r="BS872" i="10" s="1"/>
  <c r="BE872" i="10"/>
  <c r="BQ868" i="10"/>
  <c r="BS868" i="10" s="1"/>
  <c r="BE868" i="10"/>
  <c r="BQ864" i="10"/>
  <c r="BS864" i="10" s="1"/>
  <c r="BE864" i="10"/>
  <c r="BQ860" i="10"/>
  <c r="BS860" i="10" s="1"/>
  <c r="BE860" i="10"/>
  <c r="BQ856" i="10"/>
  <c r="BS856" i="10" s="1"/>
  <c r="BE856" i="10"/>
  <c r="BQ852" i="10"/>
  <c r="BS852" i="10" s="1"/>
  <c r="BE852" i="10"/>
  <c r="BQ848" i="10"/>
  <c r="BS848" i="10" s="1"/>
  <c r="BE848" i="10"/>
  <c r="BQ844" i="10"/>
  <c r="BS844" i="10" s="1"/>
  <c r="BE844" i="10"/>
  <c r="BQ840" i="10"/>
  <c r="BS840" i="10" s="1"/>
  <c r="BE840" i="10"/>
  <c r="BQ836" i="10"/>
  <c r="BS836" i="10" s="1"/>
  <c r="BE836" i="10"/>
  <c r="BQ832" i="10"/>
  <c r="BS832" i="10" s="1"/>
  <c r="BE832" i="10"/>
  <c r="BQ828" i="10"/>
  <c r="BS828" i="10" s="1"/>
  <c r="BE828" i="10"/>
  <c r="BQ824" i="10"/>
  <c r="BS824" i="10" s="1"/>
  <c r="BE824" i="10"/>
  <c r="BQ820" i="10"/>
  <c r="BS820" i="10" s="1"/>
  <c r="BE820" i="10"/>
  <c r="BQ816" i="10"/>
  <c r="BS816" i="10" s="1"/>
  <c r="BE816" i="10"/>
  <c r="BQ812" i="10"/>
  <c r="BS812" i="10" s="1"/>
  <c r="BE812" i="10"/>
  <c r="BQ808" i="10"/>
  <c r="BS808" i="10" s="1"/>
  <c r="BE808" i="10"/>
  <c r="BQ804" i="10"/>
  <c r="BS804" i="10" s="1"/>
  <c r="BE804" i="10"/>
  <c r="BQ800" i="10"/>
  <c r="BS800" i="10" s="1"/>
  <c r="BE800" i="10"/>
  <c r="BQ796" i="10"/>
  <c r="BS796" i="10" s="1"/>
  <c r="BE796" i="10"/>
  <c r="BQ792" i="10"/>
  <c r="BS792" i="10" s="1"/>
  <c r="BE792" i="10"/>
  <c r="BQ788" i="10"/>
  <c r="BS788" i="10" s="1"/>
  <c r="BE788" i="10"/>
  <c r="BQ784" i="10"/>
  <c r="BS784" i="10" s="1"/>
  <c r="BE784" i="10"/>
  <c r="BQ780" i="10"/>
  <c r="BS780" i="10" s="1"/>
  <c r="BE780" i="10"/>
  <c r="BQ776" i="10"/>
  <c r="BS776" i="10" s="1"/>
  <c r="BE776" i="10"/>
  <c r="BQ772" i="10"/>
  <c r="BS772" i="10" s="1"/>
  <c r="BE772" i="10"/>
  <c r="BQ768" i="10"/>
  <c r="BS768" i="10" s="1"/>
  <c r="BE768" i="10"/>
  <c r="BQ764" i="10"/>
  <c r="BS764" i="10" s="1"/>
  <c r="BE764" i="10"/>
  <c r="BQ760" i="10"/>
  <c r="BS760" i="10" s="1"/>
  <c r="BE760" i="10"/>
  <c r="BQ756" i="10"/>
  <c r="BS756" i="10" s="1"/>
  <c r="BE756" i="10"/>
  <c r="BQ752" i="10"/>
  <c r="BS752" i="10" s="1"/>
  <c r="BE752" i="10"/>
  <c r="BQ748" i="10"/>
  <c r="BS748" i="10" s="1"/>
  <c r="BE748" i="10"/>
  <c r="BQ744" i="10"/>
  <c r="BS744" i="10" s="1"/>
  <c r="BE744" i="10"/>
  <c r="BQ740" i="10"/>
  <c r="BS740" i="10" s="1"/>
  <c r="BE740" i="10"/>
  <c r="BQ736" i="10"/>
  <c r="BS736" i="10" s="1"/>
  <c r="BE736" i="10"/>
  <c r="BQ732" i="10"/>
  <c r="BS732" i="10" s="1"/>
  <c r="BE732" i="10"/>
  <c r="BQ728" i="10"/>
  <c r="BS728" i="10" s="1"/>
  <c r="BE728" i="10"/>
  <c r="BQ724" i="10"/>
  <c r="BS724" i="10" s="1"/>
  <c r="BE724" i="10"/>
  <c r="BQ720" i="10"/>
  <c r="BS720" i="10" s="1"/>
  <c r="BE720" i="10"/>
  <c r="BQ716" i="10"/>
  <c r="BS716" i="10" s="1"/>
  <c r="BE716" i="10"/>
  <c r="BQ712" i="10"/>
  <c r="BS712" i="10" s="1"/>
  <c r="BE712" i="10"/>
  <c r="BQ708" i="10"/>
  <c r="BS708" i="10" s="1"/>
  <c r="BE708" i="10"/>
  <c r="BQ704" i="10"/>
  <c r="BS704" i="10" s="1"/>
  <c r="BE704" i="10"/>
  <c r="BQ700" i="10"/>
  <c r="BS700" i="10" s="1"/>
  <c r="BE700" i="10"/>
  <c r="BQ696" i="10"/>
  <c r="BS696" i="10" s="1"/>
  <c r="BE696" i="10"/>
  <c r="BQ692" i="10"/>
  <c r="BS692" i="10" s="1"/>
  <c r="BE692" i="10"/>
  <c r="BQ688" i="10"/>
  <c r="BS688" i="10" s="1"/>
  <c r="BE688" i="10"/>
  <c r="BQ684" i="10"/>
  <c r="BS684" i="10" s="1"/>
  <c r="BE684" i="10"/>
  <c r="BQ680" i="10"/>
  <c r="BS680" i="10" s="1"/>
  <c r="BE680" i="10"/>
  <c r="BQ676" i="10"/>
  <c r="BS676" i="10" s="1"/>
  <c r="BE676" i="10"/>
  <c r="BQ672" i="10"/>
  <c r="BS672" i="10" s="1"/>
  <c r="BE672" i="10"/>
  <c r="BQ668" i="10"/>
  <c r="BS668" i="10" s="1"/>
  <c r="BE668" i="10"/>
  <c r="BQ664" i="10"/>
  <c r="BS664" i="10" s="1"/>
  <c r="BE664" i="10"/>
  <c r="BQ660" i="10"/>
  <c r="BS660" i="10" s="1"/>
  <c r="BE660" i="10"/>
  <c r="BQ656" i="10"/>
  <c r="BS656" i="10" s="1"/>
  <c r="BE656" i="10"/>
  <c r="BQ652" i="10"/>
  <c r="BS652" i="10" s="1"/>
  <c r="BE652" i="10"/>
  <c r="BQ648" i="10"/>
  <c r="BS648" i="10" s="1"/>
  <c r="BE648" i="10"/>
  <c r="BQ644" i="10"/>
  <c r="BS644" i="10" s="1"/>
  <c r="BE644" i="10"/>
  <c r="BQ640" i="10"/>
  <c r="BS640" i="10" s="1"/>
  <c r="BE640" i="10"/>
  <c r="BQ636" i="10"/>
  <c r="BS636" i="10" s="1"/>
  <c r="BE636" i="10"/>
  <c r="BQ632" i="10"/>
  <c r="BS632" i="10" s="1"/>
  <c r="BE632" i="10"/>
  <c r="BQ628" i="10"/>
  <c r="BS628" i="10" s="1"/>
  <c r="BE628" i="10"/>
  <c r="BQ624" i="10"/>
  <c r="BS624" i="10" s="1"/>
  <c r="BE624" i="10"/>
  <c r="BQ620" i="10"/>
  <c r="BS620" i="10" s="1"/>
  <c r="BE620" i="10"/>
  <c r="BQ616" i="10"/>
  <c r="BS616" i="10" s="1"/>
  <c r="BE616" i="10"/>
  <c r="BQ612" i="10"/>
  <c r="BS612" i="10" s="1"/>
  <c r="BE612" i="10"/>
  <c r="BQ608" i="10"/>
  <c r="BS608" i="10" s="1"/>
  <c r="BE608" i="10"/>
  <c r="BQ604" i="10"/>
  <c r="BS604" i="10" s="1"/>
  <c r="BE604" i="10"/>
  <c r="BQ600" i="10"/>
  <c r="BS600" i="10" s="1"/>
  <c r="BE600" i="10"/>
  <c r="BQ596" i="10"/>
  <c r="BS596" i="10" s="1"/>
  <c r="BE596" i="10"/>
  <c r="BQ592" i="10"/>
  <c r="BS592" i="10" s="1"/>
  <c r="BE592" i="10"/>
  <c r="BQ588" i="10"/>
  <c r="BS588" i="10" s="1"/>
  <c r="BE588" i="10"/>
  <c r="BQ584" i="10"/>
  <c r="BS584" i="10" s="1"/>
  <c r="BE584" i="10"/>
  <c r="BQ580" i="10"/>
  <c r="BS580" i="10" s="1"/>
  <c r="BE580" i="10"/>
  <c r="BQ576" i="10"/>
  <c r="BS576" i="10" s="1"/>
  <c r="BE576" i="10"/>
  <c r="BQ572" i="10"/>
  <c r="BS572" i="10" s="1"/>
  <c r="BE572" i="10"/>
  <c r="BQ568" i="10"/>
  <c r="BS568" i="10" s="1"/>
  <c r="BE568" i="10"/>
  <c r="BQ564" i="10"/>
  <c r="BS564" i="10" s="1"/>
  <c r="BE564" i="10"/>
  <c r="BQ560" i="10"/>
  <c r="BS560" i="10" s="1"/>
  <c r="BE560" i="10"/>
  <c r="BQ556" i="10"/>
  <c r="BS556" i="10" s="1"/>
  <c r="BE556" i="10"/>
  <c r="BQ552" i="10"/>
  <c r="BS552" i="10" s="1"/>
  <c r="BE552" i="10"/>
  <c r="BQ548" i="10"/>
  <c r="BS548" i="10" s="1"/>
  <c r="BE548" i="10"/>
  <c r="BQ544" i="10"/>
  <c r="BS544" i="10" s="1"/>
  <c r="BE544" i="10"/>
  <c r="BQ540" i="10"/>
  <c r="BS540" i="10" s="1"/>
  <c r="BE540" i="10"/>
  <c r="BQ536" i="10"/>
  <c r="BS536" i="10" s="1"/>
  <c r="BE536" i="10"/>
  <c r="BQ532" i="10"/>
  <c r="BS532" i="10" s="1"/>
  <c r="BE532" i="10"/>
  <c r="BQ528" i="10"/>
  <c r="BS528" i="10" s="1"/>
  <c r="BE528" i="10"/>
  <c r="BQ524" i="10"/>
  <c r="BS524" i="10" s="1"/>
  <c r="BE524" i="10"/>
  <c r="BQ520" i="10"/>
  <c r="BS520" i="10" s="1"/>
  <c r="BE520" i="10"/>
  <c r="BQ516" i="10"/>
  <c r="BS516" i="10" s="1"/>
  <c r="BE516" i="10"/>
  <c r="BQ512" i="10"/>
  <c r="BS512" i="10" s="1"/>
  <c r="BE512" i="10"/>
  <c r="BQ508" i="10"/>
  <c r="BS508" i="10" s="1"/>
  <c r="BE508" i="10"/>
  <c r="BQ504" i="10"/>
  <c r="BS504" i="10" s="1"/>
  <c r="BE504" i="10"/>
  <c r="BQ500" i="10"/>
  <c r="BS500" i="10" s="1"/>
  <c r="BE500" i="10"/>
  <c r="BQ496" i="10"/>
  <c r="BS496" i="10" s="1"/>
  <c r="BE496" i="10"/>
  <c r="BQ492" i="10"/>
  <c r="BS492" i="10" s="1"/>
  <c r="BE492" i="10"/>
  <c r="BQ488" i="10"/>
  <c r="BS488" i="10" s="1"/>
  <c r="BE488" i="10"/>
  <c r="BQ484" i="10"/>
  <c r="BS484" i="10" s="1"/>
  <c r="BE484" i="10"/>
  <c r="BQ480" i="10"/>
  <c r="BS480" i="10" s="1"/>
  <c r="BE480" i="10"/>
  <c r="BQ476" i="10"/>
  <c r="BS476" i="10" s="1"/>
  <c r="BE476" i="10"/>
  <c r="BQ472" i="10"/>
  <c r="BS472" i="10" s="1"/>
  <c r="BE472" i="10"/>
  <c r="BQ468" i="10"/>
  <c r="BS468" i="10" s="1"/>
  <c r="BE468" i="10"/>
  <c r="BQ464" i="10"/>
  <c r="BS464" i="10" s="1"/>
  <c r="BE464" i="10"/>
  <c r="BQ460" i="10"/>
  <c r="BS460" i="10" s="1"/>
  <c r="BE460" i="10"/>
  <c r="BQ456" i="10"/>
  <c r="BS456" i="10" s="1"/>
  <c r="BE456" i="10"/>
  <c r="BQ452" i="10"/>
  <c r="BS452" i="10" s="1"/>
  <c r="BE452" i="10"/>
  <c r="BQ448" i="10"/>
  <c r="BS448" i="10" s="1"/>
  <c r="BE448" i="10"/>
  <c r="BQ444" i="10"/>
  <c r="BS444" i="10" s="1"/>
  <c r="BE444" i="10"/>
  <c r="BQ440" i="10"/>
  <c r="BS440" i="10" s="1"/>
  <c r="BE440" i="10"/>
  <c r="BQ436" i="10"/>
  <c r="BS436" i="10" s="1"/>
  <c r="BE436" i="10"/>
  <c r="BQ432" i="10"/>
  <c r="BS432" i="10" s="1"/>
  <c r="BE432" i="10"/>
  <c r="BQ428" i="10"/>
  <c r="BS428" i="10" s="1"/>
  <c r="BE428" i="10"/>
  <c r="BQ424" i="10"/>
  <c r="BS424" i="10" s="1"/>
  <c r="BE424" i="10"/>
  <c r="BQ420" i="10"/>
  <c r="BS420" i="10" s="1"/>
  <c r="BE420" i="10"/>
  <c r="BQ416" i="10"/>
  <c r="BS416" i="10" s="1"/>
  <c r="BE416" i="10"/>
  <c r="BQ412" i="10"/>
  <c r="BS412" i="10" s="1"/>
  <c r="BE412" i="10"/>
  <c r="BQ408" i="10"/>
  <c r="BS408" i="10" s="1"/>
  <c r="BE408" i="10"/>
  <c r="BQ404" i="10"/>
  <c r="BS404" i="10" s="1"/>
  <c r="BE404" i="10"/>
  <c r="BQ400" i="10"/>
  <c r="BS400" i="10" s="1"/>
  <c r="BE400" i="10"/>
  <c r="BQ396" i="10"/>
  <c r="BS396" i="10" s="1"/>
  <c r="BE396" i="10"/>
  <c r="BQ392" i="10"/>
  <c r="BS392" i="10" s="1"/>
  <c r="BE392" i="10"/>
  <c r="BQ388" i="10"/>
  <c r="BS388" i="10" s="1"/>
  <c r="BE388" i="10"/>
  <c r="BQ384" i="10"/>
  <c r="BS384" i="10" s="1"/>
  <c r="BE384" i="10"/>
  <c r="BQ380" i="10"/>
  <c r="BS380" i="10" s="1"/>
  <c r="BE380" i="10"/>
  <c r="BQ376" i="10"/>
  <c r="BS376" i="10" s="1"/>
  <c r="BE376" i="10"/>
  <c r="BQ372" i="10"/>
  <c r="BS372" i="10" s="1"/>
  <c r="BE372" i="10"/>
  <c r="BQ368" i="10"/>
  <c r="BS368" i="10" s="1"/>
  <c r="BE368" i="10"/>
  <c r="BQ364" i="10"/>
  <c r="BS364" i="10" s="1"/>
  <c r="BE364" i="10"/>
  <c r="BQ360" i="10"/>
  <c r="BS360" i="10" s="1"/>
  <c r="BE360" i="10"/>
  <c r="BQ356" i="10"/>
  <c r="BS356" i="10" s="1"/>
  <c r="BE356" i="10"/>
  <c r="BQ352" i="10"/>
  <c r="BS352" i="10" s="1"/>
  <c r="BE352" i="10"/>
  <c r="BQ348" i="10"/>
  <c r="BS348" i="10" s="1"/>
  <c r="BE348" i="10"/>
  <c r="BQ344" i="10"/>
  <c r="BS344" i="10" s="1"/>
  <c r="BE344" i="10"/>
  <c r="BQ340" i="10"/>
  <c r="BS340" i="10" s="1"/>
  <c r="BE340" i="10"/>
  <c r="BQ336" i="10"/>
  <c r="BS336" i="10" s="1"/>
  <c r="BE336" i="10"/>
  <c r="BQ332" i="10"/>
  <c r="BS332" i="10" s="1"/>
  <c r="BE332" i="10"/>
  <c r="BQ328" i="10"/>
  <c r="BS328" i="10" s="1"/>
  <c r="BE328" i="10"/>
  <c r="BQ324" i="10"/>
  <c r="BS324" i="10" s="1"/>
  <c r="BE324" i="10"/>
  <c r="BQ320" i="10"/>
  <c r="BS320" i="10" s="1"/>
  <c r="BE320" i="10"/>
  <c r="BQ316" i="10"/>
  <c r="BS316" i="10" s="1"/>
  <c r="BE316" i="10"/>
  <c r="BQ312" i="10"/>
  <c r="BS312" i="10" s="1"/>
  <c r="BE312" i="10"/>
  <c r="BQ308" i="10"/>
  <c r="BS308" i="10" s="1"/>
  <c r="BE308" i="10"/>
  <c r="BQ304" i="10"/>
  <c r="BS304" i="10" s="1"/>
  <c r="BE304" i="10"/>
  <c r="BQ300" i="10"/>
  <c r="BS300" i="10" s="1"/>
  <c r="BE300" i="10"/>
  <c r="BQ296" i="10"/>
  <c r="BS296" i="10" s="1"/>
  <c r="BE296" i="10"/>
  <c r="BQ292" i="10"/>
  <c r="BS292" i="10" s="1"/>
  <c r="BE292" i="10"/>
  <c r="BQ288" i="10"/>
  <c r="BS288" i="10" s="1"/>
  <c r="BE288" i="10"/>
  <c r="BQ284" i="10"/>
  <c r="BS284" i="10" s="1"/>
  <c r="BE284" i="10"/>
  <c r="BQ280" i="10"/>
  <c r="BS280" i="10" s="1"/>
  <c r="BE280" i="10"/>
  <c r="BQ276" i="10"/>
  <c r="BS276" i="10" s="1"/>
  <c r="BE276" i="10"/>
  <c r="BQ272" i="10"/>
  <c r="BS272" i="10" s="1"/>
  <c r="BE272" i="10"/>
  <c r="BQ268" i="10"/>
  <c r="BS268" i="10" s="1"/>
  <c r="BE268" i="10"/>
  <c r="BQ264" i="10"/>
  <c r="BS264" i="10" s="1"/>
  <c r="BE264" i="10"/>
  <c r="BQ260" i="10"/>
  <c r="BS260" i="10" s="1"/>
  <c r="BE260" i="10"/>
  <c r="BQ256" i="10"/>
  <c r="BS256" i="10" s="1"/>
  <c r="BE256" i="10"/>
  <c r="BQ252" i="10"/>
  <c r="BS252" i="10" s="1"/>
  <c r="BE252" i="10"/>
  <c r="BQ248" i="10"/>
  <c r="BS248" i="10" s="1"/>
  <c r="BE248" i="10"/>
  <c r="BQ244" i="10"/>
  <c r="BS244" i="10" s="1"/>
  <c r="BE244" i="10"/>
  <c r="BQ240" i="10"/>
  <c r="BS240" i="10" s="1"/>
  <c r="BE240" i="10"/>
  <c r="BQ236" i="10"/>
  <c r="BS236" i="10" s="1"/>
  <c r="BE236" i="10"/>
  <c r="BQ232" i="10"/>
  <c r="BS232" i="10" s="1"/>
  <c r="BE232" i="10"/>
  <c r="BQ228" i="10"/>
  <c r="BS228" i="10" s="1"/>
  <c r="BE228" i="10"/>
  <c r="BQ224" i="10"/>
  <c r="BS224" i="10" s="1"/>
  <c r="BE224" i="10"/>
  <c r="BQ220" i="10"/>
  <c r="BS220" i="10" s="1"/>
  <c r="BE220" i="10"/>
  <c r="BQ216" i="10"/>
  <c r="BS216" i="10" s="1"/>
  <c r="BE216" i="10"/>
  <c r="BQ212" i="10"/>
  <c r="BS212" i="10" s="1"/>
  <c r="BE212" i="10"/>
  <c r="BQ208" i="10"/>
  <c r="BS208" i="10" s="1"/>
  <c r="BE208" i="10"/>
  <c r="BQ204" i="10"/>
  <c r="BS204" i="10" s="1"/>
  <c r="BE204" i="10"/>
  <c r="BQ200" i="10"/>
  <c r="BS200" i="10" s="1"/>
  <c r="BE200" i="10"/>
  <c r="BQ196" i="10"/>
  <c r="BS196" i="10" s="1"/>
  <c r="BE196" i="10"/>
  <c r="BQ192" i="10"/>
  <c r="BS192" i="10" s="1"/>
  <c r="BE192" i="10"/>
  <c r="BQ188" i="10"/>
  <c r="BS188" i="10" s="1"/>
  <c r="BE188" i="10"/>
  <c r="BQ184" i="10"/>
  <c r="BS184" i="10" s="1"/>
  <c r="BE184" i="10"/>
  <c r="BQ180" i="10"/>
  <c r="BS180" i="10" s="1"/>
  <c r="BE180" i="10"/>
  <c r="BQ176" i="10"/>
  <c r="BS176" i="10" s="1"/>
  <c r="BE176" i="10"/>
  <c r="BQ172" i="10"/>
  <c r="BS172" i="10" s="1"/>
  <c r="BE172" i="10"/>
  <c r="BQ168" i="10"/>
  <c r="BS168" i="10" s="1"/>
  <c r="BE168" i="10"/>
  <c r="BQ164" i="10"/>
  <c r="BS164" i="10" s="1"/>
  <c r="BE164" i="10"/>
  <c r="BQ160" i="10"/>
  <c r="BS160" i="10" s="1"/>
  <c r="BE160" i="10"/>
  <c r="BQ156" i="10"/>
  <c r="BS156" i="10" s="1"/>
  <c r="BE156" i="10"/>
  <c r="BQ152" i="10"/>
  <c r="BS152" i="10" s="1"/>
  <c r="BE152" i="10"/>
  <c r="BQ148" i="10"/>
  <c r="BS148" i="10" s="1"/>
  <c r="BE148" i="10"/>
  <c r="BQ144" i="10"/>
  <c r="BS144" i="10" s="1"/>
  <c r="BE144" i="10"/>
  <c r="BQ140" i="10"/>
  <c r="BS140" i="10" s="1"/>
  <c r="BE140" i="10"/>
  <c r="BQ136" i="10"/>
  <c r="BS136" i="10" s="1"/>
  <c r="BE136" i="10"/>
  <c r="BQ132" i="10"/>
  <c r="BS132" i="10" s="1"/>
  <c r="BE132" i="10"/>
  <c r="BQ128" i="10"/>
  <c r="BS128" i="10" s="1"/>
  <c r="BE128" i="10"/>
  <c r="BQ124" i="10"/>
  <c r="BS124" i="10" s="1"/>
  <c r="BE124" i="10"/>
  <c r="BQ120" i="10"/>
  <c r="BS120" i="10" s="1"/>
  <c r="BE120" i="10"/>
  <c r="BQ116" i="10"/>
  <c r="BS116" i="10" s="1"/>
  <c r="BE116" i="10"/>
  <c r="BQ112" i="10"/>
  <c r="BS112" i="10" s="1"/>
  <c r="BE112" i="10"/>
  <c r="BQ108" i="10"/>
  <c r="BS108" i="10" s="1"/>
  <c r="BE108" i="10"/>
  <c r="BQ104" i="10"/>
  <c r="BS104" i="10" s="1"/>
  <c r="BE104" i="10"/>
  <c r="BQ100" i="10"/>
  <c r="BS100" i="10" s="1"/>
  <c r="BE100" i="10"/>
  <c r="BQ96" i="10"/>
  <c r="BS96" i="10" s="1"/>
  <c r="BE96" i="10"/>
  <c r="BQ92" i="10"/>
  <c r="BS92" i="10" s="1"/>
  <c r="BE92" i="10"/>
  <c r="BQ88" i="10"/>
  <c r="BS88" i="10" s="1"/>
  <c r="BE88" i="10"/>
  <c r="BQ84" i="10"/>
  <c r="BS84" i="10" s="1"/>
  <c r="BE84" i="10"/>
  <c r="BQ80" i="10"/>
  <c r="BS80" i="10" s="1"/>
  <c r="BE80" i="10"/>
  <c r="BQ76" i="10"/>
  <c r="BS76" i="10" s="1"/>
  <c r="BE76" i="10"/>
  <c r="BQ72" i="10"/>
  <c r="BS72" i="10" s="1"/>
  <c r="BE72" i="10"/>
  <c r="BQ68" i="10"/>
  <c r="BS68" i="10" s="1"/>
  <c r="BE68" i="10"/>
  <c r="BQ64" i="10"/>
  <c r="BS64" i="10" s="1"/>
  <c r="BE64" i="10"/>
  <c r="BQ60" i="10"/>
  <c r="BS60" i="10" s="1"/>
  <c r="BE60" i="10"/>
  <c r="BQ56" i="10"/>
  <c r="BS56" i="10" s="1"/>
  <c r="BE56" i="10"/>
  <c r="BQ52" i="10"/>
  <c r="BS52" i="10" s="1"/>
  <c r="BE52" i="10"/>
  <c r="BQ48" i="10"/>
  <c r="BS48" i="10" s="1"/>
  <c r="BE48" i="10"/>
  <c r="BQ44" i="10"/>
  <c r="BS44" i="10" s="1"/>
  <c r="BE44" i="10"/>
  <c r="BQ40" i="10"/>
  <c r="BS40" i="10" s="1"/>
  <c r="BE40" i="10"/>
  <c r="BQ36" i="10"/>
  <c r="BS36" i="10" s="1"/>
  <c r="BE36" i="10"/>
  <c r="BQ32" i="10"/>
  <c r="BS32" i="10" s="1"/>
  <c r="BE32" i="10"/>
  <c r="BQ28" i="10"/>
  <c r="BS28" i="10" s="1"/>
  <c r="BE28" i="10"/>
  <c r="BQ24" i="10"/>
  <c r="BS24" i="10" s="1"/>
  <c r="BE24" i="10"/>
  <c r="BQ20" i="10"/>
  <c r="BS20" i="10" s="1"/>
  <c r="BE20" i="10"/>
  <c r="BQ16" i="10"/>
  <c r="BS16" i="10" s="1"/>
  <c r="BE16" i="10"/>
  <c r="BE959" i="10"/>
  <c r="BE951" i="10"/>
  <c r="BE943" i="10"/>
  <c r="BE935" i="10"/>
  <c r="BE927" i="10"/>
  <c r="BE919" i="10"/>
  <c r="BE911" i="10"/>
  <c r="BE903" i="10"/>
  <c r="BE895" i="10"/>
  <c r="BE887" i="10"/>
  <c r="BE879" i="10"/>
  <c r="BE871" i="10"/>
  <c r="BE863" i="10"/>
  <c r="BE855" i="10"/>
  <c r="BE847" i="10"/>
  <c r="BE839" i="10"/>
  <c r="BE831" i="10"/>
  <c r="BE823" i="10"/>
  <c r="BE815" i="10"/>
  <c r="BE807" i="10"/>
  <c r="BE799" i="10"/>
  <c r="BE791" i="10"/>
  <c r="BE783" i="10"/>
  <c r="BE775" i="10"/>
  <c r="BE767" i="10"/>
  <c r="BE759" i="10"/>
  <c r="BE751" i="10"/>
  <c r="BE743" i="10"/>
  <c r="BE735" i="10"/>
  <c r="BE727" i="10"/>
  <c r="BE719" i="10"/>
  <c r="BE711" i="10"/>
  <c r="BE703" i="10"/>
  <c r="BE695" i="10"/>
  <c r="BE687" i="10"/>
  <c r="BE679" i="10"/>
  <c r="BE671" i="10"/>
  <c r="BE663" i="10"/>
  <c r="BE655" i="10"/>
  <c r="BE647" i="10"/>
  <c r="BE639" i="10"/>
  <c r="BE631" i="10"/>
  <c r="BE623" i="10"/>
  <c r="BE615" i="10"/>
  <c r="BE607" i="10"/>
  <c r="BE599" i="10"/>
  <c r="BE591" i="10"/>
  <c r="BE583" i="10"/>
  <c r="BE575" i="10"/>
  <c r="BE567" i="10"/>
  <c r="BE559" i="10"/>
  <c r="BE551" i="10"/>
  <c r="BE543" i="10"/>
  <c r="BE535" i="10"/>
  <c r="BE527" i="10"/>
  <c r="BE519" i="10"/>
  <c r="BE511" i="10"/>
  <c r="BE503" i="10"/>
  <c r="BE487" i="10"/>
  <c r="BQ475" i="10"/>
  <c r="BS475" i="10" s="1"/>
  <c r="BE475" i="10"/>
  <c r="BQ471" i="10"/>
  <c r="BS471" i="10" s="1"/>
  <c r="BE471" i="10"/>
  <c r="BQ467" i="10"/>
  <c r="BS467" i="10" s="1"/>
  <c r="BE467" i="10"/>
  <c r="BQ463" i="10"/>
  <c r="BS463" i="10" s="1"/>
  <c r="BE463" i="10"/>
  <c r="BQ459" i="10"/>
  <c r="BS459" i="10" s="1"/>
  <c r="BE459" i="10"/>
  <c r="BQ455" i="10"/>
  <c r="BS455" i="10" s="1"/>
  <c r="BE455" i="10"/>
  <c r="BQ451" i="10"/>
  <c r="BS451" i="10" s="1"/>
  <c r="BE451" i="10"/>
  <c r="BQ447" i="10"/>
  <c r="BS447" i="10" s="1"/>
  <c r="BE447" i="10"/>
  <c r="BQ443" i="10"/>
  <c r="BS443" i="10" s="1"/>
  <c r="BE443" i="10"/>
  <c r="BQ439" i="10"/>
  <c r="BS439" i="10" s="1"/>
  <c r="BE439" i="10"/>
  <c r="BQ435" i="10"/>
  <c r="BS435" i="10" s="1"/>
  <c r="BE435" i="10"/>
  <c r="BQ431" i="10"/>
  <c r="BS431" i="10" s="1"/>
  <c r="BE431" i="10"/>
  <c r="BQ427" i="10"/>
  <c r="BS427" i="10" s="1"/>
  <c r="BE427" i="10"/>
  <c r="BQ423" i="10"/>
  <c r="BS423" i="10" s="1"/>
  <c r="BE423" i="10"/>
  <c r="BQ419" i="10"/>
  <c r="BS419" i="10" s="1"/>
  <c r="BE419" i="10"/>
  <c r="BQ415" i="10"/>
  <c r="BS415" i="10" s="1"/>
  <c r="BE415" i="10"/>
  <c r="BQ411" i="10"/>
  <c r="BS411" i="10" s="1"/>
  <c r="BE411" i="10"/>
  <c r="BQ407" i="10"/>
  <c r="BS407" i="10" s="1"/>
  <c r="BE407" i="10"/>
  <c r="BQ403" i="10"/>
  <c r="BS403" i="10" s="1"/>
  <c r="BE403" i="10"/>
  <c r="BQ399" i="10"/>
  <c r="BS399" i="10" s="1"/>
  <c r="BE399" i="10"/>
  <c r="BQ395" i="10"/>
  <c r="BS395" i="10" s="1"/>
  <c r="BE395" i="10"/>
  <c r="BQ391" i="10"/>
  <c r="BS391" i="10" s="1"/>
  <c r="BE391" i="10"/>
  <c r="BQ387" i="10"/>
  <c r="BS387" i="10" s="1"/>
  <c r="BE387" i="10"/>
  <c r="BQ383" i="10"/>
  <c r="BS383" i="10" s="1"/>
  <c r="BE383" i="10"/>
  <c r="BQ379" i="10"/>
  <c r="BS379" i="10" s="1"/>
  <c r="BE379" i="10"/>
  <c r="BQ375" i="10"/>
  <c r="BS375" i="10" s="1"/>
  <c r="BE375" i="10"/>
  <c r="BQ371" i="10"/>
  <c r="BS371" i="10" s="1"/>
  <c r="BE371" i="10"/>
  <c r="BQ367" i="10"/>
  <c r="BS367" i="10" s="1"/>
  <c r="BE367" i="10"/>
  <c r="BQ363" i="10"/>
  <c r="BS363" i="10" s="1"/>
  <c r="BE363" i="10"/>
  <c r="BQ359" i="10"/>
  <c r="BS359" i="10" s="1"/>
  <c r="BE359" i="10"/>
  <c r="BQ355" i="10"/>
  <c r="BS355" i="10" s="1"/>
  <c r="BE355" i="10"/>
  <c r="BQ351" i="10"/>
  <c r="BS351" i="10" s="1"/>
  <c r="BE351" i="10"/>
  <c r="BQ347" i="10"/>
  <c r="BS347" i="10" s="1"/>
  <c r="BE347" i="10"/>
  <c r="BQ343" i="10"/>
  <c r="BS343" i="10" s="1"/>
  <c r="BE343" i="10"/>
  <c r="BQ339" i="10"/>
  <c r="BS339" i="10" s="1"/>
  <c r="BE339" i="10"/>
  <c r="BQ335" i="10"/>
  <c r="BS335" i="10" s="1"/>
  <c r="BE335" i="10"/>
  <c r="BQ331" i="10"/>
  <c r="BS331" i="10" s="1"/>
  <c r="BE331" i="10"/>
  <c r="BQ327" i="10"/>
  <c r="BS327" i="10" s="1"/>
  <c r="BE327" i="10"/>
  <c r="BQ323" i="10"/>
  <c r="BS323" i="10" s="1"/>
  <c r="BE323" i="10"/>
  <c r="BQ319" i="10"/>
  <c r="BS319" i="10" s="1"/>
  <c r="BE319" i="10"/>
  <c r="BQ315" i="10"/>
  <c r="BS315" i="10" s="1"/>
  <c r="BE315" i="10"/>
  <c r="BQ311" i="10"/>
  <c r="BS311" i="10" s="1"/>
  <c r="BE311" i="10"/>
  <c r="BQ307" i="10"/>
  <c r="BS307" i="10" s="1"/>
  <c r="BE307" i="10"/>
  <c r="BQ303" i="10"/>
  <c r="BS303" i="10" s="1"/>
  <c r="BE303" i="10"/>
  <c r="BQ299" i="10"/>
  <c r="BS299" i="10" s="1"/>
  <c r="BE299" i="10"/>
  <c r="BQ295" i="10"/>
  <c r="BS295" i="10" s="1"/>
  <c r="BE295" i="10"/>
  <c r="BQ291" i="10"/>
  <c r="BS291" i="10" s="1"/>
  <c r="BE291" i="10"/>
  <c r="BQ287" i="10"/>
  <c r="BS287" i="10" s="1"/>
  <c r="BE287" i="10"/>
  <c r="BQ283" i="10"/>
  <c r="BS283" i="10" s="1"/>
  <c r="BE283" i="10"/>
  <c r="BQ279" i="10"/>
  <c r="BS279" i="10" s="1"/>
  <c r="BE279" i="10"/>
  <c r="BQ275" i="10"/>
  <c r="BS275" i="10" s="1"/>
  <c r="BE275" i="10"/>
  <c r="BQ271" i="10"/>
  <c r="BS271" i="10" s="1"/>
  <c r="BE271" i="10"/>
  <c r="BQ267" i="10"/>
  <c r="BS267" i="10" s="1"/>
  <c r="BE267" i="10"/>
  <c r="BQ263" i="10"/>
  <c r="BS263" i="10" s="1"/>
  <c r="BE263" i="10"/>
  <c r="BQ259" i="10"/>
  <c r="BS259" i="10" s="1"/>
  <c r="BE259" i="10"/>
  <c r="BQ255" i="10"/>
  <c r="BS255" i="10" s="1"/>
  <c r="BE255" i="10"/>
  <c r="BQ251" i="10"/>
  <c r="BS251" i="10" s="1"/>
  <c r="BE251" i="10"/>
  <c r="BQ247" i="10"/>
  <c r="BS247" i="10" s="1"/>
  <c r="BE247" i="10"/>
  <c r="BQ243" i="10"/>
  <c r="BS243" i="10" s="1"/>
  <c r="BE243" i="10"/>
  <c r="BQ239" i="10"/>
  <c r="BS239" i="10" s="1"/>
  <c r="BE239" i="10"/>
  <c r="BQ235" i="10"/>
  <c r="BS235" i="10" s="1"/>
  <c r="BE235" i="10"/>
  <c r="BQ231" i="10"/>
  <c r="BS231" i="10" s="1"/>
  <c r="BE231" i="10"/>
  <c r="BQ227" i="10"/>
  <c r="BS227" i="10" s="1"/>
  <c r="BE227" i="10"/>
  <c r="BQ223" i="10"/>
  <c r="BS223" i="10" s="1"/>
  <c r="BE223" i="10"/>
  <c r="BQ219" i="10"/>
  <c r="BS219" i="10" s="1"/>
  <c r="BE219" i="10"/>
  <c r="BQ215" i="10"/>
  <c r="BS215" i="10" s="1"/>
  <c r="BE215" i="10"/>
  <c r="BQ211" i="10"/>
  <c r="BS211" i="10" s="1"/>
  <c r="BE211" i="10"/>
  <c r="BQ207" i="10"/>
  <c r="BS207" i="10" s="1"/>
  <c r="BE207" i="10"/>
  <c r="BQ203" i="10"/>
  <c r="BS203" i="10" s="1"/>
  <c r="BE203" i="10"/>
  <c r="BQ199" i="10"/>
  <c r="BS199" i="10" s="1"/>
  <c r="BE199" i="10"/>
  <c r="BQ195" i="10"/>
  <c r="BS195" i="10" s="1"/>
  <c r="BE195" i="10"/>
  <c r="BQ191" i="10"/>
  <c r="BS191" i="10" s="1"/>
  <c r="BE191" i="10"/>
  <c r="BQ187" i="10"/>
  <c r="BS187" i="10" s="1"/>
  <c r="BE187" i="10"/>
  <c r="BQ183" i="10"/>
  <c r="BS183" i="10" s="1"/>
  <c r="BE183" i="10"/>
  <c r="BQ179" i="10"/>
  <c r="BS179" i="10" s="1"/>
  <c r="BE179" i="10"/>
  <c r="BQ175" i="10"/>
  <c r="BS175" i="10" s="1"/>
  <c r="BE175" i="10"/>
  <c r="BQ171" i="10"/>
  <c r="BS171" i="10" s="1"/>
  <c r="BE171" i="10"/>
  <c r="BQ167" i="10"/>
  <c r="BS167" i="10" s="1"/>
  <c r="BE167" i="10"/>
  <c r="BQ163" i="10"/>
  <c r="BS163" i="10" s="1"/>
  <c r="BE163" i="10"/>
  <c r="BQ159" i="10"/>
  <c r="BS159" i="10" s="1"/>
  <c r="BE159" i="10"/>
  <c r="BQ155" i="10"/>
  <c r="BS155" i="10" s="1"/>
  <c r="BE155" i="10"/>
  <c r="BQ151" i="10"/>
  <c r="BS151" i="10" s="1"/>
  <c r="BE151" i="10"/>
  <c r="BQ147" i="10"/>
  <c r="BS147" i="10" s="1"/>
  <c r="BE147" i="10"/>
  <c r="BQ143" i="10"/>
  <c r="BS143" i="10" s="1"/>
  <c r="BE143" i="10"/>
  <c r="BQ139" i="10"/>
  <c r="BS139" i="10" s="1"/>
  <c r="BE139" i="10"/>
  <c r="BQ135" i="10"/>
  <c r="BS135" i="10" s="1"/>
  <c r="BE135" i="10"/>
  <c r="BQ131" i="10"/>
  <c r="BS131" i="10" s="1"/>
  <c r="BE131" i="10"/>
  <c r="BQ127" i="10"/>
  <c r="BS127" i="10" s="1"/>
  <c r="BE127" i="10"/>
  <c r="BQ123" i="10"/>
  <c r="BS123" i="10" s="1"/>
  <c r="BE123" i="10"/>
  <c r="BQ119" i="10"/>
  <c r="BS119" i="10" s="1"/>
  <c r="BE119" i="10"/>
  <c r="BQ115" i="10"/>
  <c r="BS115" i="10" s="1"/>
  <c r="BE115" i="10"/>
  <c r="BQ111" i="10"/>
  <c r="BS111" i="10" s="1"/>
  <c r="BE111" i="10"/>
  <c r="BQ107" i="10"/>
  <c r="BS107" i="10" s="1"/>
  <c r="BE107" i="10"/>
  <c r="BQ103" i="10"/>
  <c r="BS103" i="10" s="1"/>
  <c r="BE103" i="10"/>
  <c r="BQ99" i="10"/>
  <c r="BS99" i="10" s="1"/>
  <c r="BE99" i="10"/>
  <c r="BQ95" i="10"/>
  <c r="BS95" i="10" s="1"/>
  <c r="BE95" i="10"/>
  <c r="BQ91" i="10"/>
  <c r="BS91" i="10" s="1"/>
  <c r="BE91" i="10"/>
  <c r="BQ87" i="10"/>
  <c r="BS87" i="10" s="1"/>
  <c r="BE87" i="10"/>
  <c r="BQ83" i="10"/>
  <c r="BS83" i="10" s="1"/>
  <c r="BE83" i="10"/>
  <c r="BQ79" i="10"/>
  <c r="BS79" i="10" s="1"/>
  <c r="BE79" i="10"/>
  <c r="BQ75" i="10"/>
  <c r="BS75" i="10" s="1"/>
  <c r="BE75" i="10"/>
  <c r="BQ71" i="10"/>
  <c r="BS71" i="10" s="1"/>
  <c r="BE71" i="10"/>
  <c r="BQ67" i="10"/>
  <c r="BS67" i="10" s="1"/>
  <c r="BE67" i="10"/>
  <c r="BQ63" i="10"/>
  <c r="BS63" i="10" s="1"/>
  <c r="BE63" i="10"/>
  <c r="BQ59" i="10"/>
  <c r="BS59" i="10" s="1"/>
  <c r="BE59" i="10"/>
  <c r="BQ55" i="10"/>
  <c r="BS55" i="10" s="1"/>
  <c r="BE55" i="10"/>
  <c r="BQ51" i="10"/>
  <c r="BS51" i="10" s="1"/>
  <c r="BE51" i="10"/>
  <c r="BQ47" i="10"/>
  <c r="BS47" i="10" s="1"/>
  <c r="BE47" i="10"/>
  <c r="BQ43" i="10"/>
  <c r="BS43" i="10" s="1"/>
  <c r="BE43" i="10"/>
  <c r="BQ39" i="10"/>
  <c r="BS39" i="10" s="1"/>
  <c r="BE39" i="10"/>
  <c r="BQ35" i="10"/>
  <c r="BS35" i="10" s="1"/>
  <c r="BE35" i="10"/>
  <c r="BQ31" i="10"/>
  <c r="BS31" i="10" s="1"/>
  <c r="BE31" i="10"/>
  <c r="BQ27" i="10"/>
  <c r="BS27" i="10" s="1"/>
  <c r="BE27" i="10"/>
  <c r="BQ23" i="10"/>
  <c r="BS23" i="10" s="1"/>
  <c r="BE23" i="10"/>
  <c r="BQ19" i="10"/>
  <c r="BS19" i="10" s="1"/>
  <c r="BE19" i="10"/>
  <c r="BQ15" i="10"/>
  <c r="BS15" i="10" s="1"/>
  <c r="BE15" i="10"/>
  <c r="BQ11" i="10"/>
  <c r="BS11" i="10" s="1"/>
  <c r="BE11" i="10"/>
  <c r="BE957" i="10"/>
  <c r="BE949" i="10"/>
  <c r="BE941" i="10"/>
  <c r="BE933" i="10"/>
  <c r="BE925" i="10"/>
  <c r="BE917" i="10"/>
  <c r="BE909" i="10"/>
  <c r="BE901" i="10"/>
  <c r="BE893" i="10"/>
  <c r="BE885" i="10"/>
  <c r="BE877" i="10"/>
  <c r="BE869" i="10"/>
  <c r="BE861" i="10"/>
  <c r="BE853" i="10"/>
  <c r="BE845" i="10"/>
  <c r="BE837" i="10"/>
  <c r="BE829" i="10"/>
  <c r="BE821" i="10"/>
  <c r="BE813" i="10"/>
  <c r="BE805" i="10"/>
  <c r="BE797" i="10"/>
  <c r="BE789" i="10"/>
  <c r="BE781" i="10"/>
  <c r="BE773" i="10"/>
  <c r="BE765" i="10"/>
  <c r="BE757" i="10"/>
  <c r="BE749" i="10"/>
  <c r="BE741" i="10"/>
  <c r="BE733" i="10"/>
  <c r="BE725" i="10"/>
  <c r="BE717" i="10"/>
  <c r="BE709" i="10"/>
  <c r="BE701" i="10"/>
  <c r="BE693" i="10"/>
  <c r="BE685" i="10"/>
  <c r="BE677" i="10"/>
  <c r="BE669" i="10"/>
  <c r="BE661" i="10"/>
  <c r="BE653" i="10"/>
  <c r="BE645" i="10"/>
  <c r="BE637" i="10"/>
  <c r="BE629" i="10"/>
  <c r="BE621" i="10"/>
  <c r="BE613" i="10"/>
  <c r="BE605" i="10"/>
  <c r="BE597" i="10"/>
  <c r="BE589" i="10"/>
  <c r="BE581" i="10"/>
  <c r="BE573" i="10"/>
  <c r="BE565" i="10"/>
  <c r="BE557" i="10"/>
  <c r="BE549" i="10"/>
  <c r="BE541" i="10"/>
  <c r="BE533" i="10"/>
  <c r="BE525" i="10"/>
  <c r="BE517" i="10"/>
  <c r="BE509" i="10"/>
  <c r="BE499" i="10"/>
  <c r="BE483" i="10"/>
  <c r="BE12" i="10"/>
  <c r="BQ10" i="10"/>
  <c r="BS10" i="10" s="1"/>
  <c r="BE18" i="10"/>
  <c r="BE14" i="10"/>
  <c r="AZ9" i="8"/>
  <c r="BE9" i="8" s="1"/>
  <c r="AZ10" i="8"/>
  <c r="BE10" i="8" s="1"/>
  <c r="AZ11" i="8"/>
  <c r="BE11" i="8" s="1"/>
  <c r="AZ12" i="8"/>
  <c r="BE12" i="8" s="1"/>
  <c r="AZ13" i="8"/>
  <c r="BE13" i="8" s="1"/>
  <c r="AZ14" i="8"/>
  <c r="BE14" i="8" s="1"/>
  <c r="AZ15" i="8"/>
  <c r="BE15" i="8" s="1"/>
  <c r="AZ16" i="8"/>
  <c r="BE16" i="8" s="1"/>
  <c r="AZ17" i="8"/>
  <c r="BE17" i="8" s="1"/>
  <c r="AZ18" i="8"/>
  <c r="BE18" i="8" s="1"/>
  <c r="AZ19" i="8"/>
  <c r="BE19" i="8" s="1"/>
  <c r="AZ20" i="8"/>
  <c r="BE20" i="8" s="1"/>
  <c r="AZ21" i="8"/>
  <c r="BE21" i="8" s="1"/>
  <c r="AZ22" i="8"/>
  <c r="BE22" i="8" s="1"/>
  <c r="AZ23" i="8"/>
  <c r="BE23" i="8" s="1"/>
  <c r="AZ24" i="8"/>
  <c r="BE24" i="8" s="1"/>
  <c r="AZ25" i="8"/>
  <c r="BE25" i="8" s="1"/>
  <c r="AZ26" i="8"/>
  <c r="BE26" i="8" s="1"/>
  <c r="AZ27" i="8"/>
  <c r="BE27" i="8" s="1"/>
  <c r="AZ28" i="8"/>
  <c r="BE28" i="8" s="1"/>
  <c r="AZ29" i="8"/>
  <c r="BE29" i="8" s="1"/>
  <c r="AZ30" i="8"/>
  <c r="BE30" i="8" s="1"/>
  <c r="AZ31" i="8"/>
  <c r="BE31" i="8" s="1"/>
  <c r="AZ32" i="8"/>
  <c r="BE32" i="8" s="1"/>
  <c r="AZ33" i="8"/>
  <c r="BE33" i="8" s="1"/>
  <c r="AZ34" i="8"/>
  <c r="BE34" i="8" s="1"/>
  <c r="AZ35" i="8"/>
  <c r="BE35" i="8" s="1"/>
  <c r="AZ36" i="8"/>
  <c r="BE36" i="8" s="1"/>
  <c r="AZ37" i="8"/>
  <c r="BE37" i="8" s="1"/>
  <c r="AZ38" i="8"/>
  <c r="BE38" i="8" s="1"/>
  <c r="AZ39" i="8"/>
  <c r="BE39" i="8" s="1"/>
  <c r="AZ40" i="8"/>
  <c r="BE40" i="8" s="1"/>
  <c r="AZ41" i="8"/>
  <c r="BE41" i="8" s="1"/>
  <c r="AZ42" i="8"/>
  <c r="BE42" i="8" s="1"/>
  <c r="AZ43" i="8"/>
  <c r="BE43" i="8" s="1"/>
  <c r="AZ44" i="8"/>
  <c r="BE44" i="8" s="1"/>
  <c r="AZ45" i="8"/>
  <c r="BE45" i="8" s="1"/>
  <c r="AZ46" i="8"/>
  <c r="BE46" i="8" s="1"/>
  <c r="AZ47" i="8"/>
  <c r="BE47" i="8" s="1"/>
  <c r="AZ48" i="8"/>
  <c r="BE48" i="8" s="1"/>
  <c r="AZ49" i="8"/>
  <c r="BE49" i="8" s="1"/>
  <c r="AZ50" i="8"/>
  <c r="BE50" i="8" s="1"/>
  <c r="AZ51" i="8"/>
  <c r="BE51" i="8" s="1"/>
  <c r="AZ52" i="8"/>
  <c r="BE52" i="8" s="1"/>
  <c r="AZ53" i="8"/>
  <c r="BE53" i="8" s="1"/>
  <c r="AZ54" i="8"/>
  <c r="BE54" i="8" s="1"/>
  <c r="AZ55" i="8"/>
  <c r="BE55" i="8" s="1"/>
  <c r="AZ56" i="8"/>
  <c r="BE56" i="8" s="1"/>
  <c r="AZ57" i="8"/>
  <c r="BE57" i="8" s="1"/>
  <c r="AZ58" i="8"/>
  <c r="BE58" i="8" s="1"/>
  <c r="AZ59" i="8"/>
  <c r="BE59" i="8" s="1"/>
  <c r="AZ60" i="8"/>
  <c r="BE60" i="8" s="1"/>
  <c r="AZ61" i="8"/>
  <c r="BE61" i="8" s="1"/>
  <c r="AZ62" i="8"/>
  <c r="BE62" i="8" s="1"/>
  <c r="AZ63" i="8"/>
  <c r="BE63" i="8" s="1"/>
  <c r="AZ64" i="8"/>
  <c r="BE64" i="8" s="1"/>
  <c r="AZ65" i="8"/>
  <c r="BE65" i="8" s="1"/>
  <c r="AZ66" i="8"/>
  <c r="BE66" i="8" s="1"/>
  <c r="AZ67" i="8"/>
  <c r="BE67" i="8" s="1"/>
  <c r="AZ68" i="8"/>
  <c r="BE68" i="8" s="1"/>
  <c r="AZ69" i="8"/>
  <c r="BE69" i="8" s="1"/>
  <c r="AZ70" i="8"/>
  <c r="BE70" i="8" s="1"/>
  <c r="AZ71" i="8"/>
  <c r="BE71" i="8" s="1"/>
  <c r="AZ72" i="8"/>
  <c r="BE72" i="8" s="1"/>
  <c r="AZ73" i="8"/>
  <c r="BE73" i="8" s="1"/>
  <c r="AZ74" i="8"/>
  <c r="BE74" i="8" s="1"/>
  <c r="AZ75" i="8"/>
  <c r="BE75" i="8" s="1"/>
  <c r="AZ76" i="8"/>
  <c r="BE76" i="8" s="1"/>
  <c r="AZ77" i="8"/>
  <c r="BE77" i="8" s="1"/>
  <c r="AZ78" i="8"/>
  <c r="BE78" i="8" s="1"/>
  <c r="AZ79" i="8"/>
  <c r="BE79" i="8" s="1"/>
  <c r="AZ80" i="8"/>
  <c r="BE80" i="8" s="1"/>
  <c r="AZ81" i="8"/>
  <c r="BE81" i="8" s="1"/>
  <c r="AZ82" i="8"/>
  <c r="BE82" i="8" s="1"/>
  <c r="AZ83" i="8"/>
  <c r="BE83" i="8" s="1"/>
  <c r="AZ84" i="8"/>
  <c r="BE84" i="8" s="1"/>
  <c r="AZ85" i="8"/>
  <c r="BE85" i="8" s="1"/>
  <c r="AZ86" i="8"/>
  <c r="BE86" i="8" s="1"/>
  <c r="AZ87" i="8"/>
  <c r="BE87" i="8" s="1"/>
  <c r="AZ88" i="8"/>
  <c r="BE88" i="8" s="1"/>
  <c r="AZ89" i="8"/>
  <c r="BE89" i="8" s="1"/>
  <c r="AZ90" i="8"/>
  <c r="BE90" i="8" s="1"/>
  <c r="AZ91" i="8"/>
  <c r="BE91" i="8" s="1"/>
  <c r="AZ92" i="8"/>
  <c r="BE92" i="8" s="1"/>
  <c r="AZ93" i="8"/>
  <c r="BE93" i="8" s="1"/>
  <c r="AZ94" i="8"/>
  <c r="BE94" i="8" s="1"/>
  <c r="AZ95" i="8"/>
  <c r="BE95" i="8" s="1"/>
  <c r="AZ96" i="8"/>
  <c r="BE96" i="8" s="1"/>
  <c r="AZ97" i="8"/>
  <c r="BE97" i="8" s="1"/>
  <c r="AZ98" i="8"/>
  <c r="BE98" i="8" s="1"/>
  <c r="AZ99" i="8"/>
  <c r="BE99" i="8" s="1"/>
  <c r="AZ100" i="8"/>
  <c r="BE100" i="8" s="1"/>
  <c r="AZ101" i="8"/>
  <c r="BE101" i="8" s="1"/>
  <c r="AZ102" i="8"/>
  <c r="BE102" i="8" s="1"/>
  <c r="AZ103" i="8"/>
  <c r="BE103" i="8" s="1"/>
  <c r="AZ104" i="8"/>
  <c r="BE104" i="8" s="1"/>
  <c r="AZ105" i="8"/>
  <c r="BE105" i="8" s="1"/>
  <c r="AZ106" i="8"/>
  <c r="BE106" i="8" s="1"/>
  <c r="AZ107" i="8"/>
  <c r="BE107" i="8" s="1"/>
  <c r="AZ108" i="8"/>
  <c r="BE108" i="8" s="1"/>
  <c r="AZ109" i="8"/>
  <c r="BE109" i="8" s="1"/>
  <c r="AZ110" i="8"/>
  <c r="BE110" i="8" s="1"/>
  <c r="AZ111" i="8"/>
  <c r="BE111" i="8" s="1"/>
  <c r="AZ112" i="8"/>
  <c r="BE112" i="8" s="1"/>
  <c r="AZ113" i="8"/>
  <c r="BE113" i="8" s="1"/>
  <c r="AZ114" i="8"/>
  <c r="BE114" i="8" s="1"/>
  <c r="AZ115" i="8"/>
  <c r="BE115" i="8" s="1"/>
  <c r="AZ116" i="8"/>
  <c r="BE116" i="8" s="1"/>
  <c r="AZ117" i="8"/>
  <c r="BE117" i="8" s="1"/>
  <c r="AZ118" i="8"/>
  <c r="BE118" i="8" s="1"/>
  <c r="AZ119" i="8"/>
  <c r="BE119" i="8" s="1"/>
  <c r="AZ120" i="8"/>
  <c r="BE120" i="8" s="1"/>
  <c r="AZ121" i="8"/>
  <c r="BE121" i="8" s="1"/>
  <c r="AZ122" i="8"/>
  <c r="BE122" i="8" s="1"/>
  <c r="AZ123" i="8"/>
  <c r="BE123" i="8" s="1"/>
  <c r="AZ124" i="8"/>
  <c r="BE124" i="8" s="1"/>
  <c r="AZ125" i="8"/>
  <c r="BE125" i="8" s="1"/>
  <c r="AZ126" i="8"/>
  <c r="BE126" i="8" s="1"/>
  <c r="AZ127" i="8"/>
  <c r="BE127" i="8" s="1"/>
  <c r="AZ128" i="8"/>
  <c r="BE128" i="8" s="1"/>
  <c r="AZ129" i="8"/>
  <c r="BE129" i="8" s="1"/>
  <c r="AZ130" i="8"/>
  <c r="BE130" i="8" s="1"/>
  <c r="AZ131" i="8"/>
  <c r="BE131" i="8" s="1"/>
  <c r="AZ132" i="8"/>
  <c r="BE132" i="8" s="1"/>
  <c r="AZ133" i="8"/>
  <c r="BE133" i="8" s="1"/>
  <c r="AZ134" i="8"/>
  <c r="BE134" i="8" s="1"/>
  <c r="AZ135" i="8"/>
  <c r="BE135" i="8" s="1"/>
  <c r="AZ136" i="8"/>
  <c r="BE136" i="8" s="1"/>
  <c r="AZ137" i="8"/>
  <c r="BE137" i="8" s="1"/>
  <c r="AZ138" i="8"/>
  <c r="BE138" i="8" s="1"/>
  <c r="AZ139" i="8"/>
  <c r="BE139" i="8" s="1"/>
  <c r="AZ140" i="8"/>
  <c r="BE140" i="8" s="1"/>
  <c r="AZ141" i="8"/>
  <c r="BE141" i="8" s="1"/>
  <c r="AZ142" i="8"/>
  <c r="BE142" i="8" s="1"/>
  <c r="AZ143" i="8"/>
  <c r="BE143" i="8" s="1"/>
  <c r="AZ144" i="8"/>
  <c r="BE144" i="8" s="1"/>
  <c r="AZ145" i="8"/>
  <c r="BE145" i="8" s="1"/>
  <c r="AZ146" i="8"/>
  <c r="BE146" i="8" s="1"/>
  <c r="AZ147" i="8"/>
  <c r="BE147" i="8" s="1"/>
  <c r="AZ148" i="8"/>
  <c r="BE148" i="8" s="1"/>
  <c r="AZ149" i="8"/>
  <c r="BE149" i="8" s="1"/>
  <c r="AZ150" i="8"/>
  <c r="BE150" i="8" s="1"/>
  <c r="AZ151" i="8"/>
  <c r="BE151" i="8" s="1"/>
  <c r="AZ152" i="8"/>
  <c r="BE152" i="8" s="1"/>
  <c r="AZ153" i="8"/>
  <c r="BE153" i="8" s="1"/>
  <c r="AZ154" i="8"/>
  <c r="BE154" i="8" s="1"/>
  <c r="AZ155" i="8"/>
  <c r="BE155" i="8" s="1"/>
  <c r="AZ156" i="8"/>
  <c r="BE156" i="8" s="1"/>
  <c r="AZ157" i="8"/>
  <c r="BE157" i="8" s="1"/>
  <c r="AZ158" i="8"/>
  <c r="BE158" i="8" s="1"/>
  <c r="AZ159" i="8"/>
  <c r="BE159" i="8" s="1"/>
  <c r="AZ160" i="8"/>
  <c r="BE160" i="8" s="1"/>
  <c r="AZ161" i="8"/>
  <c r="BE161" i="8" s="1"/>
  <c r="AZ162" i="8"/>
  <c r="BE162" i="8" s="1"/>
  <c r="AZ163" i="8"/>
  <c r="BE163" i="8" s="1"/>
  <c r="AZ164" i="8"/>
  <c r="BE164" i="8" s="1"/>
  <c r="AZ165" i="8"/>
  <c r="BE165" i="8" s="1"/>
  <c r="AZ166" i="8"/>
  <c r="BE166" i="8" s="1"/>
  <c r="AZ167" i="8"/>
  <c r="BE167" i="8" s="1"/>
  <c r="AZ168" i="8"/>
  <c r="BE168" i="8" s="1"/>
  <c r="AZ169" i="8"/>
  <c r="BE169" i="8" s="1"/>
  <c r="AZ170" i="8"/>
  <c r="BE170" i="8" s="1"/>
  <c r="AZ171" i="8"/>
  <c r="BE171" i="8" s="1"/>
  <c r="AZ172" i="8"/>
  <c r="BE172" i="8" s="1"/>
  <c r="AZ173" i="8"/>
  <c r="BE173" i="8" s="1"/>
  <c r="AZ174" i="8"/>
  <c r="BE174" i="8" s="1"/>
  <c r="AZ175" i="8"/>
  <c r="BE175" i="8" s="1"/>
  <c r="AZ176" i="8"/>
  <c r="BE176" i="8" s="1"/>
  <c r="AZ177" i="8"/>
  <c r="BE177" i="8" s="1"/>
  <c r="AZ178" i="8"/>
  <c r="BE178" i="8" s="1"/>
  <c r="AZ179" i="8"/>
  <c r="BE179" i="8" s="1"/>
  <c r="AZ180" i="8"/>
  <c r="BE180" i="8" s="1"/>
  <c r="AZ181" i="8"/>
  <c r="BE181" i="8" s="1"/>
  <c r="AZ182" i="8"/>
  <c r="BE182" i="8" s="1"/>
  <c r="AZ183" i="8"/>
  <c r="BE183" i="8" s="1"/>
  <c r="AZ184" i="8"/>
  <c r="BE184" i="8" s="1"/>
  <c r="AZ185" i="8"/>
  <c r="BE185" i="8" s="1"/>
  <c r="AZ186" i="8"/>
  <c r="BE186" i="8" s="1"/>
  <c r="AZ187" i="8"/>
  <c r="BE187" i="8" s="1"/>
  <c r="AZ188" i="8"/>
  <c r="BE188" i="8" s="1"/>
  <c r="AZ189" i="8"/>
  <c r="BE189" i="8" s="1"/>
  <c r="AZ190" i="8"/>
  <c r="BE190" i="8" s="1"/>
  <c r="AZ191" i="8"/>
  <c r="BE191" i="8" s="1"/>
  <c r="AZ192" i="8"/>
  <c r="BE192" i="8" s="1"/>
  <c r="AZ193" i="8"/>
  <c r="BE193" i="8" s="1"/>
  <c r="AZ194" i="8"/>
  <c r="BE194" i="8" s="1"/>
  <c r="AZ195" i="8"/>
  <c r="BE195" i="8" s="1"/>
  <c r="AZ196" i="8"/>
  <c r="BE196" i="8" s="1"/>
  <c r="AZ197" i="8"/>
  <c r="BE197" i="8" s="1"/>
  <c r="AZ198" i="8"/>
  <c r="BE198" i="8" s="1"/>
  <c r="AZ199" i="8"/>
  <c r="BE199" i="8" s="1"/>
  <c r="AZ200" i="8"/>
  <c r="BE200" i="8" s="1"/>
  <c r="AZ201" i="8"/>
  <c r="BE201" i="8" s="1"/>
  <c r="AZ202" i="8"/>
  <c r="BE202" i="8" s="1"/>
  <c r="AZ203" i="8"/>
  <c r="BE203" i="8" s="1"/>
  <c r="AZ204" i="8"/>
  <c r="BE204" i="8" s="1"/>
  <c r="AZ205" i="8"/>
  <c r="BE205" i="8" s="1"/>
  <c r="AZ206" i="8"/>
  <c r="BE206" i="8" s="1"/>
  <c r="AZ207" i="8"/>
  <c r="BE207" i="8" s="1"/>
  <c r="AZ208" i="8"/>
  <c r="BE208" i="8" s="1"/>
  <c r="AZ209" i="8"/>
  <c r="BE209" i="8" s="1"/>
  <c r="AZ210" i="8"/>
  <c r="BE210" i="8" s="1"/>
  <c r="AZ211" i="8"/>
  <c r="BE211" i="8" s="1"/>
  <c r="AZ212" i="8"/>
  <c r="BE212" i="8" s="1"/>
  <c r="AZ213" i="8"/>
  <c r="BE213" i="8" s="1"/>
  <c r="AZ214" i="8"/>
  <c r="BE214" i="8" s="1"/>
  <c r="AZ215" i="8"/>
  <c r="BE215" i="8" s="1"/>
  <c r="AZ216" i="8"/>
  <c r="BE216" i="8" s="1"/>
  <c r="AZ217" i="8"/>
  <c r="BE217" i="8" s="1"/>
  <c r="AZ218" i="8"/>
  <c r="BE218" i="8" s="1"/>
  <c r="AZ219" i="8"/>
  <c r="BE219" i="8" s="1"/>
  <c r="AZ220" i="8"/>
  <c r="BE220" i="8" s="1"/>
  <c r="AZ221" i="8"/>
  <c r="BE221" i="8" s="1"/>
  <c r="AZ222" i="8"/>
  <c r="BE222" i="8" s="1"/>
  <c r="AZ223" i="8"/>
  <c r="BE223" i="8" s="1"/>
  <c r="AZ224" i="8"/>
  <c r="BE224" i="8" s="1"/>
  <c r="AZ225" i="8"/>
  <c r="BE225" i="8" s="1"/>
  <c r="AZ226" i="8"/>
  <c r="BE226" i="8" s="1"/>
  <c r="AZ227" i="8"/>
  <c r="BE227" i="8" s="1"/>
  <c r="AZ228" i="8"/>
  <c r="BE228" i="8" s="1"/>
  <c r="AZ229" i="8"/>
  <c r="BE229" i="8" s="1"/>
  <c r="AZ230" i="8"/>
  <c r="BE230" i="8" s="1"/>
  <c r="AZ231" i="8"/>
  <c r="BE231" i="8" s="1"/>
  <c r="AZ232" i="8"/>
  <c r="BE232" i="8" s="1"/>
  <c r="AZ233" i="8"/>
  <c r="BE233" i="8" s="1"/>
  <c r="AZ234" i="8"/>
  <c r="BE234" i="8" s="1"/>
  <c r="AZ235" i="8"/>
  <c r="BE235" i="8" s="1"/>
  <c r="AZ236" i="8"/>
  <c r="BE236" i="8" s="1"/>
  <c r="AZ237" i="8"/>
  <c r="BE237" i="8" s="1"/>
  <c r="AZ238" i="8"/>
  <c r="BE238" i="8" s="1"/>
  <c r="AZ239" i="8"/>
  <c r="BE239" i="8" s="1"/>
  <c r="AZ240" i="8"/>
  <c r="BE240" i="8" s="1"/>
  <c r="AZ241" i="8"/>
  <c r="BE241" i="8" s="1"/>
  <c r="AZ242" i="8"/>
  <c r="BE242" i="8" s="1"/>
  <c r="AZ243" i="8"/>
  <c r="BE243" i="8" s="1"/>
  <c r="AZ244" i="8"/>
  <c r="BE244" i="8" s="1"/>
  <c r="AZ245" i="8"/>
  <c r="BE245" i="8" s="1"/>
  <c r="AZ246" i="8"/>
  <c r="BE246" i="8" s="1"/>
  <c r="AZ247" i="8"/>
  <c r="BE247" i="8" s="1"/>
  <c r="AZ248" i="8"/>
  <c r="BE248" i="8" s="1"/>
  <c r="AZ249" i="8"/>
  <c r="BE249" i="8" s="1"/>
  <c r="AZ250" i="8"/>
  <c r="BE250" i="8" s="1"/>
  <c r="AZ251" i="8"/>
  <c r="BE251" i="8" s="1"/>
  <c r="AZ252" i="8"/>
  <c r="BE252" i="8" s="1"/>
  <c r="AZ253" i="8"/>
  <c r="BE253" i="8" s="1"/>
  <c r="AZ254" i="8"/>
  <c r="BE254" i="8" s="1"/>
  <c r="AZ255" i="8"/>
  <c r="BE255" i="8" s="1"/>
  <c r="AZ256" i="8"/>
  <c r="BE256" i="8" s="1"/>
  <c r="AZ257" i="8"/>
  <c r="BE257" i="8" s="1"/>
  <c r="AZ258" i="8"/>
  <c r="BE258" i="8" s="1"/>
  <c r="AZ259" i="8"/>
  <c r="BE259" i="8" s="1"/>
  <c r="AZ260" i="8"/>
  <c r="BE260" i="8" s="1"/>
  <c r="AZ261" i="8"/>
  <c r="BE261" i="8" s="1"/>
  <c r="AZ262" i="8"/>
  <c r="BE262" i="8" s="1"/>
  <c r="AZ263" i="8"/>
  <c r="BE263" i="8" s="1"/>
  <c r="AZ264" i="8"/>
  <c r="BE264" i="8" s="1"/>
  <c r="AZ265" i="8"/>
  <c r="BE265" i="8" s="1"/>
  <c r="AZ266" i="8"/>
  <c r="BE266" i="8" s="1"/>
  <c r="AZ267" i="8"/>
  <c r="BE267" i="8" s="1"/>
  <c r="AZ268" i="8"/>
  <c r="BE268" i="8" s="1"/>
  <c r="AZ269" i="8"/>
  <c r="BE269" i="8" s="1"/>
  <c r="AZ270" i="8"/>
  <c r="BE270" i="8" s="1"/>
  <c r="AZ271" i="8"/>
  <c r="BE271" i="8" s="1"/>
  <c r="AZ272" i="8"/>
  <c r="BE272" i="8" s="1"/>
  <c r="AZ273" i="8"/>
  <c r="BE273" i="8" s="1"/>
  <c r="AZ274" i="8"/>
  <c r="BE274" i="8" s="1"/>
  <c r="AZ275" i="8"/>
  <c r="BE275" i="8" s="1"/>
  <c r="AZ276" i="8"/>
  <c r="BE276" i="8" s="1"/>
  <c r="AZ277" i="8"/>
  <c r="BE277" i="8" s="1"/>
  <c r="AZ278" i="8"/>
  <c r="BE278" i="8" s="1"/>
  <c r="AZ279" i="8"/>
  <c r="BE279" i="8" s="1"/>
  <c r="AZ280" i="8"/>
  <c r="BE280" i="8" s="1"/>
  <c r="AZ281" i="8"/>
  <c r="BE281" i="8" s="1"/>
  <c r="AZ282" i="8"/>
  <c r="BE282" i="8" s="1"/>
  <c r="AZ283" i="8"/>
  <c r="BE283" i="8" s="1"/>
  <c r="AZ284" i="8"/>
  <c r="BE284" i="8" s="1"/>
  <c r="AZ285" i="8"/>
  <c r="BE285" i="8" s="1"/>
  <c r="AZ286" i="8"/>
  <c r="BE286" i="8" s="1"/>
  <c r="AZ287" i="8"/>
  <c r="BE287" i="8" s="1"/>
  <c r="AZ288" i="8"/>
  <c r="BE288" i="8" s="1"/>
  <c r="AZ289" i="8"/>
  <c r="BE289" i="8" s="1"/>
  <c r="AZ290" i="8"/>
  <c r="BE290" i="8" s="1"/>
  <c r="AZ291" i="8"/>
  <c r="BE291" i="8" s="1"/>
  <c r="AZ292" i="8"/>
  <c r="BE292" i="8" s="1"/>
  <c r="AZ293" i="8"/>
  <c r="BE293" i="8" s="1"/>
  <c r="AZ294" i="8"/>
  <c r="BE294" i="8" s="1"/>
  <c r="AZ295" i="8"/>
  <c r="BE295" i="8" s="1"/>
  <c r="AZ296" i="8"/>
  <c r="BE296" i="8" s="1"/>
  <c r="AZ297" i="8"/>
  <c r="BE297" i="8" s="1"/>
  <c r="AZ298" i="8"/>
  <c r="BE298" i="8" s="1"/>
  <c r="AZ299" i="8"/>
  <c r="BE299" i="8" s="1"/>
  <c r="AZ300" i="8"/>
  <c r="BE300" i="8" s="1"/>
  <c r="AZ301" i="8"/>
  <c r="BE301" i="8" s="1"/>
  <c r="AZ302" i="8"/>
  <c r="BE302" i="8" s="1"/>
  <c r="AZ303" i="8"/>
  <c r="BE303" i="8" s="1"/>
  <c r="AZ304" i="8"/>
  <c r="BE304" i="8" s="1"/>
  <c r="AZ305" i="8"/>
  <c r="BE305" i="8" s="1"/>
  <c r="AZ306" i="8"/>
  <c r="BE306" i="8" s="1"/>
  <c r="AZ307" i="8"/>
  <c r="BE307" i="8" s="1"/>
  <c r="AZ308" i="8"/>
  <c r="BE308" i="8" s="1"/>
  <c r="AZ309" i="8"/>
  <c r="BE309" i="8" s="1"/>
  <c r="AZ310" i="8"/>
  <c r="BE310" i="8" s="1"/>
  <c r="AZ311" i="8"/>
  <c r="BE311" i="8" s="1"/>
  <c r="AZ312" i="8"/>
  <c r="BE312" i="8" s="1"/>
  <c r="AZ313" i="8"/>
  <c r="BE313" i="8" s="1"/>
  <c r="AZ314" i="8"/>
  <c r="BE314" i="8" s="1"/>
  <c r="AZ315" i="8"/>
  <c r="BE315" i="8" s="1"/>
  <c r="AZ316" i="8"/>
  <c r="BE316" i="8" s="1"/>
  <c r="AZ317" i="8"/>
  <c r="BE317" i="8" s="1"/>
  <c r="AZ318" i="8"/>
  <c r="BE318" i="8" s="1"/>
  <c r="AZ319" i="8"/>
  <c r="BE319" i="8" s="1"/>
  <c r="AZ320" i="8"/>
  <c r="BE320" i="8" s="1"/>
  <c r="AZ321" i="8"/>
  <c r="BE321" i="8" s="1"/>
  <c r="AZ322" i="8"/>
  <c r="BE322" i="8" s="1"/>
  <c r="AZ323" i="8"/>
  <c r="BE323" i="8" s="1"/>
  <c r="AZ324" i="8"/>
  <c r="BE324" i="8" s="1"/>
  <c r="AZ325" i="8"/>
  <c r="BE325" i="8" s="1"/>
  <c r="AZ326" i="8"/>
  <c r="BE326" i="8" s="1"/>
  <c r="AZ327" i="8"/>
  <c r="BE327" i="8" s="1"/>
  <c r="AZ328" i="8"/>
  <c r="BE328" i="8" s="1"/>
  <c r="AZ329" i="8"/>
  <c r="BE329" i="8" s="1"/>
  <c r="AZ330" i="8"/>
  <c r="BE330" i="8" s="1"/>
  <c r="AZ331" i="8"/>
  <c r="BE331" i="8" s="1"/>
  <c r="AZ332" i="8"/>
  <c r="BE332" i="8" s="1"/>
  <c r="AZ333" i="8"/>
  <c r="BE333" i="8" s="1"/>
  <c r="AZ334" i="8"/>
  <c r="BE334" i="8" s="1"/>
  <c r="AZ335" i="8"/>
  <c r="BE335" i="8" s="1"/>
  <c r="AZ336" i="8"/>
  <c r="BE336" i="8" s="1"/>
  <c r="AZ337" i="8"/>
  <c r="BE337" i="8" s="1"/>
  <c r="AZ338" i="8"/>
  <c r="BE338" i="8" s="1"/>
  <c r="AZ339" i="8"/>
  <c r="BE339" i="8" s="1"/>
  <c r="AZ340" i="8"/>
  <c r="BE340" i="8" s="1"/>
  <c r="AZ341" i="8"/>
  <c r="BE341" i="8" s="1"/>
  <c r="AZ342" i="8"/>
  <c r="BE342" i="8" s="1"/>
  <c r="AZ343" i="8"/>
  <c r="BE343" i="8" s="1"/>
  <c r="AZ344" i="8"/>
  <c r="BE344" i="8" s="1"/>
  <c r="AZ345" i="8"/>
  <c r="BE345" i="8" s="1"/>
  <c r="AZ346" i="8"/>
  <c r="BE346" i="8" s="1"/>
  <c r="AZ347" i="8"/>
  <c r="BE347" i="8" s="1"/>
  <c r="AZ348" i="8"/>
  <c r="BE348" i="8" s="1"/>
  <c r="AZ349" i="8"/>
  <c r="BE349" i="8" s="1"/>
  <c r="AZ350" i="8"/>
  <c r="BE350" i="8" s="1"/>
  <c r="AZ351" i="8"/>
  <c r="BE351" i="8" s="1"/>
  <c r="AZ352" i="8"/>
  <c r="BE352" i="8" s="1"/>
  <c r="AZ353" i="8"/>
  <c r="BE353" i="8" s="1"/>
  <c r="AZ354" i="8"/>
  <c r="BE354" i="8" s="1"/>
  <c r="AZ355" i="8"/>
  <c r="BE355" i="8" s="1"/>
  <c r="AZ356" i="8"/>
  <c r="BE356" i="8" s="1"/>
  <c r="AZ357" i="8"/>
  <c r="BE357" i="8" s="1"/>
  <c r="AZ358" i="8"/>
  <c r="BE358" i="8" s="1"/>
  <c r="AZ359" i="8"/>
  <c r="BE359" i="8" s="1"/>
  <c r="AZ360" i="8"/>
  <c r="BE360" i="8" s="1"/>
  <c r="AZ361" i="8"/>
  <c r="BE361" i="8" s="1"/>
  <c r="AZ362" i="8"/>
  <c r="BE362" i="8" s="1"/>
  <c r="AZ363" i="8"/>
  <c r="BE363" i="8" s="1"/>
  <c r="AZ364" i="8"/>
  <c r="BE364" i="8" s="1"/>
  <c r="AZ365" i="8"/>
  <c r="BE365" i="8" s="1"/>
  <c r="AZ366" i="8"/>
  <c r="BE366" i="8" s="1"/>
  <c r="AZ367" i="8"/>
  <c r="BE367" i="8" s="1"/>
  <c r="AZ368" i="8"/>
  <c r="BE368" i="8" s="1"/>
  <c r="AZ369" i="8"/>
  <c r="BE369" i="8" s="1"/>
  <c r="AZ370" i="8"/>
  <c r="BE370" i="8" s="1"/>
  <c r="AZ371" i="8"/>
  <c r="BE371" i="8" s="1"/>
  <c r="AZ372" i="8"/>
  <c r="BE372" i="8" s="1"/>
  <c r="AZ373" i="8"/>
  <c r="BE373" i="8" s="1"/>
  <c r="AZ374" i="8"/>
  <c r="BE374" i="8" s="1"/>
  <c r="AZ375" i="8"/>
  <c r="BE375" i="8" s="1"/>
  <c r="AZ376" i="8"/>
  <c r="BE376" i="8" s="1"/>
  <c r="AZ377" i="8"/>
  <c r="BE377" i="8" s="1"/>
  <c r="AZ378" i="8"/>
  <c r="BE378" i="8" s="1"/>
  <c r="AZ379" i="8"/>
  <c r="BE379" i="8" s="1"/>
  <c r="AZ380" i="8"/>
  <c r="BE380" i="8" s="1"/>
  <c r="AZ381" i="8"/>
  <c r="BE381" i="8" s="1"/>
  <c r="AZ382" i="8"/>
  <c r="BE382" i="8" s="1"/>
  <c r="AZ383" i="8"/>
  <c r="BE383" i="8" s="1"/>
  <c r="AZ384" i="8"/>
  <c r="BE384" i="8" s="1"/>
  <c r="AZ385" i="8"/>
  <c r="BE385" i="8" s="1"/>
  <c r="AZ386" i="8"/>
  <c r="BE386" i="8" s="1"/>
  <c r="AZ387" i="8"/>
  <c r="BE387" i="8" s="1"/>
  <c r="AZ388" i="8"/>
  <c r="BE388" i="8" s="1"/>
  <c r="AZ389" i="8"/>
  <c r="BE389" i="8" s="1"/>
  <c r="AZ390" i="8"/>
  <c r="BE390" i="8" s="1"/>
  <c r="AZ391" i="8"/>
  <c r="BE391" i="8" s="1"/>
  <c r="AZ392" i="8"/>
  <c r="BE392" i="8" s="1"/>
  <c r="AZ393" i="8"/>
  <c r="BE393" i="8" s="1"/>
  <c r="AZ394" i="8"/>
  <c r="BE394" i="8" s="1"/>
  <c r="AZ395" i="8"/>
  <c r="BE395" i="8" s="1"/>
  <c r="AZ396" i="8"/>
  <c r="BE396" i="8" s="1"/>
  <c r="AZ397" i="8"/>
  <c r="BE397" i="8" s="1"/>
  <c r="AZ398" i="8"/>
  <c r="BE398" i="8" s="1"/>
  <c r="AZ399" i="8"/>
  <c r="BE399" i="8" s="1"/>
  <c r="AZ400" i="8"/>
  <c r="BE400" i="8" s="1"/>
  <c r="AZ401" i="8"/>
  <c r="BE401" i="8" s="1"/>
  <c r="AZ402" i="8"/>
  <c r="BE402" i="8" s="1"/>
  <c r="AZ403" i="8"/>
  <c r="BE403" i="8" s="1"/>
  <c r="AZ404" i="8"/>
  <c r="BE404" i="8" s="1"/>
  <c r="AZ405" i="8"/>
  <c r="BE405" i="8" s="1"/>
  <c r="AZ406" i="8"/>
  <c r="BE406" i="8" s="1"/>
  <c r="AZ407" i="8"/>
  <c r="BE407" i="8" s="1"/>
  <c r="AZ408" i="8"/>
  <c r="BE408" i="8" s="1"/>
  <c r="AZ409" i="8"/>
  <c r="BE409" i="8" s="1"/>
  <c r="AZ410" i="8"/>
  <c r="BE410" i="8" s="1"/>
  <c r="AZ411" i="8"/>
  <c r="BE411" i="8" s="1"/>
  <c r="AZ412" i="8"/>
  <c r="BE412" i="8" s="1"/>
  <c r="AZ413" i="8"/>
  <c r="BE413" i="8" s="1"/>
  <c r="AZ414" i="8"/>
  <c r="BE414" i="8" s="1"/>
  <c r="AZ415" i="8"/>
  <c r="BE415" i="8" s="1"/>
  <c r="AZ416" i="8"/>
  <c r="BE416" i="8" s="1"/>
  <c r="AZ417" i="8"/>
  <c r="BE417" i="8" s="1"/>
  <c r="AZ418" i="8"/>
  <c r="BE418" i="8" s="1"/>
  <c r="AZ419" i="8"/>
  <c r="BE419" i="8" s="1"/>
  <c r="AZ420" i="8"/>
  <c r="BE420" i="8" s="1"/>
  <c r="AZ421" i="8"/>
  <c r="BE421" i="8" s="1"/>
  <c r="AZ422" i="8"/>
  <c r="BE422" i="8" s="1"/>
  <c r="AZ423" i="8"/>
  <c r="BE423" i="8" s="1"/>
  <c r="AZ424" i="8"/>
  <c r="BE424" i="8" s="1"/>
  <c r="AZ425" i="8"/>
  <c r="BE425" i="8" s="1"/>
  <c r="AZ426" i="8"/>
  <c r="BE426" i="8" s="1"/>
  <c r="AZ427" i="8"/>
  <c r="BE427" i="8" s="1"/>
  <c r="AZ428" i="8"/>
  <c r="BE428" i="8" s="1"/>
  <c r="AZ429" i="8"/>
  <c r="BE429" i="8" s="1"/>
  <c r="AZ430" i="8"/>
  <c r="BE430" i="8" s="1"/>
  <c r="AZ431" i="8"/>
  <c r="BE431" i="8" s="1"/>
  <c r="AZ432" i="8"/>
  <c r="BE432" i="8" s="1"/>
  <c r="AZ433" i="8"/>
  <c r="BE433" i="8" s="1"/>
  <c r="AZ434" i="8"/>
  <c r="BE434" i="8" s="1"/>
  <c r="AZ435" i="8"/>
  <c r="BE435" i="8" s="1"/>
  <c r="AZ436" i="8"/>
  <c r="BE436" i="8" s="1"/>
  <c r="AZ437" i="8"/>
  <c r="BE437" i="8" s="1"/>
  <c r="AZ438" i="8"/>
  <c r="BE438" i="8" s="1"/>
  <c r="AZ439" i="8"/>
  <c r="BE439" i="8" s="1"/>
  <c r="AZ440" i="8"/>
  <c r="BE440" i="8" s="1"/>
  <c r="AZ441" i="8"/>
  <c r="BE441" i="8" s="1"/>
  <c r="AZ442" i="8"/>
  <c r="BE442" i="8" s="1"/>
  <c r="AZ443" i="8"/>
  <c r="BE443" i="8" s="1"/>
  <c r="AZ444" i="8"/>
  <c r="BE444" i="8" s="1"/>
  <c r="AZ445" i="8"/>
  <c r="BE445" i="8" s="1"/>
  <c r="AZ446" i="8"/>
  <c r="BE446" i="8" s="1"/>
  <c r="AZ447" i="8"/>
  <c r="BE447" i="8" s="1"/>
  <c r="AZ448" i="8"/>
  <c r="BE448" i="8" s="1"/>
  <c r="AZ449" i="8"/>
  <c r="BE449" i="8" s="1"/>
  <c r="AZ450" i="8"/>
  <c r="BE450" i="8" s="1"/>
  <c r="AZ451" i="8"/>
  <c r="BE451" i="8" s="1"/>
  <c r="AZ452" i="8"/>
  <c r="BE452" i="8" s="1"/>
  <c r="AZ453" i="8"/>
  <c r="BE453" i="8" s="1"/>
  <c r="AZ454" i="8"/>
  <c r="BE454" i="8" s="1"/>
  <c r="AZ455" i="8"/>
  <c r="BE455" i="8" s="1"/>
  <c r="AZ456" i="8"/>
  <c r="BE456" i="8" s="1"/>
  <c r="AZ457" i="8"/>
  <c r="BE457" i="8" s="1"/>
  <c r="AZ458" i="8"/>
  <c r="BE458" i="8" s="1"/>
  <c r="AZ459" i="8"/>
  <c r="BE459" i="8" s="1"/>
  <c r="AZ460" i="8"/>
  <c r="BE460" i="8" s="1"/>
  <c r="AZ461" i="8"/>
  <c r="BE461" i="8" s="1"/>
  <c r="AZ462" i="8"/>
  <c r="BE462" i="8" s="1"/>
  <c r="AZ463" i="8"/>
  <c r="BE463" i="8" s="1"/>
  <c r="AZ464" i="8"/>
  <c r="BE464" i="8" s="1"/>
  <c r="AZ465" i="8"/>
  <c r="BE465" i="8" s="1"/>
  <c r="AZ466" i="8"/>
  <c r="BE466" i="8" s="1"/>
  <c r="AZ467" i="8"/>
  <c r="BE467" i="8" s="1"/>
  <c r="AZ468" i="8"/>
  <c r="BE468" i="8" s="1"/>
  <c r="AZ469" i="8"/>
  <c r="BE469" i="8" s="1"/>
  <c r="AZ470" i="8"/>
  <c r="BE470" i="8" s="1"/>
  <c r="AZ471" i="8"/>
  <c r="BE471" i="8" s="1"/>
  <c r="AZ472" i="8"/>
  <c r="BE472" i="8" s="1"/>
  <c r="AZ473" i="8"/>
  <c r="BE473" i="8" s="1"/>
  <c r="AZ474" i="8"/>
  <c r="BE474" i="8" s="1"/>
  <c r="AZ475" i="8"/>
  <c r="BE475" i="8" s="1"/>
  <c r="AZ476" i="8"/>
  <c r="BE476" i="8" s="1"/>
  <c r="AZ477" i="8"/>
  <c r="BE477" i="8" s="1"/>
  <c r="AZ478" i="8"/>
  <c r="BE478" i="8" s="1"/>
  <c r="AZ479" i="8"/>
  <c r="BE479" i="8" s="1"/>
  <c r="AZ480" i="8"/>
  <c r="BE480" i="8" s="1"/>
  <c r="AZ481" i="8"/>
  <c r="BE481" i="8" s="1"/>
  <c r="AZ482" i="8"/>
  <c r="BE482" i="8" s="1"/>
  <c r="AZ483" i="8"/>
  <c r="BE483" i="8" s="1"/>
  <c r="AZ484" i="8"/>
  <c r="BE484" i="8" s="1"/>
  <c r="AZ485" i="8"/>
  <c r="BE485" i="8" s="1"/>
  <c r="AZ486" i="8"/>
  <c r="BE486" i="8" s="1"/>
  <c r="AZ487" i="8"/>
  <c r="BE487" i="8" s="1"/>
  <c r="AZ488" i="8"/>
  <c r="BE488" i="8" s="1"/>
  <c r="AZ489" i="8"/>
  <c r="BE489" i="8" s="1"/>
  <c r="AZ490" i="8"/>
  <c r="BE490" i="8" s="1"/>
  <c r="AZ491" i="8"/>
  <c r="BE491" i="8" s="1"/>
  <c r="AZ492" i="8"/>
  <c r="BE492" i="8" s="1"/>
  <c r="AZ493" i="8"/>
  <c r="BE493" i="8" s="1"/>
  <c r="AZ494" i="8"/>
  <c r="BE494" i="8" s="1"/>
  <c r="AZ495" i="8"/>
  <c r="BE495" i="8" s="1"/>
  <c r="AZ496" i="8"/>
  <c r="BE496" i="8" s="1"/>
  <c r="AZ497" i="8"/>
  <c r="BE497" i="8" s="1"/>
  <c r="AZ498" i="8"/>
  <c r="BE498" i="8" s="1"/>
  <c r="AZ499" i="8"/>
  <c r="BE499" i="8" s="1"/>
  <c r="AZ500" i="8"/>
  <c r="BE500" i="8" s="1"/>
  <c r="AZ501" i="8"/>
  <c r="BE501" i="8" s="1"/>
  <c r="AZ502" i="8"/>
  <c r="BE502" i="8" s="1"/>
  <c r="AZ503" i="8"/>
  <c r="BE503" i="8" s="1"/>
  <c r="AZ504" i="8"/>
  <c r="BE504" i="8" s="1"/>
  <c r="AZ505" i="8"/>
  <c r="BE505" i="8" s="1"/>
  <c r="AZ506" i="8"/>
  <c r="BE506" i="8" s="1"/>
  <c r="AZ507" i="8"/>
  <c r="BE507" i="8" s="1"/>
  <c r="AZ508" i="8"/>
  <c r="BE508" i="8" s="1"/>
  <c r="AZ509" i="8"/>
  <c r="BE509" i="8" s="1"/>
  <c r="AZ510" i="8"/>
  <c r="BE510" i="8" s="1"/>
  <c r="AZ511" i="8"/>
  <c r="BE511" i="8" s="1"/>
  <c r="AZ512" i="8"/>
  <c r="BE512" i="8" s="1"/>
  <c r="AZ513" i="8"/>
  <c r="BE513" i="8" s="1"/>
  <c r="AZ514" i="8"/>
  <c r="BE514" i="8" s="1"/>
  <c r="AZ515" i="8"/>
  <c r="BE515" i="8" s="1"/>
  <c r="AZ516" i="8"/>
  <c r="BE516" i="8" s="1"/>
  <c r="AZ517" i="8"/>
  <c r="BE517" i="8" s="1"/>
  <c r="AZ518" i="8"/>
  <c r="BE518" i="8" s="1"/>
  <c r="AZ519" i="8"/>
  <c r="BE519" i="8" s="1"/>
  <c r="AZ520" i="8"/>
  <c r="BE520" i="8" s="1"/>
  <c r="AZ521" i="8"/>
  <c r="BE521" i="8" s="1"/>
  <c r="AZ522" i="8"/>
  <c r="BE522" i="8" s="1"/>
  <c r="AZ523" i="8"/>
  <c r="BE523" i="8" s="1"/>
  <c r="AZ524" i="8"/>
  <c r="BE524" i="8" s="1"/>
  <c r="AZ525" i="8"/>
  <c r="BE525" i="8" s="1"/>
  <c r="AZ526" i="8"/>
  <c r="BE526" i="8" s="1"/>
  <c r="AZ527" i="8"/>
  <c r="BE527" i="8" s="1"/>
  <c r="AZ528" i="8"/>
  <c r="BE528" i="8" s="1"/>
  <c r="AZ529" i="8"/>
  <c r="BE529" i="8" s="1"/>
  <c r="AZ530" i="8"/>
  <c r="BE530" i="8" s="1"/>
  <c r="AZ531" i="8"/>
  <c r="BE531" i="8" s="1"/>
  <c r="AZ532" i="8"/>
  <c r="BE532" i="8" s="1"/>
  <c r="AZ533" i="8"/>
  <c r="BE533" i="8" s="1"/>
  <c r="AZ534" i="8"/>
  <c r="BE534" i="8" s="1"/>
  <c r="AZ535" i="8"/>
  <c r="BE535" i="8" s="1"/>
  <c r="AZ536" i="8"/>
  <c r="BE536" i="8" s="1"/>
  <c r="AZ537" i="8"/>
  <c r="BE537" i="8" s="1"/>
  <c r="AZ538" i="8"/>
  <c r="BE538" i="8" s="1"/>
  <c r="AZ539" i="8"/>
  <c r="BE539" i="8" s="1"/>
  <c r="AZ540" i="8"/>
  <c r="BE540" i="8" s="1"/>
  <c r="AZ541" i="8"/>
  <c r="BE541" i="8" s="1"/>
  <c r="AZ542" i="8"/>
  <c r="BE542" i="8" s="1"/>
  <c r="AZ543" i="8"/>
  <c r="BE543" i="8" s="1"/>
  <c r="AZ544" i="8"/>
  <c r="BE544" i="8" s="1"/>
  <c r="AZ545" i="8"/>
  <c r="BE545" i="8" s="1"/>
  <c r="AZ546" i="8"/>
  <c r="BE546" i="8" s="1"/>
  <c r="AZ547" i="8"/>
  <c r="BE547" i="8" s="1"/>
  <c r="AZ548" i="8"/>
  <c r="BE548" i="8" s="1"/>
  <c r="AZ549" i="8"/>
  <c r="BE549" i="8" s="1"/>
  <c r="AZ550" i="8"/>
  <c r="BE550" i="8" s="1"/>
  <c r="AZ551" i="8"/>
  <c r="BE551" i="8" s="1"/>
  <c r="AZ552" i="8"/>
  <c r="BE552" i="8" s="1"/>
  <c r="AZ553" i="8"/>
  <c r="BE553" i="8" s="1"/>
  <c r="AZ554" i="8"/>
  <c r="BE554" i="8" s="1"/>
  <c r="AZ555" i="8"/>
  <c r="BE555" i="8" s="1"/>
  <c r="AZ556" i="8"/>
  <c r="BE556" i="8" s="1"/>
  <c r="AZ557" i="8"/>
  <c r="BE557" i="8" s="1"/>
  <c r="AZ558" i="8"/>
  <c r="BE558" i="8" s="1"/>
  <c r="AZ559" i="8"/>
  <c r="BE559" i="8" s="1"/>
  <c r="AZ560" i="8"/>
  <c r="BE560" i="8" s="1"/>
  <c r="AZ561" i="8"/>
  <c r="BE561" i="8" s="1"/>
  <c r="AZ562" i="8"/>
  <c r="BE562" i="8" s="1"/>
  <c r="AZ563" i="8"/>
  <c r="BE563" i="8" s="1"/>
  <c r="AZ564" i="8"/>
  <c r="BE564" i="8" s="1"/>
  <c r="AZ565" i="8"/>
  <c r="BE565" i="8" s="1"/>
  <c r="AZ566" i="8"/>
  <c r="BE566" i="8" s="1"/>
  <c r="AZ567" i="8"/>
  <c r="BE567" i="8" s="1"/>
  <c r="AZ568" i="8"/>
  <c r="BE568" i="8" s="1"/>
  <c r="AZ569" i="8"/>
  <c r="BE569" i="8" s="1"/>
  <c r="AZ570" i="8"/>
  <c r="BE570" i="8" s="1"/>
  <c r="AZ571" i="8"/>
  <c r="BE571" i="8" s="1"/>
  <c r="AZ572" i="8"/>
  <c r="BE572" i="8" s="1"/>
  <c r="AZ573" i="8"/>
  <c r="BE573" i="8" s="1"/>
  <c r="AZ574" i="8"/>
  <c r="BE574" i="8" s="1"/>
  <c r="AZ575" i="8"/>
  <c r="BE575" i="8" s="1"/>
  <c r="AZ576" i="8"/>
  <c r="BE576" i="8" s="1"/>
  <c r="AZ577" i="8"/>
  <c r="BE577" i="8" s="1"/>
  <c r="AZ578" i="8"/>
  <c r="BE578" i="8" s="1"/>
  <c r="AZ579" i="8"/>
  <c r="BE579" i="8" s="1"/>
  <c r="AZ580" i="8"/>
  <c r="BE580" i="8" s="1"/>
  <c r="AZ581" i="8"/>
  <c r="BE581" i="8" s="1"/>
  <c r="AZ582" i="8"/>
  <c r="BE582" i="8" s="1"/>
  <c r="AZ583" i="8"/>
  <c r="BE583" i="8" s="1"/>
  <c r="AZ584" i="8"/>
  <c r="BE584" i="8" s="1"/>
  <c r="AZ585" i="8"/>
  <c r="BE585" i="8" s="1"/>
  <c r="AZ586" i="8"/>
  <c r="BE586" i="8" s="1"/>
  <c r="AZ587" i="8"/>
  <c r="BE587" i="8" s="1"/>
  <c r="AZ588" i="8"/>
  <c r="BE588" i="8" s="1"/>
  <c r="AZ589" i="8"/>
  <c r="BE589" i="8" s="1"/>
  <c r="AZ590" i="8"/>
  <c r="BE590" i="8" s="1"/>
  <c r="AZ591" i="8"/>
  <c r="BE591" i="8" s="1"/>
  <c r="AZ592" i="8"/>
  <c r="BE592" i="8" s="1"/>
  <c r="AZ593" i="8"/>
  <c r="BE593" i="8" s="1"/>
  <c r="AZ594" i="8"/>
  <c r="BE594" i="8" s="1"/>
  <c r="AZ595" i="8"/>
  <c r="BE595" i="8" s="1"/>
  <c r="AZ596" i="8"/>
  <c r="BE596" i="8" s="1"/>
  <c r="AZ597" i="8"/>
  <c r="BE597" i="8" s="1"/>
  <c r="AZ598" i="8"/>
  <c r="BE598" i="8" s="1"/>
  <c r="AZ599" i="8"/>
  <c r="BE599" i="8" s="1"/>
  <c r="AZ600" i="8"/>
  <c r="BE600" i="8" s="1"/>
  <c r="AZ601" i="8"/>
  <c r="BE601" i="8" s="1"/>
  <c r="AZ602" i="8"/>
  <c r="BE602" i="8" s="1"/>
  <c r="AZ603" i="8"/>
  <c r="BE603" i="8" s="1"/>
  <c r="AZ604" i="8"/>
  <c r="BE604" i="8" s="1"/>
  <c r="AZ605" i="8"/>
  <c r="BE605" i="8" s="1"/>
  <c r="AZ606" i="8"/>
  <c r="BE606" i="8" s="1"/>
  <c r="AZ607" i="8"/>
  <c r="BE607" i="8" s="1"/>
  <c r="AZ608" i="8"/>
  <c r="BE608" i="8" s="1"/>
  <c r="AZ609" i="8"/>
  <c r="BE609" i="8" s="1"/>
  <c r="AZ610" i="8"/>
  <c r="BE610" i="8" s="1"/>
  <c r="AZ611" i="8"/>
  <c r="BE611" i="8" s="1"/>
  <c r="AZ612" i="8"/>
  <c r="BE612" i="8" s="1"/>
  <c r="AZ613" i="8"/>
  <c r="BE613" i="8" s="1"/>
  <c r="AZ614" i="8"/>
  <c r="BE614" i="8" s="1"/>
  <c r="AZ615" i="8"/>
  <c r="BE615" i="8" s="1"/>
  <c r="AZ616" i="8"/>
  <c r="BE616" i="8" s="1"/>
  <c r="AZ617" i="8"/>
  <c r="BE617" i="8" s="1"/>
  <c r="AZ618" i="8"/>
  <c r="BE618" i="8" s="1"/>
  <c r="AZ619" i="8"/>
  <c r="BE619" i="8" s="1"/>
  <c r="AZ620" i="8"/>
  <c r="BE620" i="8" s="1"/>
  <c r="AZ621" i="8"/>
  <c r="BE621" i="8" s="1"/>
  <c r="AZ622" i="8"/>
  <c r="BE622" i="8" s="1"/>
  <c r="AZ623" i="8"/>
  <c r="BE623" i="8" s="1"/>
  <c r="AZ624" i="8"/>
  <c r="BE624" i="8" s="1"/>
  <c r="AZ625" i="8"/>
  <c r="BE625" i="8" s="1"/>
  <c r="AZ626" i="8"/>
  <c r="BE626" i="8" s="1"/>
  <c r="AZ627" i="8"/>
  <c r="BE627" i="8" s="1"/>
  <c r="AZ628" i="8"/>
  <c r="BE628" i="8" s="1"/>
  <c r="AZ629" i="8"/>
  <c r="BE629" i="8" s="1"/>
  <c r="AZ630" i="8"/>
  <c r="BE630" i="8" s="1"/>
  <c r="AZ631" i="8"/>
  <c r="BE631" i="8" s="1"/>
  <c r="AZ632" i="8"/>
  <c r="BE632" i="8" s="1"/>
  <c r="AZ633" i="8"/>
  <c r="BE633" i="8" s="1"/>
  <c r="AZ634" i="8"/>
  <c r="BE634" i="8" s="1"/>
  <c r="AZ635" i="8"/>
  <c r="BE635" i="8" s="1"/>
  <c r="AZ636" i="8"/>
  <c r="BE636" i="8" s="1"/>
  <c r="AZ637" i="8"/>
  <c r="BE637" i="8" s="1"/>
  <c r="AZ638" i="8"/>
  <c r="BE638" i="8" s="1"/>
  <c r="AZ639" i="8"/>
  <c r="BE639" i="8" s="1"/>
  <c r="AZ640" i="8"/>
  <c r="BE640" i="8" s="1"/>
  <c r="AZ641" i="8"/>
  <c r="BE641" i="8" s="1"/>
  <c r="AZ642" i="8"/>
  <c r="BE642" i="8" s="1"/>
  <c r="AZ643" i="8"/>
  <c r="BE643" i="8" s="1"/>
  <c r="AZ644" i="8"/>
  <c r="BE644" i="8" s="1"/>
  <c r="AZ645" i="8"/>
  <c r="BE645" i="8" s="1"/>
  <c r="AZ646" i="8"/>
  <c r="BE646" i="8" s="1"/>
  <c r="AZ647" i="8"/>
  <c r="BE647" i="8" s="1"/>
  <c r="AZ648" i="8"/>
  <c r="BE648" i="8" s="1"/>
  <c r="AZ649" i="8"/>
  <c r="BE649" i="8" s="1"/>
  <c r="AZ650" i="8"/>
  <c r="BE650" i="8" s="1"/>
  <c r="AZ651" i="8"/>
  <c r="BE651" i="8" s="1"/>
  <c r="AZ652" i="8"/>
  <c r="BE652" i="8" s="1"/>
  <c r="AZ653" i="8"/>
  <c r="BE653" i="8" s="1"/>
  <c r="AZ654" i="8"/>
  <c r="BE654" i="8" s="1"/>
  <c r="AZ655" i="8"/>
  <c r="BE655" i="8" s="1"/>
  <c r="AZ656" i="8"/>
  <c r="BE656" i="8" s="1"/>
  <c r="AZ657" i="8"/>
  <c r="BE657" i="8" s="1"/>
  <c r="AZ658" i="8"/>
  <c r="BE658" i="8" s="1"/>
  <c r="AZ659" i="8"/>
  <c r="BE659" i="8" s="1"/>
  <c r="AZ660" i="8"/>
  <c r="BE660" i="8" s="1"/>
  <c r="AZ661" i="8"/>
  <c r="BE661" i="8" s="1"/>
  <c r="AZ662" i="8"/>
  <c r="BE662" i="8" s="1"/>
  <c r="AZ663" i="8"/>
  <c r="BE663" i="8" s="1"/>
  <c r="AZ664" i="8"/>
  <c r="BE664" i="8" s="1"/>
  <c r="AZ665" i="8"/>
  <c r="BE665" i="8" s="1"/>
  <c r="AZ666" i="8"/>
  <c r="BE666" i="8" s="1"/>
  <c r="AZ667" i="8"/>
  <c r="BE667" i="8" s="1"/>
  <c r="AZ668" i="8"/>
  <c r="BE668" i="8" s="1"/>
  <c r="AZ669" i="8"/>
  <c r="BE669" i="8" s="1"/>
  <c r="AZ670" i="8"/>
  <c r="BE670" i="8" s="1"/>
  <c r="AZ671" i="8"/>
  <c r="BE671" i="8" s="1"/>
  <c r="AZ672" i="8"/>
  <c r="BE672" i="8" s="1"/>
  <c r="AZ673" i="8"/>
  <c r="BE673" i="8" s="1"/>
  <c r="AZ674" i="8"/>
  <c r="BE674" i="8" s="1"/>
  <c r="AZ675" i="8"/>
  <c r="BE675" i="8" s="1"/>
  <c r="AZ676" i="8"/>
  <c r="BE676" i="8" s="1"/>
  <c r="AZ677" i="8"/>
  <c r="BE677" i="8" s="1"/>
  <c r="AZ678" i="8"/>
  <c r="BE678" i="8" s="1"/>
  <c r="AZ679" i="8"/>
  <c r="BE679" i="8" s="1"/>
  <c r="AZ680" i="8"/>
  <c r="BE680" i="8" s="1"/>
  <c r="AZ681" i="8"/>
  <c r="BE681" i="8" s="1"/>
  <c r="AZ682" i="8"/>
  <c r="BE682" i="8" s="1"/>
  <c r="AZ683" i="8"/>
  <c r="BE683" i="8" s="1"/>
  <c r="AZ684" i="8"/>
  <c r="BE684" i="8" s="1"/>
  <c r="AZ685" i="8"/>
  <c r="BE685" i="8" s="1"/>
  <c r="AZ686" i="8"/>
  <c r="BE686" i="8" s="1"/>
  <c r="AZ687" i="8"/>
  <c r="BE687" i="8" s="1"/>
  <c r="AZ688" i="8"/>
  <c r="BE688" i="8" s="1"/>
  <c r="AZ689" i="8"/>
  <c r="BE689" i="8" s="1"/>
  <c r="AZ690" i="8"/>
  <c r="BE690" i="8" s="1"/>
  <c r="AZ691" i="8"/>
  <c r="BE691" i="8" s="1"/>
  <c r="AZ692" i="8"/>
  <c r="BE692" i="8" s="1"/>
  <c r="AZ693" i="8"/>
  <c r="BE693" i="8" s="1"/>
  <c r="AZ694" i="8"/>
  <c r="BE694" i="8" s="1"/>
  <c r="AZ695" i="8"/>
  <c r="BE695" i="8" s="1"/>
  <c r="AZ696" i="8"/>
  <c r="BE696" i="8" s="1"/>
  <c r="AZ697" i="8"/>
  <c r="BE697" i="8" s="1"/>
  <c r="AZ698" i="8"/>
  <c r="BE698" i="8" s="1"/>
  <c r="AZ699" i="8"/>
  <c r="BE699" i="8" s="1"/>
  <c r="AZ700" i="8"/>
  <c r="BE700" i="8" s="1"/>
  <c r="AZ701" i="8"/>
  <c r="BE701" i="8" s="1"/>
  <c r="AZ702" i="8"/>
  <c r="BE702" i="8" s="1"/>
  <c r="AZ703" i="8"/>
  <c r="BE703" i="8" s="1"/>
  <c r="AZ704" i="8"/>
  <c r="BE704" i="8" s="1"/>
  <c r="AZ705" i="8"/>
  <c r="BE705" i="8" s="1"/>
  <c r="AZ706" i="8"/>
  <c r="BE706" i="8" s="1"/>
  <c r="AZ707" i="8"/>
  <c r="BE707" i="8" s="1"/>
  <c r="AZ708" i="8"/>
  <c r="BE708" i="8" s="1"/>
  <c r="AZ709" i="8"/>
  <c r="BE709" i="8" s="1"/>
  <c r="AZ710" i="8"/>
  <c r="BE710" i="8" s="1"/>
  <c r="AZ711" i="8"/>
  <c r="BE711" i="8" s="1"/>
  <c r="AZ712" i="8"/>
  <c r="BE712" i="8" s="1"/>
  <c r="AZ713" i="8"/>
  <c r="BE713" i="8" s="1"/>
  <c r="AZ714" i="8"/>
  <c r="BE714" i="8" s="1"/>
  <c r="AZ715" i="8"/>
  <c r="BE715" i="8" s="1"/>
  <c r="AZ716" i="8"/>
  <c r="BE716" i="8" s="1"/>
  <c r="AZ717" i="8"/>
  <c r="BE717" i="8" s="1"/>
  <c r="AZ718" i="8"/>
  <c r="BE718" i="8" s="1"/>
  <c r="AZ719" i="8"/>
  <c r="BE719" i="8" s="1"/>
  <c r="AZ720" i="8"/>
  <c r="BE720" i="8" s="1"/>
  <c r="AZ721" i="8"/>
  <c r="BE721" i="8" s="1"/>
  <c r="AZ722" i="8"/>
  <c r="BE722" i="8" s="1"/>
  <c r="AZ723" i="8"/>
  <c r="BE723" i="8" s="1"/>
  <c r="AZ724" i="8"/>
  <c r="BE724" i="8" s="1"/>
  <c r="AZ725" i="8"/>
  <c r="BE725" i="8" s="1"/>
  <c r="AZ726" i="8"/>
  <c r="BE726" i="8" s="1"/>
  <c r="AZ727" i="8"/>
  <c r="BE727" i="8" s="1"/>
  <c r="AZ728" i="8"/>
  <c r="BE728" i="8" s="1"/>
  <c r="AZ729" i="8"/>
  <c r="BE729" i="8" s="1"/>
  <c r="AZ730" i="8"/>
  <c r="BE730" i="8" s="1"/>
  <c r="AZ731" i="8"/>
  <c r="BE731" i="8" s="1"/>
  <c r="AZ732" i="8"/>
  <c r="BE732" i="8" s="1"/>
  <c r="AZ733" i="8"/>
  <c r="BE733" i="8" s="1"/>
  <c r="AZ734" i="8"/>
  <c r="BE734" i="8" s="1"/>
  <c r="AZ735" i="8"/>
  <c r="BE735" i="8" s="1"/>
  <c r="AZ736" i="8"/>
  <c r="BE736" i="8" s="1"/>
  <c r="AZ737" i="8"/>
  <c r="BE737" i="8" s="1"/>
  <c r="AZ738" i="8"/>
  <c r="BE738" i="8" s="1"/>
  <c r="AZ739" i="8"/>
  <c r="BE739" i="8" s="1"/>
  <c r="AZ740" i="8"/>
  <c r="BE740" i="8" s="1"/>
  <c r="AZ741" i="8"/>
  <c r="BE741" i="8" s="1"/>
  <c r="AZ742" i="8"/>
  <c r="BE742" i="8" s="1"/>
  <c r="AZ743" i="8"/>
  <c r="BE743" i="8" s="1"/>
  <c r="AZ744" i="8"/>
  <c r="BE744" i="8" s="1"/>
  <c r="AZ745" i="8"/>
  <c r="BE745" i="8" s="1"/>
  <c r="AZ746" i="8"/>
  <c r="BE746" i="8" s="1"/>
  <c r="AZ747" i="8"/>
  <c r="BE747" i="8" s="1"/>
  <c r="AZ748" i="8"/>
  <c r="BE748" i="8" s="1"/>
  <c r="AZ749" i="8"/>
  <c r="BE749" i="8" s="1"/>
  <c r="AZ750" i="8"/>
  <c r="BE750" i="8" s="1"/>
  <c r="AZ751" i="8"/>
  <c r="BE751" i="8" s="1"/>
  <c r="AZ752" i="8"/>
  <c r="BE752" i="8" s="1"/>
  <c r="AZ753" i="8"/>
  <c r="BE753" i="8" s="1"/>
  <c r="AZ754" i="8"/>
  <c r="BE754" i="8" s="1"/>
  <c r="AZ755" i="8"/>
  <c r="BE755" i="8" s="1"/>
  <c r="AZ756" i="8"/>
  <c r="BE756" i="8" s="1"/>
  <c r="AZ757" i="8"/>
  <c r="BE757" i="8" s="1"/>
  <c r="AZ758" i="8"/>
  <c r="BE758" i="8" s="1"/>
  <c r="AZ759" i="8"/>
  <c r="BE759" i="8" s="1"/>
  <c r="AZ760" i="8"/>
  <c r="BE760" i="8" s="1"/>
  <c r="AZ761" i="8"/>
  <c r="BE761" i="8" s="1"/>
  <c r="AZ762" i="8"/>
  <c r="BE762" i="8" s="1"/>
  <c r="AZ763" i="8"/>
  <c r="BE763" i="8" s="1"/>
  <c r="AZ764" i="8"/>
  <c r="BE764" i="8" s="1"/>
  <c r="AZ765" i="8"/>
  <c r="BE765" i="8" s="1"/>
  <c r="AZ766" i="8"/>
  <c r="BE766" i="8" s="1"/>
  <c r="AZ767" i="8"/>
  <c r="BE767" i="8" s="1"/>
  <c r="AZ768" i="8"/>
  <c r="BE768" i="8" s="1"/>
  <c r="AZ769" i="8"/>
  <c r="BE769" i="8" s="1"/>
  <c r="AZ770" i="8"/>
  <c r="BE770" i="8" s="1"/>
  <c r="AZ771" i="8"/>
  <c r="BE771" i="8" s="1"/>
  <c r="AZ772" i="8"/>
  <c r="BE772" i="8" s="1"/>
  <c r="AZ773" i="8"/>
  <c r="BE773" i="8" s="1"/>
  <c r="AZ774" i="8"/>
  <c r="BE774" i="8" s="1"/>
  <c r="AZ775" i="8"/>
  <c r="BE775" i="8" s="1"/>
  <c r="AZ776" i="8"/>
  <c r="BE776" i="8" s="1"/>
  <c r="AZ777" i="8"/>
  <c r="BE777" i="8" s="1"/>
  <c r="AZ778" i="8"/>
  <c r="BE778" i="8" s="1"/>
  <c r="AZ779" i="8"/>
  <c r="BE779" i="8" s="1"/>
  <c r="AZ780" i="8"/>
  <c r="BE780" i="8" s="1"/>
  <c r="AZ781" i="8"/>
  <c r="BE781" i="8" s="1"/>
  <c r="AZ782" i="8"/>
  <c r="BE782" i="8" s="1"/>
  <c r="AZ783" i="8"/>
  <c r="BE783" i="8" s="1"/>
  <c r="AZ784" i="8"/>
  <c r="BE784" i="8" s="1"/>
  <c r="AZ785" i="8"/>
  <c r="BE785" i="8" s="1"/>
  <c r="AZ786" i="8"/>
  <c r="BE786" i="8" s="1"/>
  <c r="AZ787" i="8"/>
  <c r="BE787" i="8" s="1"/>
  <c r="AZ788" i="8"/>
  <c r="BE788" i="8" s="1"/>
  <c r="AZ789" i="8"/>
  <c r="BE789" i="8" s="1"/>
  <c r="AZ790" i="8"/>
  <c r="BE790" i="8" s="1"/>
  <c r="AZ791" i="8"/>
  <c r="BE791" i="8" s="1"/>
  <c r="AZ792" i="8"/>
  <c r="BE792" i="8" s="1"/>
  <c r="AZ793" i="8"/>
  <c r="BE793" i="8" s="1"/>
  <c r="AZ794" i="8"/>
  <c r="BE794" i="8" s="1"/>
  <c r="AZ795" i="8"/>
  <c r="BE795" i="8" s="1"/>
  <c r="AZ796" i="8"/>
  <c r="BE796" i="8" s="1"/>
  <c r="AZ797" i="8"/>
  <c r="BE797" i="8" s="1"/>
  <c r="AZ798" i="8"/>
  <c r="BE798" i="8" s="1"/>
  <c r="AZ799" i="8"/>
  <c r="BE799" i="8" s="1"/>
  <c r="AZ800" i="8"/>
  <c r="BE800" i="8" s="1"/>
  <c r="AZ801" i="8"/>
  <c r="BE801" i="8" s="1"/>
  <c r="AZ802" i="8"/>
  <c r="BE802" i="8" s="1"/>
  <c r="AZ803" i="8"/>
  <c r="BE803" i="8" s="1"/>
  <c r="AZ804" i="8"/>
  <c r="BE804" i="8" s="1"/>
  <c r="AZ805" i="8"/>
  <c r="BE805" i="8" s="1"/>
  <c r="AZ806" i="8"/>
  <c r="BE806" i="8" s="1"/>
  <c r="AZ807" i="8"/>
  <c r="BE807" i="8" s="1"/>
  <c r="AZ808" i="8"/>
  <c r="BE808" i="8" s="1"/>
  <c r="AZ809" i="8"/>
  <c r="BE809" i="8" s="1"/>
  <c r="AZ810" i="8"/>
  <c r="BE810" i="8" s="1"/>
  <c r="AZ811" i="8"/>
  <c r="BE811" i="8" s="1"/>
  <c r="AZ812" i="8"/>
  <c r="BE812" i="8" s="1"/>
  <c r="AZ813" i="8"/>
  <c r="BE813" i="8" s="1"/>
  <c r="AZ814" i="8"/>
  <c r="BE814" i="8" s="1"/>
  <c r="AZ815" i="8"/>
  <c r="BE815" i="8" s="1"/>
  <c r="AZ816" i="8"/>
  <c r="BE816" i="8" s="1"/>
  <c r="AZ817" i="8"/>
  <c r="BE817" i="8" s="1"/>
  <c r="AZ818" i="8"/>
  <c r="BE818" i="8" s="1"/>
  <c r="AZ819" i="8"/>
  <c r="BE819" i="8" s="1"/>
  <c r="AZ820" i="8"/>
  <c r="BE820" i="8" s="1"/>
  <c r="AZ821" i="8"/>
  <c r="BE821" i="8" s="1"/>
  <c r="AZ822" i="8"/>
  <c r="BE822" i="8" s="1"/>
  <c r="AZ823" i="8"/>
  <c r="BE823" i="8" s="1"/>
  <c r="AZ824" i="8"/>
  <c r="BE824" i="8" s="1"/>
  <c r="AZ825" i="8"/>
  <c r="BE825" i="8" s="1"/>
  <c r="AZ826" i="8"/>
  <c r="BE826" i="8" s="1"/>
  <c r="AZ827" i="8"/>
  <c r="BE827" i="8" s="1"/>
  <c r="AZ828" i="8"/>
  <c r="BE828" i="8" s="1"/>
  <c r="AZ829" i="8"/>
  <c r="BE829" i="8" s="1"/>
  <c r="AZ830" i="8"/>
  <c r="BE830" i="8" s="1"/>
  <c r="AZ831" i="8"/>
  <c r="BE831" i="8" s="1"/>
  <c r="AZ832" i="8"/>
  <c r="BE832" i="8" s="1"/>
  <c r="AZ833" i="8"/>
  <c r="BE833" i="8" s="1"/>
  <c r="AZ834" i="8"/>
  <c r="BE834" i="8" s="1"/>
  <c r="AZ835" i="8"/>
  <c r="BE835" i="8" s="1"/>
  <c r="AZ836" i="8"/>
  <c r="BE836" i="8" s="1"/>
  <c r="AZ837" i="8"/>
  <c r="BE837" i="8" s="1"/>
  <c r="AZ838" i="8"/>
  <c r="BE838" i="8" s="1"/>
  <c r="AZ839" i="8"/>
  <c r="BE839" i="8" s="1"/>
  <c r="AZ840" i="8"/>
  <c r="BE840" i="8" s="1"/>
  <c r="AZ841" i="8"/>
  <c r="BE841" i="8" s="1"/>
  <c r="AZ842" i="8"/>
  <c r="BE842" i="8" s="1"/>
  <c r="AZ843" i="8"/>
  <c r="BE843" i="8" s="1"/>
  <c r="AZ844" i="8"/>
  <c r="BE844" i="8" s="1"/>
  <c r="AZ845" i="8"/>
  <c r="BE845" i="8" s="1"/>
  <c r="AZ846" i="8"/>
  <c r="BE846" i="8" s="1"/>
  <c r="AZ847" i="8"/>
  <c r="BE847" i="8" s="1"/>
  <c r="AZ848" i="8"/>
  <c r="BE848" i="8" s="1"/>
  <c r="AZ849" i="8"/>
  <c r="BE849" i="8" s="1"/>
  <c r="AZ850" i="8"/>
  <c r="BE850" i="8" s="1"/>
  <c r="AZ851" i="8"/>
  <c r="BE851" i="8" s="1"/>
  <c r="AZ852" i="8"/>
  <c r="BE852" i="8" s="1"/>
  <c r="AZ853" i="8"/>
  <c r="BE853" i="8" s="1"/>
  <c r="AZ854" i="8"/>
  <c r="BE854" i="8" s="1"/>
  <c r="AZ855" i="8"/>
  <c r="BE855" i="8" s="1"/>
  <c r="AZ856" i="8"/>
  <c r="BE856" i="8" s="1"/>
  <c r="AZ857" i="8"/>
  <c r="BE857" i="8" s="1"/>
  <c r="AZ858" i="8"/>
  <c r="BE858" i="8" s="1"/>
  <c r="AZ859" i="8"/>
  <c r="BE859" i="8" s="1"/>
  <c r="AZ860" i="8"/>
  <c r="BE860" i="8" s="1"/>
  <c r="AZ861" i="8"/>
  <c r="BE861" i="8" s="1"/>
  <c r="AZ862" i="8"/>
  <c r="BE862" i="8" s="1"/>
  <c r="AZ863" i="8"/>
  <c r="BE863" i="8" s="1"/>
  <c r="AZ864" i="8"/>
  <c r="BE864" i="8" s="1"/>
  <c r="AZ865" i="8"/>
  <c r="BE865" i="8" s="1"/>
  <c r="AZ866" i="8"/>
  <c r="BE866" i="8" s="1"/>
  <c r="AZ867" i="8"/>
  <c r="BE867" i="8" s="1"/>
  <c r="AZ868" i="8"/>
  <c r="BE868" i="8" s="1"/>
  <c r="AZ869" i="8"/>
  <c r="BE869" i="8" s="1"/>
  <c r="AZ870" i="8"/>
  <c r="BE870" i="8" s="1"/>
  <c r="BU10" i="10" l="1"/>
  <c r="BU9" i="10"/>
  <c r="BM9" i="10"/>
  <c r="BM10" i="10"/>
  <c r="BM11" i="10"/>
  <c r="BM15" i="10"/>
  <c r="BM19" i="10"/>
  <c r="BM23" i="10"/>
  <c r="BM27" i="10"/>
  <c r="BM31" i="10"/>
  <c r="BM35" i="10"/>
  <c r="BM39" i="10"/>
  <c r="BM43" i="10"/>
  <c r="BM47" i="10"/>
  <c r="BM51" i="10"/>
  <c r="BM55" i="10"/>
  <c r="BM59" i="10"/>
  <c r="BM63" i="10"/>
  <c r="BM67" i="10"/>
  <c r="BM71" i="10"/>
  <c r="BM75" i="10"/>
  <c r="BM79" i="10"/>
  <c r="BM12" i="10"/>
  <c r="BM16" i="10"/>
  <c r="BM20" i="10"/>
  <c r="BM24" i="10"/>
  <c r="BM28" i="10"/>
  <c r="BM32" i="10"/>
  <c r="BM36" i="10"/>
  <c r="BM40" i="10"/>
  <c r="BM44" i="10"/>
  <c r="BM48" i="10"/>
  <c r="BM52" i="10"/>
  <c r="BM56" i="10"/>
  <c r="BM60" i="10"/>
  <c r="BM64" i="10"/>
  <c r="BM68" i="10"/>
  <c r="BM72" i="10"/>
  <c r="BM76" i="10"/>
  <c r="BM80" i="10"/>
  <c r="BM84" i="10"/>
  <c r="BM88" i="10"/>
  <c r="BM92" i="10"/>
  <c r="BM96" i="10"/>
  <c r="BM100" i="10"/>
  <c r="BM104" i="10"/>
  <c r="BM108" i="10"/>
  <c r="BM112" i="10"/>
  <c r="BM116" i="10"/>
  <c r="BM120" i="10"/>
  <c r="BM124" i="10"/>
  <c r="BM128" i="10"/>
  <c r="BM132" i="10"/>
  <c r="BM136" i="10"/>
  <c r="BM140" i="10"/>
  <c r="BM144" i="10"/>
  <c r="BM148" i="10"/>
  <c r="BM152" i="10"/>
  <c r="BM156" i="10"/>
  <c r="BM160" i="10"/>
  <c r="BM164" i="10"/>
  <c r="BM168" i="10"/>
  <c r="BM172" i="10"/>
  <c r="BM176" i="10"/>
  <c r="BM180" i="10"/>
  <c r="BM184" i="10"/>
  <c r="BM188" i="10"/>
  <c r="BM192" i="10"/>
  <c r="BM196" i="10"/>
  <c r="BM200" i="10"/>
  <c r="BM204" i="10"/>
  <c r="BM208" i="10"/>
  <c r="BM212" i="10"/>
  <c r="BM216" i="10"/>
  <c r="BM220" i="10"/>
  <c r="BM224" i="10"/>
  <c r="BM228" i="10"/>
  <c r="BM232" i="10"/>
  <c r="BM236" i="10"/>
  <c r="BM240" i="10"/>
  <c r="BM244" i="10"/>
  <c r="BM248" i="10"/>
  <c r="BM252" i="10"/>
  <c r="BM256" i="10"/>
  <c r="BM260" i="10"/>
  <c r="BM264" i="10"/>
  <c r="BM268" i="10"/>
  <c r="BM272" i="10"/>
  <c r="BM276" i="10"/>
  <c r="BM280" i="10"/>
  <c r="BM284" i="10"/>
  <c r="BM288" i="10"/>
  <c r="BM292" i="10"/>
  <c r="BM296" i="10"/>
  <c r="BM300" i="10"/>
  <c r="BM304" i="10"/>
  <c r="BM308" i="10"/>
  <c r="BM312" i="10"/>
  <c r="BM316" i="10"/>
  <c r="BM320" i="10"/>
  <c r="BM324" i="10"/>
  <c r="BM328" i="10"/>
  <c r="BM332" i="10"/>
  <c r="BM336" i="10"/>
  <c r="BM340" i="10"/>
  <c r="BM344" i="10"/>
  <c r="BM348" i="10"/>
  <c r="BM352" i="10"/>
  <c r="BM356" i="10"/>
  <c r="BM360" i="10"/>
  <c r="BM364" i="10"/>
  <c r="BM368" i="10"/>
  <c r="BM372" i="10"/>
  <c r="BM376" i="10"/>
  <c r="BM13" i="10"/>
  <c r="BM17" i="10"/>
  <c r="BM21" i="10"/>
  <c r="BM25" i="10"/>
  <c r="BM29" i="10"/>
  <c r="BM33" i="10"/>
  <c r="BM37" i="10"/>
  <c r="BM41" i="10"/>
  <c r="BM45" i="10"/>
  <c r="BM49" i="10"/>
  <c r="BM53" i="10"/>
  <c r="BM57" i="10"/>
  <c r="BM61" i="10"/>
  <c r="BM65" i="10"/>
  <c r="BM69" i="10"/>
  <c r="BM73" i="10"/>
  <c r="BM77" i="10"/>
  <c r="BM81" i="10"/>
  <c r="BM14" i="10"/>
  <c r="BM18" i="10"/>
  <c r="BM22" i="10"/>
  <c r="BM26" i="10"/>
  <c r="BM30" i="10"/>
  <c r="BM34" i="10"/>
  <c r="BM38" i="10"/>
  <c r="BM42" i="10"/>
  <c r="BM46" i="10"/>
  <c r="BM50" i="10"/>
  <c r="BM54" i="10"/>
  <c r="BM58" i="10"/>
  <c r="BM62" i="10"/>
  <c r="BM66" i="10"/>
  <c r="BM70" i="10"/>
  <c r="BM74" i="10"/>
  <c r="BM78" i="10"/>
  <c r="BM82" i="10"/>
  <c r="BM86" i="10"/>
  <c r="BM90" i="10"/>
  <c r="BM94" i="10"/>
  <c r="BM98" i="10"/>
  <c r="BM102" i="10"/>
  <c r="BM106" i="10"/>
  <c r="BM110" i="10"/>
  <c r="BM114" i="10"/>
  <c r="BM118" i="10"/>
  <c r="BM122" i="10"/>
  <c r="BM126" i="10"/>
  <c r="BM130" i="10"/>
  <c r="BM134" i="10"/>
  <c r="BM138" i="10"/>
  <c r="BM142" i="10"/>
  <c r="BM146" i="10"/>
  <c r="BM150" i="10"/>
  <c r="BM154" i="10"/>
  <c r="BM158" i="10"/>
  <c r="BM162" i="10"/>
  <c r="BM166" i="10"/>
  <c r="BM170" i="10"/>
  <c r="BM174" i="10"/>
  <c r="BM178" i="10"/>
  <c r="BM182" i="10"/>
  <c r="BM186" i="10"/>
  <c r="BM190" i="10"/>
  <c r="BM194" i="10"/>
  <c r="BM198" i="10"/>
  <c r="BM202" i="10"/>
  <c r="BM206" i="10"/>
  <c r="BM210" i="10"/>
  <c r="BM214" i="10"/>
  <c r="BM218" i="10"/>
  <c r="BM222" i="10"/>
  <c r="BM226" i="10"/>
  <c r="BM230" i="10"/>
  <c r="BM234" i="10"/>
  <c r="BM238" i="10"/>
  <c r="BM242" i="10"/>
  <c r="BM246" i="10"/>
  <c r="BM250" i="10"/>
  <c r="BM254" i="10"/>
  <c r="BM258" i="10"/>
  <c r="BM262" i="10"/>
  <c r="BM266" i="10"/>
  <c r="BM270" i="10"/>
  <c r="BM274" i="10"/>
  <c r="BM278" i="10"/>
  <c r="BM282" i="10"/>
  <c r="BM286" i="10"/>
  <c r="BM290" i="10"/>
  <c r="BM294" i="10"/>
  <c r="BM298" i="10"/>
  <c r="BM302" i="10"/>
  <c r="BM306" i="10"/>
  <c r="BM310" i="10"/>
  <c r="BM314" i="10"/>
  <c r="BM318" i="10"/>
  <c r="BM322" i="10"/>
  <c r="BM326" i="10"/>
  <c r="BM330" i="10"/>
  <c r="BM334" i="10"/>
  <c r="BM338" i="10"/>
  <c r="BM342" i="10"/>
  <c r="BM346" i="10"/>
  <c r="BM350" i="10"/>
  <c r="BM354" i="10"/>
  <c r="BM358" i="10"/>
  <c r="BM362" i="10"/>
  <c r="BM366" i="10"/>
  <c r="BM370" i="10"/>
  <c r="BM374" i="10"/>
  <c r="BM83" i="10"/>
  <c r="BM91" i="10"/>
  <c r="BM99" i="10"/>
  <c r="BM107" i="10"/>
  <c r="BM115" i="10"/>
  <c r="BM123" i="10"/>
  <c r="BM131" i="10"/>
  <c r="BM139" i="10"/>
  <c r="BM147" i="10"/>
  <c r="BM155" i="10"/>
  <c r="BM163" i="10"/>
  <c r="BM171" i="10"/>
  <c r="BM179" i="10"/>
  <c r="BM187" i="10"/>
  <c r="BM195" i="10"/>
  <c r="BM203" i="10"/>
  <c r="BM211" i="10"/>
  <c r="BM219" i="10"/>
  <c r="BM227" i="10"/>
  <c r="BM235" i="10"/>
  <c r="BM243" i="10"/>
  <c r="BM251" i="10"/>
  <c r="BM259" i="10"/>
  <c r="BM267" i="10"/>
  <c r="BM275" i="10"/>
  <c r="BM283" i="10"/>
  <c r="BM291" i="10"/>
  <c r="BM299" i="10"/>
  <c r="BM307" i="10"/>
  <c r="BM315" i="10"/>
  <c r="BM323" i="10"/>
  <c r="BM331" i="10"/>
  <c r="BM339" i="10"/>
  <c r="BM347" i="10"/>
  <c r="BM355" i="10"/>
  <c r="BM363" i="10"/>
  <c r="BM371" i="10"/>
  <c r="BM378" i="10"/>
  <c r="BM382" i="10"/>
  <c r="BM386" i="10"/>
  <c r="BM390" i="10"/>
  <c r="BM394" i="10"/>
  <c r="BM398" i="10"/>
  <c r="BM402" i="10"/>
  <c r="BM406" i="10"/>
  <c r="BM410" i="10"/>
  <c r="BM414" i="10"/>
  <c r="BM418" i="10"/>
  <c r="BM422" i="10"/>
  <c r="BM426" i="10"/>
  <c r="BM430" i="10"/>
  <c r="BM434" i="10"/>
  <c r="BM438" i="10"/>
  <c r="BM442" i="10"/>
  <c r="BM446" i="10"/>
  <c r="BM450" i="10"/>
  <c r="BM454" i="10"/>
  <c r="BM458" i="10"/>
  <c r="BM462" i="10"/>
  <c r="BM466" i="10"/>
  <c r="BM470" i="10"/>
  <c r="BM474" i="10"/>
  <c r="BM478" i="10"/>
  <c r="BM482" i="10"/>
  <c r="BM486" i="10"/>
  <c r="BM490" i="10"/>
  <c r="BM494" i="10"/>
  <c r="BM498" i="10"/>
  <c r="BM502" i="10"/>
  <c r="BM506" i="10"/>
  <c r="BM510" i="10"/>
  <c r="BM514" i="10"/>
  <c r="BM518" i="10"/>
  <c r="BM522" i="10"/>
  <c r="BM526" i="10"/>
  <c r="BM530" i="10"/>
  <c r="BM534" i="10"/>
  <c r="BM538" i="10"/>
  <c r="BM542" i="10"/>
  <c r="BM546" i="10"/>
  <c r="BM550" i="10"/>
  <c r="BM554" i="10"/>
  <c r="BM558" i="10"/>
  <c r="BM562" i="10"/>
  <c r="BM566" i="10"/>
  <c r="BM570" i="10"/>
  <c r="BM574" i="10"/>
  <c r="BM578" i="10"/>
  <c r="BM582" i="10"/>
  <c r="BM586" i="10"/>
  <c r="BM590" i="10"/>
  <c r="BM594" i="10"/>
  <c r="BM598" i="10"/>
  <c r="BM602" i="10"/>
  <c r="BM606" i="10"/>
  <c r="BM610" i="10"/>
  <c r="BM614" i="10"/>
  <c r="BM618" i="10"/>
  <c r="BM622" i="10"/>
  <c r="BM626" i="10"/>
  <c r="BM630" i="10"/>
  <c r="BM634" i="10"/>
  <c r="BM638" i="10"/>
  <c r="BM642" i="10"/>
  <c r="BM646" i="10"/>
  <c r="BM650" i="10"/>
  <c r="BM85" i="10"/>
  <c r="BM93" i="10"/>
  <c r="BM101" i="10"/>
  <c r="BM109" i="10"/>
  <c r="BM117" i="10"/>
  <c r="BM125" i="10"/>
  <c r="BM133" i="10"/>
  <c r="BM141" i="10"/>
  <c r="BM149" i="10"/>
  <c r="BM157" i="10"/>
  <c r="BM165" i="10"/>
  <c r="BM173" i="10"/>
  <c r="BM181" i="10"/>
  <c r="BM189" i="10"/>
  <c r="BM197" i="10"/>
  <c r="BM205" i="10"/>
  <c r="BM213" i="10"/>
  <c r="BM221" i="10"/>
  <c r="BM229" i="10"/>
  <c r="BM237" i="10"/>
  <c r="BM245" i="10"/>
  <c r="BM253" i="10"/>
  <c r="BM261" i="10"/>
  <c r="BM269" i="10"/>
  <c r="BM277" i="10"/>
  <c r="BM285" i="10"/>
  <c r="BM293" i="10"/>
  <c r="BM301" i="10"/>
  <c r="BM309" i="10"/>
  <c r="BM317" i="10"/>
  <c r="BM325" i="10"/>
  <c r="BM333" i="10"/>
  <c r="BM341" i="10"/>
  <c r="BM349" i="10"/>
  <c r="BM357" i="10"/>
  <c r="BM365" i="10"/>
  <c r="BM373" i="10"/>
  <c r="BM379" i="10"/>
  <c r="BM383" i="10"/>
  <c r="BM387" i="10"/>
  <c r="BM391" i="10"/>
  <c r="BM395" i="10"/>
  <c r="BM399" i="10"/>
  <c r="BM403" i="10"/>
  <c r="BM407" i="10"/>
  <c r="BM411" i="10"/>
  <c r="BM415" i="10"/>
  <c r="BM419" i="10"/>
  <c r="BM423" i="10"/>
  <c r="BM427" i="10"/>
  <c r="BM431" i="10"/>
  <c r="BM435" i="10"/>
  <c r="BM439" i="10"/>
  <c r="BM443" i="10"/>
  <c r="BM447" i="10"/>
  <c r="BM451" i="10"/>
  <c r="BM455" i="10"/>
  <c r="BM459" i="10"/>
  <c r="BM463" i="10"/>
  <c r="BM467" i="10"/>
  <c r="BM471" i="10"/>
  <c r="BM475" i="10"/>
  <c r="BM479" i="10"/>
  <c r="BM483" i="10"/>
  <c r="BM487" i="10"/>
  <c r="BM491" i="10"/>
  <c r="BM495" i="10"/>
  <c r="BM499" i="10"/>
  <c r="BM503" i="10"/>
  <c r="BM507" i="10"/>
  <c r="BM511" i="10"/>
  <c r="BM515" i="10"/>
  <c r="BM519" i="10"/>
  <c r="BM523" i="10"/>
  <c r="BM527" i="10"/>
  <c r="BM531" i="10"/>
  <c r="BM535" i="10"/>
  <c r="BM539" i="10"/>
  <c r="BM543" i="10"/>
  <c r="BM547" i="10"/>
  <c r="BM551" i="10"/>
  <c r="BM555" i="10"/>
  <c r="BM559" i="10"/>
  <c r="BM563" i="10"/>
  <c r="BM567" i="10"/>
  <c r="BM571" i="10"/>
  <c r="BM575" i="10"/>
  <c r="BM579" i="10"/>
  <c r="BM583" i="10"/>
  <c r="BM587" i="10"/>
  <c r="BM591" i="10"/>
  <c r="BM595" i="10"/>
  <c r="BM599" i="10"/>
  <c r="BM603" i="10"/>
  <c r="BM607" i="10"/>
  <c r="BM611" i="10"/>
  <c r="BM615" i="10"/>
  <c r="BM619" i="10"/>
  <c r="BM623" i="10"/>
  <c r="BM627" i="10"/>
  <c r="BM631" i="10"/>
  <c r="BM635" i="10"/>
  <c r="BM639" i="10"/>
  <c r="BM643" i="10"/>
  <c r="BM647" i="10"/>
  <c r="BM651" i="10"/>
  <c r="BM655" i="10"/>
  <c r="BM659" i="10"/>
  <c r="BM663" i="10"/>
  <c r="BM667" i="10"/>
  <c r="BM671" i="10"/>
  <c r="BM675" i="10"/>
  <c r="BM679" i="10"/>
  <c r="BM683" i="10"/>
  <c r="BM687" i="10"/>
  <c r="BM691" i="10"/>
  <c r="BM695" i="10"/>
  <c r="BM699" i="10"/>
  <c r="BM703" i="10"/>
  <c r="BM707" i="10"/>
  <c r="BM711" i="10"/>
  <c r="BM715" i="10"/>
  <c r="BM719" i="10"/>
  <c r="BM723" i="10"/>
  <c r="BM727" i="10"/>
  <c r="BM731" i="10"/>
  <c r="BM735" i="10"/>
  <c r="BM739" i="10"/>
  <c r="BM743" i="10"/>
  <c r="BM747" i="10"/>
  <c r="BM751" i="10"/>
  <c r="BM755" i="10"/>
  <c r="BM759" i="10"/>
  <c r="BM763" i="10"/>
  <c r="BM767" i="10"/>
  <c r="BM771" i="10"/>
  <c r="BM775" i="10"/>
  <c r="BM779" i="10"/>
  <c r="BM783" i="10"/>
  <c r="BM787" i="10"/>
  <c r="BM791" i="10"/>
  <c r="BM795" i="10"/>
  <c r="BM799" i="10"/>
  <c r="BM803" i="10"/>
  <c r="BM807" i="10"/>
  <c r="BM811" i="10"/>
  <c r="BM815" i="10"/>
  <c r="BM819" i="10"/>
  <c r="BM823" i="10"/>
  <c r="BM827" i="10"/>
  <c r="BM831" i="10"/>
  <c r="BM835" i="10"/>
  <c r="BM839" i="10"/>
  <c r="BM843" i="10"/>
  <c r="BM847" i="10"/>
  <c r="BM851" i="10"/>
  <c r="BM855" i="10"/>
  <c r="BM859" i="10"/>
  <c r="BM863" i="10"/>
  <c r="BM867" i="10"/>
  <c r="BM871" i="10"/>
  <c r="BM875" i="10"/>
  <c r="BM879" i="10"/>
  <c r="BM883" i="10"/>
  <c r="BM887" i="10"/>
  <c r="BM891" i="10"/>
  <c r="BM895" i="10"/>
  <c r="BM899" i="10"/>
  <c r="BM903" i="10"/>
  <c r="BM907" i="10"/>
  <c r="BM87" i="10"/>
  <c r="BM95" i="10"/>
  <c r="BM103" i="10"/>
  <c r="BM111" i="10"/>
  <c r="BM119" i="10"/>
  <c r="BM127" i="10"/>
  <c r="BM135" i="10"/>
  <c r="BM143" i="10"/>
  <c r="BM151" i="10"/>
  <c r="BM159" i="10"/>
  <c r="BM167" i="10"/>
  <c r="BM175" i="10"/>
  <c r="BM183" i="10"/>
  <c r="BM191" i="10"/>
  <c r="BM199" i="10"/>
  <c r="BM207" i="10"/>
  <c r="BM215" i="10"/>
  <c r="BM223" i="10"/>
  <c r="BM231" i="10"/>
  <c r="BM239" i="10"/>
  <c r="BM247" i="10"/>
  <c r="BM255" i="10"/>
  <c r="BM263" i="10"/>
  <c r="BM271" i="10"/>
  <c r="BM279" i="10"/>
  <c r="BM287" i="10"/>
  <c r="BM295" i="10"/>
  <c r="BM303" i="10"/>
  <c r="BM311" i="10"/>
  <c r="BM319" i="10"/>
  <c r="BM327" i="10"/>
  <c r="BM335" i="10"/>
  <c r="BM343" i="10"/>
  <c r="BM351" i="10"/>
  <c r="BM359" i="10"/>
  <c r="BM367" i="10"/>
  <c r="BM375" i="10"/>
  <c r="BM380" i="10"/>
  <c r="BM384" i="10"/>
  <c r="BM388" i="10"/>
  <c r="BM392" i="10"/>
  <c r="BM396" i="10"/>
  <c r="BM400" i="10"/>
  <c r="BM404" i="10"/>
  <c r="BM408" i="10"/>
  <c r="BM412" i="10"/>
  <c r="BM416" i="10"/>
  <c r="BM420" i="10"/>
  <c r="BM424" i="10"/>
  <c r="BM428" i="10"/>
  <c r="BM432" i="10"/>
  <c r="BM436" i="10"/>
  <c r="BM440" i="10"/>
  <c r="BM444" i="10"/>
  <c r="BM448" i="10"/>
  <c r="BM452" i="10"/>
  <c r="BM456" i="10"/>
  <c r="BM460" i="10"/>
  <c r="BM464" i="10"/>
  <c r="BM468" i="10"/>
  <c r="BM472" i="10"/>
  <c r="BM476" i="10"/>
  <c r="BM480" i="10"/>
  <c r="BM484" i="10"/>
  <c r="BM488" i="10"/>
  <c r="BM492" i="10"/>
  <c r="BM496" i="10"/>
  <c r="BM500" i="10"/>
  <c r="BM504" i="10"/>
  <c r="BM508" i="10"/>
  <c r="BM512" i="10"/>
  <c r="BM516" i="10"/>
  <c r="BM520" i="10"/>
  <c r="BM524" i="10"/>
  <c r="BM528" i="10"/>
  <c r="BM532" i="10"/>
  <c r="BM536" i="10"/>
  <c r="BM540" i="10"/>
  <c r="BM544" i="10"/>
  <c r="BM548" i="10"/>
  <c r="BM552" i="10"/>
  <c r="BM556" i="10"/>
  <c r="BM560" i="10"/>
  <c r="BM564" i="10"/>
  <c r="BM568" i="10"/>
  <c r="BM572" i="10"/>
  <c r="BM576" i="10"/>
  <c r="BM580" i="10"/>
  <c r="BM584" i="10"/>
  <c r="BM588" i="10"/>
  <c r="BM592" i="10"/>
  <c r="BM596" i="10"/>
  <c r="BM600" i="10"/>
  <c r="BM604" i="10"/>
  <c r="BM608" i="10"/>
  <c r="BM612" i="10"/>
  <c r="BM616" i="10"/>
  <c r="BM620" i="10"/>
  <c r="BM624" i="10"/>
  <c r="BM628" i="10"/>
  <c r="BM632" i="10"/>
  <c r="BM636" i="10"/>
  <c r="BM640" i="10"/>
  <c r="BM644" i="10"/>
  <c r="BM648" i="10"/>
  <c r="BM89" i="10"/>
  <c r="BM97" i="10"/>
  <c r="BM105" i="10"/>
  <c r="BM113" i="10"/>
  <c r="BM121" i="10"/>
  <c r="BM129" i="10"/>
  <c r="BM137" i="10"/>
  <c r="BM145" i="10"/>
  <c r="BM153" i="10"/>
  <c r="BM161" i="10"/>
  <c r="BM169" i="10"/>
  <c r="BM177" i="10"/>
  <c r="BM185" i="10"/>
  <c r="BM193" i="10"/>
  <c r="BM201" i="10"/>
  <c r="BM209" i="10"/>
  <c r="BM217" i="10"/>
  <c r="BM225" i="10"/>
  <c r="BM233" i="10"/>
  <c r="BM241" i="10"/>
  <c r="BM249" i="10"/>
  <c r="BM257" i="10"/>
  <c r="BM265" i="10"/>
  <c r="BM273" i="10"/>
  <c r="BM281" i="10"/>
  <c r="BM289" i="10"/>
  <c r="BM297" i="10"/>
  <c r="BM305" i="10"/>
  <c r="BM313" i="10"/>
  <c r="BM321" i="10"/>
  <c r="BM329" i="10"/>
  <c r="BM337" i="10"/>
  <c r="BM345" i="10"/>
  <c r="BM353" i="10"/>
  <c r="BM361" i="10"/>
  <c r="BM369" i="10"/>
  <c r="BM377" i="10"/>
  <c r="BM381" i="10"/>
  <c r="BM385" i="10"/>
  <c r="BM389" i="10"/>
  <c r="BM393" i="10"/>
  <c r="BM397" i="10"/>
  <c r="BM401" i="10"/>
  <c r="BM405" i="10"/>
  <c r="BM409" i="10"/>
  <c r="BM413" i="10"/>
  <c r="BM417" i="10"/>
  <c r="BM421" i="10"/>
  <c r="BM425" i="10"/>
  <c r="BM429" i="10"/>
  <c r="BM433" i="10"/>
  <c r="BM437" i="10"/>
  <c r="BM441" i="10"/>
  <c r="BM445" i="10"/>
  <c r="BM449" i="10"/>
  <c r="BM453" i="10"/>
  <c r="BM457" i="10"/>
  <c r="BM461" i="10"/>
  <c r="BM465" i="10"/>
  <c r="BM469" i="10"/>
  <c r="BM473" i="10"/>
  <c r="BM477" i="10"/>
  <c r="BM481" i="10"/>
  <c r="BM485" i="10"/>
  <c r="BM489" i="10"/>
  <c r="BM493" i="10"/>
  <c r="BM497" i="10"/>
  <c r="BM501" i="10"/>
  <c r="BM505" i="10"/>
  <c r="BM509" i="10"/>
  <c r="BM513" i="10"/>
  <c r="BM517" i="10"/>
  <c r="BM521" i="10"/>
  <c r="BM525" i="10"/>
  <c r="BM529" i="10"/>
  <c r="BM533" i="10"/>
  <c r="BM537" i="10"/>
  <c r="BM541" i="10"/>
  <c r="BM545" i="10"/>
  <c r="BM549" i="10"/>
  <c r="BM553" i="10"/>
  <c r="BM557" i="10"/>
  <c r="BM561" i="10"/>
  <c r="BM565" i="10"/>
  <c r="BM569" i="10"/>
  <c r="BM573" i="10"/>
  <c r="BM577" i="10"/>
  <c r="BM581" i="10"/>
  <c r="BM585" i="10"/>
  <c r="BM589" i="10"/>
  <c r="BM593" i="10"/>
  <c r="BM597" i="10"/>
  <c r="BM601" i="10"/>
  <c r="BM605" i="10"/>
  <c r="BM609" i="10"/>
  <c r="BM613" i="10"/>
  <c r="BM617" i="10"/>
  <c r="BM621" i="10"/>
  <c r="BM625" i="10"/>
  <c r="BM629" i="10"/>
  <c r="BM633" i="10"/>
  <c r="BM637" i="10"/>
  <c r="BM641" i="10"/>
  <c r="BM645" i="10"/>
  <c r="BM649" i="10"/>
  <c r="BM653" i="10"/>
  <c r="BM657" i="10"/>
  <c r="BM661" i="10"/>
  <c r="BM665" i="10"/>
  <c r="BM669" i="10"/>
  <c r="BM673" i="10"/>
  <c r="BM677" i="10"/>
  <c r="BM681" i="10"/>
  <c r="BM685" i="10"/>
  <c r="BM689" i="10"/>
  <c r="BM693" i="10"/>
  <c r="BM697" i="10"/>
  <c r="BM701" i="10"/>
  <c r="BM705" i="10"/>
  <c r="BM709" i="10"/>
  <c r="BM713" i="10"/>
  <c r="BM717" i="10"/>
  <c r="BM721" i="10"/>
  <c r="BM725" i="10"/>
  <c r="BM729" i="10"/>
  <c r="BM733" i="10"/>
  <c r="BM737" i="10"/>
  <c r="BM741" i="10"/>
  <c r="BM745" i="10"/>
  <c r="BM749" i="10"/>
  <c r="BM753" i="10"/>
  <c r="BM757" i="10"/>
  <c r="BM761" i="10"/>
  <c r="BM765" i="10"/>
  <c r="BM769" i="10"/>
  <c r="BM773" i="10"/>
  <c r="BM777" i="10"/>
  <c r="BM781" i="10"/>
  <c r="BM785" i="10"/>
  <c r="BM789" i="10"/>
  <c r="BM793" i="10"/>
  <c r="BM797" i="10"/>
  <c r="BM801" i="10"/>
  <c r="BM805" i="10"/>
  <c r="BM809" i="10"/>
  <c r="BM813" i="10"/>
  <c r="BM817" i="10"/>
  <c r="BM821" i="10"/>
  <c r="BM825" i="10"/>
  <c r="BM829" i="10"/>
  <c r="BM833" i="10"/>
  <c r="BM837" i="10"/>
  <c r="BM841" i="10"/>
  <c r="BM845" i="10"/>
  <c r="BM849" i="10"/>
  <c r="BM853" i="10"/>
  <c r="BM857" i="10"/>
  <c r="BM861" i="10"/>
  <c r="BM865" i="10"/>
  <c r="BM869" i="10"/>
  <c r="BM873" i="10"/>
  <c r="BM877" i="10"/>
  <c r="BM881" i="10"/>
  <c r="BM885" i="10"/>
  <c r="BM889" i="10"/>
  <c r="BM893" i="10"/>
  <c r="BM897" i="10"/>
  <c r="BM901" i="10"/>
  <c r="BM905" i="10"/>
  <c r="BM909" i="10"/>
  <c r="BM652" i="10"/>
  <c r="BM660" i="10"/>
  <c r="BM668" i="10"/>
  <c r="BM676" i="10"/>
  <c r="BM684" i="10"/>
  <c r="BM692" i="10"/>
  <c r="BM700" i="10"/>
  <c r="BM708" i="10"/>
  <c r="BM716" i="10"/>
  <c r="BM724" i="10"/>
  <c r="BM732" i="10"/>
  <c r="BM740" i="10"/>
  <c r="BM748" i="10"/>
  <c r="BM756" i="10"/>
  <c r="BM764" i="10"/>
  <c r="BM772" i="10"/>
  <c r="BM780" i="10"/>
  <c r="BM788" i="10"/>
  <c r="BM796" i="10"/>
  <c r="BM804" i="10"/>
  <c r="BM812" i="10"/>
  <c r="BM820" i="10"/>
  <c r="BM828" i="10"/>
  <c r="BM836" i="10"/>
  <c r="BM844" i="10"/>
  <c r="BM852" i="10"/>
  <c r="BM860" i="10"/>
  <c r="BM868" i="10"/>
  <c r="BM876" i="10"/>
  <c r="BM884" i="10"/>
  <c r="BM892" i="10"/>
  <c r="BM900" i="10"/>
  <c r="BM908" i="10"/>
  <c r="BM913" i="10"/>
  <c r="BM917" i="10"/>
  <c r="BM921" i="10"/>
  <c r="BM925" i="10"/>
  <c r="BM929" i="10"/>
  <c r="BM933" i="10"/>
  <c r="BM937" i="10"/>
  <c r="BM941" i="10"/>
  <c r="BM945" i="10"/>
  <c r="BM949" i="10"/>
  <c r="BM953" i="10"/>
  <c r="BM957" i="10"/>
  <c r="BM961" i="10"/>
  <c r="BM654" i="10"/>
  <c r="BM662" i="10"/>
  <c r="BM670" i="10"/>
  <c r="BM678" i="10"/>
  <c r="BM686" i="10"/>
  <c r="BM694" i="10"/>
  <c r="BM702" i="10"/>
  <c r="BM710" i="10"/>
  <c r="BM718" i="10"/>
  <c r="BM726" i="10"/>
  <c r="BM734" i="10"/>
  <c r="BM742" i="10"/>
  <c r="BM750" i="10"/>
  <c r="BM758" i="10"/>
  <c r="BM766" i="10"/>
  <c r="BM774" i="10"/>
  <c r="BM782" i="10"/>
  <c r="BM790" i="10"/>
  <c r="BM798" i="10"/>
  <c r="BM806" i="10"/>
  <c r="BM814" i="10"/>
  <c r="BM822" i="10"/>
  <c r="BM830" i="10"/>
  <c r="BM838" i="10"/>
  <c r="BM846" i="10"/>
  <c r="BM854" i="10"/>
  <c r="BM862" i="10"/>
  <c r="BM870" i="10"/>
  <c r="BM878" i="10"/>
  <c r="BM886" i="10"/>
  <c r="BM894" i="10"/>
  <c r="BM902" i="10"/>
  <c r="BM910" i="10"/>
  <c r="BM914" i="10"/>
  <c r="BM918" i="10"/>
  <c r="BM922" i="10"/>
  <c r="BM926" i="10"/>
  <c r="BM930" i="10"/>
  <c r="BM934" i="10"/>
  <c r="BM938" i="10"/>
  <c r="BM942" i="10"/>
  <c r="BM946" i="10"/>
  <c r="BM950" i="10"/>
  <c r="BM954" i="10"/>
  <c r="BM958" i="10"/>
  <c r="BM962" i="10"/>
  <c r="BM656" i="10"/>
  <c r="BM664" i="10"/>
  <c r="BM672" i="10"/>
  <c r="BM680" i="10"/>
  <c r="BM688" i="10"/>
  <c r="BM696" i="10"/>
  <c r="BM704" i="10"/>
  <c r="BM712" i="10"/>
  <c r="BM720" i="10"/>
  <c r="BM728" i="10"/>
  <c r="BM736" i="10"/>
  <c r="BM744" i="10"/>
  <c r="BM752" i="10"/>
  <c r="BM760" i="10"/>
  <c r="BM768" i="10"/>
  <c r="BM776" i="10"/>
  <c r="BM784" i="10"/>
  <c r="BM792" i="10"/>
  <c r="BM800" i="10"/>
  <c r="BM808" i="10"/>
  <c r="BM816" i="10"/>
  <c r="BM824" i="10"/>
  <c r="BM832" i="10"/>
  <c r="BM840" i="10"/>
  <c r="BM848" i="10"/>
  <c r="BM856" i="10"/>
  <c r="BM864" i="10"/>
  <c r="BM872" i="10"/>
  <c r="BM880" i="10"/>
  <c r="BM888" i="10"/>
  <c r="BM896" i="10"/>
  <c r="BM904" i="10"/>
  <c r="BM911" i="10"/>
  <c r="BM915" i="10"/>
  <c r="BM919" i="10"/>
  <c r="BM923" i="10"/>
  <c r="BM927" i="10"/>
  <c r="BM931" i="10"/>
  <c r="BM935" i="10"/>
  <c r="BM939" i="10"/>
  <c r="BM943" i="10"/>
  <c r="BM947" i="10"/>
  <c r="BM951" i="10"/>
  <c r="BM955" i="10"/>
  <c r="BM959" i="10"/>
  <c r="BM963" i="10"/>
  <c r="BM658" i="10"/>
  <c r="BM666" i="10"/>
  <c r="BM674" i="10"/>
  <c r="BM682" i="10"/>
  <c r="BM690" i="10"/>
  <c r="BM698" i="10"/>
  <c r="BM706" i="10"/>
  <c r="BM714" i="10"/>
  <c r="BM722" i="10"/>
  <c r="BM730" i="10"/>
  <c r="BM738" i="10"/>
  <c r="BM746" i="10"/>
  <c r="BM754" i="10"/>
  <c r="BM762" i="10"/>
  <c r="BM770" i="10"/>
  <c r="BM778" i="10"/>
  <c r="BM786" i="10"/>
  <c r="BM794" i="10"/>
  <c r="BM802" i="10"/>
  <c r="BM810" i="10"/>
  <c r="BM818" i="10"/>
  <c r="BM826" i="10"/>
  <c r="BM834" i="10"/>
  <c r="BM842" i="10"/>
  <c r="BM850" i="10"/>
  <c r="BM858" i="10"/>
  <c r="BM866" i="10"/>
  <c r="BM874" i="10"/>
  <c r="BM882" i="10"/>
  <c r="BM890" i="10"/>
  <c r="BM898" i="10"/>
  <c r="BM906" i="10"/>
  <c r="BM912" i="10"/>
  <c r="BM916" i="10"/>
  <c r="BM920" i="10"/>
  <c r="BM924" i="10"/>
  <c r="BM928" i="10"/>
  <c r="BM932" i="10"/>
  <c r="BM936" i="10"/>
  <c r="BM940" i="10"/>
  <c r="BM944" i="10"/>
  <c r="BM948" i="10"/>
  <c r="BM952" i="10"/>
  <c r="BM956" i="10"/>
  <c r="BM960" i="10"/>
  <c r="BM964" i="10"/>
  <c r="BN11" i="8"/>
  <c r="BN15" i="8"/>
  <c r="BN19" i="8"/>
  <c r="BN23" i="8"/>
  <c r="BN27" i="8"/>
  <c r="BN31" i="8"/>
  <c r="BN35" i="8"/>
  <c r="BN39" i="8"/>
  <c r="BN43" i="8"/>
  <c r="BN47" i="8"/>
  <c r="BN51" i="8"/>
  <c r="BN55" i="8"/>
  <c r="BN59" i="8"/>
  <c r="BN63" i="8"/>
  <c r="BN67" i="8"/>
  <c r="BN71" i="8"/>
  <c r="BN75" i="8"/>
  <c r="BN79" i="8"/>
  <c r="BN83" i="8"/>
  <c r="BN87" i="8"/>
  <c r="BN91" i="8"/>
  <c r="BN95" i="8"/>
  <c r="BN99" i="8"/>
  <c r="BN103" i="8"/>
  <c r="BN107" i="8"/>
  <c r="BN111" i="8"/>
  <c r="BN115" i="8"/>
  <c r="BN119" i="8"/>
  <c r="BN123" i="8"/>
  <c r="BN127" i="8"/>
  <c r="BN131" i="8"/>
  <c r="BN135" i="8"/>
  <c r="BN139" i="8"/>
  <c r="BN143" i="8"/>
  <c r="BN147" i="8"/>
  <c r="BN151" i="8"/>
  <c r="BN155" i="8"/>
  <c r="BN159" i="8"/>
  <c r="BN163" i="8"/>
  <c r="BN167" i="8"/>
  <c r="BN171" i="8"/>
  <c r="BN175" i="8"/>
  <c r="BN179" i="8"/>
  <c r="BN183" i="8"/>
  <c r="BN187" i="8"/>
  <c r="BN191" i="8"/>
  <c r="BN195" i="8"/>
  <c r="BN199" i="8"/>
  <c r="BN203" i="8"/>
  <c r="BN207" i="8"/>
  <c r="BN211" i="8"/>
  <c r="BN215" i="8"/>
  <c r="BN219" i="8"/>
  <c r="BN223" i="8"/>
  <c r="BN227" i="8"/>
  <c r="BN231" i="8"/>
  <c r="BN235" i="8"/>
  <c r="BN239" i="8"/>
  <c r="BN243" i="8"/>
  <c r="BN247" i="8"/>
  <c r="BN251" i="8"/>
  <c r="BN255" i="8"/>
  <c r="BN259" i="8"/>
  <c r="BN263" i="8"/>
  <c r="BN267" i="8"/>
  <c r="BN271" i="8"/>
  <c r="BN275" i="8"/>
  <c r="BN279" i="8"/>
  <c r="BN283" i="8"/>
  <c r="BN287" i="8"/>
  <c r="BN291" i="8"/>
  <c r="BN295" i="8"/>
  <c r="BN299" i="8"/>
  <c r="BN303" i="8"/>
  <c r="BN307" i="8"/>
  <c r="BN311" i="8"/>
  <c r="BN315" i="8"/>
  <c r="BN319" i="8"/>
  <c r="BN323" i="8"/>
  <c r="BN327" i="8"/>
  <c r="BN331" i="8"/>
  <c r="BN335" i="8"/>
  <c r="BN339" i="8"/>
  <c r="BN343" i="8"/>
  <c r="BN12" i="8"/>
  <c r="BN16" i="8"/>
  <c r="BN20" i="8"/>
  <c r="BN24" i="8"/>
  <c r="BN28" i="8"/>
  <c r="BN32" i="8"/>
  <c r="BN36" i="8"/>
  <c r="BN40" i="8"/>
  <c r="BN44" i="8"/>
  <c r="BN48" i="8"/>
  <c r="BN52" i="8"/>
  <c r="BN56" i="8"/>
  <c r="BN60" i="8"/>
  <c r="BN64" i="8"/>
  <c r="BN68" i="8"/>
  <c r="BN72" i="8"/>
  <c r="BN76" i="8"/>
  <c r="BN80" i="8"/>
  <c r="BN84" i="8"/>
  <c r="BN88" i="8"/>
  <c r="BN92" i="8"/>
  <c r="BN96" i="8"/>
  <c r="BN100" i="8"/>
  <c r="BN104" i="8"/>
  <c r="BN108" i="8"/>
  <c r="BN112" i="8"/>
  <c r="BN116" i="8"/>
  <c r="BN120" i="8"/>
  <c r="BN124" i="8"/>
  <c r="BN128" i="8"/>
  <c r="BN132" i="8"/>
  <c r="BN136" i="8"/>
  <c r="BN140" i="8"/>
  <c r="BN144" i="8"/>
  <c r="BN148" i="8"/>
  <c r="BN152" i="8"/>
  <c r="BN156" i="8"/>
  <c r="BN160" i="8"/>
  <c r="BN164" i="8"/>
  <c r="BN168" i="8"/>
  <c r="BN172" i="8"/>
  <c r="BN176" i="8"/>
  <c r="BN180" i="8"/>
  <c r="BN184" i="8"/>
  <c r="BN188" i="8"/>
  <c r="BN192" i="8"/>
  <c r="BN196" i="8"/>
  <c r="BN200" i="8"/>
  <c r="BN204" i="8"/>
  <c r="BN208" i="8"/>
  <c r="BN212" i="8"/>
  <c r="BN216" i="8"/>
  <c r="BN220" i="8"/>
  <c r="BN224" i="8"/>
  <c r="BN228" i="8"/>
  <c r="BN232" i="8"/>
  <c r="BN236" i="8"/>
  <c r="BN240" i="8"/>
  <c r="BN244" i="8"/>
  <c r="BN248" i="8"/>
  <c r="BN252" i="8"/>
  <c r="BN256" i="8"/>
  <c r="BN260" i="8"/>
  <c r="BN264" i="8"/>
  <c r="BN268" i="8"/>
  <c r="BN272" i="8"/>
  <c r="BN276" i="8"/>
  <c r="BN280" i="8"/>
  <c r="BN284" i="8"/>
  <c r="BN288" i="8"/>
  <c r="BN292" i="8"/>
  <c r="BN296" i="8"/>
  <c r="BN300" i="8"/>
  <c r="BN304" i="8"/>
  <c r="BN308" i="8"/>
  <c r="BN312" i="8"/>
  <c r="BN316" i="8"/>
  <c r="BN320" i="8"/>
  <c r="BN324" i="8"/>
  <c r="BN328" i="8"/>
  <c r="BN332" i="8"/>
  <c r="BN336" i="8"/>
  <c r="BN340" i="8"/>
  <c r="BN344" i="8"/>
  <c r="BN9" i="8"/>
  <c r="BN10" i="8"/>
  <c r="BN14" i="8"/>
  <c r="BN18" i="8"/>
  <c r="BN22" i="8"/>
  <c r="BN26" i="8"/>
  <c r="BN30" i="8"/>
  <c r="BN34" i="8"/>
  <c r="BN38" i="8"/>
  <c r="BN42" i="8"/>
  <c r="BN46" i="8"/>
  <c r="BN50" i="8"/>
  <c r="BN54" i="8"/>
  <c r="BN58" i="8"/>
  <c r="BN62" i="8"/>
  <c r="BN66" i="8"/>
  <c r="BN70" i="8"/>
  <c r="BN74" i="8"/>
  <c r="BN78" i="8"/>
  <c r="BN82" i="8"/>
  <c r="BN86" i="8"/>
  <c r="BN90" i="8"/>
  <c r="BN94" i="8"/>
  <c r="BN98" i="8"/>
  <c r="BN102" i="8"/>
  <c r="BN106" i="8"/>
  <c r="BN110" i="8"/>
  <c r="BN114" i="8"/>
  <c r="BN118" i="8"/>
  <c r="BN122" i="8"/>
  <c r="BN126" i="8"/>
  <c r="BN130" i="8"/>
  <c r="BN134" i="8"/>
  <c r="BN138" i="8"/>
  <c r="BN142" i="8"/>
  <c r="BN146" i="8"/>
  <c r="BN150" i="8"/>
  <c r="BN154" i="8"/>
  <c r="BN158" i="8"/>
  <c r="BN162" i="8"/>
  <c r="BN166" i="8"/>
  <c r="BN170" i="8"/>
  <c r="BN174" i="8"/>
  <c r="BN178" i="8"/>
  <c r="BN182" i="8"/>
  <c r="BN186" i="8"/>
  <c r="BN190" i="8"/>
  <c r="BN194" i="8"/>
  <c r="BN198" i="8"/>
  <c r="BN202" i="8"/>
  <c r="BN206" i="8"/>
  <c r="BN210" i="8"/>
  <c r="BN214" i="8"/>
  <c r="BN218" i="8"/>
  <c r="BN222" i="8"/>
  <c r="BN226" i="8"/>
  <c r="BN230" i="8"/>
  <c r="BN234" i="8"/>
  <c r="BN238" i="8"/>
  <c r="BN242" i="8"/>
  <c r="BN246" i="8"/>
  <c r="BN250" i="8"/>
  <c r="BN13" i="8"/>
  <c r="BN29" i="8"/>
  <c r="BN45" i="8"/>
  <c r="BN61" i="8"/>
  <c r="BN77" i="8"/>
  <c r="BN93" i="8"/>
  <c r="BN109" i="8"/>
  <c r="BN125" i="8"/>
  <c r="BN141" i="8"/>
  <c r="BN157" i="8"/>
  <c r="BN173" i="8"/>
  <c r="BN189" i="8"/>
  <c r="BN205" i="8"/>
  <c r="BN221" i="8"/>
  <c r="BN237" i="8"/>
  <c r="BN253" i="8"/>
  <c r="BN261" i="8"/>
  <c r="BN269" i="8"/>
  <c r="BN277" i="8"/>
  <c r="BN285" i="8"/>
  <c r="BN293" i="8"/>
  <c r="BN301" i="8"/>
  <c r="BN309" i="8"/>
  <c r="BN317" i="8"/>
  <c r="BN325" i="8"/>
  <c r="BN333" i="8"/>
  <c r="BN341" i="8"/>
  <c r="BN347" i="8"/>
  <c r="BN351" i="8"/>
  <c r="BN355" i="8"/>
  <c r="BN359" i="8"/>
  <c r="BN363" i="8"/>
  <c r="BN367" i="8"/>
  <c r="BN371" i="8"/>
  <c r="BN375" i="8"/>
  <c r="BN379" i="8"/>
  <c r="BN383" i="8"/>
  <c r="BN387" i="8"/>
  <c r="BN391" i="8"/>
  <c r="BN395" i="8"/>
  <c r="BN399" i="8"/>
  <c r="BN403" i="8"/>
  <c r="BN407" i="8"/>
  <c r="BN411" i="8"/>
  <c r="BN415" i="8"/>
  <c r="BN419" i="8"/>
  <c r="BN423" i="8"/>
  <c r="BN427" i="8"/>
  <c r="BN431" i="8"/>
  <c r="BN435" i="8"/>
  <c r="BN439" i="8"/>
  <c r="BN443" i="8"/>
  <c r="BN447" i="8"/>
  <c r="BN451" i="8"/>
  <c r="BN455" i="8"/>
  <c r="BN459" i="8"/>
  <c r="BN463" i="8"/>
  <c r="BN467" i="8"/>
  <c r="BN471" i="8"/>
  <c r="BN475" i="8"/>
  <c r="BN479" i="8"/>
  <c r="BN483" i="8"/>
  <c r="BN487" i="8"/>
  <c r="BN491" i="8"/>
  <c r="BN495" i="8"/>
  <c r="BN499" i="8"/>
  <c r="BN503" i="8"/>
  <c r="BN507" i="8"/>
  <c r="BN511" i="8"/>
  <c r="BN515" i="8"/>
  <c r="BN519" i="8"/>
  <c r="BN523" i="8"/>
  <c r="BN527" i="8"/>
  <c r="BN531" i="8"/>
  <c r="BN535" i="8"/>
  <c r="BN539" i="8"/>
  <c r="BN543" i="8"/>
  <c r="BN547" i="8"/>
  <c r="BN551" i="8"/>
  <c r="BN555" i="8"/>
  <c r="BN559" i="8"/>
  <c r="BN563" i="8"/>
  <c r="BN567" i="8"/>
  <c r="BN571" i="8"/>
  <c r="BN575" i="8"/>
  <c r="BN579" i="8"/>
  <c r="BN17" i="8"/>
  <c r="BN33" i="8"/>
  <c r="BN49" i="8"/>
  <c r="BN65" i="8"/>
  <c r="BN81" i="8"/>
  <c r="BN97" i="8"/>
  <c r="BN113" i="8"/>
  <c r="BN129" i="8"/>
  <c r="BN145" i="8"/>
  <c r="BN161" i="8"/>
  <c r="BN177" i="8"/>
  <c r="BN193" i="8"/>
  <c r="BN209" i="8"/>
  <c r="BN225" i="8"/>
  <c r="BN241" i="8"/>
  <c r="BN254" i="8"/>
  <c r="BN262" i="8"/>
  <c r="BN270" i="8"/>
  <c r="BN278" i="8"/>
  <c r="BN286" i="8"/>
  <c r="BN294" i="8"/>
  <c r="BN302" i="8"/>
  <c r="BN310" i="8"/>
  <c r="BN318" i="8"/>
  <c r="BN326" i="8"/>
  <c r="BN334" i="8"/>
  <c r="BN342" i="8"/>
  <c r="BN348" i="8"/>
  <c r="BN352" i="8"/>
  <c r="BN356" i="8"/>
  <c r="BN360" i="8"/>
  <c r="BN364" i="8"/>
  <c r="BN368" i="8"/>
  <c r="BN372" i="8"/>
  <c r="BN376" i="8"/>
  <c r="BN380" i="8"/>
  <c r="BN384" i="8"/>
  <c r="BN388" i="8"/>
  <c r="BN392" i="8"/>
  <c r="BN396" i="8"/>
  <c r="BN400" i="8"/>
  <c r="BN404" i="8"/>
  <c r="BN408" i="8"/>
  <c r="BN412" i="8"/>
  <c r="BN416" i="8"/>
  <c r="BN420" i="8"/>
  <c r="BN424" i="8"/>
  <c r="BN428" i="8"/>
  <c r="BN432" i="8"/>
  <c r="BN436" i="8"/>
  <c r="BN440" i="8"/>
  <c r="BN444" i="8"/>
  <c r="BN448" i="8"/>
  <c r="BN452" i="8"/>
  <c r="BN456" i="8"/>
  <c r="BN460" i="8"/>
  <c r="BN21" i="8"/>
  <c r="BN37" i="8"/>
  <c r="BN53" i="8"/>
  <c r="BN69" i="8"/>
  <c r="BN85" i="8"/>
  <c r="BN101" i="8"/>
  <c r="BN117" i="8"/>
  <c r="BN133" i="8"/>
  <c r="BN149" i="8"/>
  <c r="BN165" i="8"/>
  <c r="BN181" i="8"/>
  <c r="BN197" i="8"/>
  <c r="BN213" i="8"/>
  <c r="BN229" i="8"/>
  <c r="BN245" i="8"/>
  <c r="BN257" i="8"/>
  <c r="BN265" i="8"/>
  <c r="BN273" i="8"/>
  <c r="BN281" i="8"/>
  <c r="BN289" i="8"/>
  <c r="BN297" i="8"/>
  <c r="BN305" i="8"/>
  <c r="BN313" i="8"/>
  <c r="BN321" i="8"/>
  <c r="BN329" i="8"/>
  <c r="BN337" i="8"/>
  <c r="BN345" i="8"/>
  <c r="BN349" i="8"/>
  <c r="BN353" i="8"/>
  <c r="BN357" i="8"/>
  <c r="BN361" i="8"/>
  <c r="BN365" i="8"/>
  <c r="BN369" i="8"/>
  <c r="BN373" i="8"/>
  <c r="BN377" i="8"/>
  <c r="BN381" i="8"/>
  <c r="BN385" i="8"/>
  <c r="BN389" i="8"/>
  <c r="BN393" i="8"/>
  <c r="BN397" i="8"/>
  <c r="BN401" i="8"/>
  <c r="BN405" i="8"/>
  <c r="BN409" i="8"/>
  <c r="BN413" i="8"/>
  <c r="BN417" i="8"/>
  <c r="BN421" i="8"/>
  <c r="BN425" i="8"/>
  <c r="BN429" i="8"/>
  <c r="BN433" i="8"/>
  <c r="BN437" i="8"/>
  <c r="BN441" i="8"/>
  <c r="BN445" i="8"/>
  <c r="BN449" i="8"/>
  <c r="BN453" i="8"/>
  <c r="BN457" i="8"/>
  <c r="BN461" i="8"/>
  <c r="BN465" i="8"/>
  <c r="BN469" i="8"/>
  <c r="BN473" i="8"/>
  <c r="BN477" i="8"/>
  <c r="BN481" i="8"/>
  <c r="BN485" i="8"/>
  <c r="BN489" i="8"/>
  <c r="BN493" i="8"/>
  <c r="BN497" i="8"/>
  <c r="BN501" i="8"/>
  <c r="BN505" i="8"/>
  <c r="BN509" i="8"/>
  <c r="BN513" i="8"/>
  <c r="BN517" i="8"/>
  <c r="BN521" i="8"/>
  <c r="BN525" i="8"/>
  <c r="BN529" i="8"/>
  <c r="BN533" i="8"/>
  <c r="BN537" i="8"/>
  <c r="BN541" i="8"/>
  <c r="BN545" i="8"/>
  <c r="BN549" i="8"/>
  <c r="BN553" i="8"/>
  <c r="BN557" i="8"/>
  <c r="BN561" i="8"/>
  <c r="BN565" i="8"/>
  <c r="BN569" i="8"/>
  <c r="BN573" i="8"/>
  <c r="BN577" i="8"/>
  <c r="BN25" i="8"/>
  <c r="BN89" i="8"/>
  <c r="BN153" i="8"/>
  <c r="BN217" i="8"/>
  <c r="BN266" i="8"/>
  <c r="BN41" i="8"/>
  <c r="BN105" i="8"/>
  <c r="BN169" i="8"/>
  <c r="BN233" i="8"/>
  <c r="BN274" i="8"/>
  <c r="BN306" i="8"/>
  <c r="BN338" i="8"/>
  <c r="BN358" i="8"/>
  <c r="BN374" i="8"/>
  <c r="BN390" i="8"/>
  <c r="BN406" i="8"/>
  <c r="BN422" i="8"/>
  <c r="BN438" i="8"/>
  <c r="BN454" i="8"/>
  <c r="BN466" i="8"/>
  <c r="BN474" i="8"/>
  <c r="BN482" i="8"/>
  <c r="BN490" i="8"/>
  <c r="BN498" i="8"/>
  <c r="BN506" i="8"/>
  <c r="BN514" i="8"/>
  <c r="BN522" i="8"/>
  <c r="BN530" i="8"/>
  <c r="BN538" i="8"/>
  <c r="BN546" i="8"/>
  <c r="BN554" i="8"/>
  <c r="BN562" i="8"/>
  <c r="BN570" i="8"/>
  <c r="BN578" i="8"/>
  <c r="BN583" i="8"/>
  <c r="BN587" i="8"/>
  <c r="BN591" i="8"/>
  <c r="BN595" i="8"/>
  <c r="BN599" i="8"/>
  <c r="BN603" i="8"/>
  <c r="BN607" i="8"/>
  <c r="BN611" i="8"/>
  <c r="BN615" i="8"/>
  <c r="BN619" i="8"/>
  <c r="BN623" i="8"/>
  <c r="BN627" i="8"/>
  <c r="BN631" i="8"/>
  <c r="BN635" i="8"/>
  <c r="BN639" i="8"/>
  <c r="BN643" i="8"/>
  <c r="BN647" i="8"/>
  <c r="BN651" i="8"/>
  <c r="BN655" i="8"/>
  <c r="BN659" i="8"/>
  <c r="BN663" i="8"/>
  <c r="BN667" i="8"/>
  <c r="BN671" i="8"/>
  <c r="BN675" i="8"/>
  <c r="BN679" i="8"/>
  <c r="BN683" i="8"/>
  <c r="BN687" i="8"/>
  <c r="BN691" i="8"/>
  <c r="BN695" i="8"/>
  <c r="BN699" i="8"/>
  <c r="BN703" i="8"/>
  <c r="BN707" i="8"/>
  <c r="BN711" i="8"/>
  <c r="BN715" i="8"/>
  <c r="BN719" i="8"/>
  <c r="BN723" i="8"/>
  <c r="BN727" i="8"/>
  <c r="BN731" i="8"/>
  <c r="BN735" i="8"/>
  <c r="BN739" i="8"/>
  <c r="BN743" i="8"/>
  <c r="BN747" i="8"/>
  <c r="BN751" i="8"/>
  <c r="BN755" i="8"/>
  <c r="BN759" i="8"/>
  <c r="BN763" i="8"/>
  <c r="BN767" i="8"/>
  <c r="BN771" i="8"/>
  <c r="BN775" i="8"/>
  <c r="BN779" i="8"/>
  <c r="BN783" i="8"/>
  <c r="BN787" i="8"/>
  <c r="BN791" i="8"/>
  <c r="BN795" i="8"/>
  <c r="BN799" i="8"/>
  <c r="BN803" i="8"/>
  <c r="BN807" i="8"/>
  <c r="BN57" i="8"/>
  <c r="BN121" i="8"/>
  <c r="BN185" i="8"/>
  <c r="BN249" i="8"/>
  <c r="BN282" i="8"/>
  <c r="BN73" i="8"/>
  <c r="BN137" i="8"/>
  <c r="BN201" i="8"/>
  <c r="BN258" i="8"/>
  <c r="BN290" i="8"/>
  <c r="BN322" i="8"/>
  <c r="BN350" i="8"/>
  <c r="BN366" i="8"/>
  <c r="BN382" i="8"/>
  <c r="BN398" i="8"/>
  <c r="BN414" i="8"/>
  <c r="BN430" i="8"/>
  <c r="BN446" i="8"/>
  <c r="BN462" i="8"/>
  <c r="BN470" i="8"/>
  <c r="BN478" i="8"/>
  <c r="BN486" i="8"/>
  <c r="BN494" i="8"/>
  <c r="BN502" i="8"/>
  <c r="BN510" i="8"/>
  <c r="BN518" i="8"/>
  <c r="BN526" i="8"/>
  <c r="BN534" i="8"/>
  <c r="BN542" i="8"/>
  <c r="BN550" i="8"/>
  <c r="BN558" i="8"/>
  <c r="BN566" i="8"/>
  <c r="BN574" i="8"/>
  <c r="BN581" i="8"/>
  <c r="BN585" i="8"/>
  <c r="BN589" i="8"/>
  <c r="BN593" i="8"/>
  <c r="BN597" i="8"/>
  <c r="BN601" i="8"/>
  <c r="BN605" i="8"/>
  <c r="BN609" i="8"/>
  <c r="BN613" i="8"/>
  <c r="BN617" i="8"/>
  <c r="BN621" i="8"/>
  <c r="BN625" i="8"/>
  <c r="BN629" i="8"/>
  <c r="BN633" i="8"/>
  <c r="BN637" i="8"/>
  <c r="BN641" i="8"/>
  <c r="BN645" i="8"/>
  <c r="BN649" i="8"/>
  <c r="BN653" i="8"/>
  <c r="BN657" i="8"/>
  <c r="BN661" i="8"/>
  <c r="BN665" i="8"/>
  <c r="BN669" i="8"/>
  <c r="BN673" i="8"/>
  <c r="BN677" i="8"/>
  <c r="BN681" i="8"/>
  <c r="BN685" i="8"/>
  <c r="BN689" i="8"/>
  <c r="BN693" i="8"/>
  <c r="BN697" i="8"/>
  <c r="BN701" i="8"/>
  <c r="BN705" i="8"/>
  <c r="BN709" i="8"/>
  <c r="BN713" i="8"/>
  <c r="BN717" i="8"/>
  <c r="BN721" i="8"/>
  <c r="BN725" i="8"/>
  <c r="BN729" i="8"/>
  <c r="BN733" i="8"/>
  <c r="BN737" i="8"/>
  <c r="BN741" i="8"/>
  <c r="BN745" i="8"/>
  <c r="BN749" i="8"/>
  <c r="BN753" i="8"/>
  <c r="BN757" i="8"/>
  <c r="BN761" i="8"/>
  <c r="BN765" i="8"/>
  <c r="BN769" i="8"/>
  <c r="BN773" i="8"/>
  <c r="BN777" i="8"/>
  <c r="BN781" i="8"/>
  <c r="BN785" i="8"/>
  <c r="BN789" i="8"/>
  <c r="BN793" i="8"/>
  <c r="BN797" i="8"/>
  <c r="BN801" i="8"/>
  <c r="BN805" i="8"/>
  <c r="BN298" i="8"/>
  <c r="BN354" i="8"/>
  <c r="BN386" i="8"/>
  <c r="BN418" i="8"/>
  <c r="BN450" i="8"/>
  <c r="BN472" i="8"/>
  <c r="BN488" i="8"/>
  <c r="BN504" i="8"/>
  <c r="BN520" i="8"/>
  <c r="BN536" i="8"/>
  <c r="BN552" i="8"/>
  <c r="BN568" i="8"/>
  <c r="BN582" i="8"/>
  <c r="BN590" i="8"/>
  <c r="BN598" i="8"/>
  <c r="BN606" i="8"/>
  <c r="BN614" i="8"/>
  <c r="BN622" i="8"/>
  <c r="BN630" i="8"/>
  <c r="BN638" i="8"/>
  <c r="BN646" i="8"/>
  <c r="BN654" i="8"/>
  <c r="BN662" i="8"/>
  <c r="BN670" i="8"/>
  <c r="BN678" i="8"/>
  <c r="BN686" i="8"/>
  <c r="BN694" i="8"/>
  <c r="BN702" i="8"/>
  <c r="BN710" i="8"/>
  <c r="BN718" i="8"/>
  <c r="BN726" i="8"/>
  <c r="BN734" i="8"/>
  <c r="BN742" i="8"/>
  <c r="BN750" i="8"/>
  <c r="BN758" i="8"/>
  <c r="BN766" i="8"/>
  <c r="BN774" i="8"/>
  <c r="BN782" i="8"/>
  <c r="BN790" i="8"/>
  <c r="BN798" i="8"/>
  <c r="BN806" i="8"/>
  <c r="BN811" i="8"/>
  <c r="BN815" i="8"/>
  <c r="BN819" i="8"/>
  <c r="BN823" i="8"/>
  <c r="BN827" i="8"/>
  <c r="BN831" i="8"/>
  <c r="BN835" i="8"/>
  <c r="BN839" i="8"/>
  <c r="BN843" i="8"/>
  <c r="BN847" i="8"/>
  <c r="BN851" i="8"/>
  <c r="BN855" i="8"/>
  <c r="BN314" i="8"/>
  <c r="BN362" i="8"/>
  <c r="BN394" i="8"/>
  <c r="BN426" i="8"/>
  <c r="BN458" i="8"/>
  <c r="BN476" i="8"/>
  <c r="BN492" i="8"/>
  <c r="BN508" i="8"/>
  <c r="BN524" i="8"/>
  <c r="BN540" i="8"/>
  <c r="BN556" i="8"/>
  <c r="BN572" i="8"/>
  <c r="BN584" i="8"/>
  <c r="BN592" i="8"/>
  <c r="BN600" i="8"/>
  <c r="BN608" i="8"/>
  <c r="BN616" i="8"/>
  <c r="BN624" i="8"/>
  <c r="BN632" i="8"/>
  <c r="BN640" i="8"/>
  <c r="BN648" i="8"/>
  <c r="BN656" i="8"/>
  <c r="BN664" i="8"/>
  <c r="BN672" i="8"/>
  <c r="BN680" i="8"/>
  <c r="BN688" i="8"/>
  <c r="BN696" i="8"/>
  <c r="BN704" i="8"/>
  <c r="BN712" i="8"/>
  <c r="BN720" i="8"/>
  <c r="BN728" i="8"/>
  <c r="BN736" i="8"/>
  <c r="BN744" i="8"/>
  <c r="BN752" i="8"/>
  <c r="BN760" i="8"/>
  <c r="BN768" i="8"/>
  <c r="BN776" i="8"/>
  <c r="BN784" i="8"/>
  <c r="BN792" i="8"/>
  <c r="BN800" i="8"/>
  <c r="BN808" i="8"/>
  <c r="BN812" i="8"/>
  <c r="BN816" i="8"/>
  <c r="BN820" i="8"/>
  <c r="BN824" i="8"/>
  <c r="BN828" i="8"/>
  <c r="BN832" i="8"/>
  <c r="BN836" i="8"/>
  <c r="BN840" i="8"/>
  <c r="BN844" i="8"/>
  <c r="BN848" i="8"/>
  <c r="BN852" i="8"/>
  <c r="BN856" i="8"/>
  <c r="BN330" i="8"/>
  <c r="BN370" i="8"/>
  <c r="BN402" i="8"/>
  <c r="BN434" i="8"/>
  <c r="BN464" i="8"/>
  <c r="BN480" i="8"/>
  <c r="BN496" i="8"/>
  <c r="BN512" i="8"/>
  <c r="BN528" i="8"/>
  <c r="BN544" i="8"/>
  <c r="BN560" i="8"/>
  <c r="BN576" i="8"/>
  <c r="BN586" i="8"/>
  <c r="BN594" i="8"/>
  <c r="BN602" i="8"/>
  <c r="BN610" i="8"/>
  <c r="BN618" i="8"/>
  <c r="BN626" i="8"/>
  <c r="BN634" i="8"/>
  <c r="BN642" i="8"/>
  <c r="BN650" i="8"/>
  <c r="BN658" i="8"/>
  <c r="BN666" i="8"/>
  <c r="BN674" i="8"/>
  <c r="BN682" i="8"/>
  <c r="BN690" i="8"/>
  <c r="BN698" i="8"/>
  <c r="BN706" i="8"/>
  <c r="BN714" i="8"/>
  <c r="BN722" i="8"/>
  <c r="BN730" i="8"/>
  <c r="BN738" i="8"/>
  <c r="BN746" i="8"/>
  <c r="BN754" i="8"/>
  <c r="BN762" i="8"/>
  <c r="BN770" i="8"/>
  <c r="BN778" i="8"/>
  <c r="BN786" i="8"/>
  <c r="BN794" i="8"/>
  <c r="BN802" i="8"/>
  <c r="BN809" i="8"/>
  <c r="BN813" i="8"/>
  <c r="BN817" i="8"/>
  <c r="BN821" i="8"/>
  <c r="BN825" i="8"/>
  <c r="BN829" i="8"/>
  <c r="BN833" i="8"/>
  <c r="BN837" i="8"/>
  <c r="BN841" i="8"/>
  <c r="BN845" i="8"/>
  <c r="BN849" i="8"/>
  <c r="BN853" i="8"/>
  <c r="BN857" i="8"/>
  <c r="BN346" i="8"/>
  <c r="BN378" i="8"/>
  <c r="BN410" i="8"/>
  <c r="BN442" i="8"/>
  <c r="BN468" i="8"/>
  <c r="BN484" i="8"/>
  <c r="BN500" i="8"/>
  <c r="BN516" i="8"/>
  <c r="BN532" i="8"/>
  <c r="BN548" i="8"/>
  <c r="BN564" i="8"/>
  <c r="BN580" i="8"/>
  <c r="BN588" i="8"/>
  <c r="BN596" i="8"/>
  <c r="BN604" i="8"/>
  <c r="BN612" i="8"/>
  <c r="BN620" i="8"/>
  <c r="BN628" i="8"/>
  <c r="BN636" i="8"/>
  <c r="BN644" i="8"/>
  <c r="BN652" i="8"/>
  <c r="BN660" i="8"/>
  <c r="BN668" i="8"/>
  <c r="BN676" i="8"/>
  <c r="BN684" i="8"/>
  <c r="BN692" i="8"/>
  <c r="BN700" i="8"/>
  <c r="BN708" i="8"/>
  <c r="BN716" i="8"/>
  <c r="BN724" i="8"/>
  <c r="BN732" i="8"/>
  <c r="BN740" i="8"/>
  <c r="BN748" i="8"/>
  <c r="BN756" i="8"/>
  <c r="BN764" i="8"/>
  <c r="BN772" i="8"/>
  <c r="BN780" i="8"/>
  <c r="BN788" i="8"/>
  <c r="BN796" i="8"/>
  <c r="BN804" i="8"/>
  <c r="BN810" i="8"/>
  <c r="BN814" i="8"/>
  <c r="BN818" i="8"/>
  <c r="BN822" i="8"/>
  <c r="BN826" i="8"/>
  <c r="BN830" i="8"/>
  <c r="BN834" i="8"/>
  <c r="BN838" i="8"/>
  <c r="BN842" i="8"/>
  <c r="BN846" i="8"/>
  <c r="BN850" i="8"/>
  <c r="BN854" i="8"/>
  <c r="BN858" i="8"/>
  <c r="BE878" i="8"/>
  <c r="BR870" i="8"/>
  <c r="BT870" i="8" s="1"/>
  <c r="BR866" i="8"/>
  <c r="BT866" i="8" s="1"/>
  <c r="BR862" i="8"/>
  <c r="BT862" i="8" s="1"/>
  <c r="BR858" i="8"/>
  <c r="BT858" i="8" s="1"/>
  <c r="BR854" i="8"/>
  <c r="BT854" i="8" s="1"/>
  <c r="BR850" i="8"/>
  <c r="BT850" i="8" s="1"/>
  <c r="BR846" i="8"/>
  <c r="BT846" i="8" s="1"/>
  <c r="BR842" i="8"/>
  <c r="BT842" i="8" s="1"/>
  <c r="BR838" i="8"/>
  <c r="BT838" i="8" s="1"/>
  <c r="BR834" i="8"/>
  <c r="BT834" i="8" s="1"/>
  <c r="BR830" i="8"/>
  <c r="BT830" i="8" s="1"/>
  <c r="BR826" i="8"/>
  <c r="BT826" i="8" s="1"/>
  <c r="BR822" i="8"/>
  <c r="BT822" i="8" s="1"/>
  <c r="BR818" i="8"/>
  <c r="BT818" i="8" s="1"/>
  <c r="BR814" i="8"/>
  <c r="BT814" i="8" s="1"/>
  <c r="BR810" i="8"/>
  <c r="BT810" i="8" s="1"/>
  <c r="BR806" i="8"/>
  <c r="BT806" i="8" s="1"/>
  <c r="BR802" i="8"/>
  <c r="BT802" i="8" s="1"/>
  <c r="BR798" i="8"/>
  <c r="BT798" i="8" s="1"/>
  <c r="BR794" i="8"/>
  <c r="BT794" i="8" s="1"/>
  <c r="BR790" i="8"/>
  <c r="BT790" i="8" s="1"/>
  <c r="BR786" i="8"/>
  <c r="BT786" i="8" s="1"/>
  <c r="BR782" i="8"/>
  <c r="BT782" i="8" s="1"/>
  <c r="BR778" i="8"/>
  <c r="BT778" i="8" s="1"/>
  <c r="BR774" i="8"/>
  <c r="BT774" i="8" s="1"/>
  <c r="BR770" i="8"/>
  <c r="BT770" i="8" s="1"/>
  <c r="BR766" i="8"/>
  <c r="BT766" i="8" s="1"/>
  <c r="BR762" i="8"/>
  <c r="BT762" i="8" s="1"/>
  <c r="BR758" i="8"/>
  <c r="BT758" i="8" s="1"/>
  <c r="BR754" i="8"/>
  <c r="BT754" i="8" s="1"/>
  <c r="BR750" i="8"/>
  <c r="BT750" i="8" s="1"/>
  <c r="BR746" i="8"/>
  <c r="BT746" i="8" s="1"/>
  <c r="BR742" i="8"/>
  <c r="BT742" i="8" s="1"/>
  <c r="BR738" i="8"/>
  <c r="BT738" i="8" s="1"/>
  <c r="BR734" i="8"/>
  <c r="BT734" i="8" s="1"/>
  <c r="BR730" i="8"/>
  <c r="BT730" i="8" s="1"/>
  <c r="BR726" i="8"/>
  <c r="BT726" i="8" s="1"/>
  <c r="BR722" i="8"/>
  <c r="BT722" i="8" s="1"/>
  <c r="BR718" i="8"/>
  <c r="BT718" i="8" s="1"/>
  <c r="BR714" i="8"/>
  <c r="BT714" i="8" s="1"/>
  <c r="BR710" i="8"/>
  <c r="BT710" i="8" s="1"/>
  <c r="BR706" i="8"/>
  <c r="BT706" i="8" s="1"/>
  <c r="BR702" i="8"/>
  <c r="BT702" i="8" s="1"/>
  <c r="BR698" i="8"/>
  <c r="BT698" i="8" s="1"/>
  <c r="BR694" i="8"/>
  <c r="BT694" i="8" s="1"/>
  <c r="BR690" i="8"/>
  <c r="BT690" i="8" s="1"/>
  <c r="BR686" i="8"/>
  <c r="BT686" i="8" s="1"/>
  <c r="BR682" i="8"/>
  <c r="BT682" i="8" s="1"/>
  <c r="BR678" i="8"/>
  <c r="BT678" i="8" s="1"/>
  <c r="BR674" i="8"/>
  <c r="BT674" i="8" s="1"/>
  <c r="BR670" i="8"/>
  <c r="BT670" i="8" s="1"/>
  <c r="BR666" i="8"/>
  <c r="BT666" i="8" s="1"/>
  <c r="BR662" i="8"/>
  <c r="BT662" i="8" s="1"/>
  <c r="BR658" i="8"/>
  <c r="BT658" i="8" s="1"/>
  <c r="BR654" i="8"/>
  <c r="BT654" i="8" s="1"/>
  <c r="BR650" i="8"/>
  <c r="BT650" i="8" s="1"/>
  <c r="BR646" i="8"/>
  <c r="BT646" i="8" s="1"/>
  <c r="BR642" i="8"/>
  <c r="BT642" i="8" s="1"/>
  <c r="BR638" i="8"/>
  <c r="BT638" i="8" s="1"/>
  <c r="BR634" i="8"/>
  <c r="BT634" i="8" s="1"/>
  <c r="BR630" i="8"/>
  <c r="BT630" i="8" s="1"/>
  <c r="BR626" i="8"/>
  <c r="BT626" i="8" s="1"/>
  <c r="BR622" i="8"/>
  <c r="BT622" i="8" s="1"/>
  <c r="BR618" i="8"/>
  <c r="BT618" i="8" s="1"/>
  <c r="BR614" i="8"/>
  <c r="BT614" i="8" s="1"/>
  <c r="BR610" i="8"/>
  <c r="BT610" i="8" s="1"/>
  <c r="BR606" i="8"/>
  <c r="BT606" i="8" s="1"/>
  <c r="BR602" i="8"/>
  <c r="BT602" i="8" s="1"/>
  <c r="BR598" i="8"/>
  <c r="BT598" i="8" s="1"/>
  <c r="BR594" i="8"/>
  <c r="BT594" i="8" s="1"/>
  <c r="BR590" i="8"/>
  <c r="BT590" i="8" s="1"/>
  <c r="BR586" i="8"/>
  <c r="BT586" i="8" s="1"/>
  <c r="BR582" i="8"/>
  <c r="BT582" i="8" s="1"/>
  <c r="BR578" i="8"/>
  <c r="BT578" i="8" s="1"/>
  <c r="BR574" i="8"/>
  <c r="BT574" i="8" s="1"/>
  <c r="BR570" i="8"/>
  <c r="BT570" i="8" s="1"/>
  <c r="BR566" i="8"/>
  <c r="BT566" i="8" s="1"/>
  <c r="BR562" i="8"/>
  <c r="BT562" i="8" s="1"/>
  <c r="BR558" i="8"/>
  <c r="BT558" i="8" s="1"/>
  <c r="BR554" i="8"/>
  <c r="BT554" i="8" s="1"/>
  <c r="BR550" i="8"/>
  <c r="BT550" i="8" s="1"/>
  <c r="BR546" i="8"/>
  <c r="BT546" i="8" s="1"/>
  <c r="BR542" i="8"/>
  <c r="BT542" i="8" s="1"/>
  <c r="BR538" i="8"/>
  <c r="BT538" i="8" s="1"/>
  <c r="BR534" i="8"/>
  <c r="BT534" i="8" s="1"/>
  <c r="BR530" i="8"/>
  <c r="BT530" i="8" s="1"/>
  <c r="BR526" i="8"/>
  <c r="BT526" i="8" s="1"/>
  <c r="BR522" i="8"/>
  <c r="BT522" i="8" s="1"/>
  <c r="BR518" i="8"/>
  <c r="BT518" i="8" s="1"/>
  <c r="BR514" i="8"/>
  <c r="BT514" i="8" s="1"/>
  <c r="BR510" i="8"/>
  <c r="BT510" i="8" s="1"/>
  <c r="BR506" i="8"/>
  <c r="BT506" i="8" s="1"/>
  <c r="BR502" i="8"/>
  <c r="BT502" i="8" s="1"/>
  <c r="BR498" i="8"/>
  <c r="BT498" i="8" s="1"/>
  <c r="BR494" i="8"/>
  <c r="BT494" i="8" s="1"/>
  <c r="BR490" i="8"/>
  <c r="BT490" i="8" s="1"/>
  <c r="BR486" i="8"/>
  <c r="BT486" i="8" s="1"/>
  <c r="BR482" i="8"/>
  <c r="BT482" i="8" s="1"/>
  <c r="BR478" i="8"/>
  <c r="BT478" i="8" s="1"/>
  <c r="BR474" i="8"/>
  <c r="BT474" i="8" s="1"/>
  <c r="BR470" i="8"/>
  <c r="BT470" i="8" s="1"/>
  <c r="BR466" i="8"/>
  <c r="BT466" i="8" s="1"/>
  <c r="BR462" i="8"/>
  <c r="BT462" i="8" s="1"/>
  <c r="BR458" i="8"/>
  <c r="BT458" i="8" s="1"/>
  <c r="BR454" i="8"/>
  <c r="BT454" i="8" s="1"/>
  <c r="BR450" i="8"/>
  <c r="BT450" i="8" s="1"/>
  <c r="BR446" i="8"/>
  <c r="BT446" i="8" s="1"/>
  <c r="BR442" i="8"/>
  <c r="BT442" i="8" s="1"/>
  <c r="BR438" i="8"/>
  <c r="BT438" i="8" s="1"/>
  <c r="BR434" i="8"/>
  <c r="BT434" i="8" s="1"/>
  <c r="BR430" i="8"/>
  <c r="BT430" i="8" s="1"/>
  <c r="BR426" i="8"/>
  <c r="BT426" i="8" s="1"/>
  <c r="BR422" i="8"/>
  <c r="BT422" i="8" s="1"/>
  <c r="BR418" i="8"/>
  <c r="BT418" i="8" s="1"/>
  <c r="BR414" i="8"/>
  <c r="BT414" i="8" s="1"/>
  <c r="BR410" i="8"/>
  <c r="BT410" i="8" s="1"/>
  <c r="BR406" i="8"/>
  <c r="BT406" i="8" s="1"/>
  <c r="BR402" i="8"/>
  <c r="BT402" i="8" s="1"/>
  <c r="BR398" i="8"/>
  <c r="BT398" i="8" s="1"/>
  <c r="BR394" i="8"/>
  <c r="BT394" i="8" s="1"/>
  <c r="BR390" i="8"/>
  <c r="BT390" i="8" s="1"/>
  <c r="BR386" i="8"/>
  <c r="BT386" i="8" s="1"/>
  <c r="BR382" i="8"/>
  <c r="BT382" i="8" s="1"/>
  <c r="BR378" i="8"/>
  <c r="BT378" i="8" s="1"/>
  <c r="BR374" i="8"/>
  <c r="BT374" i="8" s="1"/>
  <c r="BR370" i="8"/>
  <c r="BT370" i="8" s="1"/>
  <c r="BR366" i="8"/>
  <c r="BT366" i="8" s="1"/>
  <c r="BR362" i="8"/>
  <c r="BT362" i="8" s="1"/>
  <c r="BR358" i="8"/>
  <c r="BT358" i="8" s="1"/>
  <c r="BR354" i="8"/>
  <c r="BT354" i="8" s="1"/>
  <c r="BR350" i="8"/>
  <c r="BT350" i="8" s="1"/>
  <c r="BR346" i="8"/>
  <c r="BT346" i="8" s="1"/>
  <c r="BR342" i="8"/>
  <c r="BT342" i="8" s="1"/>
  <c r="BR338" i="8"/>
  <c r="BT338" i="8" s="1"/>
  <c r="BR334" i="8"/>
  <c r="BT334" i="8" s="1"/>
  <c r="BR330" i="8"/>
  <c r="BT330" i="8" s="1"/>
  <c r="BR326" i="8"/>
  <c r="BT326" i="8" s="1"/>
  <c r="BR322" i="8"/>
  <c r="BT322" i="8" s="1"/>
  <c r="BR318" i="8"/>
  <c r="BT318" i="8" s="1"/>
  <c r="BR314" i="8"/>
  <c r="BT314" i="8" s="1"/>
  <c r="BR310" i="8"/>
  <c r="BT310" i="8" s="1"/>
  <c r="BR306" i="8"/>
  <c r="BT306" i="8" s="1"/>
  <c r="BR302" i="8"/>
  <c r="BT302" i="8" s="1"/>
  <c r="BR298" i="8"/>
  <c r="BT298" i="8" s="1"/>
  <c r="BR294" i="8"/>
  <c r="BT294" i="8" s="1"/>
  <c r="BR290" i="8"/>
  <c r="BT290" i="8" s="1"/>
  <c r="BR286" i="8"/>
  <c r="BT286" i="8" s="1"/>
  <c r="BR282" i="8"/>
  <c r="BT282" i="8" s="1"/>
  <c r="BR278" i="8"/>
  <c r="BT278" i="8" s="1"/>
  <c r="BR274" i="8"/>
  <c r="BT274" i="8" s="1"/>
  <c r="BR270" i="8"/>
  <c r="BT270" i="8" s="1"/>
  <c r="BR266" i="8"/>
  <c r="BT266" i="8" s="1"/>
  <c r="BR262" i="8"/>
  <c r="BT262" i="8" s="1"/>
  <c r="BR258" i="8"/>
  <c r="BT258" i="8" s="1"/>
  <c r="BR254" i="8"/>
  <c r="BT254" i="8" s="1"/>
  <c r="BR250" i="8"/>
  <c r="BT250" i="8" s="1"/>
  <c r="BR246" i="8"/>
  <c r="BT246" i="8" s="1"/>
  <c r="BR242" i="8"/>
  <c r="BT242" i="8" s="1"/>
  <c r="BR238" i="8"/>
  <c r="BT238" i="8" s="1"/>
  <c r="BR234" i="8"/>
  <c r="BT234" i="8" s="1"/>
  <c r="BR230" i="8"/>
  <c r="BT230" i="8" s="1"/>
  <c r="BR226" i="8"/>
  <c r="BT226" i="8" s="1"/>
  <c r="BR222" i="8"/>
  <c r="BT222" i="8" s="1"/>
  <c r="BR218" i="8"/>
  <c r="BT218" i="8" s="1"/>
  <c r="BR214" i="8"/>
  <c r="BT214" i="8" s="1"/>
  <c r="BR210" i="8"/>
  <c r="BT210" i="8" s="1"/>
  <c r="BR206" i="8"/>
  <c r="BT206" i="8" s="1"/>
  <c r="BR202" i="8"/>
  <c r="BT202" i="8" s="1"/>
  <c r="BR198" i="8"/>
  <c r="BT198" i="8" s="1"/>
  <c r="BR194" i="8"/>
  <c r="BT194" i="8" s="1"/>
  <c r="BR190" i="8"/>
  <c r="BT190" i="8" s="1"/>
  <c r="BR186" i="8"/>
  <c r="BT186" i="8" s="1"/>
  <c r="BR182" i="8"/>
  <c r="BT182" i="8" s="1"/>
  <c r="BR178" i="8"/>
  <c r="BT178" i="8" s="1"/>
  <c r="BR174" i="8"/>
  <c r="BT174" i="8" s="1"/>
  <c r="BR170" i="8"/>
  <c r="BT170" i="8" s="1"/>
  <c r="BR166" i="8"/>
  <c r="BT166" i="8" s="1"/>
  <c r="BR162" i="8"/>
  <c r="BT162" i="8" s="1"/>
  <c r="BR158" i="8"/>
  <c r="BT158" i="8" s="1"/>
  <c r="BR154" i="8"/>
  <c r="BT154" i="8" s="1"/>
  <c r="BR150" i="8"/>
  <c r="BT150" i="8" s="1"/>
  <c r="BR146" i="8"/>
  <c r="BT146" i="8" s="1"/>
  <c r="BR142" i="8"/>
  <c r="BT142" i="8" s="1"/>
  <c r="BR138" i="8"/>
  <c r="BT138" i="8" s="1"/>
  <c r="BR134" i="8"/>
  <c r="BT134" i="8" s="1"/>
  <c r="BR130" i="8"/>
  <c r="BT130" i="8" s="1"/>
  <c r="BR126" i="8"/>
  <c r="BT126" i="8" s="1"/>
  <c r="BR122" i="8"/>
  <c r="BT122" i="8" s="1"/>
  <c r="BR118" i="8"/>
  <c r="BT118" i="8" s="1"/>
  <c r="BR114" i="8"/>
  <c r="BT114" i="8" s="1"/>
  <c r="BR110" i="8"/>
  <c r="BT110" i="8" s="1"/>
  <c r="BR106" i="8"/>
  <c r="BT106" i="8" s="1"/>
  <c r="BR102" i="8"/>
  <c r="BT102" i="8" s="1"/>
  <c r="BR98" i="8"/>
  <c r="BT98" i="8" s="1"/>
  <c r="BR94" i="8"/>
  <c r="BT94" i="8" s="1"/>
  <c r="BR90" i="8"/>
  <c r="BT90" i="8" s="1"/>
  <c r="BR86" i="8"/>
  <c r="BT86" i="8" s="1"/>
  <c r="BR82" i="8"/>
  <c r="BT82" i="8" s="1"/>
  <c r="BR78" i="8"/>
  <c r="BT78" i="8" s="1"/>
  <c r="BR74" i="8"/>
  <c r="BT74" i="8" s="1"/>
  <c r="BR70" i="8"/>
  <c r="BT70" i="8" s="1"/>
  <c r="BR66" i="8"/>
  <c r="BT66" i="8" s="1"/>
  <c r="BR62" i="8"/>
  <c r="BT62" i="8" s="1"/>
  <c r="BR58" i="8"/>
  <c r="BT58" i="8" s="1"/>
  <c r="BR54" i="8"/>
  <c r="BT54" i="8" s="1"/>
  <c r="BR50" i="8"/>
  <c r="BT50" i="8" s="1"/>
  <c r="BR46" i="8"/>
  <c r="BT46" i="8" s="1"/>
  <c r="BR42" i="8"/>
  <c r="BT42" i="8" s="1"/>
  <c r="BR38" i="8"/>
  <c r="BT38" i="8" s="1"/>
  <c r="BR34" i="8"/>
  <c r="BT34" i="8" s="1"/>
  <c r="BR30" i="8"/>
  <c r="BT30" i="8" s="1"/>
  <c r="BR26" i="8"/>
  <c r="BT26" i="8" s="1"/>
  <c r="BR22" i="8"/>
  <c r="BT22" i="8" s="1"/>
  <c r="BR18" i="8"/>
  <c r="BT18" i="8" s="1"/>
  <c r="BR14" i="8"/>
  <c r="BT14" i="8" s="1"/>
  <c r="BR10" i="8"/>
  <c r="BT10" i="8" s="1"/>
  <c r="BE877" i="8"/>
  <c r="BR873" i="8"/>
  <c r="BT873" i="8" s="1"/>
  <c r="BR869" i="8"/>
  <c r="BT869" i="8" s="1"/>
  <c r="BR865" i="8"/>
  <c r="BT865" i="8" s="1"/>
  <c r="BR861" i="8"/>
  <c r="BT861" i="8" s="1"/>
  <c r="BR857" i="8"/>
  <c r="BT857" i="8" s="1"/>
  <c r="BR853" i="8"/>
  <c r="BT853" i="8" s="1"/>
  <c r="BR849" i="8"/>
  <c r="BT849" i="8" s="1"/>
  <c r="BR845" i="8"/>
  <c r="BT845" i="8" s="1"/>
  <c r="BR841" i="8"/>
  <c r="BT841" i="8" s="1"/>
  <c r="BR837" i="8"/>
  <c r="BT837" i="8" s="1"/>
  <c r="BR833" i="8"/>
  <c r="BT833" i="8" s="1"/>
  <c r="BR829" i="8"/>
  <c r="BT829" i="8" s="1"/>
  <c r="BR825" i="8"/>
  <c r="BT825" i="8" s="1"/>
  <c r="BR821" i="8"/>
  <c r="BT821" i="8" s="1"/>
  <c r="BR817" i="8"/>
  <c r="BT817" i="8" s="1"/>
  <c r="BR813" i="8"/>
  <c r="BT813" i="8" s="1"/>
  <c r="BR809" i="8"/>
  <c r="BT809" i="8" s="1"/>
  <c r="BR805" i="8"/>
  <c r="BT805" i="8" s="1"/>
  <c r="BR801" i="8"/>
  <c r="BT801" i="8" s="1"/>
  <c r="BR797" i="8"/>
  <c r="BT797" i="8" s="1"/>
  <c r="BR793" i="8"/>
  <c r="BT793" i="8" s="1"/>
  <c r="BR789" i="8"/>
  <c r="BT789" i="8" s="1"/>
  <c r="BR785" i="8"/>
  <c r="BT785" i="8" s="1"/>
  <c r="BR781" i="8"/>
  <c r="BT781" i="8" s="1"/>
  <c r="BR777" i="8"/>
  <c r="BT777" i="8" s="1"/>
  <c r="BR773" i="8"/>
  <c r="BT773" i="8" s="1"/>
  <c r="BR769" i="8"/>
  <c r="BT769" i="8" s="1"/>
  <c r="BR765" i="8"/>
  <c r="BT765" i="8" s="1"/>
  <c r="BR761" i="8"/>
  <c r="BT761" i="8" s="1"/>
  <c r="BR757" i="8"/>
  <c r="BT757" i="8" s="1"/>
  <c r="BR753" i="8"/>
  <c r="BT753" i="8" s="1"/>
  <c r="BR749" i="8"/>
  <c r="BT749" i="8" s="1"/>
  <c r="BR745" i="8"/>
  <c r="BT745" i="8" s="1"/>
  <c r="BR741" i="8"/>
  <c r="BT741" i="8" s="1"/>
  <c r="BR737" i="8"/>
  <c r="BT737" i="8" s="1"/>
  <c r="BR733" i="8"/>
  <c r="BT733" i="8" s="1"/>
  <c r="BR729" i="8"/>
  <c r="BT729" i="8" s="1"/>
  <c r="BR725" i="8"/>
  <c r="BT725" i="8" s="1"/>
  <c r="BR721" i="8"/>
  <c r="BT721" i="8" s="1"/>
  <c r="BR717" i="8"/>
  <c r="BT717" i="8" s="1"/>
  <c r="BR713" i="8"/>
  <c r="BT713" i="8" s="1"/>
  <c r="BR709" i="8"/>
  <c r="BT709" i="8" s="1"/>
  <c r="BR705" i="8"/>
  <c r="BT705" i="8" s="1"/>
  <c r="BR701" i="8"/>
  <c r="BT701" i="8" s="1"/>
  <c r="BR697" i="8"/>
  <c r="BT697" i="8" s="1"/>
  <c r="BR693" i="8"/>
  <c r="BT693" i="8" s="1"/>
  <c r="BR689" i="8"/>
  <c r="BT689" i="8" s="1"/>
  <c r="BR685" i="8"/>
  <c r="BT685" i="8" s="1"/>
  <c r="BR681" i="8"/>
  <c r="BT681" i="8" s="1"/>
  <c r="BR677" i="8"/>
  <c r="BT677" i="8" s="1"/>
  <c r="BR673" i="8"/>
  <c r="BT673" i="8" s="1"/>
  <c r="BR669" i="8"/>
  <c r="BT669" i="8" s="1"/>
  <c r="BR665" i="8"/>
  <c r="BT665" i="8" s="1"/>
  <c r="BR661" i="8"/>
  <c r="BT661" i="8" s="1"/>
  <c r="BR657" i="8"/>
  <c r="BT657" i="8" s="1"/>
  <c r="BR653" i="8"/>
  <c r="BT653" i="8" s="1"/>
  <c r="BR649" i="8"/>
  <c r="BT649" i="8" s="1"/>
  <c r="BR645" i="8"/>
  <c r="BT645" i="8" s="1"/>
  <c r="BR641" i="8"/>
  <c r="BT641" i="8" s="1"/>
  <c r="BR637" i="8"/>
  <c r="BT637" i="8" s="1"/>
  <c r="BR633" i="8"/>
  <c r="BT633" i="8" s="1"/>
  <c r="BR629" i="8"/>
  <c r="BT629" i="8" s="1"/>
  <c r="BR625" i="8"/>
  <c r="BT625" i="8" s="1"/>
  <c r="BR621" i="8"/>
  <c r="BT621" i="8" s="1"/>
  <c r="BR617" i="8"/>
  <c r="BT617" i="8" s="1"/>
  <c r="BR613" i="8"/>
  <c r="BT613" i="8" s="1"/>
  <c r="BR609" i="8"/>
  <c r="BT609" i="8" s="1"/>
  <c r="BR605" i="8"/>
  <c r="BT605" i="8" s="1"/>
  <c r="BR601" i="8"/>
  <c r="BT601" i="8" s="1"/>
  <c r="BR597" i="8"/>
  <c r="BT597" i="8" s="1"/>
  <c r="BR593" i="8"/>
  <c r="BT593" i="8" s="1"/>
  <c r="BR589" i="8"/>
  <c r="BT589" i="8" s="1"/>
  <c r="BR585" i="8"/>
  <c r="BT585" i="8" s="1"/>
  <c r="BR581" i="8"/>
  <c r="BT581" i="8" s="1"/>
  <c r="BR577" i="8"/>
  <c r="BT577" i="8" s="1"/>
  <c r="BR573" i="8"/>
  <c r="BT573" i="8" s="1"/>
  <c r="BR569" i="8"/>
  <c r="BT569" i="8" s="1"/>
  <c r="BR565" i="8"/>
  <c r="BT565" i="8" s="1"/>
  <c r="BR561" i="8"/>
  <c r="BT561" i="8" s="1"/>
  <c r="BR557" i="8"/>
  <c r="BT557" i="8" s="1"/>
  <c r="BR553" i="8"/>
  <c r="BT553" i="8" s="1"/>
  <c r="BR549" i="8"/>
  <c r="BT549" i="8" s="1"/>
  <c r="BR545" i="8"/>
  <c r="BT545" i="8" s="1"/>
  <c r="BR541" i="8"/>
  <c r="BT541" i="8" s="1"/>
  <c r="BR537" i="8"/>
  <c r="BT537" i="8" s="1"/>
  <c r="BR533" i="8"/>
  <c r="BT533" i="8" s="1"/>
  <c r="BR529" i="8"/>
  <c r="BT529" i="8" s="1"/>
  <c r="BR525" i="8"/>
  <c r="BT525" i="8" s="1"/>
  <c r="BR521" i="8"/>
  <c r="BT521" i="8" s="1"/>
  <c r="BR517" i="8"/>
  <c r="BT517" i="8" s="1"/>
  <c r="BR513" i="8"/>
  <c r="BT513" i="8" s="1"/>
  <c r="BR509" i="8"/>
  <c r="BT509" i="8" s="1"/>
  <c r="BR505" i="8"/>
  <c r="BT505" i="8" s="1"/>
  <c r="BR501" i="8"/>
  <c r="BT501" i="8" s="1"/>
  <c r="BR497" i="8"/>
  <c r="BT497" i="8" s="1"/>
  <c r="BR493" i="8"/>
  <c r="BT493" i="8" s="1"/>
  <c r="BR489" i="8"/>
  <c r="BT489" i="8" s="1"/>
  <c r="BR485" i="8"/>
  <c r="BT485" i="8" s="1"/>
  <c r="BR481" i="8"/>
  <c r="BT481" i="8" s="1"/>
  <c r="BR477" i="8"/>
  <c r="BT477" i="8" s="1"/>
  <c r="BR473" i="8"/>
  <c r="BT473" i="8" s="1"/>
  <c r="BR469" i="8"/>
  <c r="BT469" i="8" s="1"/>
  <c r="BR465" i="8"/>
  <c r="BT465" i="8" s="1"/>
  <c r="BR461" i="8"/>
  <c r="BT461" i="8" s="1"/>
  <c r="BR457" i="8"/>
  <c r="BT457" i="8" s="1"/>
  <c r="BR453" i="8"/>
  <c r="BT453" i="8" s="1"/>
  <c r="BR449" i="8"/>
  <c r="BT449" i="8" s="1"/>
  <c r="BR445" i="8"/>
  <c r="BT445" i="8" s="1"/>
  <c r="BR441" i="8"/>
  <c r="BT441" i="8" s="1"/>
  <c r="BR437" i="8"/>
  <c r="BT437" i="8" s="1"/>
  <c r="BR433" i="8"/>
  <c r="BT433" i="8" s="1"/>
  <c r="BR429" i="8"/>
  <c r="BT429" i="8" s="1"/>
  <c r="BR425" i="8"/>
  <c r="BT425" i="8" s="1"/>
  <c r="BR421" i="8"/>
  <c r="BT421" i="8" s="1"/>
  <c r="BR417" i="8"/>
  <c r="BT417" i="8" s="1"/>
  <c r="BR413" i="8"/>
  <c r="BT413" i="8" s="1"/>
  <c r="BR409" i="8"/>
  <c r="BT409" i="8" s="1"/>
  <c r="BR405" i="8"/>
  <c r="BT405" i="8" s="1"/>
  <c r="BR401" i="8"/>
  <c r="BT401" i="8" s="1"/>
  <c r="BR397" i="8"/>
  <c r="BT397" i="8" s="1"/>
  <c r="BR393" i="8"/>
  <c r="BT393" i="8" s="1"/>
  <c r="BR389" i="8"/>
  <c r="BT389" i="8" s="1"/>
  <c r="BR385" i="8"/>
  <c r="BT385" i="8" s="1"/>
  <c r="BR381" i="8"/>
  <c r="BT381" i="8" s="1"/>
  <c r="BR377" i="8"/>
  <c r="BT377" i="8" s="1"/>
  <c r="BR373" i="8"/>
  <c r="BT373" i="8" s="1"/>
  <c r="BR369" i="8"/>
  <c r="BT369" i="8" s="1"/>
  <c r="BR365" i="8"/>
  <c r="BT365" i="8" s="1"/>
  <c r="BR361" i="8"/>
  <c r="BT361" i="8" s="1"/>
  <c r="BR357" i="8"/>
  <c r="BT357" i="8" s="1"/>
  <c r="BR353" i="8"/>
  <c r="BT353" i="8" s="1"/>
  <c r="BR349" i="8"/>
  <c r="BT349" i="8" s="1"/>
  <c r="BR345" i="8"/>
  <c r="BT345" i="8" s="1"/>
  <c r="BR341" i="8"/>
  <c r="BT341" i="8" s="1"/>
  <c r="BR337" i="8"/>
  <c r="BT337" i="8" s="1"/>
  <c r="BR333" i="8"/>
  <c r="BT333" i="8" s="1"/>
  <c r="BR329" i="8"/>
  <c r="BT329" i="8" s="1"/>
  <c r="BR325" i="8"/>
  <c r="BT325" i="8" s="1"/>
  <c r="BR321" i="8"/>
  <c r="BT321" i="8" s="1"/>
  <c r="BR317" i="8"/>
  <c r="BT317" i="8" s="1"/>
  <c r="BR313" i="8"/>
  <c r="BT313" i="8" s="1"/>
  <c r="BR309" i="8"/>
  <c r="BT309" i="8" s="1"/>
  <c r="BR305" i="8"/>
  <c r="BT305" i="8" s="1"/>
  <c r="BR301" i="8"/>
  <c r="BT301" i="8" s="1"/>
  <c r="BR297" i="8"/>
  <c r="BT297" i="8" s="1"/>
  <c r="BR293" i="8"/>
  <c r="BT293" i="8" s="1"/>
  <c r="BR289" i="8"/>
  <c r="BT289" i="8" s="1"/>
  <c r="BR285" i="8"/>
  <c r="BT285" i="8" s="1"/>
  <c r="BR281" i="8"/>
  <c r="BT281" i="8" s="1"/>
  <c r="BR277" i="8"/>
  <c r="BT277" i="8" s="1"/>
  <c r="BR273" i="8"/>
  <c r="BT273" i="8" s="1"/>
  <c r="BR269" i="8"/>
  <c r="BT269" i="8" s="1"/>
  <c r="BR265" i="8"/>
  <c r="BT265" i="8" s="1"/>
  <c r="BR261" i="8"/>
  <c r="BT261" i="8" s="1"/>
  <c r="BR257" i="8"/>
  <c r="BT257" i="8" s="1"/>
  <c r="BR253" i="8"/>
  <c r="BT253" i="8" s="1"/>
  <c r="BR249" i="8"/>
  <c r="BT249" i="8" s="1"/>
  <c r="BR245" i="8"/>
  <c r="BT245" i="8" s="1"/>
  <c r="BR241" i="8"/>
  <c r="BT241" i="8" s="1"/>
  <c r="BR237" i="8"/>
  <c r="BT237" i="8" s="1"/>
  <c r="BR233" i="8"/>
  <c r="BT233" i="8" s="1"/>
  <c r="BR229" i="8"/>
  <c r="BT229" i="8" s="1"/>
  <c r="BR225" i="8"/>
  <c r="BT225" i="8" s="1"/>
  <c r="BR221" i="8"/>
  <c r="BT221" i="8" s="1"/>
  <c r="BR217" i="8"/>
  <c r="BT217" i="8" s="1"/>
  <c r="BR213" i="8"/>
  <c r="BT213" i="8" s="1"/>
  <c r="BR209" i="8"/>
  <c r="BT209" i="8" s="1"/>
  <c r="BR205" i="8"/>
  <c r="BT205" i="8" s="1"/>
  <c r="BR201" i="8"/>
  <c r="BT201" i="8" s="1"/>
  <c r="BR197" i="8"/>
  <c r="BT197" i="8" s="1"/>
  <c r="BR193" i="8"/>
  <c r="BT193" i="8" s="1"/>
  <c r="BR189" i="8"/>
  <c r="BT189" i="8" s="1"/>
  <c r="BR185" i="8"/>
  <c r="BT185" i="8" s="1"/>
  <c r="BR181" i="8"/>
  <c r="BT181" i="8" s="1"/>
  <c r="BR177" i="8"/>
  <c r="BT177" i="8" s="1"/>
  <c r="BR173" i="8"/>
  <c r="BT173" i="8" s="1"/>
  <c r="BR169" i="8"/>
  <c r="BT169" i="8" s="1"/>
  <c r="BR165" i="8"/>
  <c r="BT165" i="8" s="1"/>
  <c r="BR161" i="8"/>
  <c r="BT161" i="8" s="1"/>
  <c r="BR157" i="8"/>
  <c r="BT157" i="8" s="1"/>
  <c r="BR153" i="8"/>
  <c r="BT153" i="8" s="1"/>
  <c r="BR149" i="8"/>
  <c r="BT149" i="8" s="1"/>
  <c r="BR145" i="8"/>
  <c r="BT145" i="8" s="1"/>
  <c r="BR141" i="8"/>
  <c r="BT141" i="8" s="1"/>
  <c r="BR137" i="8"/>
  <c r="BT137" i="8" s="1"/>
  <c r="BR133" i="8"/>
  <c r="BT133" i="8" s="1"/>
  <c r="BR129" i="8"/>
  <c r="BT129" i="8" s="1"/>
  <c r="BR125" i="8"/>
  <c r="BT125" i="8" s="1"/>
  <c r="BR121" i="8"/>
  <c r="BT121" i="8" s="1"/>
  <c r="BR117" i="8"/>
  <c r="BT117" i="8" s="1"/>
  <c r="BR113" i="8"/>
  <c r="BT113" i="8" s="1"/>
  <c r="BR109" i="8"/>
  <c r="BT109" i="8" s="1"/>
  <c r="BR105" i="8"/>
  <c r="BT105" i="8" s="1"/>
  <c r="BR101" i="8"/>
  <c r="BT101" i="8" s="1"/>
  <c r="BR97" i="8"/>
  <c r="BT97" i="8" s="1"/>
  <c r="BR93" i="8"/>
  <c r="BT93" i="8" s="1"/>
  <c r="BR89" i="8"/>
  <c r="BT89" i="8" s="1"/>
  <c r="BR85" i="8"/>
  <c r="BT85" i="8" s="1"/>
  <c r="BR81" i="8"/>
  <c r="BT81" i="8" s="1"/>
  <c r="BR77" i="8"/>
  <c r="BT77" i="8" s="1"/>
  <c r="BR73" i="8"/>
  <c r="BT73" i="8" s="1"/>
  <c r="BR69" i="8"/>
  <c r="BT69" i="8" s="1"/>
  <c r="BR65" i="8"/>
  <c r="BT65" i="8" s="1"/>
  <c r="BR61" i="8"/>
  <c r="BT61" i="8" s="1"/>
  <c r="BR57" i="8"/>
  <c r="BT57" i="8" s="1"/>
  <c r="BR53" i="8"/>
  <c r="BT53" i="8" s="1"/>
  <c r="BR49" i="8"/>
  <c r="BT49" i="8" s="1"/>
  <c r="BR45" i="8"/>
  <c r="BT45" i="8" s="1"/>
  <c r="BR41" i="8"/>
  <c r="BT41" i="8" s="1"/>
  <c r="BR37" i="8"/>
  <c r="BT37" i="8" s="1"/>
  <c r="BR33" i="8"/>
  <c r="BT33" i="8" s="1"/>
  <c r="BR29" i="8"/>
  <c r="BT29" i="8" s="1"/>
  <c r="BR25" i="8"/>
  <c r="BT25" i="8" s="1"/>
  <c r="BR21" i="8"/>
  <c r="BT21" i="8" s="1"/>
  <c r="BR17" i="8"/>
  <c r="BT17" i="8" s="1"/>
  <c r="BR13" i="8"/>
  <c r="BT13" i="8" s="1"/>
  <c r="BR9" i="8"/>
  <c r="BT9" i="8" s="1"/>
  <c r="BR872" i="8"/>
  <c r="BT872" i="8" s="1"/>
  <c r="BR868" i="8"/>
  <c r="BT868" i="8" s="1"/>
  <c r="BR864" i="8"/>
  <c r="BT864" i="8" s="1"/>
  <c r="BR860" i="8"/>
  <c r="BT860" i="8" s="1"/>
  <c r="BR856" i="8"/>
  <c r="BT856" i="8" s="1"/>
  <c r="BR852" i="8"/>
  <c r="BT852" i="8" s="1"/>
  <c r="BR848" i="8"/>
  <c r="BT848" i="8" s="1"/>
  <c r="BR844" i="8"/>
  <c r="BT844" i="8" s="1"/>
  <c r="BR840" i="8"/>
  <c r="BT840" i="8" s="1"/>
  <c r="BR836" i="8"/>
  <c r="BT836" i="8" s="1"/>
  <c r="BR832" i="8"/>
  <c r="BT832" i="8" s="1"/>
  <c r="BR828" i="8"/>
  <c r="BT828" i="8" s="1"/>
  <c r="BR824" i="8"/>
  <c r="BT824" i="8" s="1"/>
  <c r="BR820" i="8"/>
  <c r="BT820" i="8" s="1"/>
  <c r="BR816" i="8"/>
  <c r="BT816" i="8" s="1"/>
  <c r="BR812" i="8"/>
  <c r="BT812" i="8" s="1"/>
  <c r="BR808" i="8"/>
  <c r="BT808" i="8" s="1"/>
  <c r="BR804" i="8"/>
  <c r="BT804" i="8" s="1"/>
  <c r="BR800" i="8"/>
  <c r="BT800" i="8" s="1"/>
  <c r="BR796" i="8"/>
  <c r="BT796" i="8" s="1"/>
  <c r="BR792" i="8"/>
  <c r="BT792" i="8" s="1"/>
  <c r="BR788" i="8"/>
  <c r="BT788" i="8" s="1"/>
  <c r="BR784" i="8"/>
  <c r="BT784" i="8" s="1"/>
  <c r="BR780" i="8"/>
  <c r="BT780" i="8" s="1"/>
  <c r="BR776" i="8"/>
  <c r="BT776" i="8" s="1"/>
  <c r="BR772" i="8"/>
  <c r="BT772" i="8" s="1"/>
  <c r="BR768" i="8"/>
  <c r="BT768" i="8" s="1"/>
  <c r="BR764" i="8"/>
  <c r="BT764" i="8" s="1"/>
  <c r="BR760" i="8"/>
  <c r="BT760" i="8" s="1"/>
  <c r="BR756" i="8"/>
  <c r="BT756" i="8" s="1"/>
  <c r="BR752" i="8"/>
  <c r="BT752" i="8" s="1"/>
  <c r="BR748" i="8"/>
  <c r="BT748" i="8" s="1"/>
  <c r="BR744" i="8"/>
  <c r="BT744" i="8" s="1"/>
  <c r="BR740" i="8"/>
  <c r="BT740" i="8" s="1"/>
  <c r="BR736" i="8"/>
  <c r="BT736" i="8" s="1"/>
  <c r="BR732" i="8"/>
  <c r="BT732" i="8" s="1"/>
  <c r="BR728" i="8"/>
  <c r="BT728" i="8" s="1"/>
  <c r="BR724" i="8"/>
  <c r="BT724" i="8" s="1"/>
  <c r="BR720" i="8"/>
  <c r="BT720" i="8" s="1"/>
  <c r="BR716" i="8"/>
  <c r="BT716" i="8" s="1"/>
  <c r="BR712" i="8"/>
  <c r="BT712" i="8" s="1"/>
  <c r="BR708" i="8"/>
  <c r="BT708" i="8" s="1"/>
  <c r="BR704" i="8"/>
  <c r="BT704" i="8" s="1"/>
  <c r="BR700" i="8"/>
  <c r="BT700" i="8" s="1"/>
  <c r="BR696" i="8"/>
  <c r="BT696" i="8" s="1"/>
  <c r="BR692" i="8"/>
  <c r="BT692" i="8" s="1"/>
  <c r="BR688" i="8"/>
  <c r="BT688" i="8" s="1"/>
  <c r="BR684" i="8"/>
  <c r="BT684" i="8" s="1"/>
  <c r="BR680" i="8"/>
  <c r="BT680" i="8" s="1"/>
  <c r="BR676" i="8"/>
  <c r="BT676" i="8" s="1"/>
  <c r="BR672" i="8"/>
  <c r="BT672" i="8" s="1"/>
  <c r="BR668" i="8"/>
  <c r="BT668" i="8" s="1"/>
  <c r="BR664" i="8"/>
  <c r="BT664" i="8" s="1"/>
  <c r="BR660" i="8"/>
  <c r="BT660" i="8" s="1"/>
  <c r="BR656" i="8"/>
  <c r="BT656" i="8" s="1"/>
  <c r="BR652" i="8"/>
  <c r="BT652" i="8" s="1"/>
  <c r="BR648" i="8"/>
  <c r="BT648" i="8" s="1"/>
  <c r="BR644" i="8"/>
  <c r="BT644" i="8" s="1"/>
  <c r="BR640" i="8"/>
  <c r="BT640" i="8" s="1"/>
  <c r="BR636" i="8"/>
  <c r="BT636" i="8" s="1"/>
  <c r="BR632" i="8"/>
  <c r="BT632" i="8" s="1"/>
  <c r="BR628" i="8"/>
  <c r="BT628" i="8" s="1"/>
  <c r="BR624" i="8"/>
  <c r="BT624" i="8" s="1"/>
  <c r="BR620" i="8"/>
  <c r="BT620" i="8" s="1"/>
  <c r="BR616" i="8"/>
  <c r="BT616" i="8" s="1"/>
  <c r="BR612" i="8"/>
  <c r="BT612" i="8" s="1"/>
  <c r="BR608" i="8"/>
  <c r="BT608" i="8" s="1"/>
  <c r="BR604" i="8"/>
  <c r="BT604" i="8" s="1"/>
  <c r="BR600" i="8"/>
  <c r="BT600" i="8" s="1"/>
  <c r="BR596" i="8"/>
  <c r="BT596" i="8" s="1"/>
  <c r="BR592" i="8"/>
  <c r="BT592" i="8" s="1"/>
  <c r="BR588" i="8"/>
  <c r="BT588" i="8" s="1"/>
  <c r="BR584" i="8"/>
  <c r="BT584" i="8" s="1"/>
  <c r="BR580" i="8"/>
  <c r="BT580" i="8" s="1"/>
  <c r="BR576" i="8"/>
  <c r="BT576" i="8" s="1"/>
  <c r="BR572" i="8"/>
  <c r="BT572" i="8" s="1"/>
  <c r="BR568" i="8"/>
  <c r="BT568" i="8" s="1"/>
  <c r="BR564" i="8"/>
  <c r="BT564" i="8" s="1"/>
  <c r="BR560" i="8"/>
  <c r="BT560" i="8" s="1"/>
  <c r="BR556" i="8"/>
  <c r="BT556" i="8" s="1"/>
  <c r="BR552" i="8"/>
  <c r="BT552" i="8" s="1"/>
  <c r="BR548" i="8"/>
  <c r="BT548" i="8" s="1"/>
  <c r="BR544" i="8"/>
  <c r="BT544" i="8" s="1"/>
  <c r="BR540" i="8"/>
  <c r="BT540" i="8" s="1"/>
  <c r="BR536" i="8"/>
  <c r="BT536" i="8" s="1"/>
  <c r="BR532" i="8"/>
  <c r="BT532" i="8" s="1"/>
  <c r="BR528" i="8"/>
  <c r="BT528" i="8" s="1"/>
  <c r="BR524" i="8"/>
  <c r="BT524" i="8" s="1"/>
  <c r="BR520" i="8"/>
  <c r="BT520" i="8" s="1"/>
  <c r="BR516" i="8"/>
  <c r="BT516" i="8" s="1"/>
  <c r="BR512" i="8"/>
  <c r="BT512" i="8" s="1"/>
  <c r="BR508" i="8"/>
  <c r="BT508" i="8" s="1"/>
  <c r="BR504" i="8"/>
  <c r="BT504" i="8" s="1"/>
  <c r="BR500" i="8"/>
  <c r="BT500" i="8" s="1"/>
  <c r="BR496" i="8"/>
  <c r="BT496" i="8" s="1"/>
  <c r="BR492" i="8"/>
  <c r="BT492" i="8" s="1"/>
  <c r="BR488" i="8"/>
  <c r="BT488" i="8" s="1"/>
  <c r="BR484" i="8"/>
  <c r="BT484" i="8" s="1"/>
  <c r="BR480" i="8"/>
  <c r="BT480" i="8" s="1"/>
  <c r="BR476" i="8"/>
  <c r="BT476" i="8" s="1"/>
  <c r="BR472" i="8"/>
  <c r="BT472" i="8" s="1"/>
  <c r="BR468" i="8"/>
  <c r="BT468" i="8" s="1"/>
  <c r="BR464" i="8"/>
  <c r="BT464" i="8" s="1"/>
  <c r="BR460" i="8"/>
  <c r="BT460" i="8" s="1"/>
  <c r="BR456" i="8"/>
  <c r="BT456" i="8" s="1"/>
  <c r="BR452" i="8"/>
  <c r="BT452" i="8" s="1"/>
  <c r="BR448" i="8"/>
  <c r="BT448" i="8" s="1"/>
  <c r="BR444" i="8"/>
  <c r="BT444" i="8" s="1"/>
  <c r="BR440" i="8"/>
  <c r="BT440" i="8" s="1"/>
  <c r="BR436" i="8"/>
  <c r="BT436" i="8" s="1"/>
  <c r="BR432" i="8"/>
  <c r="BT432" i="8" s="1"/>
  <c r="BR428" i="8"/>
  <c r="BT428" i="8" s="1"/>
  <c r="BR424" i="8"/>
  <c r="BT424" i="8" s="1"/>
  <c r="BR420" i="8"/>
  <c r="BT420" i="8" s="1"/>
  <c r="BR416" i="8"/>
  <c r="BT416" i="8" s="1"/>
  <c r="BR412" i="8"/>
  <c r="BT412" i="8" s="1"/>
  <c r="BR408" i="8"/>
  <c r="BT408" i="8" s="1"/>
  <c r="BR404" i="8"/>
  <c r="BT404" i="8" s="1"/>
  <c r="BR400" i="8"/>
  <c r="BT400" i="8" s="1"/>
  <c r="BR396" i="8"/>
  <c r="BT396" i="8" s="1"/>
  <c r="BR392" i="8"/>
  <c r="BT392" i="8" s="1"/>
  <c r="BR388" i="8"/>
  <c r="BT388" i="8" s="1"/>
  <c r="BR384" i="8"/>
  <c r="BT384" i="8" s="1"/>
  <c r="BR380" i="8"/>
  <c r="BT380" i="8" s="1"/>
  <c r="BR376" i="8"/>
  <c r="BT376" i="8" s="1"/>
  <c r="BR372" i="8"/>
  <c r="BT372" i="8" s="1"/>
  <c r="BR368" i="8"/>
  <c r="BT368" i="8" s="1"/>
  <c r="BR364" i="8"/>
  <c r="BT364" i="8" s="1"/>
  <c r="BR360" i="8"/>
  <c r="BT360" i="8" s="1"/>
  <c r="BR356" i="8"/>
  <c r="BT356" i="8" s="1"/>
  <c r="BR352" i="8"/>
  <c r="BT352" i="8" s="1"/>
  <c r="BR348" i="8"/>
  <c r="BT348" i="8" s="1"/>
  <c r="BR344" i="8"/>
  <c r="BT344" i="8" s="1"/>
  <c r="BR340" i="8"/>
  <c r="BT340" i="8" s="1"/>
  <c r="BR336" i="8"/>
  <c r="BT336" i="8" s="1"/>
  <c r="BR332" i="8"/>
  <c r="BT332" i="8" s="1"/>
  <c r="BR328" i="8"/>
  <c r="BT328" i="8" s="1"/>
  <c r="BR324" i="8"/>
  <c r="BT324" i="8" s="1"/>
  <c r="BR320" i="8"/>
  <c r="BT320" i="8" s="1"/>
  <c r="BR316" i="8"/>
  <c r="BT316" i="8" s="1"/>
  <c r="BR312" i="8"/>
  <c r="BT312" i="8" s="1"/>
  <c r="BR308" i="8"/>
  <c r="BT308" i="8" s="1"/>
  <c r="BR304" i="8"/>
  <c r="BT304" i="8" s="1"/>
  <c r="BR300" i="8"/>
  <c r="BT300" i="8" s="1"/>
  <c r="BR296" i="8"/>
  <c r="BT296" i="8" s="1"/>
  <c r="BR292" i="8"/>
  <c r="BT292" i="8" s="1"/>
  <c r="BR288" i="8"/>
  <c r="BT288" i="8" s="1"/>
  <c r="BR284" i="8"/>
  <c r="BT284" i="8" s="1"/>
  <c r="BR280" i="8"/>
  <c r="BT280" i="8" s="1"/>
  <c r="BR276" i="8"/>
  <c r="BT276" i="8" s="1"/>
  <c r="BR272" i="8"/>
  <c r="BT272" i="8" s="1"/>
  <c r="BR268" i="8"/>
  <c r="BT268" i="8" s="1"/>
  <c r="BR264" i="8"/>
  <c r="BT264" i="8" s="1"/>
  <c r="BR260" i="8"/>
  <c r="BT260" i="8" s="1"/>
  <c r="BR256" i="8"/>
  <c r="BT256" i="8" s="1"/>
  <c r="BR252" i="8"/>
  <c r="BT252" i="8" s="1"/>
  <c r="BR248" i="8"/>
  <c r="BT248" i="8" s="1"/>
  <c r="BR244" i="8"/>
  <c r="BT244" i="8" s="1"/>
  <c r="BR240" i="8"/>
  <c r="BT240" i="8" s="1"/>
  <c r="BR236" i="8"/>
  <c r="BT236" i="8" s="1"/>
  <c r="BR232" i="8"/>
  <c r="BT232" i="8" s="1"/>
  <c r="BR228" i="8"/>
  <c r="BT228" i="8" s="1"/>
  <c r="BR224" i="8"/>
  <c r="BT224" i="8" s="1"/>
  <c r="BR220" i="8"/>
  <c r="BT220" i="8" s="1"/>
  <c r="BR216" i="8"/>
  <c r="BT216" i="8" s="1"/>
  <c r="BR212" i="8"/>
  <c r="BT212" i="8" s="1"/>
  <c r="BR208" i="8"/>
  <c r="BT208" i="8" s="1"/>
  <c r="BR204" i="8"/>
  <c r="BT204" i="8" s="1"/>
  <c r="BR200" i="8"/>
  <c r="BT200" i="8" s="1"/>
  <c r="BR196" i="8"/>
  <c r="BT196" i="8" s="1"/>
  <c r="BR192" i="8"/>
  <c r="BT192" i="8" s="1"/>
  <c r="BR188" i="8"/>
  <c r="BT188" i="8" s="1"/>
  <c r="BR184" i="8"/>
  <c r="BT184" i="8" s="1"/>
  <c r="BR180" i="8"/>
  <c r="BT180" i="8" s="1"/>
  <c r="BR176" i="8"/>
  <c r="BT176" i="8" s="1"/>
  <c r="BR172" i="8"/>
  <c r="BT172" i="8" s="1"/>
  <c r="BR168" i="8"/>
  <c r="BT168" i="8" s="1"/>
  <c r="BR164" i="8"/>
  <c r="BT164" i="8" s="1"/>
  <c r="BR160" i="8"/>
  <c r="BT160" i="8" s="1"/>
  <c r="BR156" i="8"/>
  <c r="BT156" i="8" s="1"/>
  <c r="BR152" i="8"/>
  <c r="BT152" i="8" s="1"/>
  <c r="BR148" i="8"/>
  <c r="BT148" i="8" s="1"/>
  <c r="BR144" i="8"/>
  <c r="BT144" i="8" s="1"/>
  <c r="BR140" i="8"/>
  <c r="BT140" i="8" s="1"/>
  <c r="BR136" i="8"/>
  <c r="BT136" i="8" s="1"/>
  <c r="BR132" i="8"/>
  <c r="BT132" i="8" s="1"/>
  <c r="BR128" i="8"/>
  <c r="BT128" i="8" s="1"/>
  <c r="BR124" i="8"/>
  <c r="BT124" i="8" s="1"/>
  <c r="BR120" i="8"/>
  <c r="BT120" i="8" s="1"/>
  <c r="BR116" i="8"/>
  <c r="BT116" i="8" s="1"/>
  <c r="BR112" i="8"/>
  <c r="BT112" i="8" s="1"/>
  <c r="BR108" i="8"/>
  <c r="BT108" i="8" s="1"/>
  <c r="BR104" i="8"/>
  <c r="BT104" i="8" s="1"/>
  <c r="BR100" i="8"/>
  <c r="BT100" i="8" s="1"/>
  <c r="BR96" i="8"/>
  <c r="BT96" i="8" s="1"/>
  <c r="BR92" i="8"/>
  <c r="BT92" i="8" s="1"/>
  <c r="BR88" i="8"/>
  <c r="BT88" i="8" s="1"/>
  <c r="BR84" i="8"/>
  <c r="BT84" i="8" s="1"/>
  <c r="BR80" i="8"/>
  <c r="BT80" i="8" s="1"/>
  <c r="BR76" i="8"/>
  <c r="BT76" i="8" s="1"/>
  <c r="BR72" i="8"/>
  <c r="BT72" i="8" s="1"/>
  <c r="BR68" i="8"/>
  <c r="BT68" i="8" s="1"/>
  <c r="BR64" i="8"/>
  <c r="BT64" i="8" s="1"/>
  <c r="BR60" i="8"/>
  <c r="BT60" i="8" s="1"/>
  <c r="BR56" i="8"/>
  <c r="BT56" i="8" s="1"/>
  <c r="BR52" i="8"/>
  <c r="BT52" i="8" s="1"/>
  <c r="BR48" i="8"/>
  <c r="BT48" i="8" s="1"/>
  <c r="BR44" i="8"/>
  <c r="BT44" i="8" s="1"/>
  <c r="BR40" i="8"/>
  <c r="BT40" i="8" s="1"/>
  <c r="BR36" i="8"/>
  <c r="BT36" i="8" s="1"/>
  <c r="BR32" i="8"/>
  <c r="BT32" i="8" s="1"/>
  <c r="BR28" i="8"/>
  <c r="BT28" i="8" s="1"/>
  <c r="BR24" i="8"/>
  <c r="BT24" i="8" s="1"/>
  <c r="BR20" i="8"/>
  <c r="BT20" i="8" s="1"/>
  <c r="BR16" i="8"/>
  <c r="BT16" i="8" s="1"/>
  <c r="BR12" i="8"/>
  <c r="BT12" i="8" s="1"/>
  <c r="BE879" i="8"/>
  <c r="BR871" i="8"/>
  <c r="BT871" i="8" s="1"/>
  <c r="BR867" i="8"/>
  <c r="BT867" i="8" s="1"/>
  <c r="BR863" i="8"/>
  <c r="BT863" i="8" s="1"/>
  <c r="BR859" i="8"/>
  <c r="BT859" i="8" s="1"/>
  <c r="BR855" i="8"/>
  <c r="BT855" i="8" s="1"/>
  <c r="BR851" i="8"/>
  <c r="BT851" i="8" s="1"/>
  <c r="BR847" i="8"/>
  <c r="BT847" i="8" s="1"/>
  <c r="BR843" i="8"/>
  <c r="BT843" i="8" s="1"/>
  <c r="BR839" i="8"/>
  <c r="BT839" i="8" s="1"/>
  <c r="BR835" i="8"/>
  <c r="BT835" i="8" s="1"/>
  <c r="BR831" i="8"/>
  <c r="BT831" i="8" s="1"/>
  <c r="BR827" i="8"/>
  <c r="BT827" i="8" s="1"/>
  <c r="BR823" i="8"/>
  <c r="BT823" i="8" s="1"/>
  <c r="BR819" i="8"/>
  <c r="BT819" i="8" s="1"/>
  <c r="BR815" i="8"/>
  <c r="BT815" i="8" s="1"/>
  <c r="BR811" i="8"/>
  <c r="BT811" i="8" s="1"/>
  <c r="BR807" i="8"/>
  <c r="BT807" i="8" s="1"/>
  <c r="BR803" i="8"/>
  <c r="BT803" i="8" s="1"/>
  <c r="BR799" i="8"/>
  <c r="BT799" i="8" s="1"/>
  <c r="BR795" i="8"/>
  <c r="BT795" i="8" s="1"/>
  <c r="BR791" i="8"/>
  <c r="BT791" i="8" s="1"/>
  <c r="BR787" i="8"/>
  <c r="BT787" i="8" s="1"/>
  <c r="BR783" i="8"/>
  <c r="BT783" i="8" s="1"/>
  <c r="BR779" i="8"/>
  <c r="BT779" i="8" s="1"/>
  <c r="BR775" i="8"/>
  <c r="BT775" i="8" s="1"/>
  <c r="BR771" i="8"/>
  <c r="BT771" i="8" s="1"/>
  <c r="BR767" i="8"/>
  <c r="BT767" i="8" s="1"/>
  <c r="BR763" i="8"/>
  <c r="BT763" i="8" s="1"/>
  <c r="BR759" i="8"/>
  <c r="BT759" i="8" s="1"/>
  <c r="BR755" i="8"/>
  <c r="BT755" i="8" s="1"/>
  <c r="BR751" i="8"/>
  <c r="BT751" i="8" s="1"/>
  <c r="BR747" i="8"/>
  <c r="BT747" i="8" s="1"/>
  <c r="BR743" i="8"/>
  <c r="BT743" i="8" s="1"/>
  <c r="BR739" i="8"/>
  <c r="BT739" i="8" s="1"/>
  <c r="BR735" i="8"/>
  <c r="BT735" i="8" s="1"/>
  <c r="BR731" i="8"/>
  <c r="BT731" i="8" s="1"/>
  <c r="BR727" i="8"/>
  <c r="BT727" i="8" s="1"/>
  <c r="BR723" i="8"/>
  <c r="BT723" i="8" s="1"/>
  <c r="BR719" i="8"/>
  <c r="BT719" i="8" s="1"/>
  <c r="BR715" i="8"/>
  <c r="BT715" i="8" s="1"/>
  <c r="BR711" i="8"/>
  <c r="BT711" i="8" s="1"/>
  <c r="BR707" i="8"/>
  <c r="BT707" i="8" s="1"/>
  <c r="BR703" i="8"/>
  <c r="BT703" i="8" s="1"/>
  <c r="BR699" i="8"/>
  <c r="BT699" i="8" s="1"/>
  <c r="BR695" i="8"/>
  <c r="BT695" i="8" s="1"/>
  <c r="BR691" i="8"/>
  <c r="BT691" i="8" s="1"/>
  <c r="BR687" i="8"/>
  <c r="BT687" i="8" s="1"/>
  <c r="BR683" i="8"/>
  <c r="BT683" i="8" s="1"/>
  <c r="BR679" i="8"/>
  <c r="BT679" i="8" s="1"/>
  <c r="BR675" i="8"/>
  <c r="BT675" i="8" s="1"/>
  <c r="BR671" i="8"/>
  <c r="BT671" i="8" s="1"/>
  <c r="BR667" i="8"/>
  <c r="BT667" i="8" s="1"/>
  <c r="BR663" i="8"/>
  <c r="BT663" i="8" s="1"/>
  <c r="BR659" i="8"/>
  <c r="BT659" i="8" s="1"/>
  <c r="BR655" i="8"/>
  <c r="BT655" i="8" s="1"/>
  <c r="BR651" i="8"/>
  <c r="BT651" i="8" s="1"/>
  <c r="BR647" i="8"/>
  <c r="BT647" i="8" s="1"/>
  <c r="BR643" i="8"/>
  <c r="BT643" i="8" s="1"/>
  <c r="BR639" i="8"/>
  <c r="BT639" i="8" s="1"/>
  <c r="BR635" i="8"/>
  <c r="BT635" i="8" s="1"/>
  <c r="BR631" i="8"/>
  <c r="BT631" i="8" s="1"/>
  <c r="BR627" i="8"/>
  <c r="BT627" i="8" s="1"/>
  <c r="BR623" i="8"/>
  <c r="BT623" i="8" s="1"/>
  <c r="BR619" i="8"/>
  <c r="BT619" i="8" s="1"/>
  <c r="BR615" i="8"/>
  <c r="BT615" i="8" s="1"/>
  <c r="BR611" i="8"/>
  <c r="BT611" i="8" s="1"/>
  <c r="BR607" i="8"/>
  <c r="BT607" i="8" s="1"/>
  <c r="BR603" i="8"/>
  <c r="BT603" i="8" s="1"/>
  <c r="BR599" i="8"/>
  <c r="BT599" i="8" s="1"/>
  <c r="BR595" i="8"/>
  <c r="BT595" i="8" s="1"/>
  <c r="BR591" i="8"/>
  <c r="BT591" i="8" s="1"/>
  <c r="BR587" i="8"/>
  <c r="BT587" i="8" s="1"/>
  <c r="BR583" i="8"/>
  <c r="BT583" i="8" s="1"/>
  <c r="BR579" i="8"/>
  <c r="BT579" i="8" s="1"/>
  <c r="BR575" i="8"/>
  <c r="BT575" i="8" s="1"/>
  <c r="BR571" i="8"/>
  <c r="BT571" i="8" s="1"/>
  <c r="BR567" i="8"/>
  <c r="BT567" i="8" s="1"/>
  <c r="BR563" i="8"/>
  <c r="BT563" i="8" s="1"/>
  <c r="BR559" i="8"/>
  <c r="BT559" i="8" s="1"/>
  <c r="BR555" i="8"/>
  <c r="BT555" i="8" s="1"/>
  <c r="BR551" i="8"/>
  <c r="BT551" i="8" s="1"/>
  <c r="BR547" i="8"/>
  <c r="BT547" i="8" s="1"/>
  <c r="BR543" i="8"/>
  <c r="BT543" i="8" s="1"/>
  <c r="BR539" i="8"/>
  <c r="BT539" i="8" s="1"/>
  <c r="BR535" i="8"/>
  <c r="BT535" i="8" s="1"/>
  <c r="BR531" i="8"/>
  <c r="BT531" i="8" s="1"/>
  <c r="BR527" i="8"/>
  <c r="BT527" i="8" s="1"/>
  <c r="BR523" i="8"/>
  <c r="BT523" i="8" s="1"/>
  <c r="BR519" i="8"/>
  <c r="BT519" i="8" s="1"/>
  <c r="BR515" i="8"/>
  <c r="BT515" i="8" s="1"/>
  <c r="BR511" i="8"/>
  <c r="BT511" i="8" s="1"/>
  <c r="BR507" i="8"/>
  <c r="BT507" i="8" s="1"/>
  <c r="BR503" i="8"/>
  <c r="BT503" i="8" s="1"/>
  <c r="BR499" i="8"/>
  <c r="BT499" i="8" s="1"/>
  <c r="BR495" i="8"/>
  <c r="BT495" i="8" s="1"/>
  <c r="BR491" i="8"/>
  <c r="BT491" i="8" s="1"/>
  <c r="BR487" i="8"/>
  <c r="BT487" i="8" s="1"/>
  <c r="BR483" i="8"/>
  <c r="BT483" i="8" s="1"/>
  <c r="BR479" i="8"/>
  <c r="BT479" i="8" s="1"/>
  <c r="BR475" i="8"/>
  <c r="BT475" i="8" s="1"/>
  <c r="BR471" i="8"/>
  <c r="BT471" i="8" s="1"/>
  <c r="BR467" i="8"/>
  <c r="BT467" i="8" s="1"/>
  <c r="BR463" i="8"/>
  <c r="BT463" i="8" s="1"/>
  <c r="BR459" i="8"/>
  <c r="BT459" i="8" s="1"/>
  <c r="BR455" i="8"/>
  <c r="BT455" i="8" s="1"/>
  <c r="BR451" i="8"/>
  <c r="BT451" i="8" s="1"/>
  <c r="BR447" i="8"/>
  <c r="BT447" i="8" s="1"/>
  <c r="BR443" i="8"/>
  <c r="BT443" i="8" s="1"/>
  <c r="BR439" i="8"/>
  <c r="BT439" i="8" s="1"/>
  <c r="BR435" i="8"/>
  <c r="BT435" i="8" s="1"/>
  <c r="BR431" i="8"/>
  <c r="BT431" i="8" s="1"/>
  <c r="BR427" i="8"/>
  <c r="BT427" i="8" s="1"/>
  <c r="BR423" i="8"/>
  <c r="BT423" i="8" s="1"/>
  <c r="BR419" i="8"/>
  <c r="BT419" i="8" s="1"/>
  <c r="BR415" i="8"/>
  <c r="BT415" i="8" s="1"/>
  <c r="BR411" i="8"/>
  <c r="BT411" i="8" s="1"/>
  <c r="BR407" i="8"/>
  <c r="BT407" i="8" s="1"/>
  <c r="BR403" i="8"/>
  <c r="BT403" i="8" s="1"/>
  <c r="BR399" i="8"/>
  <c r="BT399" i="8" s="1"/>
  <c r="BR395" i="8"/>
  <c r="BT395" i="8" s="1"/>
  <c r="BR391" i="8"/>
  <c r="BT391" i="8" s="1"/>
  <c r="BR387" i="8"/>
  <c r="BT387" i="8" s="1"/>
  <c r="BR383" i="8"/>
  <c r="BT383" i="8" s="1"/>
  <c r="BR379" i="8"/>
  <c r="BT379" i="8" s="1"/>
  <c r="BR375" i="8"/>
  <c r="BT375" i="8" s="1"/>
  <c r="BR371" i="8"/>
  <c r="BT371" i="8" s="1"/>
  <c r="BR367" i="8"/>
  <c r="BT367" i="8" s="1"/>
  <c r="BR363" i="8"/>
  <c r="BT363" i="8" s="1"/>
  <c r="BR359" i="8"/>
  <c r="BT359" i="8" s="1"/>
  <c r="BR355" i="8"/>
  <c r="BT355" i="8" s="1"/>
  <c r="BR351" i="8"/>
  <c r="BT351" i="8" s="1"/>
  <c r="BR347" i="8"/>
  <c r="BT347" i="8" s="1"/>
  <c r="BR343" i="8"/>
  <c r="BT343" i="8" s="1"/>
  <c r="BR339" i="8"/>
  <c r="BT339" i="8" s="1"/>
  <c r="BR335" i="8"/>
  <c r="BT335" i="8" s="1"/>
  <c r="BR331" i="8"/>
  <c r="BT331" i="8" s="1"/>
  <c r="BR327" i="8"/>
  <c r="BT327" i="8" s="1"/>
  <c r="BR323" i="8"/>
  <c r="BT323" i="8" s="1"/>
  <c r="BR319" i="8"/>
  <c r="BT319" i="8" s="1"/>
  <c r="BR315" i="8"/>
  <c r="BT315" i="8" s="1"/>
  <c r="BR311" i="8"/>
  <c r="BT311" i="8" s="1"/>
  <c r="BR307" i="8"/>
  <c r="BT307" i="8" s="1"/>
  <c r="BR303" i="8"/>
  <c r="BT303" i="8" s="1"/>
  <c r="BR299" i="8"/>
  <c r="BT299" i="8" s="1"/>
  <c r="BR295" i="8"/>
  <c r="BT295" i="8" s="1"/>
  <c r="BR291" i="8"/>
  <c r="BT291" i="8" s="1"/>
  <c r="BR287" i="8"/>
  <c r="BT287" i="8" s="1"/>
  <c r="BR283" i="8"/>
  <c r="BT283" i="8" s="1"/>
  <c r="BR279" i="8"/>
  <c r="BT279" i="8" s="1"/>
  <c r="BR275" i="8"/>
  <c r="BT275" i="8" s="1"/>
  <c r="BR271" i="8"/>
  <c r="BT271" i="8" s="1"/>
  <c r="BR267" i="8"/>
  <c r="BT267" i="8" s="1"/>
  <c r="BR263" i="8"/>
  <c r="BT263" i="8" s="1"/>
  <c r="BR259" i="8"/>
  <c r="BT259" i="8" s="1"/>
  <c r="BR255" i="8"/>
  <c r="BT255" i="8" s="1"/>
  <c r="BR251" i="8"/>
  <c r="BT251" i="8" s="1"/>
  <c r="BR247" i="8"/>
  <c r="BT247" i="8" s="1"/>
  <c r="BR243" i="8"/>
  <c r="BT243" i="8" s="1"/>
  <c r="BR239" i="8"/>
  <c r="BT239" i="8" s="1"/>
  <c r="BR235" i="8"/>
  <c r="BT235" i="8" s="1"/>
  <c r="BR231" i="8"/>
  <c r="BT231" i="8" s="1"/>
  <c r="BR227" i="8"/>
  <c r="BT227" i="8" s="1"/>
  <c r="BR223" i="8"/>
  <c r="BT223" i="8" s="1"/>
  <c r="BR219" i="8"/>
  <c r="BT219" i="8" s="1"/>
  <c r="BR215" i="8"/>
  <c r="BT215" i="8" s="1"/>
  <c r="BR211" i="8"/>
  <c r="BT211" i="8" s="1"/>
  <c r="BR207" i="8"/>
  <c r="BT207" i="8" s="1"/>
  <c r="BR203" i="8"/>
  <c r="BT203" i="8" s="1"/>
  <c r="BR199" i="8"/>
  <c r="BT199" i="8" s="1"/>
  <c r="BR195" i="8"/>
  <c r="BT195" i="8" s="1"/>
  <c r="BR191" i="8"/>
  <c r="BT191" i="8" s="1"/>
  <c r="BR187" i="8"/>
  <c r="BT187" i="8" s="1"/>
  <c r="BR183" i="8"/>
  <c r="BT183" i="8" s="1"/>
  <c r="BR179" i="8"/>
  <c r="BT179" i="8" s="1"/>
  <c r="BR175" i="8"/>
  <c r="BT175" i="8" s="1"/>
  <c r="BR171" i="8"/>
  <c r="BT171" i="8" s="1"/>
  <c r="BR167" i="8"/>
  <c r="BT167" i="8" s="1"/>
  <c r="BR163" i="8"/>
  <c r="BT163" i="8" s="1"/>
  <c r="BR159" i="8"/>
  <c r="BT159" i="8" s="1"/>
  <c r="BR155" i="8"/>
  <c r="BT155" i="8" s="1"/>
  <c r="BR151" i="8"/>
  <c r="BT151" i="8" s="1"/>
  <c r="BR147" i="8"/>
  <c r="BT147" i="8" s="1"/>
  <c r="BR143" i="8"/>
  <c r="BT143" i="8" s="1"/>
  <c r="BR139" i="8"/>
  <c r="BT139" i="8" s="1"/>
  <c r="BR135" i="8"/>
  <c r="BT135" i="8" s="1"/>
  <c r="BR131" i="8"/>
  <c r="BT131" i="8" s="1"/>
  <c r="BR127" i="8"/>
  <c r="BT127" i="8" s="1"/>
  <c r="BR123" i="8"/>
  <c r="BT123" i="8" s="1"/>
  <c r="BR119" i="8"/>
  <c r="BT119" i="8" s="1"/>
  <c r="BR115" i="8"/>
  <c r="BT115" i="8" s="1"/>
  <c r="BR111" i="8"/>
  <c r="BT111" i="8" s="1"/>
  <c r="BR107" i="8"/>
  <c r="BT107" i="8" s="1"/>
  <c r="BR103" i="8"/>
  <c r="BT103" i="8" s="1"/>
  <c r="BR99" i="8"/>
  <c r="BT99" i="8" s="1"/>
  <c r="BR95" i="8"/>
  <c r="BT95" i="8" s="1"/>
  <c r="BR91" i="8"/>
  <c r="BT91" i="8" s="1"/>
  <c r="BR87" i="8"/>
  <c r="BT87" i="8" s="1"/>
  <c r="BR83" i="8"/>
  <c r="BT83" i="8" s="1"/>
  <c r="BR79" i="8"/>
  <c r="BT79" i="8" s="1"/>
  <c r="BR75" i="8"/>
  <c r="BT75" i="8" s="1"/>
  <c r="BR71" i="8"/>
  <c r="BT71" i="8" s="1"/>
  <c r="BR67" i="8"/>
  <c r="BT67" i="8" s="1"/>
  <c r="BR63" i="8"/>
  <c r="BT63" i="8" s="1"/>
  <c r="BR59" i="8"/>
  <c r="BT59" i="8" s="1"/>
  <c r="BR55" i="8"/>
  <c r="BT55" i="8" s="1"/>
  <c r="BR51" i="8"/>
  <c r="BT51" i="8" s="1"/>
  <c r="BR47" i="8"/>
  <c r="BT47" i="8" s="1"/>
  <c r="BR43" i="8"/>
  <c r="BT43" i="8" s="1"/>
  <c r="BR39" i="8"/>
  <c r="BT39" i="8" s="1"/>
  <c r="BR35" i="8"/>
  <c r="BT35" i="8" s="1"/>
  <c r="BR31" i="8"/>
  <c r="BT31" i="8" s="1"/>
  <c r="BR27" i="8"/>
  <c r="BT27" i="8" s="1"/>
  <c r="BR23" i="8"/>
  <c r="BT23" i="8" s="1"/>
  <c r="BR19" i="8"/>
  <c r="BT19" i="8" s="1"/>
  <c r="BR15" i="8"/>
  <c r="BT15" i="8" s="1"/>
  <c r="BR11" i="8"/>
  <c r="BT11" i="8" s="1"/>
  <c r="BO10" i="10" l="1"/>
  <c r="BO9" i="10"/>
  <c r="BP10" i="8"/>
  <c r="BP9" i="8"/>
  <c r="BV9" i="8"/>
  <c r="BV10" i="8"/>
  <c r="X854" i="1" l="1"/>
  <c r="D854" i="1"/>
  <c r="I854" i="1" s="1"/>
  <c r="X853" i="1"/>
  <c r="I853" i="1"/>
  <c r="D853" i="1"/>
  <c r="Q853" i="1" s="1"/>
  <c r="X852" i="1"/>
  <c r="D852" i="1"/>
  <c r="Q852" i="1" s="1"/>
  <c r="X851" i="1"/>
  <c r="P851" i="1"/>
  <c r="M851" i="1"/>
  <c r="K851" i="1"/>
  <c r="F851" i="1"/>
  <c r="D851" i="1"/>
  <c r="I851" i="1" s="1"/>
  <c r="X850" i="1"/>
  <c r="D850" i="1"/>
  <c r="X849" i="1"/>
  <c r="P849" i="1"/>
  <c r="M849" i="1"/>
  <c r="K849" i="1"/>
  <c r="F849" i="1"/>
  <c r="D849" i="1"/>
  <c r="Q849" i="1" s="1"/>
  <c r="X848" i="1"/>
  <c r="D848" i="1"/>
  <c r="X847" i="1"/>
  <c r="D847" i="1"/>
  <c r="I847" i="1" s="1"/>
  <c r="X846" i="1"/>
  <c r="P846" i="1"/>
  <c r="M846" i="1"/>
  <c r="K846" i="1"/>
  <c r="F846" i="1"/>
  <c r="D846" i="1"/>
  <c r="Q846" i="1" s="1"/>
  <c r="X845" i="1"/>
  <c r="D845" i="1"/>
  <c r="Q845" i="1" s="1"/>
  <c r="X844" i="1"/>
  <c r="D844" i="1"/>
  <c r="X843" i="1"/>
  <c r="D843" i="1"/>
  <c r="X842" i="1"/>
  <c r="P842" i="1"/>
  <c r="M842" i="1"/>
  <c r="K842" i="1"/>
  <c r="F842" i="1"/>
  <c r="D842" i="1"/>
  <c r="Q842" i="1" s="1"/>
  <c r="X841" i="1"/>
  <c r="D841" i="1"/>
  <c r="X840" i="1"/>
  <c r="D840" i="1"/>
  <c r="I840" i="1" s="1"/>
  <c r="X839" i="1"/>
  <c r="D839" i="1"/>
  <c r="Q839" i="1" s="1"/>
  <c r="X838" i="1"/>
  <c r="D838" i="1"/>
  <c r="X837" i="1"/>
  <c r="D837" i="1"/>
  <c r="Q837" i="1" s="1"/>
  <c r="X836" i="1"/>
  <c r="D836" i="1"/>
  <c r="Q836" i="1" s="1"/>
  <c r="X835" i="1"/>
  <c r="D835" i="1"/>
  <c r="Q835" i="1" s="1"/>
  <c r="X834" i="1"/>
  <c r="D834" i="1"/>
  <c r="Q834" i="1" s="1"/>
  <c r="X833" i="1"/>
  <c r="D833" i="1"/>
  <c r="X832" i="1"/>
  <c r="P832" i="1"/>
  <c r="M832" i="1"/>
  <c r="K832" i="1"/>
  <c r="F832" i="1"/>
  <c r="D832" i="1"/>
  <c r="X831" i="1"/>
  <c r="P831" i="1"/>
  <c r="M831" i="1"/>
  <c r="K831" i="1"/>
  <c r="F831" i="1"/>
  <c r="D831" i="1"/>
  <c r="Q831" i="1" s="1"/>
  <c r="X830" i="1"/>
  <c r="D830" i="1"/>
  <c r="X829" i="1"/>
  <c r="P829" i="1"/>
  <c r="M829" i="1"/>
  <c r="K829" i="1"/>
  <c r="F829" i="1"/>
  <c r="D829" i="1"/>
  <c r="Q829" i="1" s="1"/>
  <c r="X828" i="1"/>
  <c r="D828" i="1"/>
  <c r="I828" i="1" s="1"/>
  <c r="X827" i="1"/>
  <c r="D827" i="1"/>
  <c r="I827" i="1" s="1"/>
  <c r="X826" i="1"/>
  <c r="D826" i="1"/>
  <c r="Q826" i="1" s="1"/>
  <c r="X825" i="1"/>
  <c r="D825" i="1"/>
  <c r="I825" i="1" s="1"/>
  <c r="X824" i="1"/>
  <c r="D824" i="1"/>
  <c r="I824" i="1" s="1"/>
  <c r="X823" i="1"/>
  <c r="P823" i="1"/>
  <c r="M823" i="1"/>
  <c r="K823" i="1"/>
  <c r="F823" i="1"/>
  <c r="D823" i="1"/>
  <c r="X822" i="1"/>
  <c r="D822" i="1"/>
  <c r="Q822" i="1" s="1"/>
  <c r="X821" i="1"/>
  <c r="D821" i="1"/>
  <c r="X820" i="1"/>
  <c r="D820" i="1"/>
  <c r="Q820" i="1" s="1"/>
  <c r="X819" i="1"/>
  <c r="P819" i="1"/>
  <c r="M819" i="1"/>
  <c r="K819" i="1"/>
  <c r="F819" i="1"/>
  <c r="D819" i="1"/>
  <c r="X818" i="1"/>
  <c r="D818" i="1"/>
  <c r="Q818" i="1" s="1"/>
  <c r="X817" i="1"/>
  <c r="D817" i="1"/>
  <c r="X816" i="1"/>
  <c r="D816" i="1"/>
  <c r="Q816" i="1" s="1"/>
  <c r="X815" i="1"/>
  <c r="P815" i="1"/>
  <c r="M815" i="1"/>
  <c r="K815" i="1"/>
  <c r="F815" i="1"/>
  <c r="D815" i="1"/>
  <c r="I815" i="1" s="1"/>
  <c r="X814" i="1"/>
  <c r="D814" i="1"/>
  <c r="X813" i="1"/>
  <c r="D813" i="1"/>
  <c r="I813" i="1" s="1"/>
  <c r="X812" i="1"/>
  <c r="D812" i="1"/>
  <c r="X811" i="1"/>
  <c r="D811" i="1"/>
  <c r="Q811" i="1" s="1"/>
  <c r="X810" i="1"/>
  <c r="P810" i="1"/>
  <c r="M810" i="1"/>
  <c r="K810" i="1"/>
  <c r="F810" i="1"/>
  <c r="D810" i="1"/>
  <c r="Q810" i="1" s="1"/>
  <c r="X809" i="1"/>
  <c r="P809" i="1"/>
  <c r="M809" i="1"/>
  <c r="K809" i="1"/>
  <c r="F809" i="1"/>
  <c r="D809" i="1"/>
  <c r="I809" i="1" s="1"/>
  <c r="X808" i="1"/>
  <c r="D808" i="1"/>
  <c r="X807" i="1"/>
  <c r="D807" i="1"/>
  <c r="X806" i="1"/>
  <c r="D806" i="1"/>
  <c r="X805" i="1"/>
  <c r="D805" i="1"/>
  <c r="Q805" i="1" s="1"/>
  <c r="X804" i="1"/>
  <c r="D804" i="1"/>
  <c r="X803" i="1"/>
  <c r="Q803" i="1"/>
  <c r="P803" i="1"/>
  <c r="M803" i="1"/>
  <c r="K803" i="1"/>
  <c r="I803" i="1"/>
  <c r="F803" i="1"/>
  <c r="D803" i="1"/>
  <c r="X802" i="1"/>
  <c r="D802" i="1"/>
  <c r="X801" i="1"/>
  <c r="D801" i="1"/>
  <c r="Q801" i="1" s="1"/>
  <c r="X800" i="1"/>
  <c r="P800" i="1"/>
  <c r="M800" i="1"/>
  <c r="K800" i="1"/>
  <c r="F800" i="1"/>
  <c r="D800" i="1"/>
  <c r="I800" i="1" s="1"/>
  <c r="X799" i="1"/>
  <c r="D799" i="1"/>
  <c r="I799" i="1" s="1"/>
  <c r="X798" i="1"/>
  <c r="D798" i="1"/>
  <c r="X797" i="1"/>
  <c r="D797" i="1"/>
  <c r="X796" i="1"/>
  <c r="P796" i="1"/>
  <c r="M796" i="1"/>
  <c r="K796" i="1"/>
  <c r="F796" i="1"/>
  <c r="D796" i="1"/>
  <c r="X795" i="1"/>
  <c r="D795" i="1"/>
  <c r="X794" i="1"/>
  <c r="D794" i="1"/>
  <c r="X793" i="1"/>
  <c r="D793" i="1"/>
  <c r="X792" i="1"/>
  <c r="D792" i="1"/>
  <c r="Q792" i="1" s="1"/>
  <c r="X791" i="1"/>
  <c r="P791" i="1"/>
  <c r="M791" i="1"/>
  <c r="K791" i="1"/>
  <c r="F791" i="1"/>
  <c r="D791" i="1"/>
  <c r="Q791" i="1" s="1"/>
  <c r="X790" i="1"/>
  <c r="D790" i="1"/>
  <c r="I790" i="1" s="1"/>
  <c r="X789" i="1"/>
  <c r="D789" i="1"/>
  <c r="X788" i="1"/>
  <c r="D788" i="1"/>
  <c r="I788" i="1" s="1"/>
  <c r="X787" i="1"/>
  <c r="D787" i="1"/>
  <c r="X786" i="1"/>
  <c r="P786" i="1"/>
  <c r="M786" i="1"/>
  <c r="K786" i="1"/>
  <c r="F786" i="1"/>
  <c r="D786" i="1"/>
  <c r="X785" i="1"/>
  <c r="D785" i="1"/>
  <c r="Q785" i="1" s="1"/>
  <c r="X784" i="1"/>
  <c r="I784" i="1"/>
  <c r="D784" i="1"/>
  <c r="Q784" i="1" s="1"/>
  <c r="X783" i="1"/>
  <c r="D783" i="1"/>
  <c r="Q783" i="1" s="1"/>
  <c r="X782" i="1"/>
  <c r="D782" i="1"/>
  <c r="X781" i="1"/>
  <c r="D781" i="1"/>
  <c r="X780" i="1"/>
  <c r="D780" i="1"/>
  <c r="I780" i="1" s="1"/>
  <c r="X779" i="1"/>
  <c r="D779" i="1"/>
  <c r="X778" i="1"/>
  <c r="D778" i="1"/>
  <c r="I778" i="1" s="1"/>
  <c r="X777" i="1"/>
  <c r="D777" i="1"/>
  <c r="Q777" i="1" s="1"/>
  <c r="X776" i="1"/>
  <c r="P776" i="1"/>
  <c r="M776" i="1"/>
  <c r="K776" i="1"/>
  <c r="F776" i="1"/>
  <c r="D776" i="1"/>
  <c r="I776" i="1" s="1"/>
  <c r="X775" i="1"/>
  <c r="P775" i="1"/>
  <c r="M775" i="1"/>
  <c r="K775" i="1"/>
  <c r="F775" i="1"/>
  <c r="D775" i="1"/>
  <c r="I775" i="1" s="1"/>
  <c r="X774" i="1"/>
  <c r="D774" i="1"/>
  <c r="I774" i="1" s="1"/>
  <c r="X773" i="1"/>
  <c r="D773" i="1"/>
  <c r="X772" i="1"/>
  <c r="D772" i="1"/>
  <c r="Q772" i="1" s="1"/>
  <c r="X771" i="1"/>
  <c r="D771" i="1"/>
  <c r="X770" i="1"/>
  <c r="D770" i="1"/>
  <c r="X769" i="1"/>
  <c r="D769" i="1"/>
  <c r="Q769" i="1" s="1"/>
  <c r="X768" i="1"/>
  <c r="P768" i="1"/>
  <c r="M768" i="1"/>
  <c r="K768" i="1"/>
  <c r="F768" i="1"/>
  <c r="D768" i="1"/>
  <c r="Q768" i="1" s="1"/>
  <c r="X767" i="1"/>
  <c r="D767" i="1"/>
  <c r="Q767" i="1" s="1"/>
  <c r="X766" i="1"/>
  <c r="D766" i="1"/>
  <c r="X765" i="1"/>
  <c r="D765" i="1"/>
  <c r="X764" i="1"/>
  <c r="P764" i="1"/>
  <c r="M764" i="1"/>
  <c r="K764" i="1"/>
  <c r="F764" i="1"/>
  <c r="D764" i="1"/>
  <c r="I764" i="1" s="1"/>
  <c r="X763" i="1"/>
  <c r="D763" i="1"/>
  <c r="I763" i="1" s="1"/>
  <c r="X762" i="1"/>
  <c r="P762" i="1"/>
  <c r="M762" i="1"/>
  <c r="K762" i="1"/>
  <c r="F762" i="1"/>
  <c r="D762" i="1"/>
  <c r="I762" i="1" s="1"/>
  <c r="X761" i="1"/>
  <c r="D761" i="1"/>
  <c r="X760" i="1"/>
  <c r="P760" i="1"/>
  <c r="M760" i="1"/>
  <c r="K760" i="1"/>
  <c r="F760" i="1"/>
  <c r="D760" i="1"/>
  <c r="X759" i="1"/>
  <c r="D759" i="1"/>
  <c r="X758" i="1"/>
  <c r="D758" i="1"/>
  <c r="Q758" i="1" s="1"/>
  <c r="X757" i="1"/>
  <c r="P757" i="1"/>
  <c r="M757" i="1"/>
  <c r="K757" i="1"/>
  <c r="F757" i="1"/>
  <c r="D757" i="1"/>
  <c r="Q757" i="1" s="1"/>
  <c r="X756" i="1"/>
  <c r="D756" i="1"/>
  <c r="X755" i="1"/>
  <c r="D755" i="1"/>
  <c r="X754" i="1"/>
  <c r="D754" i="1"/>
  <c r="X753" i="1"/>
  <c r="D753" i="1"/>
  <c r="X752" i="1"/>
  <c r="D752" i="1"/>
  <c r="I752" i="1" s="1"/>
  <c r="X751" i="1"/>
  <c r="D751" i="1"/>
  <c r="I751" i="1" s="1"/>
  <c r="X750" i="1"/>
  <c r="I750" i="1"/>
  <c r="D750" i="1"/>
  <c r="Q750" i="1" s="1"/>
  <c r="X749" i="1"/>
  <c r="D749" i="1"/>
  <c r="Q749" i="1" s="1"/>
  <c r="X748" i="1"/>
  <c r="D748" i="1"/>
  <c r="Q748" i="1" s="1"/>
  <c r="X747" i="1"/>
  <c r="P747" i="1"/>
  <c r="M747" i="1"/>
  <c r="K747" i="1"/>
  <c r="F747" i="1"/>
  <c r="D747" i="1"/>
  <c r="X746" i="1"/>
  <c r="D746" i="1"/>
  <c r="X745" i="1"/>
  <c r="D745" i="1"/>
  <c r="X744" i="1"/>
  <c r="D744" i="1"/>
  <c r="Q744" i="1" s="1"/>
  <c r="X743" i="1"/>
  <c r="P743" i="1"/>
  <c r="M743" i="1"/>
  <c r="O743" i="1" s="1"/>
  <c r="K743" i="1"/>
  <c r="F743" i="1"/>
  <c r="D743" i="1"/>
  <c r="X742" i="1"/>
  <c r="D742" i="1"/>
  <c r="X741" i="1"/>
  <c r="D741" i="1"/>
  <c r="X740" i="1"/>
  <c r="D740" i="1"/>
  <c r="Q740" i="1" s="1"/>
  <c r="X739" i="1"/>
  <c r="P739" i="1"/>
  <c r="M739" i="1"/>
  <c r="K739" i="1"/>
  <c r="F739" i="1"/>
  <c r="D739" i="1"/>
  <c r="X738" i="1"/>
  <c r="D738" i="1"/>
  <c r="Q738" i="1" s="1"/>
  <c r="X737" i="1"/>
  <c r="D737" i="1"/>
  <c r="X736" i="1"/>
  <c r="D736" i="1"/>
  <c r="X735" i="1"/>
  <c r="D735" i="1"/>
  <c r="I735" i="1" s="1"/>
  <c r="X734" i="1"/>
  <c r="D734" i="1"/>
  <c r="X733" i="1"/>
  <c r="P733" i="1"/>
  <c r="M733" i="1"/>
  <c r="K733" i="1"/>
  <c r="F733" i="1"/>
  <c r="D733" i="1"/>
  <c r="X732" i="1"/>
  <c r="D732" i="1"/>
  <c r="X731" i="1"/>
  <c r="D731" i="1"/>
  <c r="I731" i="1" s="1"/>
  <c r="X730" i="1"/>
  <c r="D730" i="1"/>
  <c r="Q730" i="1" s="1"/>
  <c r="X729" i="1"/>
  <c r="D729" i="1"/>
  <c r="Q729" i="1" s="1"/>
  <c r="X728" i="1"/>
  <c r="D728" i="1"/>
  <c r="A728" i="1" s="1"/>
  <c r="P728" i="1" s="1"/>
  <c r="X727" i="1"/>
  <c r="P727" i="1"/>
  <c r="M727" i="1"/>
  <c r="O727" i="1" s="1"/>
  <c r="K727" i="1"/>
  <c r="F727" i="1"/>
  <c r="D727" i="1"/>
  <c r="Q727" i="1" s="1"/>
  <c r="X726" i="1"/>
  <c r="D726" i="1"/>
  <c r="X725" i="1"/>
  <c r="D725" i="1"/>
  <c r="X724" i="1"/>
  <c r="D724" i="1"/>
  <c r="Q724" i="1" s="1"/>
  <c r="X723" i="1"/>
  <c r="D723" i="1"/>
  <c r="Q723" i="1" s="1"/>
  <c r="X722" i="1"/>
  <c r="D722" i="1"/>
  <c r="X721" i="1"/>
  <c r="D721" i="1"/>
  <c r="X720" i="1"/>
  <c r="D720" i="1"/>
  <c r="I720" i="1" s="1"/>
  <c r="X719" i="1"/>
  <c r="D719" i="1"/>
  <c r="Q719" i="1" s="1"/>
  <c r="X718" i="1"/>
  <c r="D718" i="1"/>
  <c r="Q718" i="1" s="1"/>
  <c r="X717" i="1"/>
  <c r="P717" i="1"/>
  <c r="M717" i="1"/>
  <c r="K717" i="1"/>
  <c r="F717" i="1"/>
  <c r="D717" i="1"/>
  <c r="Q717" i="1" s="1"/>
  <c r="X716" i="1"/>
  <c r="P716" i="1"/>
  <c r="M716" i="1"/>
  <c r="K716" i="1"/>
  <c r="F716" i="1"/>
  <c r="D716" i="1"/>
  <c r="X715" i="1"/>
  <c r="P715" i="1"/>
  <c r="M715" i="1"/>
  <c r="K715" i="1"/>
  <c r="F715" i="1"/>
  <c r="D715" i="1"/>
  <c r="I715" i="1" s="1"/>
  <c r="X714" i="1"/>
  <c r="P714" i="1"/>
  <c r="M714" i="1"/>
  <c r="K714" i="1"/>
  <c r="F714" i="1"/>
  <c r="D714" i="1"/>
  <c r="Q714" i="1" s="1"/>
  <c r="X713" i="1"/>
  <c r="D713" i="1"/>
  <c r="X712" i="1"/>
  <c r="D712" i="1"/>
  <c r="X711" i="1"/>
  <c r="D711" i="1"/>
  <c r="Q711" i="1" s="1"/>
  <c r="X710" i="1"/>
  <c r="D710" i="1"/>
  <c r="Q710" i="1" s="1"/>
  <c r="X709" i="1"/>
  <c r="D709" i="1"/>
  <c r="A709" i="1" s="1"/>
  <c r="M709" i="1" s="1"/>
  <c r="X708" i="1"/>
  <c r="P708" i="1"/>
  <c r="M708" i="1"/>
  <c r="O708" i="1" s="1"/>
  <c r="K708" i="1"/>
  <c r="F708" i="1"/>
  <c r="D708" i="1"/>
  <c r="Q708" i="1" s="1"/>
  <c r="X707" i="1"/>
  <c r="D707" i="1"/>
  <c r="X706" i="1"/>
  <c r="D706" i="1"/>
  <c r="I706" i="1" s="1"/>
  <c r="X705" i="1"/>
  <c r="D705" i="1"/>
  <c r="X704" i="1"/>
  <c r="D704" i="1"/>
  <c r="I704" i="1" s="1"/>
  <c r="X703" i="1"/>
  <c r="D703" i="1"/>
  <c r="X702" i="1"/>
  <c r="P702" i="1"/>
  <c r="M702" i="1"/>
  <c r="O702" i="1" s="1"/>
  <c r="K702" i="1"/>
  <c r="F702" i="1"/>
  <c r="D702" i="1"/>
  <c r="X701" i="1"/>
  <c r="D701" i="1"/>
  <c r="Q701" i="1" s="1"/>
  <c r="X700" i="1"/>
  <c r="D700" i="1"/>
  <c r="I700" i="1" s="1"/>
  <c r="X699" i="1"/>
  <c r="D699" i="1"/>
  <c r="X698" i="1"/>
  <c r="D698" i="1"/>
  <c r="Q698" i="1" s="1"/>
  <c r="X697" i="1"/>
  <c r="P697" i="1"/>
  <c r="M697" i="1"/>
  <c r="K697" i="1"/>
  <c r="F697" i="1"/>
  <c r="D697" i="1"/>
  <c r="X696" i="1"/>
  <c r="D696" i="1"/>
  <c r="I696" i="1" s="1"/>
  <c r="X695" i="1"/>
  <c r="D695" i="1"/>
  <c r="I695" i="1" s="1"/>
  <c r="X694" i="1"/>
  <c r="D694" i="1"/>
  <c r="X693" i="1"/>
  <c r="D693" i="1"/>
  <c r="X692" i="1"/>
  <c r="D692" i="1"/>
  <c r="X691" i="1"/>
  <c r="D691" i="1"/>
  <c r="X690" i="1"/>
  <c r="D690" i="1"/>
  <c r="X689" i="1"/>
  <c r="D689" i="1"/>
  <c r="Q689" i="1" s="1"/>
  <c r="X688" i="1"/>
  <c r="D688" i="1"/>
  <c r="A688" i="1" s="1"/>
  <c r="X687" i="1"/>
  <c r="P687" i="1"/>
  <c r="M687" i="1"/>
  <c r="K687" i="1"/>
  <c r="F687" i="1"/>
  <c r="D687" i="1"/>
  <c r="Q687" i="1" s="1"/>
  <c r="X686" i="1"/>
  <c r="D686" i="1"/>
  <c r="X685" i="1"/>
  <c r="D685" i="1"/>
  <c r="X684" i="1"/>
  <c r="D684" i="1"/>
  <c r="Q684" i="1" s="1"/>
  <c r="X683" i="1"/>
  <c r="Q683" i="1"/>
  <c r="D683" i="1"/>
  <c r="I683" i="1" s="1"/>
  <c r="X682" i="1"/>
  <c r="D682" i="1"/>
  <c r="I682" i="1" s="1"/>
  <c r="X681" i="1"/>
  <c r="D681" i="1"/>
  <c r="X680" i="1"/>
  <c r="D680" i="1"/>
  <c r="X679" i="1"/>
  <c r="D679" i="1"/>
  <c r="X678" i="1"/>
  <c r="D678" i="1"/>
  <c r="X677" i="1"/>
  <c r="D677" i="1"/>
  <c r="X676" i="1"/>
  <c r="D676" i="1"/>
  <c r="I676" i="1" s="1"/>
  <c r="X675" i="1"/>
  <c r="D675" i="1"/>
  <c r="X674" i="1"/>
  <c r="D674" i="1"/>
  <c r="X673" i="1"/>
  <c r="D673" i="1"/>
  <c r="I673" i="1" s="1"/>
  <c r="X672" i="1"/>
  <c r="I672" i="1"/>
  <c r="D672" i="1"/>
  <c r="Q672" i="1" s="1"/>
  <c r="X671" i="1"/>
  <c r="D671" i="1"/>
  <c r="Q671" i="1" s="1"/>
  <c r="X670" i="1"/>
  <c r="P670" i="1"/>
  <c r="M670" i="1"/>
  <c r="K670" i="1"/>
  <c r="O670" i="1" s="1"/>
  <c r="F670" i="1"/>
  <c r="D670" i="1"/>
  <c r="Q670" i="1" s="1"/>
  <c r="X669" i="1"/>
  <c r="D669" i="1"/>
  <c r="X668" i="1"/>
  <c r="D668" i="1"/>
  <c r="Q668" i="1" s="1"/>
  <c r="X667" i="1"/>
  <c r="D667" i="1"/>
  <c r="X666" i="1"/>
  <c r="D666" i="1"/>
  <c r="Q666" i="1" s="1"/>
  <c r="X665" i="1"/>
  <c r="D665" i="1"/>
  <c r="A665" i="1" s="1"/>
  <c r="X664" i="1"/>
  <c r="P664" i="1"/>
  <c r="M664" i="1"/>
  <c r="K664" i="1"/>
  <c r="F664" i="1"/>
  <c r="D664" i="1"/>
  <c r="I664" i="1" s="1"/>
  <c r="X663" i="1"/>
  <c r="D663" i="1"/>
  <c r="I663" i="1" s="1"/>
  <c r="X662" i="1"/>
  <c r="D662" i="1"/>
  <c r="X661" i="1"/>
  <c r="D661" i="1"/>
  <c r="I661" i="1" s="1"/>
  <c r="X660" i="1"/>
  <c r="D660" i="1"/>
  <c r="Q660" i="1" s="1"/>
  <c r="X659" i="1"/>
  <c r="D659" i="1"/>
  <c r="X658" i="1"/>
  <c r="D658" i="1"/>
  <c r="Q658" i="1" s="1"/>
  <c r="X657" i="1"/>
  <c r="P657" i="1"/>
  <c r="M657" i="1"/>
  <c r="K657" i="1"/>
  <c r="F657" i="1"/>
  <c r="D657" i="1"/>
  <c r="X656" i="1"/>
  <c r="D656" i="1"/>
  <c r="X655" i="1"/>
  <c r="D655" i="1"/>
  <c r="I655" i="1" s="1"/>
  <c r="X654" i="1"/>
  <c r="D654" i="1"/>
  <c r="I654" i="1" s="1"/>
  <c r="X653" i="1"/>
  <c r="D653" i="1"/>
  <c r="I653" i="1" s="1"/>
  <c r="X652" i="1"/>
  <c r="D652" i="1"/>
  <c r="I652" i="1" s="1"/>
  <c r="X651" i="1"/>
  <c r="D651" i="1"/>
  <c r="I651" i="1" s="1"/>
  <c r="X650" i="1"/>
  <c r="D650" i="1"/>
  <c r="Q650" i="1" s="1"/>
  <c r="X649" i="1"/>
  <c r="D649" i="1"/>
  <c r="Q649" i="1" s="1"/>
  <c r="X648" i="1"/>
  <c r="D648" i="1"/>
  <c r="Q648" i="1" s="1"/>
  <c r="X647" i="1"/>
  <c r="P647" i="1"/>
  <c r="M647" i="1"/>
  <c r="K647" i="1"/>
  <c r="I647" i="1"/>
  <c r="F647" i="1"/>
  <c r="D647" i="1"/>
  <c r="Q647" i="1" s="1"/>
  <c r="X646" i="1"/>
  <c r="D646" i="1"/>
  <c r="Q646" i="1" s="1"/>
  <c r="X645" i="1"/>
  <c r="D645" i="1"/>
  <c r="X644" i="1"/>
  <c r="D644" i="1"/>
  <c r="Q644" i="1" s="1"/>
  <c r="X643" i="1"/>
  <c r="D643" i="1"/>
  <c r="A643" i="1" s="1"/>
  <c r="X642" i="1"/>
  <c r="P642" i="1"/>
  <c r="M642" i="1"/>
  <c r="K642" i="1"/>
  <c r="G642" i="1"/>
  <c r="F642" i="1"/>
  <c r="D642" i="1"/>
  <c r="Q642" i="1" s="1"/>
  <c r="X641" i="1"/>
  <c r="D641" i="1"/>
  <c r="Q641" i="1" s="1"/>
  <c r="X640" i="1"/>
  <c r="D640" i="1"/>
  <c r="Q640" i="1" s="1"/>
  <c r="X639" i="1"/>
  <c r="D639" i="1"/>
  <c r="I639" i="1" s="1"/>
  <c r="X638" i="1"/>
  <c r="Q638" i="1"/>
  <c r="D638" i="1"/>
  <c r="I638" i="1" s="1"/>
  <c r="X637" i="1"/>
  <c r="D637" i="1"/>
  <c r="I637" i="1" s="1"/>
  <c r="X636" i="1"/>
  <c r="D636" i="1"/>
  <c r="I636" i="1" s="1"/>
  <c r="X635" i="1"/>
  <c r="D635" i="1"/>
  <c r="Q635" i="1" s="1"/>
  <c r="X634" i="1"/>
  <c r="P634" i="1"/>
  <c r="M634" i="1"/>
  <c r="K634" i="1"/>
  <c r="F634" i="1"/>
  <c r="D634" i="1"/>
  <c r="X633" i="1"/>
  <c r="D633" i="1"/>
  <c r="I633" i="1" s="1"/>
  <c r="X632" i="1"/>
  <c r="D632" i="1"/>
  <c r="X631" i="1"/>
  <c r="D631" i="1"/>
  <c r="Q631" i="1" s="1"/>
  <c r="X630" i="1"/>
  <c r="P630" i="1"/>
  <c r="M630" i="1"/>
  <c r="K630" i="1"/>
  <c r="F630" i="1"/>
  <c r="D630" i="1"/>
  <c r="I630" i="1" s="1"/>
  <c r="X629" i="1"/>
  <c r="D629" i="1"/>
  <c r="I629" i="1" s="1"/>
  <c r="X628" i="1"/>
  <c r="D628" i="1"/>
  <c r="X627" i="1"/>
  <c r="D627" i="1"/>
  <c r="X626" i="1"/>
  <c r="D626" i="1"/>
  <c r="X625" i="1"/>
  <c r="D625" i="1"/>
  <c r="I625" i="1" s="1"/>
  <c r="X624" i="1"/>
  <c r="D624" i="1"/>
  <c r="X623" i="1"/>
  <c r="D623" i="1"/>
  <c r="A623" i="1" s="1"/>
  <c r="K623" i="1" s="1"/>
  <c r="X622" i="1"/>
  <c r="P622" i="1"/>
  <c r="M622" i="1"/>
  <c r="O622" i="1" s="1"/>
  <c r="K622" i="1"/>
  <c r="F622" i="1"/>
  <c r="D622" i="1"/>
  <c r="X621" i="1"/>
  <c r="D621" i="1"/>
  <c r="Q621" i="1" s="1"/>
  <c r="X620" i="1"/>
  <c r="D620" i="1"/>
  <c r="I620" i="1" s="1"/>
  <c r="X619" i="1"/>
  <c r="D619" i="1"/>
  <c r="X618" i="1"/>
  <c r="D618" i="1"/>
  <c r="I618" i="1" s="1"/>
  <c r="X617" i="1"/>
  <c r="D617" i="1"/>
  <c r="X616" i="1"/>
  <c r="P616" i="1"/>
  <c r="M616" i="1"/>
  <c r="K616" i="1"/>
  <c r="F616" i="1"/>
  <c r="D616" i="1"/>
  <c r="I616" i="1" s="1"/>
  <c r="X615" i="1"/>
  <c r="D615" i="1"/>
  <c r="X614" i="1"/>
  <c r="D614" i="1"/>
  <c r="I614" i="1" s="1"/>
  <c r="X613" i="1"/>
  <c r="D613" i="1"/>
  <c r="I613" i="1" s="1"/>
  <c r="X612" i="1"/>
  <c r="D612" i="1"/>
  <c r="X611" i="1"/>
  <c r="D611" i="1"/>
  <c r="X610" i="1"/>
  <c r="D610" i="1"/>
  <c r="I610" i="1" s="1"/>
  <c r="X609" i="1"/>
  <c r="D609" i="1"/>
  <c r="X608" i="1"/>
  <c r="P608" i="1"/>
  <c r="M608" i="1"/>
  <c r="K608" i="1"/>
  <c r="F608" i="1"/>
  <c r="D608" i="1"/>
  <c r="Q608" i="1" s="1"/>
  <c r="X607" i="1"/>
  <c r="D607" i="1"/>
  <c r="I607" i="1" s="1"/>
  <c r="X606" i="1"/>
  <c r="D606" i="1"/>
  <c r="Q606" i="1" s="1"/>
  <c r="X605" i="1"/>
  <c r="D605" i="1"/>
  <c r="Q605" i="1" s="1"/>
  <c r="X604" i="1"/>
  <c r="D604" i="1"/>
  <c r="X603" i="1"/>
  <c r="D603" i="1"/>
  <c r="I603" i="1" s="1"/>
  <c r="X602" i="1"/>
  <c r="D602" i="1"/>
  <c r="I602" i="1" s="1"/>
  <c r="X601" i="1"/>
  <c r="D601" i="1"/>
  <c r="Q601" i="1" s="1"/>
  <c r="X600" i="1"/>
  <c r="D600" i="1"/>
  <c r="X599" i="1"/>
  <c r="P599" i="1"/>
  <c r="M599" i="1"/>
  <c r="K599" i="1"/>
  <c r="F599" i="1"/>
  <c r="D599" i="1"/>
  <c r="I599" i="1" s="1"/>
  <c r="X598" i="1"/>
  <c r="D598" i="1"/>
  <c r="X597" i="1"/>
  <c r="D597" i="1"/>
  <c r="X596" i="1"/>
  <c r="D596" i="1"/>
  <c r="Q596" i="1" s="1"/>
  <c r="X595" i="1"/>
  <c r="D595" i="1"/>
  <c r="I595" i="1" s="1"/>
  <c r="X594" i="1"/>
  <c r="P594" i="1"/>
  <c r="M594" i="1"/>
  <c r="K594" i="1"/>
  <c r="F594" i="1"/>
  <c r="D594" i="1"/>
  <c r="Q594" i="1" s="1"/>
  <c r="X593" i="1"/>
  <c r="D593" i="1"/>
  <c r="I593" i="1" s="1"/>
  <c r="X592" i="1"/>
  <c r="D592" i="1"/>
  <c r="I592" i="1" s="1"/>
  <c r="X591" i="1"/>
  <c r="P591" i="1"/>
  <c r="M591" i="1"/>
  <c r="O591" i="1" s="1"/>
  <c r="K591" i="1"/>
  <c r="F591" i="1"/>
  <c r="D591" i="1"/>
  <c r="Q591" i="1" s="1"/>
  <c r="X590" i="1"/>
  <c r="D590" i="1"/>
  <c r="I590" i="1" s="1"/>
  <c r="X589" i="1"/>
  <c r="D589" i="1"/>
  <c r="I589" i="1" s="1"/>
  <c r="X588" i="1"/>
  <c r="D588" i="1"/>
  <c r="X587" i="1"/>
  <c r="D587" i="1"/>
  <c r="X586" i="1"/>
  <c r="D586" i="1"/>
  <c r="Q586" i="1" s="1"/>
  <c r="X585" i="1"/>
  <c r="D585" i="1"/>
  <c r="I585" i="1" s="1"/>
  <c r="X584" i="1"/>
  <c r="P584" i="1"/>
  <c r="M584" i="1"/>
  <c r="K584" i="1"/>
  <c r="F584" i="1"/>
  <c r="D584" i="1"/>
  <c r="Q584" i="1" s="1"/>
  <c r="X583" i="1"/>
  <c r="D583" i="1"/>
  <c r="I583" i="1" s="1"/>
  <c r="X582" i="1"/>
  <c r="D582" i="1"/>
  <c r="I582" i="1" s="1"/>
  <c r="X581" i="1"/>
  <c r="D581" i="1"/>
  <c r="Q581" i="1" s="1"/>
  <c r="X580" i="1"/>
  <c r="D580" i="1"/>
  <c r="X579" i="1"/>
  <c r="D579" i="1"/>
  <c r="I579" i="1" s="1"/>
  <c r="X578" i="1"/>
  <c r="D578" i="1"/>
  <c r="I578" i="1" s="1"/>
  <c r="X577" i="1"/>
  <c r="P577" i="1"/>
  <c r="M577" i="1"/>
  <c r="K577" i="1"/>
  <c r="F577" i="1"/>
  <c r="D577" i="1"/>
  <c r="X576" i="1"/>
  <c r="D576" i="1"/>
  <c r="X575" i="1"/>
  <c r="D575" i="1"/>
  <c r="X574" i="1"/>
  <c r="D574" i="1"/>
  <c r="X573" i="1"/>
  <c r="D573" i="1"/>
  <c r="I573" i="1" s="1"/>
  <c r="X572" i="1"/>
  <c r="D572" i="1"/>
  <c r="I572" i="1" s="1"/>
  <c r="X571" i="1"/>
  <c r="D571" i="1"/>
  <c r="I571" i="1" s="1"/>
  <c r="X570" i="1"/>
  <c r="P570" i="1"/>
  <c r="M570" i="1"/>
  <c r="K570" i="1"/>
  <c r="F570" i="1"/>
  <c r="D570" i="1"/>
  <c r="X569" i="1"/>
  <c r="D569" i="1"/>
  <c r="I569" i="1" s="1"/>
  <c r="X568" i="1"/>
  <c r="P568" i="1"/>
  <c r="M568" i="1"/>
  <c r="K568" i="1"/>
  <c r="F568" i="1"/>
  <c r="D568" i="1"/>
  <c r="X567" i="1"/>
  <c r="D567" i="1"/>
  <c r="X566" i="1"/>
  <c r="D566" i="1"/>
  <c r="I566" i="1" s="1"/>
  <c r="X565" i="1"/>
  <c r="P565" i="1"/>
  <c r="M565" i="1"/>
  <c r="K565" i="1"/>
  <c r="F565" i="1"/>
  <c r="D565" i="1"/>
  <c r="X564" i="1"/>
  <c r="D564" i="1"/>
  <c r="Q564" i="1" s="1"/>
  <c r="X563" i="1"/>
  <c r="D563" i="1"/>
  <c r="Q563" i="1" s="1"/>
  <c r="X562" i="1"/>
  <c r="D562" i="1"/>
  <c r="Q562" i="1" s="1"/>
  <c r="X561" i="1"/>
  <c r="P561" i="1"/>
  <c r="M561" i="1"/>
  <c r="K561" i="1"/>
  <c r="G561" i="1"/>
  <c r="F561" i="1"/>
  <c r="D561" i="1"/>
  <c r="X560" i="1"/>
  <c r="D560" i="1"/>
  <c r="I560" i="1" s="1"/>
  <c r="X559" i="1"/>
  <c r="P559" i="1"/>
  <c r="M559" i="1"/>
  <c r="K559" i="1"/>
  <c r="F559" i="1"/>
  <c r="D559" i="1"/>
  <c r="X558" i="1"/>
  <c r="D558" i="1"/>
  <c r="X557" i="1"/>
  <c r="D557" i="1"/>
  <c r="X556" i="1"/>
  <c r="P556" i="1"/>
  <c r="M556" i="1"/>
  <c r="K556" i="1"/>
  <c r="F556" i="1"/>
  <c r="D556" i="1"/>
  <c r="X555" i="1"/>
  <c r="D555" i="1"/>
  <c r="X554" i="1"/>
  <c r="D554" i="1"/>
  <c r="Q554" i="1" s="1"/>
  <c r="X553" i="1"/>
  <c r="D553" i="1"/>
  <c r="Q553" i="1" s="1"/>
  <c r="X552" i="1"/>
  <c r="D552" i="1"/>
  <c r="X551" i="1"/>
  <c r="D551" i="1"/>
  <c r="I551" i="1" s="1"/>
  <c r="X550" i="1"/>
  <c r="P550" i="1"/>
  <c r="M550" i="1"/>
  <c r="K550" i="1"/>
  <c r="F550" i="1"/>
  <c r="D550" i="1"/>
  <c r="I550" i="1" s="1"/>
  <c r="X549" i="1"/>
  <c r="D549" i="1"/>
  <c r="X548" i="1"/>
  <c r="D548" i="1"/>
  <c r="I548" i="1" s="1"/>
  <c r="X547" i="1"/>
  <c r="D547" i="1"/>
  <c r="X546" i="1"/>
  <c r="P546" i="1"/>
  <c r="M546" i="1"/>
  <c r="O546" i="1" s="1"/>
  <c r="K546" i="1"/>
  <c r="F546" i="1"/>
  <c r="D546" i="1"/>
  <c r="I546" i="1" s="1"/>
  <c r="X545" i="1"/>
  <c r="P545" i="1"/>
  <c r="M545" i="1"/>
  <c r="K545" i="1"/>
  <c r="F545" i="1"/>
  <c r="D545" i="1"/>
  <c r="X544" i="1"/>
  <c r="P544" i="1"/>
  <c r="M544" i="1"/>
  <c r="K544" i="1"/>
  <c r="F544" i="1"/>
  <c r="D544" i="1"/>
  <c r="X543" i="1"/>
  <c r="P543" i="1"/>
  <c r="M543" i="1"/>
  <c r="O543" i="1" s="1"/>
  <c r="K543" i="1"/>
  <c r="F543" i="1"/>
  <c r="D543" i="1"/>
  <c r="X542" i="1"/>
  <c r="D542" i="1"/>
  <c r="X541" i="1"/>
  <c r="D541" i="1"/>
  <c r="I541" i="1" s="1"/>
  <c r="X540" i="1"/>
  <c r="D540" i="1"/>
  <c r="I540" i="1" s="1"/>
  <c r="A540" i="1"/>
  <c r="A541" i="1" s="1"/>
  <c r="X539" i="1"/>
  <c r="P539" i="1"/>
  <c r="M539" i="1"/>
  <c r="K539" i="1"/>
  <c r="F539" i="1"/>
  <c r="D539" i="1"/>
  <c r="X538" i="1"/>
  <c r="P538" i="1"/>
  <c r="M538" i="1"/>
  <c r="K538" i="1"/>
  <c r="F538" i="1"/>
  <c r="D538" i="1"/>
  <c r="Q538" i="1" s="1"/>
  <c r="X537" i="1"/>
  <c r="D537" i="1"/>
  <c r="Q537" i="1" s="1"/>
  <c r="A537" i="1"/>
  <c r="X536" i="1"/>
  <c r="P536" i="1"/>
  <c r="M536" i="1"/>
  <c r="K536" i="1"/>
  <c r="F536" i="1"/>
  <c r="D536" i="1"/>
  <c r="Q536" i="1" s="1"/>
  <c r="X535" i="1"/>
  <c r="D535" i="1"/>
  <c r="I535" i="1" s="1"/>
  <c r="X534" i="1"/>
  <c r="D534" i="1"/>
  <c r="I534" i="1" s="1"/>
  <c r="X533" i="1"/>
  <c r="D533" i="1"/>
  <c r="X532" i="1"/>
  <c r="D532" i="1"/>
  <c r="Q532" i="1" s="1"/>
  <c r="X531" i="1"/>
  <c r="D531" i="1"/>
  <c r="A531" i="1" s="1"/>
  <c r="P531" i="1" s="1"/>
  <c r="X530" i="1"/>
  <c r="P530" i="1"/>
  <c r="M530" i="1"/>
  <c r="K530" i="1"/>
  <c r="F530" i="1"/>
  <c r="D530" i="1"/>
  <c r="X529" i="1"/>
  <c r="D529" i="1"/>
  <c r="X528" i="1"/>
  <c r="D528" i="1"/>
  <c r="X527" i="1"/>
  <c r="D527" i="1"/>
  <c r="I527" i="1" s="1"/>
  <c r="X526" i="1"/>
  <c r="D526" i="1"/>
  <c r="X525" i="1"/>
  <c r="D525" i="1"/>
  <c r="X524" i="1"/>
  <c r="D524" i="1"/>
  <c r="X523" i="1"/>
  <c r="P523" i="1"/>
  <c r="M523" i="1"/>
  <c r="K523" i="1"/>
  <c r="F523" i="1"/>
  <c r="D523" i="1"/>
  <c r="I523" i="1" s="1"/>
  <c r="X522" i="1"/>
  <c r="P522" i="1"/>
  <c r="M522" i="1"/>
  <c r="K522" i="1"/>
  <c r="F522" i="1"/>
  <c r="D522" i="1"/>
  <c r="X521" i="1"/>
  <c r="D521" i="1"/>
  <c r="X520" i="1"/>
  <c r="P520" i="1"/>
  <c r="M520" i="1"/>
  <c r="O520" i="1" s="1"/>
  <c r="K520" i="1"/>
  <c r="F520" i="1"/>
  <c r="D520" i="1"/>
  <c r="Q520" i="1" s="1"/>
  <c r="X519" i="1"/>
  <c r="P519" i="1"/>
  <c r="M519" i="1"/>
  <c r="K519" i="1"/>
  <c r="F519" i="1"/>
  <c r="D519" i="1"/>
  <c r="X518" i="1"/>
  <c r="D518" i="1"/>
  <c r="X517" i="1"/>
  <c r="D517" i="1"/>
  <c r="X516" i="1"/>
  <c r="P516" i="1"/>
  <c r="M516" i="1"/>
  <c r="K516" i="1"/>
  <c r="F516" i="1"/>
  <c r="D516" i="1"/>
  <c r="X515" i="1"/>
  <c r="D515" i="1"/>
  <c r="A515" i="1" s="1"/>
  <c r="X514" i="1"/>
  <c r="P514" i="1"/>
  <c r="M514" i="1"/>
  <c r="K514" i="1"/>
  <c r="F514" i="1"/>
  <c r="D514" i="1"/>
  <c r="X513" i="1"/>
  <c r="D513" i="1"/>
  <c r="Q513" i="1" s="1"/>
  <c r="X512" i="1"/>
  <c r="D512" i="1"/>
  <c r="Q512" i="1" s="1"/>
  <c r="X511" i="1"/>
  <c r="D511" i="1"/>
  <c r="Q511" i="1" s="1"/>
  <c r="A511" i="1"/>
  <c r="A512" i="1" s="1"/>
  <c r="M512" i="1" s="1"/>
  <c r="X510" i="1"/>
  <c r="P510" i="1"/>
  <c r="M510" i="1"/>
  <c r="K510" i="1"/>
  <c r="G510" i="1"/>
  <c r="F510" i="1"/>
  <c r="D510" i="1"/>
  <c r="Q510" i="1" s="1"/>
  <c r="X509" i="1"/>
  <c r="D509" i="1"/>
  <c r="I509" i="1" s="1"/>
  <c r="X508" i="1"/>
  <c r="D508" i="1"/>
  <c r="I508" i="1" s="1"/>
  <c r="X507" i="1"/>
  <c r="P507" i="1"/>
  <c r="M507" i="1"/>
  <c r="K507" i="1"/>
  <c r="F507" i="1"/>
  <c r="D507" i="1"/>
  <c r="X506" i="1"/>
  <c r="D506" i="1"/>
  <c r="Q506" i="1" s="1"/>
  <c r="X505" i="1"/>
  <c r="D505" i="1"/>
  <c r="I505" i="1" s="1"/>
  <c r="X504" i="1"/>
  <c r="P504" i="1"/>
  <c r="M504" i="1"/>
  <c r="K504" i="1"/>
  <c r="F504" i="1"/>
  <c r="D504" i="1"/>
  <c r="I504" i="1" s="1"/>
  <c r="X503" i="1"/>
  <c r="D503" i="1"/>
  <c r="X502" i="1"/>
  <c r="D502" i="1"/>
  <c r="X501" i="1"/>
  <c r="D501" i="1"/>
  <c r="X500" i="1"/>
  <c r="D500" i="1"/>
  <c r="Q500" i="1" s="1"/>
  <c r="X499" i="1"/>
  <c r="P499" i="1"/>
  <c r="M499" i="1"/>
  <c r="K499" i="1"/>
  <c r="F499" i="1"/>
  <c r="D499" i="1"/>
  <c r="I499" i="1" s="1"/>
  <c r="X498" i="1"/>
  <c r="D498" i="1"/>
  <c r="X497" i="1"/>
  <c r="D497" i="1"/>
  <c r="I497" i="1" s="1"/>
  <c r="X496" i="1"/>
  <c r="D496" i="1"/>
  <c r="X495" i="1"/>
  <c r="D495" i="1"/>
  <c r="X494" i="1"/>
  <c r="D494" i="1"/>
  <c r="X493" i="1"/>
  <c r="D493" i="1"/>
  <c r="I493" i="1" s="1"/>
  <c r="X492" i="1"/>
  <c r="D492" i="1"/>
  <c r="A492" i="1" s="1"/>
  <c r="P492" i="1" s="1"/>
  <c r="X491" i="1"/>
  <c r="P491" i="1"/>
  <c r="M491" i="1"/>
  <c r="K491" i="1"/>
  <c r="F491" i="1"/>
  <c r="D491" i="1"/>
  <c r="Q491" i="1" s="1"/>
  <c r="X490" i="1"/>
  <c r="D490" i="1"/>
  <c r="X489" i="1"/>
  <c r="D489" i="1"/>
  <c r="Q489" i="1" s="1"/>
  <c r="X488" i="1"/>
  <c r="D488" i="1"/>
  <c r="Q488" i="1" s="1"/>
  <c r="X487" i="1"/>
  <c r="P487" i="1"/>
  <c r="M487" i="1"/>
  <c r="K487" i="1"/>
  <c r="F487" i="1"/>
  <c r="D487" i="1"/>
  <c r="X486" i="1"/>
  <c r="Q486" i="1"/>
  <c r="D486" i="1"/>
  <c r="A486" i="1" s="1"/>
  <c r="K486" i="1" s="1"/>
  <c r="X485" i="1"/>
  <c r="P485" i="1"/>
  <c r="M485" i="1"/>
  <c r="K485" i="1"/>
  <c r="F485" i="1"/>
  <c r="D485" i="1"/>
  <c r="Q485" i="1" s="1"/>
  <c r="X484" i="1"/>
  <c r="D484" i="1"/>
  <c r="I484" i="1" s="1"/>
  <c r="X483" i="1"/>
  <c r="P483" i="1"/>
  <c r="M483" i="1"/>
  <c r="O483" i="1" s="1"/>
  <c r="K483" i="1"/>
  <c r="F483" i="1"/>
  <c r="D483" i="1"/>
  <c r="X482" i="1"/>
  <c r="D482" i="1"/>
  <c r="I482" i="1" s="1"/>
  <c r="X481" i="1"/>
  <c r="D481" i="1"/>
  <c r="Q481" i="1" s="1"/>
  <c r="X480" i="1"/>
  <c r="D480" i="1"/>
  <c r="I480" i="1" s="1"/>
  <c r="X479" i="1"/>
  <c r="D479" i="1"/>
  <c r="X478" i="1"/>
  <c r="D478" i="1"/>
  <c r="X477" i="1"/>
  <c r="D477" i="1"/>
  <c r="A477" i="1" s="1"/>
  <c r="M477" i="1" s="1"/>
  <c r="X476" i="1"/>
  <c r="P476" i="1"/>
  <c r="M476" i="1"/>
  <c r="K476" i="1"/>
  <c r="F476" i="1"/>
  <c r="D476" i="1"/>
  <c r="Q476" i="1" s="1"/>
  <c r="X475" i="1"/>
  <c r="P475" i="1"/>
  <c r="M475" i="1"/>
  <c r="O475" i="1" s="1"/>
  <c r="K475" i="1"/>
  <c r="F475" i="1"/>
  <c r="D475" i="1"/>
  <c r="I475" i="1" s="1"/>
  <c r="X474" i="1"/>
  <c r="P474" i="1"/>
  <c r="M474" i="1"/>
  <c r="K474" i="1"/>
  <c r="F474" i="1"/>
  <c r="D474" i="1"/>
  <c r="X473" i="1"/>
  <c r="D473" i="1"/>
  <c r="I473" i="1" s="1"/>
  <c r="X472" i="1"/>
  <c r="D472" i="1"/>
  <c r="I472" i="1" s="1"/>
  <c r="X471" i="1"/>
  <c r="D471" i="1"/>
  <c r="X470" i="1"/>
  <c r="D470" i="1"/>
  <c r="X469" i="1"/>
  <c r="P469" i="1"/>
  <c r="M469" i="1"/>
  <c r="K469" i="1"/>
  <c r="F469" i="1"/>
  <c r="D469" i="1"/>
  <c r="X468" i="1"/>
  <c r="D468" i="1"/>
  <c r="I468" i="1" s="1"/>
  <c r="X467" i="1"/>
  <c r="D467" i="1"/>
  <c r="A467" i="1" s="1"/>
  <c r="K467" i="1" s="1"/>
  <c r="X466" i="1"/>
  <c r="P466" i="1"/>
  <c r="M466" i="1"/>
  <c r="K466" i="1"/>
  <c r="F466" i="1"/>
  <c r="D466" i="1"/>
  <c r="X465" i="1"/>
  <c r="D465" i="1"/>
  <c r="X464" i="1"/>
  <c r="D464" i="1"/>
  <c r="Q464" i="1" s="1"/>
  <c r="X463" i="1"/>
  <c r="P463" i="1"/>
  <c r="M463" i="1"/>
  <c r="K463" i="1"/>
  <c r="F463" i="1"/>
  <c r="D463" i="1"/>
  <c r="X462" i="1"/>
  <c r="P462" i="1"/>
  <c r="M462" i="1"/>
  <c r="K462" i="1"/>
  <c r="F462" i="1"/>
  <c r="D462" i="1"/>
  <c r="X461" i="1"/>
  <c r="P461" i="1"/>
  <c r="M461" i="1"/>
  <c r="K461" i="1"/>
  <c r="F461" i="1"/>
  <c r="D461" i="1"/>
  <c r="X460" i="1"/>
  <c r="P460" i="1"/>
  <c r="M460" i="1"/>
  <c r="K460" i="1"/>
  <c r="F460" i="1"/>
  <c r="D460" i="1"/>
  <c r="Q460" i="1" s="1"/>
  <c r="X459" i="1"/>
  <c r="P459" i="1"/>
  <c r="M459" i="1"/>
  <c r="K459" i="1"/>
  <c r="F459" i="1"/>
  <c r="D459" i="1"/>
  <c r="I459" i="1" s="1"/>
  <c r="X458" i="1"/>
  <c r="D458" i="1"/>
  <c r="X457" i="1"/>
  <c r="D457" i="1"/>
  <c r="Q457" i="1" s="1"/>
  <c r="X456" i="1"/>
  <c r="P456" i="1"/>
  <c r="M456" i="1"/>
  <c r="K456" i="1"/>
  <c r="F456" i="1"/>
  <c r="D456" i="1"/>
  <c r="Q456" i="1" s="1"/>
  <c r="X455" i="1"/>
  <c r="D455" i="1"/>
  <c r="I455" i="1" s="1"/>
  <c r="X454" i="1"/>
  <c r="D454" i="1"/>
  <c r="I454" i="1" s="1"/>
  <c r="X453" i="1"/>
  <c r="D453" i="1"/>
  <c r="I453" i="1" s="1"/>
  <c r="X452" i="1"/>
  <c r="D452" i="1"/>
  <c r="X451" i="1"/>
  <c r="P451" i="1"/>
  <c r="M451" i="1"/>
  <c r="K451" i="1"/>
  <c r="F451" i="1"/>
  <c r="D451" i="1"/>
  <c r="Q451" i="1" s="1"/>
  <c r="X450" i="1"/>
  <c r="P450" i="1"/>
  <c r="O450" i="1"/>
  <c r="M450" i="1"/>
  <c r="K450" i="1"/>
  <c r="F450" i="1"/>
  <c r="D450" i="1"/>
  <c r="I450" i="1" s="1"/>
  <c r="X449" i="1"/>
  <c r="D449" i="1"/>
  <c r="Q449" i="1" s="1"/>
  <c r="X448" i="1"/>
  <c r="P448" i="1"/>
  <c r="M448" i="1"/>
  <c r="O448" i="1" s="1"/>
  <c r="K448" i="1"/>
  <c r="F448" i="1"/>
  <c r="D448" i="1"/>
  <c r="Q448" i="1" s="1"/>
  <c r="X447" i="1"/>
  <c r="P447" i="1"/>
  <c r="M447" i="1"/>
  <c r="O447" i="1" s="1"/>
  <c r="K447" i="1"/>
  <c r="F447" i="1"/>
  <c r="D447" i="1"/>
  <c r="I447" i="1" s="1"/>
  <c r="X446" i="1"/>
  <c r="D446" i="1"/>
  <c r="X445" i="1"/>
  <c r="D445" i="1"/>
  <c r="X444" i="1"/>
  <c r="D444" i="1"/>
  <c r="X443" i="1"/>
  <c r="D443" i="1"/>
  <c r="A443" i="1" s="1"/>
  <c r="X442" i="1"/>
  <c r="P442" i="1"/>
  <c r="M442" i="1"/>
  <c r="K442" i="1"/>
  <c r="F442" i="1"/>
  <c r="D442" i="1"/>
  <c r="Q442" i="1" s="1"/>
  <c r="X441" i="1"/>
  <c r="D441" i="1"/>
  <c r="Q441" i="1" s="1"/>
  <c r="X440" i="1"/>
  <c r="D440" i="1"/>
  <c r="Q440" i="1" s="1"/>
  <c r="X439" i="1"/>
  <c r="P439" i="1"/>
  <c r="M439" i="1"/>
  <c r="K439" i="1"/>
  <c r="F439" i="1"/>
  <c r="D439" i="1"/>
  <c r="X438" i="1"/>
  <c r="D438" i="1"/>
  <c r="I438" i="1" s="1"/>
  <c r="X437" i="1"/>
  <c r="D437" i="1"/>
  <c r="Q437" i="1" s="1"/>
  <c r="X436" i="1"/>
  <c r="D436" i="1"/>
  <c r="X435" i="1"/>
  <c r="P435" i="1"/>
  <c r="M435" i="1"/>
  <c r="K435" i="1"/>
  <c r="F435" i="1"/>
  <c r="D435" i="1"/>
  <c r="Q435" i="1" s="1"/>
  <c r="X434" i="1"/>
  <c r="D434" i="1"/>
  <c r="I434" i="1" s="1"/>
  <c r="X433" i="1"/>
  <c r="D433" i="1"/>
  <c r="Q433" i="1" s="1"/>
  <c r="X432" i="1"/>
  <c r="P432" i="1"/>
  <c r="M432" i="1"/>
  <c r="K432" i="1"/>
  <c r="I432" i="1"/>
  <c r="F432" i="1"/>
  <c r="D432" i="1"/>
  <c r="Q432" i="1" s="1"/>
  <c r="X431" i="1"/>
  <c r="P431" i="1"/>
  <c r="M431" i="1"/>
  <c r="K431" i="1"/>
  <c r="F431" i="1"/>
  <c r="D431" i="1"/>
  <c r="Q431" i="1" s="1"/>
  <c r="X430" i="1"/>
  <c r="D430" i="1"/>
  <c r="Q430" i="1" s="1"/>
  <c r="X429" i="1"/>
  <c r="P429" i="1"/>
  <c r="M429" i="1"/>
  <c r="K429" i="1"/>
  <c r="F429" i="1"/>
  <c r="D429" i="1"/>
  <c r="I429" i="1" s="1"/>
  <c r="X428" i="1"/>
  <c r="D428" i="1"/>
  <c r="I428" i="1" s="1"/>
  <c r="X427" i="1"/>
  <c r="D427" i="1"/>
  <c r="X426" i="1"/>
  <c r="D426" i="1"/>
  <c r="Q426" i="1" s="1"/>
  <c r="X425" i="1"/>
  <c r="P425" i="1"/>
  <c r="M425" i="1"/>
  <c r="K425" i="1"/>
  <c r="F425" i="1"/>
  <c r="D425" i="1"/>
  <c r="I425" i="1" s="1"/>
  <c r="X424" i="1"/>
  <c r="D424" i="1"/>
  <c r="Q424" i="1" s="1"/>
  <c r="X423" i="1"/>
  <c r="D423" i="1"/>
  <c r="X422" i="1"/>
  <c r="D422" i="1"/>
  <c r="Q422" i="1" s="1"/>
  <c r="X421" i="1"/>
  <c r="P421" i="1"/>
  <c r="M421" i="1"/>
  <c r="K421" i="1"/>
  <c r="F421" i="1"/>
  <c r="D421" i="1"/>
  <c r="Q421" i="1" s="1"/>
  <c r="X420" i="1"/>
  <c r="D420" i="1"/>
  <c r="X419" i="1"/>
  <c r="D419" i="1"/>
  <c r="Q419" i="1" s="1"/>
  <c r="X418" i="1"/>
  <c r="P418" i="1"/>
  <c r="M418" i="1"/>
  <c r="K418" i="1"/>
  <c r="F418" i="1"/>
  <c r="D418" i="1"/>
  <c r="Q418" i="1" s="1"/>
  <c r="X417" i="1"/>
  <c r="Q417" i="1"/>
  <c r="D417" i="1"/>
  <c r="I417" i="1" s="1"/>
  <c r="X416" i="1"/>
  <c r="D416" i="1"/>
  <c r="A416" i="1"/>
  <c r="P416" i="1" s="1"/>
  <c r="X415" i="1"/>
  <c r="P415" i="1"/>
  <c r="M415" i="1"/>
  <c r="K415" i="1"/>
  <c r="F415" i="1"/>
  <c r="D415" i="1"/>
  <c r="Q415" i="1" s="1"/>
  <c r="X414" i="1"/>
  <c r="P414" i="1"/>
  <c r="M414" i="1"/>
  <c r="K414" i="1"/>
  <c r="F414" i="1"/>
  <c r="D414" i="1"/>
  <c r="Q414" i="1" s="1"/>
  <c r="X413" i="1"/>
  <c r="P413" i="1"/>
  <c r="M413" i="1"/>
  <c r="K413" i="1"/>
  <c r="F413" i="1"/>
  <c r="D413" i="1"/>
  <c r="Q413" i="1" s="1"/>
  <c r="X412" i="1"/>
  <c r="P412" i="1"/>
  <c r="M412" i="1"/>
  <c r="O412" i="1" s="1"/>
  <c r="K412" i="1"/>
  <c r="F412" i="1"/>
  <c r="D412" i="1"/>
  <c r="X411" i="1"/>
  <c r="F411" i="1"/>
  <c r="D411" i="1"/>
  <c r="I411" i="1" s="1"/>
  <c r="A411" i="1"/>
  <c r="P411" i="1" s="1"/>
  <c r="X410" i="1"/>
  <c r="P410" i="1"/>
  <c r="M410" i="1"/>
  <c r="K410" i="1"/>
  <c r="F410" i="1"/>
  <c r="D410" i="1"/>
  <c r="Q410" i="1" s="1"/>
  <c r="X409" i="1"/>
  <c r="D409" i="1"/>
  <c r="X408" i="1"/>
  <c r="D408" i="1"/>
  <c r="Q408" i="1" s="1"/>
  <c r="X407" i="1"/>
  <c r="D407" i="1"/>
  <c r="X406" i="1"/>
  <c r="D406" i="1"/>
  <c r="X405" i="1"/>
  <c r="P405" i="1"/>
  <c r="M405" i="1"/>
  <c r="K405" i="1"/>
  <c r="F405" i="1"/>
  <c r="D405" i="1"/>
  <c r="X404" i="1"/>
  <c r="D404" i="1"/>
  <c r="Q404" i="1" s="1"/>
  <c r="X403" i="1"/>
  <c r="D403" i="1"/>
  <c r="X402" i="1"/>
  <c r="D402" i="1"/>
  <c r="X401" i="1"/>
  <c r="D401" i="1"/>
  <c r="A401" i="1" s="1"/>
  <c r="P401" i="1" s="1"/>
  <c r="X400" i="1"/>
  <c r="P400" i="1"/>
  <c r="M400" i="1"/>
  <c r="K400" i="1"/>
  <c r="F400" i="1"/>
  <c r="D400" i="1"/>
  <c r="X399" i="1"/>
  <c r="P399" i="1"/>
  <c r="M399" i="1"/>
  <c r="K399" i="1"/>
  <c r="F399" i="1"/>
  <c r="D399" i="1"/>
  <c r="I399" i="1" s="1"/>
  <c r="X398" i="1"/>
  <c r="P398" i="1"/>
  <c r="M398" i="1"/>
  <c r="O398" i="1" s="1"/>
  <c r="K398" i="1"/>
  <c r="F398" i="1"/>
  <c r="D398" i="1"/>
  <c r="I398" i="1" s="1"/>
  <c r="X397" i="1"/>
  <c r="D397" i="1"/>
  <c r="Q397" i="1" s="1"/>
  <c r="X396" i="1"/>
  <c r="D396" i="1"/>
  <c r="X395" i="1"/>
  <c r="P395" i="1"/>
  <c r="M395" i="1"/>
  <c r="K395" i="1"/>
  <c r="F395" i="1"/>
  <c r="D395" i="1"/>
  <c r="Q395" i="1" s="1"/>
  <c r="X394" i="1"/>
  <c r="P394" i="1"/>
  <c r="M394" i="1"/>
  <c r="K394" i="1"/>
  <c r="F394" i="1"/>
  <c r="D394" i="1"/>
  <c r="Q394" i="1" s="1"/>
  <c r="X393" i="1"/>
  <c r="P393" i="1"/>
  <c r="M393" i="1"/>
  <c r="K393" i="1"/>
  <c r="F393" i="1"/>
  <c r="D393" i="1"/>
  <c r="X392" i="1"/>
  <c r="D392" i="1"/>
  <c r="X391" i="1"/>
  <c r="P391" i="1"/>
  <c r="M391" i="1"/>
  <c r="K391" i="1"/>
  <c r="F391" i="1"/>
  <c r="D391" i="1"/>
  <c r="Q391" i="1" s="1"/>
  <c r="X390" i="1"/>
  <c r="D390" i="1"/>
  <c r="Q390" i="1" s="1"/>
  <c r="X389" i="1"/>
  <c r="D389" i="1"/>
  <c r="I389" i="1" s="1"/>
  <c r="X388" i="1"/>
  <c r="D388" i="1"/>
  <c r="X387" i="1"/>
  <c r="D387" i="1"/>
  <c r="Q387" i="1" s="1"/>
  <c r="X386" i="1"/>
  <c r="D386" i="1"/>
  <c r="X385" i="1"/>
  <c r="D385" i="1"/>
  <c r="X384" i="1"/>
  <c r="D384" i="1"/>
  <c r="I384" i="1" s="1"/>
  <c r="X383" i="1"/>
  <c r="D383" i="1"/>
  <c r="X382" i="1"/>
  <c r="P382" i="1"/>
  <c r="M382" i="1"/>
  <c r="K382" i="1"/>
  <c r="F382" i="1"/>
  <c r="D382" i="1"/>
  <c r="I382" i="1" s="1"/>
  <c r="X381" i="1"/>
  <c r="D381" i="1"/>
  <c r="Q381" i="1" s="1"/>
  <c r="X380" i="1"/>
  <c r="D380" i="1"/>
  <c r="X379" i="1"/>
  <c r="D379" i="1"/>
  <c r="I379" i="1" s="1"/>
  <c r="X378" i="1"/>
  <c r="D378" i="1"/>
  <c r="Q378" i="1" s="1"/>
  <c r="X377" i="1"/>
  <c r="D377" i="1"/>
  <c r="X376" i="1"/>
  <c r="D376" i="1"/>
  <c r="Q376" i="1" s="1"/>
  <c r="X375" i="1"/>
  <c r="D375" i="1"/>
  <c r="X374" i="1"/>
  <c r="P374" i="1"/>
  <c r="M374" i="1"/>
  <c r="K374" i="1"/>
  <c r="F374" i="1"/>
  <c r="D374" i="1"/>
  <c r="Q374" i="1" s="1"/>
  <c r="X373" i="1"/>
  <c r="D373" i="1"/>
  <c r="X372" i="1"/>
  <c r="D372" i="1"/>
  <c r="X371" i="1"/>
  <c r="P371" i="1"/>
  <c r="M371" i="1"/>
  <c r="O371" i="1" s="1"/>
  <c r="K371" i="1"/>
  <c r="F371" i="1"/>
  <c r="D371" i="1"/>
  <c r="X370" i="1"/>
  <c r="D370" i="1"/>
  <c r="I370" i="1" s="1"/>
  <c r="X369" i="1"/>
  <c r="Q369" i="1"/>
  <c r="D369" i="1"/>
  <c r="I369" i="1" s="1"/>
  <c r="X368" i="1"/>
  <c r="D368" i="1"/>
  <c r="I368" i="1" s="1"/>
  <c r="X367" i="1"/>
  <c r="D367" i="1"/>
  <c r="I367" i="1" s="1"/>
  <c r="X366" i="1"/>
  <c r="D366" i="1"/>
  <c r="Q366" i="1" s="1"/>
  <c r="X365" i="1"/>
  <c r="D365" i="1"/>
  <c r="X364" i="1"/>
  <c r="I364" i="1"/>
  <c r="D364" i="1"/>
  <c r="X363" i="1"/>
  <c r="Q363" i="1"/>
  <c r="D363" i="1"/>
  <c r="I363" i="1" s="1"/>
  <c r="X362" i="1"/>
  <c r="D362" i="1"/>
  <c r="X361" i="1"/>
  <c r="P361" i="1"/>
  <c r="M361" i="1"/>
  <c r="K361" i="1"/>
  <c r="F361" i="1"/>
  <c r="D361" i="1"/>
  <c r="X360" i="1"/>
  <c r="D360" i="1"/>
  <c r="X359" i="1"/>
  <c r="D359" i="1"/>
  <c r="I359" i="1" s="1"/>
  <c r="X358" i="1"/>
  <c r="D358" i="1"/>
  <c r="Q358" i="1" s="1"/>
  <c r="X357" i="1"/>
  <c r="D357" i="1"/>
  <c r="Q357" i="1" s="1"/>
  <c r="X356" i="1"/>
  <c r="D356" i="1"/>
  <c r="X355" i="1"/>
  <c r="P355" i="1"/>
  <c r="M355" i="1"/>
  <c r="K355" i="1"/>
  <c r="F355" i="1"/>
  <c r="D355" i="1"/>
  <c r="Q355" i="1" s="1"/>
  <c r="X354" i="1"/>
  <c r="D354" i="1"/>
  <c r="Q354" i="1" s="1"/>
  <c r="X353" i="1"/>
  <c r="D353" i="1"/>
  <c r="A353" i="1" s="1"/>
  <c r="M353" i="1" s="1"/>
  <c r="X352" i="1"/>
  <c r="P352" i="1"/>
  <c r="M352" i="1"/>
  <c r="K352" i="1"/>
  <c r="F352" i="1"/>
  <c r="D352" i="1"/>
  <c r="X351" i="1"/>
  <c r="D351" i="1"/>
  <c r="I351" i="1" s="1"/>
  <c r="X350" i="1"/>
  <c r="P350" i="1"/>
  <c r="M350" i="1"/>
  <c r="K350" i="1"/>
  <c r="F350" i="1"/>
  <c r="D350" i="1"/>
  <c r="X349" i="1"/>
  <c r="D349" i="1"/>
  <c r="Q349" i="1" s="1"/>
  <c r="X348" i="1"/>
  <c r="D348" i="1"/>
  <c r="A348" i="1" s="1"/>
  <c r="K348" i="1" s="1"/>
  <c r="X347" i="1"/>
  <c r="P347" i="1"/>
  <c r="M347" i="1"/>
  <c r="O347" i="1" s="1"/>
  <c r="K347" i="1"/>
  <c r="F347" i="1"/>
  <c r="D347" i="1"/>
  <c r="I347" i="1" s="1"/>
  <c r="X346" i="1"/>
  <c r="D346" i="1"/>
  <c r="X345" i="1"/>
  <c r="D345" i="1"/>
  <c r="Q345" i="1" s="1"/>
  <c r="X344" i="1"/>
  <c r="D344" i="1"/>
  <c r="X343" i="1"/>
  <c r="D343" i="1"/>
  <c r="X342" i="1"/>
  <c r="D342" i="1"/>
  <c r="I342" i="1" s="1"/>
  <c r="X341" i="1"/>
  <c r="D341" i="1"/>
  <c r="I341" i="1" s="1"/>
  <c r="X340" i="1"/>
  <c r="D340" i="1"/>
  <c r="X339" i="1"/>
  <c r="D339" i="1"/>
  <c r="I339" i="1" s="1"/>
  <c r="X338" i="1"/>
  <c r="P338" i="1"/>
  <c r="M338" i="1"/>
  <c r="K338" i="1"/>
  <c r="F338" i="1"/>
  <c r="D338" i="1"/>
  <c r="X337" i="1"/>
  <c r="D337" i="1"/>
  <c r="X336" i="1"/>
  <c r="D336" i="1"/>
  <c r="X335" i="1"/>
  <c r="D335" i="1"/>
  <c r="X334" i="1"/>
  <c r="D334" i="1"/>
  <c r="X333" i="1"/>
  <c r="Q333" i="1"/>
  <c r="I333" i="1"/>
  <c r="D333" i="1"/>
  <c r="X332" i="1"/>
  <c r="D332" i="1"/>
  <c r="X331" i="1"/>
  <c r="P331" i="1"/>
  <c r="M331" i="1"/>
  <c r="K331" i="1"/>
  <c r="F331" i="1"/>
  <c r="D331" i="1"/>
  <c r="X330" i="1"/>
  <c r="D330" i="1"/>
  <c r="X329" i="1"/>
  <c r="D329" i="1"/>
  <c r="X328" i="1"/>
  <c r="Q328" i="1"/>
  <c r="I328" i="1"/>
  <c r="D328" i="1"/>
  <c r="X327" i="1"/>
  <c r="D327" i="1"/>
  <c r="X326" i="1"/>
  <c r="P326" i="1"/>
  <c r="M326" i="1"/>
  <c r="K326" i="1"/>
  <c r="F326" i="1"/>
  <c r="D326" i="1"/>
  <c r="X325" i="1"/>
  <c r="P325" i="1"/>
  <c r="M325" i="1"/>
  <c r="K325" i="1"/>
  <c r="F325" i="1"/>
  <c r="D325" i="1"/>
  <c r="X324" i="1"/>
  <c r="D324" i="1"/>
  <c r="X323" i="1"/>
  <c r="Q323" i="1"/>
  <c r="D323" i="1"/>
  <c r="X322" i="1"/>
  <c r="D322" i="1"/>
  <c r="X321" i="1"/>
  <c r="D321" i="1"/>
  <c r="I321" i="1" s="1"/>
  <c r="X320" i="1"/>
  <c r="D320" i="1"/>
  <c r="X319" i="1"/>
  <c r="D319" i="1"/>
  <c r="X318" i="1"/>
  <c r="D318" i="1"/>
  <c r="I318" i="1" s="1"/>
  <c r="X317" i="1"/>
  <c r="I317" i="1"/>
  <c r="D317" i="1"/>
  <c r="Q317" i="1" s="1"/>
  <c r="X316" i="1"/>
  <c r="F316" i="1"/>
  <c r="D316" i="1"/>
  <c r="A316" i="1" s="1"/>
  <c r="M316" i="1" s="1"/>
  <c r="X315" i="1"/>
  <c r="P315" i="1"/>
  <c r="M315" i="1"/>
  <c r="K315" i="1"/>
  <c r="F315" i="1"/>
  <c r="D315" i="1"/>
  <c r="X314" i="1"/>
  <c r="D314" i="1"/>
  <c r="Q314" i="1" s="1"/>
  <c r="X313" i="1"/>
  <c r="D313" i="1"/>
  <c r="I313" i="1" s="1"/>
  <c r="X312" i="1"/>
  <c r="D312" i="1"/>
  <c r="X311" i="1"/>
  <c r="D311" i="1"/>
  <c r="I311" i="1" s="1"/>
  <c r="X310" i="1"/>
  <c r="D310" i="1"/>
  <c r="X309" i="1"/>
  <c r="D309" i="1"/>
  <c r="A309" i="1" s="1"/>
  <c r="X308" i="1"/>
  <c r="P308" i="1"/>
  <c r="M308" i="1"/>
  <c r="K308" i="1"/>
  <c r="F308" i="1"/>
  <c r="D308" i="1"/>
  <c r="I308" i="1" s="1"/>
  <c r="X307" i="1"/>
  <c r="D307" i="1"/>
  <c r="I307" i="1" s="1"/>
  <c r="X306" i="1"/>
  <c r="D306" i="1"/>
  <c r="X305" i="1"/>
  <c r="P305" i="1"/>
  <c r="M305" i="1"/>
  <c r="K305" i="1"/>
  <c r="F305" i="1"/>
  <c r="D305" i="1"/>
  <c r="X304" i="1"/>
  <c r="D304" i="1"/>
  <c r="Q304" i="1" s="1"/>
  <c r="X303" i="1"/>
  <c r="D303" i="1"/>
  <c r="X302" i="1"/>
  <c r="D302" i="1"/>
  <c r="A302" i="1" s="1"/>
  <c r="P302" i="1" s="1"/>
  <c r="X301" i="1"/>
  <c r="P301" i="1"/>
  <c r="M301" i="1"/>
  <c r="K301" i="1"/>
  <c r="F301" i="1"/>
  <c r="D301" i="1"/>
  <c r="Q301" i="1" s="1"/>
  <c r="X300" i="1"/>
  <c r="D300" i="1"/>
  <c r="X299" i="1"/>
  <c r="D299" i="1"/>
  <c r="I299" i="1" s="1"/>
  <c r="X298" i="1"/>
  <c r="D298" i="1"/>
  <c r="Q298" i="1" s="1"/>
  <c r="X297" i="1"/>
  <c r="D297" i="1"/>
  <c r="X296" i="1"/>
  <c r="D296" i="1"/>
  <c r="I296" i="1" s="1"/>
  <c r="X295" i="1"/>
  <c r="D295" i="1"/>
  <c r="Q295" i="1" s="1"/>
  <c r="X294" i="1"/>
  <c r="D294" i="1"/>
  <c r="X293" i="1"/>
  <c r="D293" i="1"/>
  <c r="Q293" i="1" s="1"/>
  <c r="X292" i="1"/>
  <c r="D292" i="1"/>
  <c r="X291" i="1"/>
  <c r="P291" i="1"/>
  <c r="M291" i="1"/>
  <c r="K291" i="1"/>
  <c r="F291" i="1"/>
  <c r="D291" i="1"/>
  <c r="X290" i="1"/>
  <c r="D290" i="1"/>
  <c r="A290" i="1" s="1"/>
  <c r="X289" i="1"/>
  <c r="P289" i="1"/>
  <c r="M289" i="1"/>
  <c r="K289" i="1"/>
  <c r="F289" i="1"/>
  <c r="D289" i="1"/>
  <c r="X288" i="1"/>
  <c r="D288" i="1"/>
  <c r="Q288" i="1" s="1"/>
  <c r="X287" i="1"/>
  <c r="D287" i="1"/>
  <c r="Q287" i="1" s="1"/>
  <c r="X286" i="1"/>
  <c r="D286" i="1"/>
  <c r="Q286" i="1" s="1"/>
  <c r="X285" i="1"/>
  <c r="D285" i="1"/>
  <c r="Q285" i="1" s="1"/>
  <c r="X284" i="1"/>
  <c r="D284" i="1"/>
  <c r="Q284" i="1" s="1"/>
  <c r="X283" i="1"/>
  <c r="D283" i="1"/>
  <c r="Q283" i="1" s="1"/>
  <c r="X282" i="1"/>
  <c r="D282" i="1"/>
  <c r="Q282" i="1" s="1"/>
  <c r="X281" i="1"/>
  <c r="D281" i="1"/>
  <c r="Q281" i="1" s="1"/>
  <c r="X280" i="1"/>
  <c r="D280" i="1"/>
  <c r="Q280" i="1" s="1"/>
  <c r="X279" i="1"/>
  <c r="P279" i="1"/>
  <c r="M279" i="1"/>
  <c r="K279" i="1"/>
  <c r="F279" i="1"/>
  <c r="D279" i="1"/>
  <c r="Q279" i="1" s="1"/>
  <c r="X278" i="1"/>
  <c r="P278" i="1"/>
  <c r="M278" i="1"/>
  <c r="K278" i="1"/>
  <c r="F278" i="1"/>
  <c r="D278" i="1"/>
  <c r="Q278" i="1" s="1"/>
  <c r="X277" i="1"/>
  <c r="D277" i="1"/>
  <c r="Q277" i="1" s="1"/>
  <c r="X276" i="1"/>
  <c r="D276" i="1"/>
  <c r="Q276" i="1" s="1"/>
  <c r="X275" i="1"/>
  <c r="D275" i="1"/>
  <c r="X274" i="1"/>
  <c r="D274" i="1"/>
  <c r="I274" i="1" s="1"/>
  <c r="X273" i="1"/>
  <c r="D273" i="1"/>
  <c r="X272" i="1"/>
  <c r="D272" i="1"/>
  <c r="I272" i="1" s="1"/>
  <c r="X271" i="1"/>
  <c r="D271" i="1"/>
  <c r="X270" i="1"/>
  <c r="I270" i="1"/>
  <c r="D270" i="1"/>
  <c r="A270" i="1" s="1"/>
  <c r="X269" i="1"/>
  <c r="P269" i="1"/>
  <c r="M269" i="1"/>
  <c r="K269" i="1"/>
  <c r="F269" i="1"/>
  <c r="D269" i="1"/>
  <c r="I269" i="1" s="1"/>
  <c r="X268" i="1"/>
  <c r="D268" i="1"/>
  <c r="I268" i="1" s="1"/>
  <c r="X267" i="1"/>
  <c r="D267" i="1"/>
  <c r="I267" i="1" s="1"/>
  <c r="X266" i="1"/>
  <c r="D266" i="1"/>
  <c r="I266" i="1" s="1"/>
  <c r="X265" i="1"/>
  <c r="D265" i="1"/>
  <c r="I265" i="1" s="1"/>
  <c r="X264" i="1"/>
  <c r="D264" i="1"/>
  <c r="I264" i="1" s="1"/>
  <c r="X263" i="1"/>
  <c r="D263" i="1"/>
  <c r="X262" i="1"/>
  <c r="P262" i="1"/>
  <c r="M262" i="1"/>
  <c r="K262" i="1"/>
  <c r="F262" i="1"/>
  <c r="D262" i="1"/>
  <c r="X261" i="1"/>
  <c r="D261" i="1"/>
  <c r="Q261" i="1" s="1"/>
  <c r="X260" i="1"/>
  <c r="D260" i="1"/>
  <c r="X259" i="1"/>
  <c r="D259" i="1"/>
  <c r="X258" i="1"/>
  <c r="D258" i="1"/>
  <c r="Q258" i="1" s="1"/>
  <c r="A258" i="1"/>
  <c r="X257" i="1"/>
  <c r="P257" i="1"/>
  <c r="M257" i="1"/>
  <c r="O257" i="1" s="1"/>
  <c r="K257" i="1"/>
  <c r="F257" i="1"/>
  <c r="D257" i="1"/>
  <c r="I257" i="1" s="1"/>
  <c r="X256" i="1"/>
  <c r="D256" i="1"/>
  <c r="X255" i="1"/>
  <c r="D255" i="1"/>
  <c r="I255" i="1" s="1"/>
  <c r="X254" i="1"/>
  <c r="D254" i="1"/>
  <c r="I254" i="1" s="1"/>
  <c r="X253" i="1"/>
  <c r="D253" i="1"/>
  <c r="Q253" i="1" s="1"/>
  <c r="X252" i="1"/>
  <c r="D252" i="1"/>
  <c r="X251" i="1"/>
  <c r="D251" i="1"/>
  <c r="I251" i="1" s="1"/>
  <c r="X250" i="1"/>
  <c r="D250" i="1"/>
  <c r="Q250" i="1" s="1"/>
  <c r="X249" i="1"/>
  <c r="D249" i="1"/>
  <c r="Q249" i="1" s="1"/>
  <c r="X248" i="1"/>
  <c r="D248" i="1"/>
  <c r="Q248" i="1" s="1"/>
  <c r="X247" i="1"/>
  <c r="P247" i="1"/>
  <c r="M247" i="1"/>
  <c r="K247" i="1"/>
  <c r="F247" i="1"/>
  <c r="D247" i="1"/>
  <c r="Q247" i="1" s="1"/>
  <c r="X246" i="1"/>
  <c r="D246" i="1"/>
  <c r="X245" i="1"/>
  <c r="D245" i="1"/>
  <c r="Q245" i="1" s="1"/>
  <c r="X244" i="1"/>
  <c r="D244" i="1"/>
  <c r="Q244" i="1" s="1"/>
  <c r="X243" i="1"/>
  <c r="D243" i="1"/>
  <c r="X242" i="1"/>
  <c r="P242" i="1"/>
  <c r="M242" i="1"/>
  <c r="K242" i="1"/>
  <c r="F242" i="1"/>
  <c r="D242" i="1"/>
  <c r="X241" i="1"/>
  <c r="P241" i="1"/>
  <c r="M241" i="1"/>
  <c r="K241" i="1"/>
  <c r="F241" i="1"/>
  <c r="D241" i="1"/>
  <c r="I241" i="1" s="1"/>
  <c r="X240" i="1"/>
  <c r="D240" i="1"/>
  <c r="I240" i="1" s="1"/>
  <c r="X239" i="1"/>
  <c r="P239" i="1"/>
  <c r="M239" i="1"/>
  <c r="K239" i="1"/>
  <c r="F239" i="1"/>
  <c r="D239" i="1"/>
  <c r="X238" i="1"/>
  <c r="D238" i="1"/>
  <c r="I238" i="1" s="1"/>
  <c r="X237" i="1"/>
  <c r="D237" i="1"/>
  <c r="X236" i="1"/>
  <c r="P236" i="1"/>
  <c r="M236" i="1"/>
  <c r="K236" i="1"/>
  <c r="F236" i="1"/>
  <c r="D236" i="1"/>
  <c r="X235" i="1"/>
  <c r="D235" i="1"/>
  <c r="Q235" i="1" s="1"/>
  <c r="X234" i="1"/>
  <c r="D234" i="1"/>
  <c r="Q234" i="1" s="1"/>
  <c r="X233" i="1"/>
  <c r="D233" i="1"/>
  <c r="Q233" i="1" s="1"/>
  <c r="X232" i="1"/>
  <c r="D232" i="1"/>
  <c r="Q232" i="1" s="1"/>
  <c r="X231" i="1"/>
  <c r="D231" i="1"/>
  <c r="X230" i="1"/>
  <c r="D230" i="1"/>
  <c r="Q230" i="1" s="1"/>
  <c r="X229" i="1"/>
  <c r="D229" i="1"/>
  <c r="Q229" i="1" s="1"/>
  <c r="A229" i="1"/>
  <c r="P229" i="1" s="1"/>
  <c r="X228" i="1"/>
  <c r="P228" i="1"/>
  <c r="M228" i="1"/>
  <c r="K228" i="1"/>
  <c r="G228" i="1"/>
  <c r="F228" i="1"/>
  <c r="D228" i="1"/>
  <c r="X227" i="1"/>
  <c r="P227" i="1"/>
  <c r="M227" i="1"/>
  <c r="K227" i="1"/>
  <c r="F227" i="1"/>
  <c r="D227" i="1"/>
  <c r="I227" i="1" s="1"/>
  <c r="X226" i="1"/>
  <c r="D226" i="1"/>
  <c r="I226" i="1" s="1"/>
  <c r="X225" i="1"/>
  <c r="D225" i="1"/>
  <c r="A225" i="1" s="1"/>
  <c r="X224" i="1"/>
  <c r="P224" i="1"/>
  <c r="M224" i="1"/>
  <c r="K224" i="1"/>
  <c r="F224" i="1"/>
  <c r="D224" i="1"/>
  <c r="Q224" i="1" s="1"/>
  <c r="X223" i="1"/>
  <c r="P223" i="1"/>
  <c r="M223" i="1"/>
  <c r="K223" i="1"/>
  <c r="G223" i="1"/>
  <c r="F223" i="1"/>
  <c r="D223" i="1"/>
  <c r="Q223" i="1" s="1"/>
  <c r="X222" i="1"/>
  <c r="P222" i="1"/>
  <c r="M222" i="1"/>
  <c r="K222" i="1"/>
  <c r="G222" i="1"/>
  <c r="F222" i="1"/>
  <c r="D222" i="1"/>
  <c r="X221" i="1"/>
  <c r="D221" i="1"/>
  <c r="X220" i="1"/>
  <c r="P220" i="1"/>
  <c r="M220" i="1"/>
  <c r="K220" i="1"/>
  <c r="F220" i="1"/>
  <c r="D220" i="1"/>
  <c r="X219" i="1"/>
  <c r="D219" i="1"/>
  <c r="X218" i="1"/>
  <c r="P218" i="1"/>
  <c r="M218" i="1"/>
  <c r="K218" i="1"/>
  <c r="F218" i="1"/>
  <c r="D218" i="1"/>
  <c r="X217" i="1"/>
  <c r="D217" i="1"/>
  <c r="A217" i="1" s="1"/>
  <c r="K217" i="1" s="1"/>
  <c r="X216" i="1"/>
  <c r="D216" i="1"/>
  <c r="A216" i="1" s="1"/>
  <c r="F216" i="1" s="1"/>
  <c r="X215" i="1"/>
  <c r="P215" i="1"/>
  <c r="M215" i="1"/>
  <c r="K215" i="1"/>
  <c r="F215" i="1"/>
  <c r="D215" i="1"/>
  <c r="X214" i="1"/>
  <c r="P214" i="1"/>
  <c r="M214" i="1"/>
  <c r="O214" i="1" s="1"/>
  <c r="K214" i="1"/>
  <c r="G214" i="1"/>
  <c r="F214" i="1"/>
  <c r="D214" i="1"/>
  <c r="X213" i="1"/>
  <c r="D213" i="1"/>
  <c r="X212" i="1"/>
  <c r="D212" i="1"/>
  <c r="X211" i="1"/>
  <c r="D211" i="1"/>
  <c r="X210" i="1"/>
  <c r="D210" i="1"/>
  <c r="X209" i="1"/>
  <c r="D209" i="1"/>
  <c r="X208" i="1"/>
  <c r="D208" i="1"/>
  <c r="X207" i="1"/>
  <c r="D207" i="1"/>
  <c r="X206" i="1"/>
  <c r="D206" i="1"/>
  <c r="A206" i="1" s="1"/>
  <c r="X205" i="1"/>
  <c r="D205" i="1"/>
  <c r="A205" i="1" s="1"/>
  <c r="X204" i="1"/>
  <c r="P204" i="1"/>
  <c r="M204" i="1"/>
  <c r="K204" i="1"/>
  <c r="G204" i="1"/>
  <c r="F204" i="1"/>
  <c r="D204" i="1"/>
  <c r="X203" i="1"/>
  <c r="D203" i="1"/>
  <c r="I203" i="1" s="1"/>
  <c r="X202" i="1"/>
  <c r="D202" i="1"/>
  <c r="X201" i="1"/>
  <c r="D201" i="1"/>
  <c r="X200" i="1"/>
  <c r="D200" i="1"/>
  <c r="X199" i="1"/>
  <c r="D199" i="1"/>
  <c r="X198" i="1"/>
  <c r="D198" i="1"/>
  <c r="X197" i="1"/>
  <c r="D197" i="1"/>
  <c r="I197" i="1" s="1"/>
  <c r="X196" i="1"/>
  <c r="D196" i="1"/>
  <c r="Q196" i="1" s="1"/>
  <c r="X195" i="1"/>
  <c r="D195" i="1"/>
  <c r="X194" i="1"/>
  <c r="P194" i="1"/>
  <c r="M194" i="1"/>
  <c r="K194" i="1"/>
  <c r="F194" i="1"/>
  <c r="D194" i="1"/>
  <c r="I194" i="1" s="1"/>
  <c r="X193" i="1"/>
  <c r="P193" i="1"/>
  <c r="M193" i="1"/>
  <c r="K193" i="1"/>
  <c r="F193" i="1"/>
  <c r="D193" i="1"/>
  <c r="X192" i="1"/>
  <c r="P192" i="1"/>
  <c r="M192" i="1"/>
  <c r="K192" i="1"/>
  <c r="F192" i="1"/>
  <c r="D192" i="1"/>
  <c r="Q192" i="1" s="1"/>
  <c r="X191" i="1"/>
  <c r="P191" i="1"/>
  <c r="M191" i="1"/>
  <c r="K191" i="1"/>
  <c r="G191" i="1"/>
  <c r="F191" i="1"/>
  <c r="D191" i="1"/>
  <c r="Q191" i="1" s="1"/>
  <c r="X190" i="1"/>
  <c r="P190" i="1"/>
  <c r="M190" i="1"/>
  <c r="K190" i="1"/>
  <c r="G190" i="1"/>
  <c r="F190" i="1"/>
  <c r="D190" i="1"/>
  <c r="X189" i="1"/>
  <c r="P189" i="1"/>
  <c r="M189" i="1"/>
  <c r="K189" i="1"/>
  <c r="G189" i="1"/>
  <c r="F189" i="1"/>
  <c r="D189" i="1"/>
  <c r="X188" i="1"/>
  <c r="P188" i="1"/>
  <c r="M188" i="1"/>
  <c r="O188" i="1" s="1"/>
  <c r="K188" i="1"/>
  <c r="G188" i="1"/>
  <c r="F188" i="1"/>
  <c r="D188" i="1"/>
  <c r="Q188" i="1" s="1"/>
  <c r="X187" i="1"/>
  <c r="P187" i="1"/>
  <c r="M187" i="1"/>
  <c r="K187" i="1"/>
  <c r="G187" i="1"/>
  <c r="F187" i="1"/>
  <c r="D187" i="1"/>
  <c r="Q187" i="1" s="1"/>
  <c r="X186" i="1"/>
  <c r="D186" i="1"/>
  <c r="Q186" i="1" s="1"/>
  <c r="X185" i="1"/>
  <c r="D185" i="1"/>
  <c r="X184" i="1"/>
  <c r="D184" i="1"/>
  <c r="Q184" i="1" s="1"/>
  <c r="X183" i="1"/>
  <c r="D183" i="1"/>
  <c r="X182" i="1"/>
  <c r="D182" i="1"/>
  <c r="X181" i="1"/>
  <c r="P181" i="1"/>
  <c r="M181" i="1"/>
  <c r="K181" i="1"/>
  <c r="F181" i="1"/>
  <c r="D181" i="1"/>
  <c r="Q181" i="1" s="1"/>
  <c r="X180" i="1"/>
  <c r="D180" i="1"/>
  <c r="X179" i="1"/>
  <c r="D179" i="1"/>
  <c r="I179" i="1" s="1"/>
  <c r="X178" i="1"/>
  <c r="D178" i="1"/>
  <c r="A178" i="1" s="1"/>
  <c r="X177" i="1"/>
  <c r="P177" i="1"/>
  <c r="M177" i="1"/>
  <c r="K177" i="1"/>
  <c r="F177" i="1"/>
  <c r="D177" i="1"/>
  <c r="Q177" i="1" s="1"/>
  <c r="X176" i="1"/>
  <c r="D176" i="1"/>
  <c r="Q176" i="1" s="1"/>
  <c r="X175" i="1"/>
  <c r="D175" i="1"/>
  <c r="I175" i="1" s="1"/>
  <c r="X174" i="1"/>
  <c r="D174" i="1"/>
  <c r="Q174" i="1" s="1"/>
  <c r="X173" i="1"/>
  <c r="D173" i="1"/>
  <c r="A173" i="1" s="1"/>
  <c r="X172" i="1"/>
  <c r="P172" i="1"/>
  <c r="M172" i="1"/>
  <c r="K172" i="1"/>
  <c r="F172" i="1"/>
  <c r="D172" i="1"/>
  <c r="X171" i="1"/>
  <c r="D171" i="1"/>
  <c r="X170" i="1"/>
  <c r="D170" i="1"/>
  <c r="Q170" i="1" s="1"/>
  <c r="X169" i="1"/>
  <c r="D169" i="1"/>
  <c r="X168" i="1"/>
  <c r="D168" i="1"/>
  <c r="X167" i="1"/>
  <c r="D167" i="1"/>
  <c r="Q167" i="1" s="1"/>
  <c r="X166" i="1"/>
  <c r="D166" i="1"/>
  <c r="X165" i="1"/>
  <c r="D165" i="1"/>
  <c r="X164" i="1"/>
  <c r="D164" i="1"/>
  <c r="X163" i="1"/>
  <c r="D163" i="1"/>
  <c r="Q163" i="1" s="1"/>
  <c r="X162" i="1"/>
  <c r="P162" i="1"/>
  <c r="M162" i="1"/>
  <c r="K162" i="1"/>
  <c r="F162" i="1"/>
  <c r="D162" i="1"/>
  <c r="X161" i="1"/>
  <c r="D161" i="1"/>
  <c r="I161" i="1" s="1"/>
  <c r="X160" i="1"/>
  <c r="D160" i="1"/>
  <c r="Q160" i="1" s="1"/>
  <c r="X159" i="1"/>
  <c r="D159" i="1"/>
  <c r="X158" i="1"/>
  <c r="D158" i="1"/>
  <c r="I158" i="1" s="1"/>
  <c r="X157" i="1"/>
  <c r="D157" i="1"/>
  <c r="X156" i="1"/>
  <c r="D156" i="1"/>
  <c r="A156" i="1" s="1"/>
  <c r="X155" i="1"/>
  <c r="P155" i="1"/>
  <c r="M155" i="1"/>
  <c r="K155" i="1"/>
  <c r="F155" i="1"/>
  <c r="D155" i="1"/>
  <c r="Q155" i="1" s="1"/>
  <c r="X154" i="1"/>
  <c r="D154" i="1"/>
  <c r="X153" i="1"/>
  <c r="D153" i="1"/>
  <c r="Q153" i="1" s="1"/>
  <c r="X152" i="1"/>
  <c r="D152" i="1"/>
  <c r="X151" i="1"/>
  <c r="D151" i="1"/>
  <c r="X150" i="1"/>
  <c r="D150" i="1"/>
  <c r="X149" i="1"/>
  <c r="Q149" i="1"/>
  <c r="D149" i="1"/>
  <c r="X148" i="1"/>
  <c r="D148" i="1"/>
  <c r="I148" i="1" s="1"/>
  <c r="X147" i="1"/>
  <c r="D147" i="1"/>
  <c r="A147" i="1" s="1"/>
  <c r="X146" i="1"/>
  <c r="P146" i="1"/>
  <c r="M146" i="1"/>
  <c r="K146" i="1"/>
  <c r="F146" i="1"/>
  <c r="D146" i="1"/>
  <c r="X145" i="1"/>
  <c r="D145" i="1"/>
  <c r="Q145" i="1" s="1"/>
  <c r="X144" i="1"/>
  <c r="D144" i="1"/>
  <c r="X143" i="1"/>
  <c r="D143" i="1"/>
  <c r="A143" i="1" s="1"/>
  <c r="M143" i="1" s="1"/>
  <c r="X142" i="1"/>
  <c r="P142" i="1"/>
  <c r="M142" i="1"/>
  <c r="K142" i="1"/>
  <c r="F142" i="1"/>
  <c r="D142" i="1"/>
  <c r="X141" i="1"/>
  <c r="D141" i="1"/>
  <c r="Q141" i="1" s="1"/>
  <c r="X140" i="1"/>
  <c r="D140" i="1"/>
  <c r="Q140" i="1" s="1"/>
  <c r="X139" i="1"/>
  <c r="D139" i="1"/>
  <c r="X138" i="1"/>
  <c r="D138" i="1"/>
  <c r="X137" i="1"/>
  <c r="P137" i="1"/>
  <c r="M137" i="1"/>
  <c r="K137" i="1"/>
  <c r="F137" i="1"/>
  <c r="D137" i="1"/>
  <c r="I137" i="1" s="1"/>
  <c r="X136" i="1"/>
  <c r="D136" i="1"/>
  <c r="Q136" i="1" s="1"/>
  <c r="X135" i="1"/>
  <c r="D135" i="1"/>
  <c r="I135" i="1" s="1"/>
  <c r="X134" i="1"/>
  <c r="D134" i="1"/>
  <c r="I134" i="1" s="1"/>
  <c r="X133" i="1"/>
  <c r="D133" i="1"/>
  <c r="Q133" i="1" s="1"/>
  <c r="X132" i="1"/>
  <c r="D132" i="1"/>
  <c r="X131" i="1"/>
  <c r="D131" i="1"/>
  <c r="X130" i="1"/>
  <c r="D130" i="1"/>
  <c r="X129" i="1"/>
  <c r="P129" i="1"/>
  <c r="M129" i="1"/>
  <c r="K129" i="1"/>
  <c r="F129" i="1"/>
  <c r="D129" i="1"/>
  <c r="Q129" i="1" s="1"/>
  <c r="X128" i="1"/>
  <c r="D128" i="1"/>
  <c r="Q128" i="1" s="1"/>
  <c r="X127" i="1"/>
  <c r="D127" i="1"/>
  <c r="I127" i="1" s="1"/>
  <c r="X126" i="1"/>
  <c r="D126" i="1"/>
  <c r="Q126" i="1" s="1"/>
  <c r="X125" i="1"/>
  <c r="D125" i="1"/>
  <c r="Q125" i="1" s="1"/>
  <c r="X124" i="1"/>
  <c r="P124" i="1"/>
  <c r="M124" i="1"/>
  <c r="K124" i="1"/>
  <c r="F124" i="1"/>
  <c r="D124" i="1"/>
  <c r="X123" i="1"/>
  <c r="D123" i="1"/>
  <c r="Q123" i="1" s="1"/>
  <c r="X122" i="1"/>
  <c r="D122" i="1"/>
  <c r="Q122" i="1" s="1"/>
  <c r="X121" i="1"/>
  <c r="D121" i="1"/>
  <c r="I121" i="1" s="1"/>
  <c r="X120" i="1"/>
  <c r="D120" i="1"/>
  <c r="Q120" i="1" s="1"/>
  <c r="X119" i="1"/>
  <c r="D119" i="1"/>
  <c r="X118" i="1"/>
  <c r="P118" i="1"/>
  <c r="M118" i="1"/>
  <c r="K118" i="1"/>
  <c r="F118" i="1"/>
  <c r="D118" i="1"/>
  <c r="Q118" i="1" s="1"/>
  <c r="X117" i="1"/>
  <c r="D117" i="1"/>
  <c r="X116" i="1"/>
  <c r="D116" i="1"/>
  <c r="Q116" i="1" s="1"/>
  <c r="X115" i="1"/>
  <c r="D115" i="1"/>
  <c r="Q115" i="1" s="1"/>
  <c r="X114" i="1"/>
  <c r="D114" i="1"/>
  <c r="X113" i="1"/>
  <c r="P113" i="1"/>
  <c r="M113" i="1"/>
  <c r="K113" i="1"/>
  <c r="F113" i="1"/>
  <c r="D113" i="1"/>
  <c r="I113" i="1" s="1"/>
  <c r="X112" i="1"/>
  <c r="D112" i="1"/>
  <c r="Q112" i="1" s="1"/>
  <c r="X111" i="1"/>
  <c r="D111" i="1"/>
  <c r="X110" i="1"/>
  <c r="D110" i="1"/>
  <c r="X109" i="1"/>
  <c r="P109" i="1"/>
  <c r="M109" i="1"/>
  <c r="K109" i="1"/>
  <c r="F109" i="1"/>
  <c r="D109" i="1"/>
  <c r="X108" i="1"/>
  <c r="D108" i="1"/>
  <c r="I108" i="1" s="1"/>
  <c r="X107" i="1"/>
  <c r="D107" i="1"/>
  <c r="I107" i="1" s="1"/>
  <c r="X106" i="1"/>
  <c r="D106" i="1"/>
  <c r="X105" i="1"/>
  <c r="D105" i="1"/>
  <c r="I105" i="1" s="1"/>
  <c r="X104" i="1"/>
  <c r="D104" i="1"/>
  <c r="Q104" i="1" s="1"/>
  <c r="X103" i="1"/>
  <c r="D103" i="1"/>
  <c r="I103" i="1" s="1"/>
  <c r="X102" i="1"/>
  <c r="D102" i="1"/>
  <c r="Q102" i="1" s="1"/>
  <c r="X101" i="1"/>
  <c r="D101" i="1"/>
  <c r="X100" i="1"/>
  <c r="D100" i="1"/>
  <c r="X99" i="1"/>
  <c r="P99" i="1"/>
  <c r="M99" i="1"/>
  <c r="K99" i="1"/>
  <c r="F99" i="1"/>
  <c r="D99" i="1"/>
  <c r="Q99" i="1" s="1"/>
  <c r="X98" i="1"/>
  <c r="D98" i="1"/>
  <c r="I98" i="1" s="1"/>
  <c r="X97" i="1"/>
  <c r="D97" i="1"/>
  <c r="X96" i="1"/>
  <c r="D96" i="1"/>
  <c r="Q96" i="1" s="1"/>
  <c r="X95" i="1"/>
  <c r="D95" i="1"/>
  <c r="X94" i="1"/>
  <c r="D94" i="1"/>
  <c r="Q94" i="1" s="1"/>
  <c r="X93" i="1"/>
  <c r="D93" i="1"/>
  <c r="Q93" i="1" s="1"/>
  <c r="X92" i="1"/>
  <c r="D92" i="1"/>
  <c r="X91" i="1"/>
  <c r="D91" i="1"/>
  <c r="X90" i="1"/>
  <c r="D90" i="1"/>
  <c r="Q90" i="1" s="1"/>
  <c r="X89" i="1"/>
  <c r="P89" i="1"/>
  <c r="M89" i="1"/>
  <c r="K89" i="1"/>
  <c r="F89" i="1"/>
  <c r="D89" i="1"/>
  <c r="X88" i="1"/>
  <c r="D88" i="1"/>
  <c r="I88" i="1" s="1"/>
  <c r="X87" i="1"/>
  <c r="D87" i="1"/>
  <c r="I87" i="1" s="1"/>
  <c r="X86" i="1"/>
  <c r="D86" i="1"/>
  <c r="X85" i="1"/>
  <c r="D85" i="1"/>
  <c r="Q85" i="1" s="1"/>
  <c r="X84" i="1"/>
  <c r="D84" i="1"/>
  <c r="X83" i="1"/>
  <c r="D83" i="1"/>
  <c r="Q83" i="1" s="1"/>
  <c r="X82" i="1"/>
  <c r="D82" i="1"/>
  <c r="I82" i="1" s="1"/>
  <c r="X81" i="1"/>
  <c r="D81" i="1"/>
  <c r="X80" i="1"/>
  <c r="D80" i="1"/>
  <c r="Q80" i="1" s="1"/>
  <c r="X79" i="1"/>
  <c r="P79" i="1"/>
  <c r="M79" i="1"/>
  <c r="K79" i="1"/>
  <c r="F79" i="1"/>
  <c r="D79" i="1"/>
  <c r="X78" i="1"/>
  <c r="P78" i="1"/>
  <c r="O78" i="1" s="1"/>
  <c r="M78" i="1"/>
  <c r="K78" i="1"/>
  <c r="F78" i="1"/>
  <c r="D78" i="1"/>
  <c r="Q78" i="1" s="1"/>
  <c r="X77" i="1"/>
  <c r="P77" i="1"/>
  <c r="M77" i="1"/>
  <c r="K77" i="1"/>
  <c r="F77" i="1"/>
  <c r="D77" i="1"/>
  <c r="I77" i="1" s="1"/>
  <c r="X76" i="1"/>
  <c r="D76" i="1"/>
  <c r="X75" i="1"/>
  <c r="D75" i="1"/>
  <c r="X74" i="1"/>
  <c r="D74" i="1"/>
  <c r="Q74" i="1" s="1"/>
  <c r="X73" i="1"/>
  <c r="D73" i="1"/>
  <c r="I73" i="1" s="1"/>
  <c r="X72" i="1"/>
  <c r="D72" i="1"/>
  <c r="X71" i="1"/>
  <c r="P71" i="1"/>
  <c r="M71" i="1"/>
  <c r="K71" i="1"/>
  <c r="F71" i="1"/>
  <c r="D71" i="1"/>
  <c r="Q71" i="1" s="1"/>
  <c r="X70" i="1"/>
  <c r="D70" i="1"/>
  <c r="X69" i="1"/>
  <c r="D69" i="1"/>
  <c r="I69" i="1" s="1"/>
  <c r="X68" i="1"/>
  <c r="D68" i="1"/>
  <c r="X67" i="1"/>
  <c r="D67" i="1"/>
  <c r="X66" i="1"/>
  <c r="Q66" i="1"/>
  <c r="D66" i="1"/>
  <c r="I66" i="1" s="1"/>
  <c r="X65" i="1"/>
  <c r="Q65" i="1"/>
  <c r="D65" i="1"/>
  <c r="A65" i="1" s="1"/>
  <c r="X64" i="1"/>
  <c r="P64" i="1"/>
  <c r="M64" i="1"/>
  <c r="K64" i="1"/>
  <c r="F64" i="1"/>
  <c r="D64" i="1"/>
  <c r="X63" i="1"/>
  <c r="D63" i="1"/>
  <c r="X62" i="1"/>
  <c r="D62" i="1"/>
  <c r="X61" i="1"/>
  <c r="D61" i="1"/>
  <c r="I61" i="1" s="1"/>
  <c r="X60" i="1"/>
  <c r="D60" i="1"/>
  <c r="I60" i="1" s="1"/>
  <c r="X59" i="1"/>
  <c r="D59" i="1"/>
  <c r="X58" i="1"/>
  <c r="P58" i="1"/>
  <c r="M58" i="1"/>
  <c r="K58" i="1"/>
  <c r="F58" i="1"/>
  <c r="D58" i="1"/>
  <c r="I58" i="1" s="1"/>
  <c r="X57" i="1"/>
  <c r="D57" i="1"/>
  <c r="X56" i="1"/>
  <c r="D56" i="1"/>
  <c r="Q56" i="1" s="1"/>
  <c r="X55" i="1"/>
  <c r="D55" i="1"/>
  <c r="X54" i="1"/>
  <c r="D54" i="1"/>
  <c r="X53" i="1"/>
  <c r="D53" i="1"/>
  <c r="I53" i="1" s="1"/>
  <c r="X52" i="1"/>
  <c r="D52" i="1"/>
  <c r="Q52" i="1" s="1"/>
  <c r="X51" i="1"/>
  <c r="D51" i="1"/>
  <c r="X50" i="1"/>
  <c r="D50" i="1"/>
  <c r="Q50" i="1" s="1"/>
  <c r="X49" i="1"/>
  <c r="D49" i="1"/>
  <c r="A49" i="1" s="1"/>
  <c r="F49" i="1" s="1"/>
  <c r="X48" i="1"/>
  <c r="P48" i="1"/>
  <c r="M48" i="1"/>
  <c r="K48" i="1"/>
  <c r="F48" i="1"/>
  <c r="D48" i="1"/>
  <c r="X47" i="1"/>
  <c r="P47" i="1"/>
  <c r="M47" i="1"/>
  <c r="K47" i="1"/>
  <c r="F47" i="1"/>
  <c r="D47" i="1"/>
  <c r="I47" i="1" s="1"/>
  <c r="X46" i="1"/>
  <c r="D46" i="1"/>
  <c r="Q46" i="1" s="1"/>
  <c r="A46" i="1"/>
  <c r="X45" i="1"/>
  <c r="P45" i="1"/>
  <c r="M45" i="1"/>
  <c r="K45" i="1"/>
  <c r="F45" i="1"/>
  <c r="D45" i="1"/>
  <c r="I45" i="1" s="1"/>
  <c r="X44" i="1"/>
  <c r="D44" i="1"/>
  <c r="X43" i="1"/>
  <c r="D43" i="1"/>
  <c r="I43" i="1" s="1"/>
  <c r="X42" i="1"/>
  <c r="D42" i="1"/>
  <c r="X41" i="1"/>
  <c r="D41" i="1"/>
  <c r="A41" i="1" s="1"/>
  <c r="X40" i="1"/>
  <c r="P40" i="1"/>
  <c r="M40" i="1"/>
  <c r="K40" i="1"/>
  <c r="F40" i="1"/>
  <c r="D40" i="1"/>
  <c r="Q40" i="1" s="1"/>
  <c r="X39" i="1"/>
  <c r="D39" i="1"/>
  <c r="I39" i="1" s="1"/>
  <c r="X38" i="1"/>
  <c r="D38" i="1"/>
  <c r="I38" i="1" s="1"/>
  <c r="X37" i="1"/>
  <c r="D37" i="1"/>
  <c r="X36" i="1"/>
  <c r="Q36" i="1"/>
  <c r="D36" i="1"/>
  <c r="I36" i="1" s="1"/>
  <c r="X35" i="1"/>
  <c r="D35" i="1"/>
  <c r="X34" i="1"/>
  <c r="D34" i="1"/>
  <c r="X33" i="1"/>
  <c r="D33" i="1"/>
  <c r="X32" i="1"/>
  <c r="D32" i="1"/>
  <c r="I32" i="1" s="1"/>
  <c r="X31" i="1"/>
  <c r="D31" i="1"/>
  <c r="X30" i="1"/>
  <c r="P30" i="1"/>
  <c r="M30" i="1"/>
  <c r="K30" i="1"/>
  <c r="F30" i="1"/>
  <c r="D30" i="1"/>
  <c r="X29" i="1"/>
  <c r="D29" i="1"/>
  <c r="Q29" i="1" s="1"/>
  <c r="X28" i="1"/>
  <c r="D28" i="1"/>
  <c r="Q28" i="1" s="1"/>
  <c r="X27" i="1"/>
  <c r="D27" i="1"/>
  <c r="Q27" i="1" s="1"/>
  <c r="X26" i="1"/>
  <c r="D26" i="1"/>
  <c r="Q26" i="1" s="1"/>
  <c r="X25" i="1"/>
  <c r="Q25" i="1"/>
  <c r="D25" i="1"/>
  <c r="A25" i="1" s="1"/>
  <c r="X24" i="1"/>
  <c r="P24" i="1"/>
  <c r="M24" i="1"/>
  <c r="K24" i="1"/>
  <c r="G24" i="1"/>
  <c r="F24" i="1"/>
  <c r="D24" i="1"/>
  <c r="Q24" i="1" s="1"/>
  <c r="X23" i="1"/>
  <c r="D23" i="1"/>
  <c r="X22" i="1"/>
  <c r="D22" i="1"/>
  <c r="X21" i="1"/>
  <c r="D21" i="1"/>
  <c r="X20" i="1"/>
  <c r="D20" i="1"/>
  <c r="Q20" i="1" s="1"/>
  <c r="X19" i="1"/>
  <c r="D19" i="1"/>
  <c r="Q19" i="1" s="1"/>
  <c r="X18" i="1"/>
  <c r="D18" i="1"/>
  <c r="Q18" i="1" s="1"/>
  <c r="X17" i="1"/>
  <c r="P17" i="1"/>
  <c r="M17" i="1"/>
  <c r="K17" i="1"/>
  <c r="F17" i="1"/>
  <c r="D17" i="1"/>
  <c r="Q17" i="1" s="1"/>
  <c r="X16" i="1"/>
  <c r="D16" i="1"/>
  <c r="X15" i="1"/>
  <c r="D15" i="1"/>
  <c r="Q15" i="1" s="1"/>
  <c r="X14" i="1"/>
  <c r="D14" i="1"/>
  <c r="Q14" i="1" s="1"/>
  <c r="X13" i="1"/>
  <c r="D13" i="1"/>
  <c r="I13" i="1" s="1"/>
  <c r="X12" i="1"/>
  <c r="P12" i="1"/>
  <c r="M12" i="1"/>
  <c r="K12" i="1"/>
  <c r="F12" i="1"/>
  <c r="D12" i="1"/>
  <c r="X11" i="1"/>
  <c r="D11" i="1"/>
  <c r="X10" i="1"/>
  <c r="D10" i="1"/>
  <c r="X9" i="1"/>
  <c r="P9" i="1"/>
  <c r="M9" i="1"/>
  <c r="K9" i="1"/>
  <c r="F9" i="1"/>
  <c r="D9" i="1"/>
  <c r="Q9" i="1" s="1"/>
  <c r="X8" i="1"/>
  <c r="P8" i="1"/>
  <c r="M8" i="1"/>
  <c r="K8" i="1"/>
  <c r="F8" i="1"/>
  <c r="D8" i="1"/>
  <c r="Q8" i="1" s="1"/>
  <c r="X7" i="1"/>
  <c r="D7" i="1"/>
  <c r="X6" i="1"/>
  <c r="D6" i="1"/>
  <c r="X5" i="1"/>
  <c r="P5" i="1"/>
  <c r="M5" i="1"/>
  <c r="K5" i="1"/>
  <c r="F5" i="1"/>
  <c r="D5" i="1"/>
  <c r="Q5" i="1" s="1"/>
  <c r="Q311" i="1" l="1"/>
  <c r="I586" i="1"/>
  <c r="Q625" i="1"/>
  <c r="Q655" i="1"/>
  <c r="Q764" i="1"/>
  <c r="I836" i="1"/>
  <c r="I50" i="1"/>
  <c r="Q82" i="1"/>
  <c r="I133" i="1"/>
  <c r="I136" i="1"/>
  <c r="Q527" i="1"/>
  <c r="I24" i="1"/>
  <c r="I49" i="1"/>
  <c r="Q69" i="1"/>
  <c r="O71" i="1"/>
  <c r="I128" i="1"/>
  <c r="Q134" i="1"/>
  <c r="Q135" i="1"/>
  <c r="F143" i="1"/>
  <c r="I167" i="1"/>
  <c r="I186" i="1"/>
  <c r="O227" i="1"/>
  <c r="O241" i="1"/>
  <c r="I247" i="1"/>
  <c r="I249" i="1"/>
  <c r="I304" i="1"/>
  <c r="I349" i="1"/>
  <c r="Q367" i="1"/>
  <c r="Q389" i="1"/>
  <c r="F511" i="1"/>
  <c r="Q540" i="1"/>
  <c r="Q541" i="1"/>
  <c r="I581" i="1"/>
  <c r="I606" i="1"/>
  <c r="I688" i="1"/>
  <c r="I710" i="1"/>
  <c r="I723" i="1"/>
  <c r="I730" i="1"/>
  <c r="Q776" i="1"/>
  <c r="Q827" i="1"/>
  <c r="O58" i="1"/>
  <c r="Q137" i="1"/>
  <c r="I153" i="1"/>
  <c r="Q265" i="1"/>
  <c r="Q368" i="1"/>
  <c r="I404" i="1"/>
  <c r="Q548" i="1"/>
  <c r="I724" i="1"/>
  <c r="I783" i="1"/>
  <c r="Q788" i="1"/>
  <c r="I19" i="1"/>
  <c r="Q43" i="1"/>
  <c r="I46" i="1"/>
  <c r="O99" i="1"/>
  <c r="K143" i="1"/>
  <c r="I191" i="1"/>
  <c r="O204" i="1"/>
  <c r="Q342" i="1"/>
  <c r="Q384" i="1"/>
  <c r="I418" i="1"/>
  <c r="A457" i="1"/>
  <c r="O499" i="1"/>
  <c r="I510" i="1"/>
  <c r="O514" i="1"/>
  <c r="O568" i="1"/>
  <c r="Q704" i="1"/>
  <c r="I709" i="1"/>
  <c r="I718" i="1"/>
  <c r="I740" i="1"/>
  <c r="I40" i="1"/>
  <c r="I90" i="1"/>
  <c r="I93" i="1"/>
  <c r="Q113" i="1"/>
  <c r="I145" i="1"/>
  <c r="I155" i="1"/>
  <c r="Q161" i="1"/>
  <c r="I184" i="1"/>
  <c r="I196" i="1"/>
  <c r="I216" i="1"/>
  <c r="O218" i="1"/>
  <c r="Q226" i="1"/>
  <c r="I244" i="1"/>
  <c r="I250" i="1"/>
  <c r="I261" i="1"/>
  <c r="I276" i="1"/>
  <c r="Q296" i="1"/>
  <c r="I374" i="1"/>
  <c r="I378" i="1"/>
  <c r="A430" i="1"/>
  <c r="K430" i="1" s="1"/>
  <c r="O431" i="1"/>
  <c r="O432" i="1"/>
  <c r="I441" i="1"/>
  <c r="I448" i="1"/>
  <c r="I456" i="1"/>
  <c r="I457" i="1"/>
  <c r="O459" i="1"/>
  <c r="Q482" i="1"/>
  <c r="M511" i="1"/>
  <c r="F512" i="1"/>
  <c r="I591" i="1"/>
  <c r="Q595" i="1"/>
  <c r="P623" i="1"/>
  <c r="I658" i="1"/>
  <c r="I689" i="1"/>
  <c r="Q700" i="1"/>
  <c r="I711" i="1"/>
  <c r="I714" i="1"/>
  <c r="A718" i="1"/>
  <c r="Q774" i="1"/>
  <c r="O796" i="1"/>
  <c r="Q809" i="1"/>
  <c r="Q847" i="1"/>
  <c r="I17" i="1"/>
  <c r="Q32" i="1"/>
  <c r="A90" i="1"/>
  <c r="F90" i="1" s="1"/>
  <c r="A125" i="1"/>
  <c r="M125" i="1" s="1"/>
  <c r="I181" i="1"/>
  <c r="Q225" i="1"/>
  <c r="Q255" i="1"/>
  <c r="I258" i="1"/>
  <c r="Q266" i="1"/>
  <c r="F302" i="1"/>
  <c r="Q307" i="1"/>
  <c r="I355" i="1"/>
  <c r="Q370" i="1"/>
  <c r="I387" i="1"/>
  <c r="I431" i="1"/>
  <c r="Q472" i="1"/>
  <c r="O474" i="1"/>
  <c r="I486" i="1"/>
  <c r="Q493" i="1"/>
  <c r="P511" i="1"/>
  <c r="P512" i="1"/>
  <c r="O522" i="1"/>
  <c r="I537" i="1"/>
  <c r="K540" i="1"/>
  <c r="A595" i="1"/>
  <c r="I635" i="1"/>
  <c r="A744" i="1"/>
  <c r="A847" i="1"/>
  <c r="K847" i="1" s="1"/>
  <c r="A624" i="1"/>
  <c r="I15" i="1"/>
  <c r="Q49" i="1"/>
  <c r="Q60" i="1"/>
  <c r="Q73" i="1"/>
  <c r="I78" i="1"/>
  <c r="I96" i="1"/>
  <c r="Q105" i="1"/>
  <c r="I120" i="1"/>
  <c r="I125" i="1"/>
  <c r="Q175" i="1"/>
  <c r="O242" i="1"/>
  <c r="I245" i="1"/>
  <c r="Q251" i="1"/>
  <c r="O269" i="1"/>
  <c r="Q272" i="1"/>
  <c r="I277" i="1"/>
  <c r="Q290" i="1"/>
  <c r="Q313" i="1"/>
  <c r="Q339" i="1"/>
  <c r="P348" i="1"/>
  <c r="F353" i="1"/>
  <c r="I358" i="1"/>
  <c r="I397" i="1"/>
  <c r="Q411" i="1"/>
  <c r="I414" i="1"/>
  <c r="I437" i="1"/>
  <c r="O439" i="1"/>
  <c r="G511" i="1"/>
  <c r="O516" i="1"/>
  <c r="Q535" i="1"/>
  <c r="F623" i="1"/>
  <c r="A635" i="1"/>
  <c r="A636" i="1" s="1"/>
  <c r="I665" i="1"/>
  <c r="Q682" i="1"/>
  <c r="Q696" i="1"/>
  <c r="I729" i="1"/>
  <c r="I738" i="1"/>
  <c r="A740" i="1"/>
  <c r="F740" i="1" s="1"/>
  <c r="I744" i="1"/>
  <c r="A777" i="1"/>
  <c r="Q780" i="1"/>
  <c r="I805" i="1"/>
  <c r="Q824" i="1"/>
  <c r="I846" i="1"/>
  <c r="Q76" i="1"/>
  <c r="I76" i="1"/>
  <c r="I86" i="1"/>
  <c r="Q86" i="1"/>
  <c r="I110" i="1"/>
  <c r="Q110" i="1"/>
  <c r="Q151" i="1"/>
  <c r="I151" i="1"/>
  <c r="Q202" i="1"/>
  <c r="I202" i="1"/>
  <c r="Q215" i="1"/>
  <c r="I215" i="1"/>
  <c r="A243" i="1"/>
  <c r="K243" i="1" s="1"/>
  <c r="I243" i="1"/>
  <c r="Q260" i="1"/>
  <c r="I260" i="1"/>
  <c r="Q361" i="1"/>
  <c r="I361" i="1"/>
  <c r="Q423" i="1"/>
  <c r="I423" i="1"/>
  <c r="I10" i="1"/>
  <c r="Q10" i="1"/>
  <c r="I55" i="1"/>
  <c r="Q55" i="1"/>
  <c r="Q91" i="1"/>
  <c r="I91" i="1"/>
  <c r="Q109" i="1"/>
  <c r="I109" i="1"/>
  <c r="Q132" i="1"/>
  <c r="I132" i="1"/>
  <c r="Q164" i="1"/>
  <c r="I164" i="1"/>
  <c r="Q166" i="1"/>
  <c r="I166" i="1"/>
  <c r="Q185" i="1"/>
  <c r="I185" i="1"/>
  <c r="Q344" i="1"/>
  <c r="I344" i="1"/>
  <c r="I372" i="1"/>
  <c r="Q372" i="1"/>
  <c r="A406" i="1"/>
  <c r="I406" i="1"/>
  <c r="Q446" i="1"/>
  <c r="I446" i="1"/>
  <c r="Q529" i="1"/>
  <c r="I529" i="1"/>
  <c r="Q575" i="1"/>
  <c r="I575" i="1"/>
  <c r="Q577" i="1"/>
  <c r="I577" i="1"/>
  <c r="Q634" i="1"/>
  <c r="I634" i="1"/>
  <c r="I699" i="1"/>
  <c r="Q699" i="1"/>
  <c r="Q739" i="1"/>
  <c r="I739" i="1"/>
  <c r="F744" i="1"/>
  <c r="M744" i="1"/>
  <c r="O744" i="1" s="1"/>
  <c r="P744" i="1"/>
  <c r="I23" i="1"/>
  <c r="Q23" i="1"/>
  <c r="I63" i="1"/>
  <c r="Q63" i="1"/>
  <c r="K65" i="1"/>
  <c r="M65" i="1"/>
  <c r="F65" i="1"/>
  <c r="A66" i="1"/>
  <c r="K66" i="1" s="1"/>
  <c r="I80" i="1"/>
  <c r="A80" i="1"/>
  <c r="M80" i="1" s="1"/>
  <c r="Q88" i="1"/>
  <c r="I97" i="1"/>
  <c r="Q97" i="1"/>
  <c r="Q101" i="1"/>
  <c r="I101" i="1"/>
  <c r="Q124" i="1"/>
  <c r="I124" i="1"/>
  <c r="I159" i="1"/>
  <c r="Q159" i="1"/>
  <c r="Q182" i="1"/>
  <c r="A182" i="1"/>
  <c r="K182" i="1" s="1"/>
  <c r="I182" i="1"/>
  <c r="Q201" i="1"/>
  <c r="I201" i="1"/>
  <c r="A230" i="1"/>
  <c r="G230" i="1" s="1"/>
  <c r="M229" i="1"/>
  <c r="O229" i="1" s="1"/>
  <c r="F229" i="1"/>
  <c r="I292" i="1"/>
  <c r="Q292" i="1"/>
  <c r="I371" i="1"/>
  <c r="Q371" i="1"/>
  <c r="Q466" i="1"/>
  <c r="I466" i="1"/>
  <c r="I518" i="1"/>
  <c r="Q518" i="1"/>
  <c r="I522" i="1"/>
  <c r="Q522" i="1"/>
  <c r="I524" i="1"/>
  <c r="A524" i="1"/>
  <c r="P524" i="1" s="1"/>
  <c r="Q524" i="1"/>
  <c r="I5" i="1"/>
  <c r="Q35" i="1"/>
  <c r="I35" i="1"/>
  <c r="I65" i="1"/>
  <c r="I117" i="1"/>
  <c r="Q117" i="1"/>
  <c r="Q165" i="1"/>
  <c r="I165" i="1"/>
  <c r="Q220" i="1"/>
  <c r="I220" i="1"/>
  <c r="Q326" i="1"/>
  <c r="I326" i="1"/>
  <c r="I392" i="1"/>
  <c r="A392" i="1"/>
  <c r="P392" i="1" s="1"/>
  <c r="Q392" i="1"/>
  <c r="Q405" i="1"/>
  <c r="I405" i="1"/>
  <c r="I407" i="1"/>
  <c r="A407" i="1"/>
  <c r="A408" i="1" s="1"/>
  <c r="Q407" i="1"/>
  <c r="F430" i="1"/>
  <c r="I436" i="1"/>
  <c r="A436" i="1"/>
  <c r="Q436" i="1"/>
  <c r="Q463" i="1"/>
  <c r="I463" i="1"/>
  <c r="Q479" i="1"/>
  <c r="I479" i="1"/>
  <c r="P515" i="1"/>
  <c r="K515" i="1"/>
  <c r="O48" i="1"/>
  <c r="Q143" i="1"/>
  <c r="O190" i="1"/>
  <c r="O223" i="1"/>
  <c r="I224" i="1"/>
  <c r="I316" i="1"/>
  <c r="O326" i="1"/>
  <c r="Q348" i="1"/>
  <c r="A351" i="1"/>
  <c r="O391" i="1"/>
  <c r="Q398" i="1"/>
  <c r="O425" i="1"/>
  <c r="O435" i="1"/>
  <c r="I451" i="1"/>
  <c r="Q471" i="1"/>
  <c r="I471" i="1"/>
  <c r="Q659" i="1"/>
  <c r="I659" i="1"/>
  <c r="Q678" i="1"/>
  <c r="I678" i="1"/>
  <c r="Q694" i="1"/>
  <c r="I694" i="1"/>
  <c r="I745" i="1"/>
  <c r="A745" i="1"/>
  <c r="Q745" i="1"/>
  <c r="I756" i="1"/>
  <c r="Q756" i="1"/>
  <c r="I773" i="1"/>
  <c r="Q773" i="1"/>
  <c r="Q786" i="1"/>
  <c r="I786" i="1"/>
  <c r="I808" i="1"/>
  <c r="Q808" i="1"/>
  <c r="Q501" i="1"/>
  <c r="I501" i="1"/>
  <c r="I549" i="1"/>
  <c r="Q549" i="1"/>
  <c r="Q570" i="1"/>
  <c r="I570" i="1"/>
  <c r="Q576" i="1"/>
  <c r="I576" i="1"/>
  <c r="A600" i="1"/>
  <c r="M600" i="1" s="1"/>
  <c r="Q600" i="1"/>
  <c r="I600" i="1"/>
  <c r="I656" i="1"/>
  <c r="Q656" i="1"/>
  <c r="Q743" i="1"/>
  <c r="I743" i="1"/>
  <c r="I796" i="1"/>
  <c r="Q796" i="1"/>
  <c r="O8" i="1"/>
  <c r="I9" i="1"/>
  <c r="I71" i="1"/>
  <c r="I99" i="1"/>
  <c r="I118" i="1"/>
  <c r="I129" i="1"/>
  <c r="O137" i="1"/>
  <c r="I140" i="1"/>
  <c r="I143" i="1"/>
  <c r="I176" i="1"/>
  <c r="I177" i="1"/>
  <c r="O194" i="1"/>
  <c r="I225" i="1"/>
  <c r="Q227" i="1"/>
  <c r="Q269" i="1"/>
  <c r="Q270" i="1"/>
  <c r="I290" i="1"/>
  <c r="I298" i="1"/>
  <c r="I301" i="1"/>
  <c r="I302" i="1"/>
  <c r="Q308" i="1"/>
  <c r="I314" i="1"/>
  <c r="Q318" i="1"/>
  <c r="Q351" i="1"/>
  <c r="I354" i="1"/>
  <c r="I357" i="1"/>
  <c r="I366" i="1"/>
  <c r="I376" i="1"/>
  <c r="Q379" i="1"/>
  <c r="I390" i="1"/>
  <c r="I419" i="1"/>
  <c r="O421" i="1"/>
  <c r="Q434" i="1"/>
  <c r="A464" i="1"/>
  <c r="P464" i="1" s="1"/>
  <c r="I464" i="1"/>
  <c r="Q468" i="1"/>
  <c r="Q473" i="1"/>
  <c r="I496" i="1"/>
  <c r="Q496" i="1"/>
  <c r="I580" i="1"/>
  <c r="Q580" i="1"/>
  <c r="Q588" i="1"/>
  <c r="I588" i="1"/>
  <c r="Q679" i="1"/>
  <c r="I679" i="1"/>
  <c r="Q693" i="1"/>
  <c r="I693" i="1"/>
  <c r="I705" i="1"/>
  <c r="Q705" i="1"/>
  <c r="Q733" i="1"/>
  <c r="I733" i="1"/>
  <c r="Q755" i="1"/>
  <c r="I755" i="1"/>
  <c r="K777" i="1"/>
  <c r="F777" i="1"/>
  <c r="Q782" i="1"/>
  <c r="I782" i="1"/>
  <c r="I787" i="1"/>
  <c r="A787" i="1"/>
  <c r="F787" i="1" s="1"/>
  <c r="K512" i="1"/>
  <c r="O530" i="1"/>
  <c r="A551" i="1"/>
  <c r="A552" i="1" s="1"/>
  <c r="A560" i="1"/>
  <c r="K560" i="1" s="1"/>
  <c r="O570" i="1"/>
  <c r="A585" i="1"/>
  <c r="P585" i="1" s="1"/>
  <c r="Q585" i="1"/>
  <c r="A648" i="1"/>
  <c r="Q688" i="1"/>
  <c r="I708" i="1"/>
  <c r="Q709" i="1"/>
  <c r="A758" i="1"/>
  <c r="O762" i="1"/>
  <c r="A769" i="1"/>
  <c r="F769" i="1" s="1"/>
  <c r="A778" i="1"/>
  <c r="M778" i="1" s="1"/>
  <c r="O778" i="1" s="1"/>
  <c r="O466" i="1"/>
  <c r="A468" i="1"/>
  <c r="K468" i="1" s="1"/>
  <c r="I476" i="1"/>
  <c r="P486" i="1"/>
  <c r="K511" i="1"/>
  <c r="I538" i="1"/>
  <c r="Q551" i="1"/>
  <c r="O561" i="1"/>
  <c r="Q607" i="1"/>
  <c r="I608" i="1"/>
  <c r="Q616" i="1"/>
  <c r="M623" i="1"/>
  <c r="I624" i="1"/>
  <c r="Q630" i="1"/>
  <c r="Q637" i="1"/>
  <c r="Q652" i="1"/>
  <c r="Q661" i="1"/>
  <c r="I684" i="1"/>
  <c r="K728" i="1"/>
  <c r="Q735" i="1"/>
  <c r="I749" i="1"/>
  <c r="O757" i="1"/>
  <c r="I758" i="1"/>
  <c r="I767" i="1"/>
  <c r="I768" i="1"/>
  <c r="I769" i="1"/>
  <c r="Q775" i="1"/>
  <c r="I777" i="1"/>
  <c r="I822" i="1"/>
  <c r="O823" i="1"/>
  <c r="I839" i="1"/>
  <c r="I842" i="1"/>
  <c r="O849" i="1"/>
  <c r="O12" i="1"/>
  <c r="A119" i="1"/>
  <c r="K119" i="1" s="1"/>
  <c r="Q119" i="1"/>
  <c r="Q142" i="1"/>
  <c r="I142" i="1"/>
  <c r="A144" i="1"/>
  <c r="K144" i="1" s="1"/>
  <c r="I144" i="1"/>
  <c r="Q297" i="1"/>
  <c r="I297" i="1"/>
  <c r="A332" i="1"/>
  <c r="M332" i="1" s="1"/>
  <c r="Q332" i="1"/>
  <c r="I332" i="1"/>
  <c r="Q568" i="1"/>
  <c r="I568" i="1"/>
  <c r="I22" i="1"/>
  <c r="Q22" i="1"/>
  <c r="I52" i="1"/>
  <c r="I56" i="1"/>
  <c r="I94" i="1"/>
  <c r="Q106" i="1"/>
  <c r="I106" i="1"/>
  <c r="I119" i="1"/>
  <c r="K125" i="1"/>
  <c r="Q144" i="1"/>
  <c r="I380" i="1"/>
  <c r="Q380" i="1"/>
  <c r="K407" i="1"/>
  <c r="Q425" i="1"/>
  <c r="M49" i="1"/>
  <c r="I85" i="1"/>
  <c r="I102" i="1"/>
  <c r="Q197" i="1"/>
  <c r="A219" i="1"/>
  <c r="I219" i="1"/>
  <c r="Q305" i="1"/>
  <c r="I305" i="1"/>
  <c r="I329" i="1"/>
  <c r="Q329" i="1"/>
  <c r="I565" i="1"/>
  <c r="Q565" i="1"/>
  <c r="P49" i="1"/>
  <c r="Q172" i="1"/>
  <c r="I172" i="1"/>
  <c r="Q275" i="1"/>
  <c r="I275" i="1"/>
  <c r="I338" i="1"/>
  <c r="Q338" i="1"/>
  <c r="Q45" i="1"/>
  <c r="Q47" i="1"/>
  <c r="Q79" i="1"/>
  <c r="I79" i="1"/>
  <c r="Q236" i="1"/>
  <c r="I236" i="1"/>
  <c r="A356" i="1"/>
  <c r="K356" i="1" s="1"/>
  <c r="Q356" i="1"/>
  <c r="I356" i="1"/>
  <c r="F401" i="1"/>
  <c r="O545" i="1"/>
  <c r="I8" i="1"/>
  <c r="Q139" i="1"/>
  <c r="I139" i="1"/>
  <c r="Q156" i="1"/>
  <c r="I156" i="1"/>
  <c r="Q271" i="1"/>
  <c r="I271" i="1"/>
  <c r="O308" i="1"/>
  <c r="Q312" i="1"/>
  <c r="I312" i="1"/>
  <c r="Q324" i="1"/>
  <c r="I324" i="1"/>
  <c r="A354" i="1"/>
  <c r="K354" i="1" s="1"/>
  <c r="Q385" i="1"/>
  <c r="I385" i="1"/>
  <c r="O413" i="1"/>
  <c r="Q556" i="1"/>
  <c r="I556" i="1"/>
  <c r="A10" i="1"/>
  <c r="K10" i="1" s="1"/>
  <c r="Q217" i="1"/>
  <c r="I217" i="1"/>
  <c r="I319" i="1"/>
  <c r="Q319" i="1"/>
  <c r="Q402" i="1"/>
  <c r="I402" i="1"/>
  <c r="A402" i="1"/>
  <c r="P402" i="1" s="1"/>
  <c r="Q611" i="1"/>
  <c r="I611" i="1"/>
  <c r="I627" i="1"/>
  <c r="Q627" i="1"/>
  <c r="O79" i="1"/>
  <c r="Q154" i="1"/>
  <c r="I154" i="1"/>
  <c r="I199" i="1"/>
  <c r="Q199" i="1"/>
  <c r="I409" i="1"/>
  <c r="Q409" i="1"/>
  <c r="A195" i="1"/>
  <c r="Q195" i="1"/>
  <c r="I195" i="1"/>
  <c r="A327" i="1"/>
  <c r="A328" i="1" s="1"/>
  <c r="I327" i="1"/>
  <c r="Q327" i="1"/>
  <c r="Q439" i="1"/>
  <c r="I439" i="1"/>
  <c r="O556" i="1"/>
  <c r="I20" i="1"/>
  <c r="Q44" i="1"/>
  <c r="I44" i="1"/>
  <c r="I112" i="1"/>
  <c r="I115" i="1"/>
  <c r="Q150" i="1"/>
  <c r="I150" i="1"/>
  <c r="P173" i="1"/>
  <c r="M173" i="1"/>
  <c r="K173" i="1"/>
  <c r="Q303" i="1"/>
  <c r="I303" i="1"/>
  <c r="A303" i="1"/>
  <c r="F406" i="1"/>
  <c r="P406" i="1"/>
  <c r="M406" i="1"/>
  <c r="Q516" i="1"/>
  <c r="I516" i="1"/>
  <c r="A11" i="1"/>
  <c r="M11" i="1" s="1"/>
  <c r="I68" i="1"/>
  <c r="Q68" i="1"/>
  <c r="P125" i="1"/>
  <c r="A126" i="1"/>
  <c r="A127" i="1" s="1"/>
  <c r="F125" i="1"/>
  <c r="Q180" i="1"/>
  <c r="I180" i="1"/>
  <c r="Q256" i="1"/>
  <c r="I256" i="1"/>
  <c r="F636" i="1"/>
  <c r="P636" i="1"/>
  <c r="I14" i="1"/>
  <c r="O24" i="1"/>
  <c r="I123" i="1"/>
  <c r="I170" i="1"/>
  <c r="Q221" i="1"/>
  <c r="I221" i="1"/>
  <c r="A221" i="1"/>
  <c r="K221" i="1" s="1"/>
  <c r="Q336" i="1"/>
  <c r="I336" i="1"/>
  <c r="K406" i="1"/>
  <c r="P436" i="1"/>
  <c r="F436" i="1"/>
  <c r="I514" i="1"/>
  <c r="Q514" i="1"/>
  <c r="O224" i="1"/>
  <c r="O460" i="1"/>
  <c r="A566" i="1"/>
  <c r="A567" i="1" s="1"/>
  <c r="M595" i="1"/>
  <c r="F595" i="1"/>
  <c r="Q598" i="1"/>
  <c r="I598" i="1"/>
  <c r="I794" i="1"/>
  <c r="Q794" i="1"/>
  <c r="I477" i="1"/>
  <c r="Q477" i="1"/>
  <c r="I771" i="1"/>
  <c r="Q798" i="1"/>
  <c r="I798" i="1"/>
  <c r="I833" i="1"/>
  <c r="A833" i="1"/>
  <c r="Q833" i="1"/>
  <c r="O17" i="1"/>
  <c r="O181" i="1"/>
  <c r="I187" i="1"/>
  <c r="O191" i="1"/>
  <c r="O228" i="1"/>
  <c r="Q240" i="1"/>
  <c r="O247" i="1"/>
  <c r="K316" i="1"/>
  <c r="A339" i="1"/>
  <c r="K339" i="1" s="1"/>
  <c r="I353" i="1"/>
  <c r="I395" i="1"/>
  <c r="O399" i="1"/>
  <c r="I401" i="1"/>
  <c r="A422" i="1"/>
  <c r="F422" i="1" s="1"/>
  <c r="I422" i="1"/>
  <c r="Q428" i="1"/>
  <c r="A440" i="1"/>
  <c r="P440" i="1" s="1"/>
  <c r="I440" i="1"/>
  <c r="Q450" i="1"/>
  <c r="M467" i="1"/>
  <c r="Q509" i="1"/>
  <c r="Q531" i="1"/>
  <c r="I531" i="1"/>
  <c r="I554" i="1"/>
  <c r="Q566" i="1"/>
  <c r="I601" i="1"/>
  <c r="A609" i="1"/>
  <c r="M609" i="1" s="1"/>
  <c r="I609" i="1"/>
  <c r="I615" i="1"/>
  <c r="Q615" i="1"/>
  <c r="Q651" i="1"/>
  <c r="Q667" i="1"/>
  <c r="I667" i="1"/>
  <c r="I671" i="1"/>
  <c r="A671" i="1"/>
  <c r="A703" i="1"/>
  <c r="Q703" i="1"/>
  <c r="I703" i="1"/>
  <c r="Q760" i="1"/>
  <c r="I760" i="1"/>
  <c r="A50" i="1"/>
  <c r="K50" i="1" s="1"/>
  <c r="P65" i="1"/>
  <c r="O146" i="1"/>
  <c r="Q302" i="1"/>
  <c r="Q316" i="1"/>
  <c r="Q399" i="1"/>
  <c r="Q401" i="1"/>
  <c r="I520" i="1"/>
  <c r="F531" i="1"/>
  <c r="Q558" i="1"/>
  <c r="I558" i="1"/>
  <c r="K595" i="1"/>
  <c r="Q619" i="1"/>
  <c r="I619" i="1"/>
  <c r="I685" i="1"/>
  <c r="Q685" i="1"/>
  <c r="P718" i="1"/>
  <c r="F718" i="1"/>
  <c r="A719" i="1"/>
  <c r="M719" i="1" s="1"/>
  <c r="M718" i="1"/>
  <c r="K718" i="1"/>
  <c r="M787" i="1"/>
  <c r="O787" i="1" s="1"/>
  <c r="Q38" i="1"/>
  <c r="O142" i="1"/>
  <c r="Q179" i="1"/>
  <c r="O193" i="1"/>
  <c r="I230" i="1"/>
  <c r="O331" i="1"/>
  <c r="Q353" i="1"/>
  <c r="Q406" i="1"/>
  <c r="O415" i="1"/>
  <c r="I443" i="1"/>
  <c r="Q443" i="1"/>
  <c r="A449" i="1"/>
  <c r="P449" i="1" s="1"/>
  <c r="I449" i="1"/>
  <c r="O504" i="1"/>
  <c r="K531" i="1"/>
  <c r="Q544" i="1"/>
  <c r="I544" i="1"/>
  <c r="P595" i="1"/>
  <c r="I626" i="1"/>
  <c r="Q626" i="1"/>
  <c r="Q806" i="1"/>
  <c r="I806" i="1"/>
  <c r="Q817" i="1"/>
  <c r="I817" i="1"/>
  <c r="M531" i="1"/>
  <c r="P648" i="1"/>
  <c r="F648" i="1"/>
  <c r="Q754" i="1"/>
  <c r="I754" i="1"/>
  <c r="O89" i="1"/>
  <c r="I192" i="1"/>
  <c r="A196" i="1"/>
  <c r="F196" i="1" s="1"/>
  <c r="K216" i="1"/>
  <c r="G229" i="1"/>
  <c r="I229" i="1" s="1"/>
  <c r="A240" i="1"/>
  <c r="O361" i="1"/>
  <c r="O374" i="1"/>
  <c r="I394" i="1"/>
  <c r="I421" i="1"/>
  <c r="Q502" i="1"/>
  <c r="I502" i="1"/>
  <c r="Q508" i="1"/>
  <c r="A508" i="1"/>
  <c r="I532" i="1"/>
  <c r="A532" i="1"/>
  <c r="I536" i="1"/>
  <c r="O559" i="1"/>
  <c r="A596" i="1"/>
  <c r="I596" i="1"/>
  <c r="A734" i="1"/>
  <c r="A735" i="1" s="1"/>
  <c r="Q734" i="1"/>
  <c r="I734" i="1"/>
  <c r="I741" i="1"/>
  <c r="A741" i="1"/>
  <c r="F741" i="1" s="1"/>
  <c r="O118" i="1"/>
  <c r="O124" i="1"/>
  <c r="O177" i="1"/>
  <c r="M216" i="1"/>
  <c r="O216" i="1" s="1"/>
  <c r="O222" i="1"/>
  <c r="K229" i="1"/>
  <c r="O289" i="1"/>
  <c r="A292" i="1"/>
  <c r="P292" i="1" s="1"/>
  <c r="O301" i="1"/>
  <c r="O315" i="1"/>
  <c r="O325" i="1"/>
  <c r="O410" i="1"/>
  <c r="I416" i="1"/>
  <c r="Q416" i="1"/>
  <c r="A488" i="1"/>
  <c r="Q526" i="1"/>
  <c r="I526" i="1"/>
  <c r="P540" i="1"/>
  <c r="M540" i="1"/>
  <c r="F540" i="1"/>
  <c r="O565" i="1"/>
  <c r="Q612" i="1"/>
  <c r="I612" i="1"/>
  <c r="Q690" i="1"/>
  <c r="I690" i="1"/>
  <c r="Q747" i="1"/>
  <c r="I747" i="1"/>
  <c r="Q844" i="1"/>
  <c r="I844" i="1"/>
  <c r="P216" i="1"/>
  <c r="Q462" i="1"/>
  <c r="I462" i="1"/>
  <c r="Q543" i="1"/>
  <c r="I543" i="1"/>
  <c r="Q622" i="1"/>
  <c r="I622" i="1"/>
  <c r="I761" i="1"/>
  <c r="A761" i="1"/>
  <c r="P761" i="1" s="1"/>
  <c r="I789" i="1"/>
  <c r="Q107" i="1"/>
  <c r="A110" i="1"/>
  <c r="A111" i="1" s="1"/>
  <c r="I116" i="1"/>
  <c r="I122" i="1"/>
  <c r="I141" i="1"/>
  <c r="O162" i="1"/>
  <c r="Q216" i="1"/>
  <c r="Q241" i="1"/>
  <c r="O278" i="1"/>
  <c r="Q299" i="1"/>
  <c r="I348" i="1"/>
  <c r="O350" i="1"/>
  <c r="Q359" i="1"/>
  <c r="O382" i="1"/>
  <c r="A419" i="1"/>
  <c r="K419" i="1" s="1"/>
  <c r="I424" i="1"/>
  <c r="I460" i="1"/>
  <c r="Q480" i="1"/>
  <c r="I491" i="1"/>
  <c r="I506" i="1"/>
  <c r="O519" i="1"/>
  <c r="I553" i="1"/>
  <c r="O608" i="1"/>
  <c r="O687" i="1"/>
  <c r="Q695" i="1"/>
  <c r="Q789" i="1"/>
  <c r="O113" i="1"/>
  <c r="A183" i="1"/>
  <c r="A184" i="1" s="1"/>
  <c r="A207" i="1"/>
  <c r="F207" i="1" s="1"/>
  <c r="O262" i="1"/>
  <c r="A357" i="1"/>
  <c r="I413" i="1"/>
  <c r="O414" i="1"/>
  <c r="A437" i="1"/>
  <c r="P437" i="1" s="1"/>
  <c r="O462" i="1"/>
  <c r="I488" i="1"/>
  <c r="F635" i="1"/>
  <c r="M635" i="1"/>
  <c r="K635" i="1"/>
  <c r="I650" i="1"/>
  <c r="Q662" i="1"/>
  <c r="I662" i="1"/>
  <c r="I725" i="1"/>
  <c r="Q725" i="1"/>
  <c r="I770" i="1"/>
  <c r="O819" i="1"/>
  <c r="A830" i="1"/>
  <c r="K830" i="1" s="1"/>
  <c r="Q830" i="1"/>
  <c r="I830" i="1"/>
  <c r="I430" i="1"/>
  <c r="Q499" i="1"/>
  <c r="M515" i="1"/>
  <c r="O515" i="1" s="1"/>
  <c r="O664" i="1"/>
  <c r="A698" i="1"/>
  <c r="K698" i="1" s="1"/>
  <c r="O716" i="1"/>
  <c r="K744" i="1"/>
  <c r="Q787" i="1"/>
  <c r="A792" i="1"/>
  <c r="A793" i="1" s="1"/>
  <c r="A801" i="1"/>
  <c r="A811" i="1"/>
  <c r="F811" i="1" s="1"/>
  <c r="A820" i="1"/>
  <c r="K820" i="1" s="1"/>
  <c r="Q763" i="1"/>
  <c r="O623" i="1"/>
  <c r="I698" i="1"/>
  <c r="I701" i="1"/>
  <c r="Q706" i="1"/>
  <c r="O747" i="1"/>
  <c r="Q790" i="1"/>
  <c r="I792" i="1"/>
  <c r="I811" i="1"/>
  <c r="I820" i="1"/>
  <c r="O832" i="1"/>
  <c r="O760" i="1"/>
  <c r="O786" i="1"/>
  <c r="I801" i="1"/>
  <c r="O815" i="1"/>
  <c r="A834" i="1"/>
  <c r="K834" i="1" s="1"/>
  <c r="K740" i="1"/>
  <c r="O733" i="1"/>
  <c r="M740" i="1"/>
  <c r="O775" i="1"/>
  <c r="O429" i="1"/>
  <c r="O442" i="1"/>
  <c r="O451" i="1"/>
  <c r="O461" i="1"/>
  <c r="O491" i="1"/>
  <c r="F624" i="1"/>
  <c r="Q663" i="1"/>
  <c r="I670" i="1"/>
  <c r="I687" i="1"/>
  <c r="Q715" i="1"/>
  <c r="I719" i="1"/>
  <c r="I727" i="1"/>
  <c r="A763" i="1"/>
  <c r="O764" i="1"/>
  <c r="I791" i="1"/>
  <c r="I810" i="1"/>
  <c r="Q815" i="1"/>
  <c r="A824" i="1"/>
  <c r="I831" i="1"/>
  <c r="O842" i="1"/>
  <c r="O791" i="1"/>
  <c r="O810" i="1"/>
  <c r="A848" i="1"/>
  <c r="I511" i="1"/>
  <c r="O594" i="1"/>
  <c r="P624" i="1"/>
  <c r="M777" i="1"/>
  <c r="O777" i="1" s="1"/>
  <c r="O851" i="1"/>
  <c r="O485" i="1"/>
  <c r="I489" i="1"/>
  <c r="O599" i="1"/>
  <c r="Q624" i="1"/>
  <c r="O697" i="1"/>
  <c r="Q800" i="1"/>
  <c r="Q840" i="1"/>
  <c r="I190" i="1"/>
  <c r="I188" i="1"/>
  <c r="I561" i="1"/>
  <c r="P207" i="1"/>
  <c r="M207" i="1"/>
  <c r="K207" i="1"/>
  <c r="M25" i="1"/>
  <c r="A26" i="1"/>
  <c r="P25" i="1"/>
  <c r="K25" i="1"/>
  <c r="G25" i="1"/>
  <c r="I25" i="1" s="1"/>
  <c r="F25" i="1"/>
  <c r="Q33" i="1"/>
  <c r="I33" i="1"/>
  <c r="A6" i="1"/>
  <c r="A7" i="1" s="1"/>
  <c r="Q6" i="1"/>
  <c r="Q89" i="1"/>
  <c r="I89" i="1"/>
  <c r="I242" i="1"/>
  <c r="Q242" i="1"/>
  <c r="I6" i="1"/>
  <c r="Q189" i="1"/>
  <c r="I189" i="1"/>
  <c r="K309" i="1"/>
  <c r="F309" i="1"/>
  <c r="P309" i="1"/>
  <c r="M309" i="1"/>
  <c r="P270" i="1"/>
  <c r="M270" i="1"/>
  <c r="K270" i="1"/>
  <c r="F270" i="1"/>
  <c r="A271" i="1"/>
  <c r="P11" i="1"/>
  <c r="P41" i="1"/>
  <c r="M41" i="1"/>
  <c r="F41" i="1"/>
  <c r="K41" i="1"/>
  <c r="I75" i="1"/>
  <c r="Q75" i="1"/>
  <c r="Q12" i="1"/>
  <c r="I12" i="1"/>
  <c r="Q30" i="1"/>
  <c r="I30" i="1"/>
  <c r="Q41" i="1"/>
  <c r="I41" i="1"/>
  <c r="O64" i="1"/>
  <c r="M258" i="1"/>
  <c r="K258" i="1"/>
  <c r="F258" i="1"/>
  <c r="P258" i="1"/>
  <c r="Q39" i="1"/>
  <c r="O47" i="1"/>
  <c r="K49" i="1"/>
  <c r="O49" i="1" s="1"/>
  <c r="Q53" i="1"/>
  <c r="Q61" i="1"/>
  <c r="I84" i="1"/>
  <c r="Q84" i="1"/>
  <c r="A91" i="1"/>
  <c r="A92" i="1" s="1"/>
  <c r="I111" i="1"/>
  <c r="Q111" i="1"/>
  <c r="K178" i="1"/>
  <c r="F178" i="1"/>
  <c r="A179" i="1"/>
  <c r="P178" i="1"/>
  <c r="M178" i="1"/>
  <c r="P183" i="1"/>
  <c r="M183" i="1"/>
  <c r="K183" i="1"/>
  <c r="F183" i="1"/>
  <c r="I239" i="1"/>
  <c r="Q239" i="1"/>
  <c r="Q555" i="1"/>
  <c r="I555" i="1"/>
  <c r="I18" i="1"/>
  <c r="A18" i="1"/>
  <c r="M46" i="1"/>
  <c r="F46" i="1"/>
  <c r="P46" i="1"/>
  <c r="I57" i="1"/>
  <c r="Q57" i="1"/>
  <c r="Q70" i="1"/>
  <c r="I70" i="1"/>
  <c r="M225" i="1"/>
  <c r="F225" i="1"/>
  <c r="A226" i="1"/>
  <c r="P225" i="1"/>
  <c r="K225" i="1"/>
  <c r="O9" i="1"/>
  <c r="I21" i="1"/>
  <c r="Q21" i="1"/>
  <c r="O30" i="1"/>
  <c r="I54" i="1"/>
  <c r="Q54" i="1"/>
  <c r="Q62" i="1"/>
  <c r="I62" i="1"/>
  <c r="P80" i="1"/>
  <c r="K184" i="1"/>
  <c r="P184" i="1"/>
  <c r="M184" i="1"/>
  <c r="F184" i="1"/>
  <c r="I218" i="1"/>
  <c r="Q218" i="1"/>
  <c r="Q231" i="1"/>
  <c r="Q331" i="1"/>
  <c r="I331" i="1"/>
  <c r="A51" i="1"/>
  <c r="Q51" i="1"/>
  <c r="I51" i="1"/>
  <c r="Q58" i="1"/>
  <c r="A72" i="1"/>
  <c r="Q72" i="1"/>
  <c r="I72" i="1"/>
  <c r="O109" i="1"/>
  <c r="A114" i="1"/>
  <c r="Q114" i="1"/>
  <c r="I114" i="1"/>
  <c r="I169" i="1"/>
  <c r="Q169" i="1"/>
  <c r="O189" i="1"/>
  <c r="I375" i="1"/>
  <c r="A375" i="1"/>
  <c r="Q375" i="1"/>
  <c r="M468" i="1"/>
  <c r="I11" i="1"/>
  <c r="Q11" i="1"/>
  <c r="K46" i="1"/>
  <c r="M119" i="1"/>
  <c r="F457" i="1"/>
  <c r="P457" i="1"/>
  <c r="A458" i="1"/>
  <c r="M457" i="1"/>
  <c r="K457" i="1"/>
  <c r="Q7" i="1"/>
  <c r="I7" i="1"/>
  <c r="I37" i="1"/>
  <c r="Q37" i="1"/>
  <c r="A42" i="1"/>
  <c r="Q42" i="1"/>
  <c r="I42" i="1"/>
  <c r="Q48" i="1"/>
  <c r="I48" i="1"/>
  <c r="Q59" i="1"/>
  <c r="I59" i="1"/>
  <c r="A59" i="1"/>
  <c r="I64" i="1"/>
  <c r="Q64" i="1"/>
  <c r="I67" i="1"/>
  <c r="A67" i="1"/>
  <c r="Q67" i="1"/>
  <c r="M90" i="1"/>
  <c r="K90" i="1"/>
  <c r="Q92" i="1"/>
  <c r="I92" i="1"/>
  <c r="A130" i="1"/>
  <c r="Q130" i="1"/>
  <c r="M147" i="1"/>
  <c r="K147" i="1"/>
  <c r="P147" i="1"/>
  <c r="F147" i="1"/>
  <c r="P205" i="1"/>
  <c r="M205" i="1"/>
  <c r="K205" i="1"/>
  <c r="G205" i="1"/>
  <c r="I205" i="1" s="1"/>
  <c r="F205" i="1"/>
  <c r="O5" i="1"/>
  <c r="I34" i="1"/>
  <c r="Q34" i="1"/>
  <c r="O40" i="1"/>
  <c r="I74" i="1"/>
  <c r="O77" i="1"/>
  <c r="I100" i="1"/>
  <c r="Q100" i="1"/>
  <c r="A100" i="1"/>
  <c r="I130" i="1"/>
  <c r="I147" i="1"/>
  <c r="Q147" i="1"/>
  <c r="Q203" i="1"/>
  <c r="Q228" i="1"/>
  <c r="I228" i="1"/>
  <c r="M10" i="1"/>
  <c r="F10" i="1"/>
  <c r="P10" i="1"/>
  <c r="A31" i="1"/>
  <c r="Q31" i="1"/>
  <c r="I31" i="1"/>
  <c r="Q81" i="1"/>
  <c r="I81" i="1"/>
  <c r="F110" i="1"/>
  <c r="P110" i="1"/>
  <c r="M110" i="1"/>
  <c r="K110" i="1"/>
  <c r="A138" i="1"/>
  <c r="A139" i="1" s="1"/>
  <c r="Q138" i="1"/>
  <c r="I138" i="1"/>
  <c r="P156" i="1"/>
  <c r="F156" i="1"/>
  <c r="A157" i="1"/>
  <c r="M156" i="1"/>
  <c r="K156" i="1"/>
  <c r="I162" i="1"/>
  <c r="Q162" i="1"/>
  <c r="I193" i="1"/>
  <c r="Q193" i="1"/>
  <c r="Q200" i="1"/>
  <c r="I200" i="1"/>
  <c r="P206" i="1"/>
  <c r="M206" i="1"/>
  <c r="K206" i="1"/>
  <c r="G206" i="1"/>
  <c r="I206" i="1" s="1"/>
  <c r="F206" i="1"/>
  <c r="A263" i="1"/>
  <c r="Q263" i="1"/>
  <c r="I263" i="1"/>
  <c r="Q13" i="1"/>
  <c r="A13" i="1"/>
  <c r="Q16" i="1"/>
  <c r="I16" i="1"/>
  <c r="O45" i="1"/>
  <c r="P50" i="1"/>
  <c r="M50" i="1"/>
  <c r="F50" i="1"/>
  <c r="I83" i="1"/>
  <c r="Q206" i="1"/>
  <c r="M66" i="1"/>
  <c r="F66" i="1"/>
  <c r="P66" i="1"/>
  <c r="P90" i="1"/>
  <c r="I95" i="1"/>
  <c r="Q95" i="1"/>
  <c r="Q210" i="1"/>
  <c r="Q214" i="1"/>
  <c r="I214" i="1"/>
  <c r="M219" i="1"/>
  <c r="K219" i="1"/>
  <c r="F219" i="1"/>
  <c r="P219" i="1"/>
  <c r="M221" i="1"/>
  <c r="Q77" i="1"/>
  <c r="Q87" i="1"/>
  <c r="Q98" i="1"/>
  <c r="Q127" i="1"/>
  <c r="Q148" i="1"/>
  <c r="O172" i="1"/>
  <c r="A174" i="1"/>
  <c r="M182" i="1"/>
  <c r="Q252" i="1"/>
  <c r="I252" i="1"/>
  <c r="Q273" i="1"/>
  <c r="I273" i="1"/>
  <c r="I310" i="1"/>
  <c r="A310" i="1"/>
  <c r="Q310" i="1"/>
  <c r="Q352" i="1"/>
  <c r="I352" i="1"/>
  <c r="I152" i="1"/>
  <c r="Q152" i="1"/>
  <c r="P217" i="1"/>
  <c r="F217" i="1"/>
  <c r="Q219" i="1"/>
  <c r="I237" i="1"/>
  <c r="A237" i="1"/>
  <c r="Q237" i="1"/>
  <c r="I246" i="1"/>
  <c r="Q246" i="1"/>
  <c r="I248" i="1"/>
  <c r="A248" i="1"/>
  <c r="M290" i="1"/>
  <c r="K290" i="1"/>
  <c r="P290" i="1"/>
  <c r="F290" i="1"/>
  <c r="P303" i="1"/>
  <c r="M303" i="1"/>
  <c r="K303" i="1"/>
  <c r="F303" i="1"/>
  <c r="O338" i="1"/>
  <c r="M354" i="1"/>
  <c r="Q364" i="1"/>
  <c r="Q103" i="1"/>
  <c r="Q108" i="1"/>
  <c r="P126" i="1"/>
  <c r="Q146" i="1"/>
  <c r="I146" i="1"/>
  <c r="Q178" i="1"/>
  <c r="I178" i="1"/>
  <c r="Q205" i="1"/>
  <c r="Q209" i="1"/>
  <c r="Q213" i="1"/>
  <c r="O215" i="1"/>
  <c r="Q121" i="1"/>
  <c r="O125" i="1"/>
  <c r="A158" i="1"/>
  <c r="Q168" i="1"/>
  <c r="I168" i="1"/>
  <c r="I171" i="1"/>
  <c r="I174" i="1"/>
  <c r="Q190" i="1"/>
  <c r="Q194" i="1"/>
  <c r="O239" i="1"/>
  <c r="O305" i="1"/>
  <c r="Q322" i="1"/>
  <c r="I322" i="1"/>
  <c r="Q377" i="1"/>
  <c r="I377" i="1"/>
  <c r="P443" i="1"/>
  <c r="M443" i="1"/>
  <c r="K443" i="1"/>
  <c r="F443" i="1"/>
  <c r="I149" i="1"/>
  <c r="I183" i="1"/>
  <c r="Q183" i="1"/>
  <c r="K196" i="1"/>
  <c r="I204" i="1"/>
  <c r="Q204" i="1"/>
  <c r="I253" i="1"/>
  <c r="I259" i="1"/>
  <c r="A259" i="1"/>
  <c r="A260" i="1" s="1"/>
  <c r="A396" i="1"/>
  <c r="A397" i="1" s="1"/>
  <c r="Q396" i="1"/>
  <c r="I396" i="1"/>
  <c r="I173" i="1"/>
  <c r="Q173" i="1"/>
  <c r="M196" i="1"/>
  <c r="Q208" i="1"/>
  <c r="Q212" i="1"/>
  <c r="M217" i="1"/>
  <c r="Q262" i="1"/>
  <c r="I262" i="1"/>
  <c r="Q291" i="1"/>
  <c r="I291" i="1"/>
  <c r="Q337" i="1"/>
  <c r="I337" i="1"/>
  <c r="I346" i="1"/>
  <c r="Q346" i="1"/>
  <c r="I104" i="1"/>
  <c r="O129" i="1"/>
  <c r="P143" i="1"/>
  <c r="O143" i="1" s="1"/>
  <c r="A148" i="1"/>
  <c r="A149" i="1" s="1"/>
  <c r="O155" i="1"/>
  <c r="A163" i="1"/>
  <c r="A164" i="1" s="1"/>
  <c r="A165" i="1" s="1"/>
  <c r="Q171" i="1"/>
  <c r="F173" i="1"/>
  <c r="F195" i="1"/>
  <c r="I222" i="1"/>
  <c r="Q222" i="1"/>
  <c r="I223" i="1"/>
  <c r="A249" i="1"/>
  <c r="Q259" i="1"/>
  <c r="A306" i="1"/>
  <c r="Q306" i="1"/>
  <c r="I306" i="1"/>
  <c r="I131" i="1"/>
  <c r="Q131" i="1"/>
  <c r="O187" i="1"/>
  <c r="O192" i="1"/>
  <c r="P196" i="1"/>
  <c r="O220" i="1"/>
  <c r="F230" i="1"/>
  <c r="A231" i="1"/>
  <c r="M230" i="1"/>
  <c r="K230" i="1"/>
  <c r="M243" i="1"/>
  <c r="Q315" i="1"/>
  <c r="I315" i="1"/>
  <c r="Q343" i="1"/>
  <c r="I343" i="1"/>
  <c r="F182" i="1"/>
  <c r="P182" i="1"/>
  <c r="A185" i="1"/>
  <c r="A186" i="1" s="1"/>
  <c r="Q198" i="1"/>
  <c r="I198" i="1"/>
  <c r="Q207" i="1"/>
  <c r="Q211" i="1"/>
  <c r="I294" i="1"/>
  <c r="Q294" i="1"/>
  <c r="Q334" i="1"/>
  <c r="I334" i="1"/>
  <c r="Q567" i="1"/>
  <c r="I567" i="1"/>
  <c r="I126" i="1"/>
  <c r="Q157" i="1"/>
  <c r="I157" i="1"/>
  <c r="Q158" i="1"/>
  <c r="I160" i="1"/>
  <c r="I163" i="1"/>
  <c r="O173" i="1"/>
  <c r="M195" i="1"/>
  <c r="P230" i="1"/>
  <c r="O236" i="1"/>
  <c r="O469" i="1"/>
  <c r="O279" i="1"/>
  <c r="M357" i="1"/>
  <c r="Q373" i="1"/>
  <c r="I373" i="1"/>
  <c r="O394" i="1"/>
  <c r="A465" i="1"/>
  <c r="Q238" i="1"/>
  <c r="Q257" i="1"/>
  <c r="Q268" i="1"/>
  <c r="Q300" i="1"/>
  <c r="I300" i="1"/>
  <c r="Q340" i="1"/>
  <c r="I340" i="1"/>
  <c r="Q341" i="1"/>
  <c r="Q347" i="1"/>
  <c r="O352" i="1"/>
  <c r="M356" i="1"/>
  <c r="F356" i="1"/>
  <c r="P356" i="1"/>
  <c r="F419" i="1"/>
  <c r="P419" i="1"/>
  <c r="M419" i="1"/>
  <c r="A452" i="1"/>
  <c r="Q452" i="1"/>
  <c r="I452" i="1"/>
  <c r="A470" i="1"/>
  <c r="Q470" i="1"/>
  <c r="I470" i="1"/>
  <c r="O487" i="1"/>
  <c r="Q267" i="1"/>
  <c r="O291" i="1"/>
  <c r="P316" i="1"/>
  <c r="O316" i="1" s="1"/>
  <c r="Q382" i="1"/>
  <c r="Q393" i="1"/>
  <c r="I393" i="1"/>
  <c r="O405" i="1"/>
  <c r="F492" i="1"/>
  <c r="M492" i="1"/>
  <c r="K492" i="1"/>
  <c r="A493" i="1"/>
  <c r="A494" i="1" s="1"/>
  <c r="A495" i="1" s="1"/>
  <c r="O507" i="1"/>
  <c r="Q309" i="1"/>
  <c r="I309" i="1"/>
  <c r="A349" i="1"/>
  <c r="M351" i="1"/>
  <c r="K351" i="1"/>
  <c r="I365" i="1"/>
  <c r="Q365" i="1"/>
  <c r="I412" i="1"/>
  <c r="Q412" i="1"/>
  <c r="A444" i="1"/>
  <c r="A445" i="1" s="1"/>
  <c r="Q444" i="1"/>
  <c r="I444" i="1"/>
  <c r="M449" i="1"/>
  <c r="K449" i="1"/>
  <c r="F449" i="1"/>
  <c r="I293" i="1"/>
  <c r="M302" i="1"/>
  <c r="Q330" i="1"/>
  <c r="I330" i="1"/>
  <c r="P339" i="1"/>
  <c r="F339" i="1"/>
  <c r="I345" i="1"/>
  <c r="F348" i="1"/>
  <c r="P353" i="1"/>
  <c r="K353" i="1"/>
  <c r="A383" i="1"/>
  <c r="Q383" i="1"/>
  <c r="I383" i="1"/>
  <c r="Q400" i="1"/>
  <c r="I400" i="1"/>
  <c r="F402" i="1"/>
  <c r="Q243" i="1"/>
  <c r="Q254" i="1"/>
  <c r="Q264" i="1"/>
  <c r="Q274" i="1"/>
  <c r="A280" i="1"/>
  <c r="A281" i="1" s="1"/>
  <c r="Q289" i="1"/>
  <c r="I289" i="1"/>
  <c r="A311" i="1"/>
  <c r="A312" i="1" s="1"/>
  <c r="A317" i="1"/>
  <c r="F351" i="1"/>
  <c r="O393" i="1"/>
  <c r="A426" i="1"/>
  <c r="I426" i="1"/>
  <c r="I335" i="1"/>
  <c r="Q335" i="1"/>
  <c r="Q388" i="1"/>
  <c r="I420" i="1"/>
  <c r="A420" i="1"/>
  <c r="Q420" i="1"/>
  <c r="M422" i="1"/>
  <c r="I503" i="1"/>
  <c r="Q503" i="1"/>
  <c r="K302" i="1"/>
  <c r="A304" i="1"/>
  <c r="Q320" i="1"/>
  <c r="I320" i="1"/>
  <c r="Q321" i="1"/>
  <c r="I323" i="1"/>
  <c r="M339" i="1"/>
  <c r="O339" i="1" s="1"/>
  <c r="M348" i="1"/>
  <c r="P351" i="1"/>
  <c r="Q360" i="1"/>
  <c r="I360" i="1"/>
  <c r="A372" i="1"/>
  <c r="A373" i="1" s="1"/>
  <c r="I386" i="1"/>
  <c r="Q386" i="1"/>
  <c r="I388" i="1"/>
  <c r="O395" i="1"/>
  <c r="O400" i="1"/>
  <c r="K402" i="1"/>
  <c r="I295" i="1"/>
  <c r="I325" i="1"/>
  <c r="Q325" i="1"/>
  <c r="Q350" i="1"/>
  <c r="I350" i="1"/>
  <c r="A358" i="1"/>
  <c r="M392" i="1"/>
  <c r="M440" i="1"/>
  <c r="K440" i="1"/>
  <c r="F440" i="1"/>
  <c r="A441" i="1"/>
  <c r="F464" i="1"/>
  <c r="P537" i="1"/>
  <c r="M537" i="1"/>
  <c r="F537" i="1"/>
  <c r="K537" i="1"/>
  <c r="O355" i="1"/>
  <c r="A362" i="1"/>
  <c r="Q362" i="1"/>
  <c r="I362" i="1"/>
  <c r="I403" i="1"/>
  <c r="Q403" i="1"/>
  <c r="A417" i="1"/>
  <c r="M416" i="1"/>
  <c r="K416" i="1"/>
  <c r="F416" i="1"/>
  <c r="O418" i="1"/>
  <c r="I681" i="1"/>
  <c r="Q681" i="1"/>
  <c r="K401" i="1"/>
  <c r="I410" i="1"/>
  <c r="K411" i="1"/>
  <c r="I427" i="1"/>
  <c r="A433" i="1"/>
  <c r="I435" i="1"/>
  <c r="K436" i="1"/>
  <c r="M437" i="1"/>
  <c r="I445" i="1"/>
  <c r="Q455" i="1"/>
  <c r="Q461" i="1"/>
  <c r="I461" i="1"/>
  <c r="I474" i="1"/>
  <c r="Q474" i="1"/>
  <c r="I490" i="1"/>
  <c r="I494" i="1"/>
  <c r="A509" i="1"/>
  <c r="Q525" i="1"/>
  <c r="I525" i="1"/>
  <c r="A525" i="1"/>
  <c r="Q545" i="1"/>
  <c r="I545" i="1"/>
  <c r="F560" i="1"/>
  <c r="O577" i="1"/>
  <c r="P596" i="1"/>
  <c r="M596" i="1"/>
  <c r="F596" i="1"/>
  <c r="M401" i="1"/>
  <c r="M411" i="1"/>
  <c r="M436" i="1"/>
  <c r="Q459" i="1"/>
  <c r="I465" i="1"/>
  <c r="Q465" i="1"/>
  <c r="P467" i="1"/>
  <c r="P477" i="1"/>
  <c r="F477" i="1"/>
  <c r="Q504" i="1"/>
  <c r="Q517" i="1"/>
  <c r="I517" i="1"/>
  <c r="A517" i="1"/>
  <c r="O523" i="1"/>
  <c r="M532" i="1"/>
  <c r="F532" i="1"/>
  <c r="P532" i="1"/>
  <c r="I542" i="1"/>
  <c r="Q542" i="1"/>
  <c r="M560" i="1"/>
  <c r="Q561" i="1"/>
  <c r="O657" i="1"/>
  <c r="Q454" i="1"/>
  <c r="Q467" i="1"/>
  <c r="Q469" i="1"/>
  <c r="I469" i="1"/>
  <c r="I483" i="1"/>
  <c r="Q483" i="1"/>
  <c r="Q519" i="1"/>
  <c r="I519" i="1"/>
  <c r="I539" i="1"/>
  <c r="Q539" i="1"/>
  <c r="I557" i="1"/>
  <c r="A557" i="1"/>
  <c r="A558" i="1" s="1"/>
  <c r="Q557" i="1"/>
  <c r="O584" i="1"/>
  <c r="Q628" i="1"/>
  <c r="I628" i="1"/>
  <c r="O634" i="1"/>
  <c r="I381" i="1"/>
  <c r="I391" i="1"/>
  <c r="I408" i="1"/>
  <c r="I415" i="1"/>
  <c r="Q429" i="1"/>
  <c r="I433" i="1"/>
  <c r="Q438" i="1"/>
  <c r="I442" i="1"/>
  <c r="Q447" i="1"/>
  <c r="Q475" i="1"/>
  <c r="Q484" i="1"/>
  <c r="F486" i="1"/>
  <c r="Q494" i="1"/>
  <c r="Q497" i="1"/>
  <c r="Q505" i="1"/>
  <c r="A505" i="1"/>
  <c r="O510" i="1"/>
  <c r="Q546" i="1"/>
  <c r="Q552" i="1"/>
  <c r="I552" i="1"/>
  <c r="I559" i="1"/>
  <c r="Q559" i="1"/>
  <c r="P560" i="1"/>
  <c r="A562" i="1"/>
  <c r="A563" i="1" s="1"/>
  <c r="Q573" i="1"/>
  <c r="K596" i="1"/>
  <c r="Q453" i="1"/>
  <c r="K477" i="1"/>
  <c r="O477" i="1" s="1"/>
  <c r="K532" i="1"/>
  <c r="O539" i="1"/>
  <c r="O550" i="1"/>
  <c r="A578" i="1"/>
  <c r="Q578" i="1"/>
  <c r="A617" i="1"/>
  <c r="A618" i="1" s="1"/>
  <c r="Q617" i="1"/>
  <c r="I617" i="1"/>
  <c r="Q495" i="1"/>
  <c r="Q498" i="1"/>
  <c r="I498" i="1"/>
  <c r="F524" i="1"/>
  <c r="I547" i="1"/>
  <c r="A547" i="1"/>
  <c r="A548" i="1" s="1"/>
  <c r="Q547" i="1"/>
  <c r="P566" i="1"/>
  <c r="Q574" i="1"/>
  <c r="I574" i="1"/>
  <c r="I604" i="1"/>
  <c r="Q632" i="1"/>
  <c r="I632" i="1"/>
  <c r="P643" i="1"/>
  <c r="F643" i="1"/>
  <c r="M643" i="1"/>
  <c r="K643" i="1"/>
  <c r="F758" i="1"/>
  <c r="P758" i="1"/>
  <c r="M758" i="1"/>
  <c r="K758" i="1"/>
  <c r="Q779" i="1"/>
  <c r="I779" i="1"/>
  <c r="I838" i="1"/>
  <c r="Q838" i="1"/>
  <c r="Q427" i="1"/>
  <c r="Q445" i="1"/>
  <c r="O456" i="1"/>
  <c r="M486" i="1"/>
  <c r="Q490" i="1"/>
  <c r="A513" i="1"/>
  <c r="O512" i="1"/>
  <c r="G512" i="1"/>
  <c r="I512" i="1" s="1"/>
  <c r="O536" i="1"/>
  <c r="M541" i="1"/>
  <c r="F541" i="1"/>
  <c r="A542" i="1"/>
  <c r="P541" i="1"/>
  <c r="Q589" i="1"/>
  <c r="A597" i="1"/>
  <c r="Q597" i="1"/>
  <c r="I597" i="1"/>
  <c r="G643" i="1"/>
  <c r="I643" i="1" s="1"/>
  <c r="Q675" i="1"/>
  <c r="I675" i="1"/>
  <c r="O467" i="1"/>
  <c r="I485" i="1"/>
  <c r="I492" i="1"/>
  <c r="Q492" i="1"/>
  <c r="I495" i="1"/>
  <c r="Q507" i="1"/>
  <c r="I507" i="1"/>
  <c r="I521" i="1"/>
  <c r="A521" i="1"/>
  <c r="Q521" i="1"/>
  <c r="Q604" i="1"/>
  <c r="P609" i="1"/>
  <c r="F467" i="1"/>
  <c r="F515" i="1"/>
  <c r="Q528" i="1"/>
  <c r="I528" i="1"/>
  <c r="I533" i="1"/>
  <c r="A533" i="1"/>
  <c r="Q533" i="1"/>
  <c r="O544" i="1"/>
  <c r="F551" i="1"/>
  <c r="A644" i="1"/>
  <c r="I721" i="1"/>
  <c r="Q721" i="1"/>
  <c r="I458" i="1"/>
  <c r="Q458" i="1"/>
  <c r="I467" i="1"/>
  <c r="O476" i="1"/>
  <c r="A478" i="1"/>
  <c r="Q478" i="1"/>
  <c r="I478" i="1"/>
  <c r="A484" i="1"/>
  <c r="I515" i="1"/>
  <c r="Q515" i="1"/>
  <c r="I530" i="1"/>
  <c r="Q530" i="1"/>
  <c r="O531" i="1"/>
  <c r="K541" i="1"/>
  <c r="Q587" i="1"/>
  <c r="I587" i="1"/>
  <c r="K600" i="1"/>
  <c r="F600" i="1"/>
  <c r="A601" i="1"/>
  <c r="A602" i="1" s="1"/>
  <c r="P600" i="1"/>
  <c r="O647" i="1"/>
  <c r="M665" i="1"/>
  <c r="K665" i="1"/>
  <c r="F665" i="1"/>
  <c r="P665" i="1"/>
  <c r="O463" i="1"/>
  <c r="I481" i="1"/>
  <c r="Q487" i="1"/>
  <c r="I487" i="1"/>
  <c r="I500" i="1"/>
  <c r="A500" i="1"/>
  <c r="O538" i="1"/>
  <c r="Q657" i="1"/>
  <c r="I657" i="1"/>
  <c r="Q523" i="1"/>
  <c r="Q534" i="1"/>
  <c r="Q550" i="1"/>
  <c r="Q560" i="1"/>
  <c r="Q572" i="1"/>
  <c r="Q583" i="1"/>
  <c r="Q593" i="1"/>
  <c r="Q603" i="1"/>
  <c r="Q614" i="1"/>
  <c r="Q620" i="1"/>
  <c r="I623" i="1"/>
  <c r="M624" i="1"/>
  <c r="P635" i="1"/>
  <c r="A637" i="1"/>
  <c r="Q645" i="1"/>
  <c r="I648" i="1"/>
  <c r="Q673" i="1"/>
  <c r="I732" i="1"/>
  <c r="Q732" i="1"/>
  <c r="O739" i="1"/>
  <c r="O768" i="1"/>
  <c r="O803" i="1"/>
  <c r="O511" i="1"/>
  <c r="Q571" i="1"/>
  <c r="Q582" i="1"/>
  <c r="Q592" i="1"/>
  <c r="Q602" i="1"/>
  <c r="Q613" i="1"/>
  <c r="A631" i="1"/>
  <c r="Q639" i="1"/>
  <c r="I642" i="1"/>
  <c r="K648" i="1"/>
  <c r="Q665" i="1"/>
  <c r="Q686" i="1"/>
  <c r="I686" i="1"/>
  <c r="I691" i="1"/>
  <c r="Q691" i="1"/>
  <c r="Q707" i="1"/>
  <c r="I707" i="1"/>
  <c r="I712" i="1"/>
  <c r="Q712" i="1"/>
  <c r="Q728" i="1"/>
  <c r="Q629" i="1"/>
  <c r="M648" i="1"/>
  <c r="Q676" i="1"/>
  <c r="P745" i="1"/>
  <c r="F745" i="1"/>
  <c r="O642" i="1"/>
  <c r="Q654" i="1"/>
  <c r="A666" i="1"/>
  <c r="Q674" i="1"/>
  <c r="I674" i="1"/>
  <c r="A689" i="1"/>
  <c r="M688" i="1"/>
  <c r="O715" i="1"/>
  <c r="Q762" i="1"/>
  <c r="I807" i="1"/>
  <c r="Q807" i="1"/>
  <c r="Q823" i="1"/>
  <c r="I823" i="1"/>
  <c r="Q569" i="1"/>
  <c r="A571" i="1"/>
  <c r="Q579" i="1"/>
  <c r="I584" i="1"/>
  <c r="Q590" i="1"/>
  <c r="A592" i="1"/>
  <c r="I594" i="1"/>
  <c r="Q599" i="1"/>
  <c r="I605" i="1"/>
  <c r="Q610" i="1"/>
  <c r="Q618" i="1"/>
  <c r="I631" i="1"/>
  <c r="Q643" i="1"/>
  <c r="Q664" i="1"/>
  <c r="I680" i="1"/>
  <c r="Q680" i="1"/>
  <c r="F688" i="1"/>
  <c r="F709" i="1"/>
  <c r="K745" i="1"/>
  <c r="I759" i="1"/>
  <c r="A759" i="1"/>
  <c r="Q759" i="1"/>
  <c r="Q609" i="1"/>
  <c r="I621" i="1"/>
  <c r="Q633" i="1"/>
  <c r="K636" i="1"/>
  <c r="I666" i="1"/>
  <c r="I669" i="1"/>
  <c r="Q669" i="1"/>
  <c r="M698" i="1"/>
  <c r="I722" i="1"/>
  <c r="Q736" i="1"/>
  <c r="I736" i="1"/>
  <c r="I742" i="1"/>
  <c r="Q742" i="1"/>
  <c r="M745" i="1"/>
  <c r="Q781" i="1"/>
  <c r="I781" i="1"/>
  <c r="Q802" i="1"/>
  <c r="A802" i="1"/>
  <c r="I802" i="1"/>
  <c r="P848" i="1"/>
  <c r="M848" i="1"/>
  <c r="K848" i="1"/>
  <c r="F848" i="1"/>
  <c r="Q623" i="1"/>
  <c r="M636" i="1"/>
  <c r="O636" i="1" s="1"/>
  <c r="I640" i="1"/>
  <c r="Q653" i="1"/>
  <c r="I677" i="1"/>
  <c r="K688" i="1"/>
  <c r="M703" i="1"/>
  <c r="K703" i="1"/>
  <c r="A704" i="1"/>
  <c r="K709" i="1"/>
  <c r="O709" i="1" s="1"/>
  <c r="O714" i="1"/>
  <c r="I717" i="1"/>
  <c r="A569" i="1"/>
  <c r="A579" i="1"/>
  <c r="I660" i="1"/>
  <c r="P688" i="1"/>
  <c r="P709" i="1"/>
  <c r="I772" i="1"/>
  <c r="O776" i="1"/>
  <c r="O630" i="1"/>
  <c r="A649" i="1"/>
  <c r="A658" i="1"/>
  <c r="A659" i="1" s="1"/>
  <c r="I692" i="1"/>
  <c r="Q692" i="1"/>
  <c r="I713" i="1"/>
  <c r="Q713" i="1"/>
  <c r="Q716" i="1"/>
  <c r="I716" i="1"/>
  <c r="O717" i="1"/>
  <c r="F719" i="1"/>
  <c r="Q726" i="1"/>
  <c r="I726" i="1"/>
  <c r="A729" i="1"/>
  <c r="M728" i="1"/>
  <c r="O728" i="1" s="1"/>
  <c r="A746" i="1"/>
  <c r="Q746" i="1"/>
  <c r="I746" i="1"/>
  <c r="I748" i="1"/>
  <c r="A748" i="1"/>
  <c r="I753" i="1"/>
  <c r="Q819" i="1"/>
  <c r="I819" i="1"/>
  <c r="Q697" i="1"/>
  <c r="I697" i="1"/>
  <c r="F728" i="1"/>
  <c r="A765" i="1"/>
  <c r="A766" i="1" s="1"/>
  <c r="Q765" i="1"/>
  <c r="I765" i="1"/>
  <c r="Q636" i="1"/>
  <c r="I649" i="1"/>
  <c r="I668" i="1"/>
  <c r="Q677" i="1"/>
  <c r="I702" i="1"/>
  <c r="Q702" i="1"/>
  <c r="A710" i="1"/>
  <c r="Q722" i="1"/>
  <c r="I728" i="1"/>
  <c r="Q753" i="1"/>
  <c r="I737" i="1"/>
  <c r="Q752" i="1"/>
  <c r="I757" i="1"/>
  <c r="I766" i="1"/>
  <c r="Q771" i="1"/>
  <c r="Q778" i="1"/>
  <c r="I793" i="1"/>
  <c r="A797" i="1"/>
  <c r="I797" i="1"/>
  <c r="I812" i="1"/>
  <c r="Q825" i="1"/>
  <c r="M830" i="1"/>
  <c r="P830" i="1"/>
  <c r="M834" i="1"/>
  <c r="F834" i="1"/>
  <c r="Q841" i="1"/>
  <c r="I849" i="1"/>
  <c r="Q851" i="1"/>
  <c r="Q720" i="1"/>
  <c r="Q731" i="1"/>
  <c r="P740" i="1"/>
  <c r="Q741" i="1"/>
  <c r="Q751" i="1"/>
  <c r="Q761" i="1"/>
  <c r="P769" i="1"/>
  <c r="Q770" i="1"/>
  <c r="P777" i="1"/>
  <c r="M801" i="1"/>
  <c r="P801" i="1"/>
  <c r="Q828" i="1"/>
  <c r="O831" i="1"/>
  <c r="O846" i="1"/>
  <c r="Q854" i="1"/>
  <c r="Q799" i="1"/>
  <c r="Q813" i="1"/>
  <c r="P824" i="1"/>
  <c r="I826" i="1"/>
  <c r="F830" i="1"/>
  <c r="I834" i="1"/>
  <c r="I841" i="1"/>
  <c r="I845" i="1"/>
  <c r="I848" i="1"/>
  <c r="Q848" i="1"/>
  <c r="Q814" i="1"/>
  <c r="I814" i="1"/>
  <c r="I837" i="1"/>
  <c r="Q793" i="1"/>
  <c r="Q795" i="1"/>
  <c r="Q804" i="1"/>
  <c r="A804" i="1"/>
  <c r="Q812" i="1"/>
  <c r="I818" i="1"/>
  <c r="A821" i="1"/>
  <c r="Q821" i="1"/>
  <c r="I829" i="1"/>
  <c r="Q737" i="1"/>
  <c r="Q766" i="1"/>
  <c r="I785" i="1"/>
  <c r="Q832" i="1"/>
  <c r="I832" i="1"/>
  <c r="P834" i="1"/>
  <c r="Q843" i="1"/>
  <c r="I843" i="1"/>
  <c r="A843" i="1"/>
  <c r="F847" i="1"/>
  <c r="P847" i="1"/>
  <c r="M847" i="1"/>
  <c r="O847" i="1" s="1"/>
  <c r="I795" i="1"/>
  <c r="Q797" i="1"/>
  <c r="I804" i="1"/>
  <c r="I821" i="1"/>
  <c r="O829" i="1"/>
  <c r="O800" i="1"/>
  <c r="O809" i="1"/>
  <c r="M820" i="1"/>
  <c r="P820" i="1"/>
  <c r="A850" i="1"/>
  <c r="Q850" i="1"/>
  <c r="A835" i="1"/>
  <c r="I835" i="1"/>
  <c r="A816" i="1"/>
  <c r="I816" i="1"/>
  <c r="F820" i="1"/>
  <c r="I850" i="1"/>
  <c r="A852" i="1"/>
  <c r="I852" i="1"/>
  <c r="A208" i="1" l="1"/>
  <c r="G207" i="1"/>
  <c r="I207" i="1" s="1"/>
  <c r="A812" i="1"/>
  <c r="A340" i="1"/>
  <c r="F761" i="1"/>
  <c r="O740" i="1"/>
  <c r="O635" i="1"/>
  <c r="K551" i="1"/>
  <c r="M741" i="1"/>
  <c r="K524" i="1"/>
  <c r="K422" i="1"/>
  <c r="P468" i="1"/>
  <c r="F11" i="1"/>
  <c r="K778" i="1"/>
  <c r="K787" i="1"/>
  <c r="P407" i="1"/>
  <c r="M430" i="1"/>
  <c r="O430" i="1" s="1"/>
  <c r="A625" i="1"/>
  <c r="K624" i="1"/>
  <c r="K812" i="1"/>
  <c r="M551" i="1"/>
  <c r="O551" i="1" s="1"/>
  <c r="A779" i="1"/>
  <c r="F566" i="1"/>
  <c r="M524" i="1"/>
  <c r="F407" i="1"/>
  <c r="P430" i="1"/>
  <c r="A423" i="1"/>
  <c r="F468" i="1"/>
  <c r="K11" i="1"/>
  <c r="P778" i="1"/>
  <c r="A788" i="1"/>
  <c r="P787" i="1"/>
  <c r="F778" i="1"/>
  <c r="M812" i="1"/>
  <c r="K566" i="1"/>
  <c r="P551" i="1"/>
  <c r="M407" i="1"/>
  <c r="O407" i="1" s="1"/>
  <c r="M566" i="1"/>
  <c r="P422" i="1"/>
  <c r="M735" i="1"/>
  <c r="F735" i="1"/>
  <c r="A736" i="1"/>
  <c r="P735" i="1"/>
  <c r="K735" i="1"/>
  <c r="A699" i="1"/>
  <c r="A700" i="1" s="1"/>
  <c r="F609" i="1"/>
  <c r="K741" i="1"/>
  <c r="A438" i="1"/>
  <c r="K464" i="1"/>
  <c r="P243" i="1"/>
  <c r="P354" i="1"/>
  <c r="A244" i="1"/>
  <c r="P221" i="1"/>
  <c r="P119" i="1"/>
  <c r="F80" i="1"/>
  <c r="F585" i="1"/>
  <c r="K585" i="1"/>
  <c r="O65" i="1"/>
  <c r="F792" i="1"/>
  <c r="P698" i="1"/>
  <c r="F698" i="1"/>
  <c r="A742" i="1"/>
  <c r="K742" i="1" s="1"/>
  <c r="K609" i="1"/>
  <c r="P741" i="1"/>
  <c r="A403" i="1"/>
  <c r="A404" i="1" s="1"/>
  <c r="M464" i="1"/>
  <c r="F392" i="1"/>
  <c r="M402" i="1"/>
  <c r="A293" i="1"/>
  <c r="A294" i="1" s="1"/>
  <c r="P294" i="1" s="1"/>
  <c r="F243" i="1"/>
  <c r="A145" i="1"/>
  <c r="F354" i="1"/>
  <c r="F221" i="1"/>
  <c r="A120" i="1"/>
  <c r="A81" i="1"/>
  <c r="F119" i="1"/>
  <c r="K80" i="1"/>
  <c r="M769" i="1"/>
  <c r="O769" i="1" s="1"/>
  <c r="A586" i="1"/>
  <c r="M585" i="1"/>
  <c r="O585" i="1" s="1"/>
  <c r="A610" i="1"/>
  <c r="P719" i="1"/>
  <c r="K392" i="1"/>
  <c r="F292" i="1"/>
  <c r="K769" i="1"/>
  <c r="A770" i="1"/>
  <c r="P111" i="1"/>
  <c r="A112" i="1"/>
  <c r="M112" i="1" s="1"/>
  <c r="M111" i="1"/>
  <c r="F111" i="1"/>
  <c r="K111" i="1"/>
  <c r="A794" i="1"/>
  <c r="A795" i="1" s="1"/>
  <c r="M795" i="1" s="1"/>
  <c r="P793" i="1"/>
  <c r="M793" i="1"/>
  <c r="F793" i="1"/>
  <c r="K793" i="1"/>
  <c r="O595" i="1"/>
  <c r="A771" i="1"/>
  <c r="P195" i="1"/>
  <c r="K195" i="1"/>
  <c r="P811" i="1"/>
  <c r="M811" i="1"/>
  <c r="K811" i="1"/>
  <c r="O540" i="1"/>
  <c r="K292" i="1"/>
  <c r="M292" i="1"/>
  <c r="K508" i="1"/>
  <c r="P508" i="1"/>
  <c r="M508" i="1"/>
  <c r="F508" i="1"/>
  <c r="K240" i="1"/>
  <c r="F240" i="1"/>
  <c r="M240" i="1"/>
  <c r="P240" i="1"/>
  <c r="P332" i="1"/>
  <c r="K332" i="1"/>
  <c r="F332" i="1"/>
  <c r="A333" i="1"/>
  <c r="K763" i="1"/>
  <c r="P763" i="1"/>
  <c r="M763" i="1"/>
  <c r="F763" i="1"/>
  <c r="K801" i="1"/>
  <c r="F801" i="1"/>
  <c r="F437" i="1"/>
  <c r="K437" i="1"/>
  <c r="O718" i="1"/>
  <c r="O486" i="1"/>
  <c r="O217" i="1"/>
  <c r="P792" i="1"/>
  <c r="M792" i="1"/>
  <c r="K792" i="1"/>
  <c r="A720" i="1"/>
  <c r="K719" i="1"/>
  <c r="K488" i="1"/>
  <c r="F488" i="1"/>
  <c r="P488" i="1"/>
  <c r="M488" i="1"/>
  <c r="F734" i="1"/>
  <c r="P734" i="1"/>
  <c r="M734" i="1"/>
  <c r="K734" i="1"/>
  <c r="A489" i="1"/>
  <c r="P144" i="1"/>
  <c r="O144" i="1" s="1"/>
  <c r="M144" i="1"/>
  <c r="F144" i="1"/>
  <c r="P357" i="1"/>
  <c r="K357" i="1"/>
  <c r="F357" i="1"/>
  <c r="K833" i="1"/>
  <c r="F833" i="1"/>
  <c r="P833" i="1"/>
  <c r="M833" i="1"/>
  <c r="A197" i="1"/>
  <c r="K824" i="1"/>
  <c r="M824" i="1"/>
  <c r="O824" i="1" s="1"/>
  <c r="A825" i="1"/>
  <c r="F824" i="1"/>
  <c r="F126" i="1"/>
  <c r="K126" i="1"/>
  <c r="M126" i="1"/>
  <c r="O126" i="1" s="1"/>
  <c r="O411" i="1"/>
  <c r="P327" i="1"/>
  <c r="M327" i="1"/>
  <c r="K327" i="1"/>
  <c r="F327" i="1"/>
  <c r="O624" i="1"/>
  <c r="O416" i="1"/>
  <c r="O353" i="1"/>
  <c r="P703" i="1"/>
  <c r="F703" i="1"/>
  <c r="O440" i="1"/>
  <c r="M761" i="1"/>
  <c r="K761" i="1"/>
  <c r="O761" i="1" s="1"/>
  <c r="A672" i="1"/>
  <c r="P671" i="1"/>
  <c r="M671" i="1"/>
  <c r="K671" i="1"/>
  <c r="F671" i="1"/>
  <c r="O406" i="1"/>
  <c r="P7" i="1"/>
  <c r="M7" i="1"/>
  <c r="K7" i="1"/>
  <c r="F7" i="1"/>
  <c r="M495" i="1"/>
  <c r="P495" i="1"/>
  <c r="K495" i="1"/>
  <c r="F495" i="1"/>
  <c r="A496" i="1"/>
  <c r="A93" i="1"/>
  <c r="P92" i="1"/>
  <c r="M92" i="1"/>
  <c r="K92" i="1"/>
  <c r="F92" i="1"/>
  <c r="K659" i="1"/>
  <c r="F659" i="1"/>
  <c r="P659" i="1"/>
  <c r="M659" i="1"/>
  <c r="A660" i="1"/>
  <c r="M397" i="1"/>
  <c r="P397" i="1"/>
  <c r="K397" i="1"/>
  <c r="F397" i="1"/>
  <c r="P260" i="1"/>
  <c r="M260" i="1"/>
  <c r="K260" i="1"/>
  <c r="A261" i="1"/>
  <c r="F260" i="1"/>
  <c r="M373" i="1"/>
  <c r="K373" i="1"/>
  <c r="P373" i="1"/>
  <c r="F373" i="1"/>
  <c r="P165" i="1"/>
  <c r="M165" i="1"/>
  <c r="K165" i="1"/>
  <c r="F165" i="1"/>
  <c r="A166" i="1"/>
  <c r="K548" i="1"/>
  <c r="A549" i="1"/>
  <c r="P548" i="1"/>
  <c r="M548" i="1"/>
  <c r="F548" i="1"/>
  <c r="P563" i="1"/>
  <c r="M563" i="1"/>
  <c r="K563" i="1"/>
  <c r="G563" i="1"/>
  <c r="I563" i="1" s="1"/>
  <c r="F563" i="1"/>
  <c r="A564" i="1"/>
  <c r="A767" i="1"/>
  <c r="P766" i="1"/>
  <c r="M766" i="1"/>
  <c r="K766" i="1"/>
  <c r="F766" i="1"/>
  <c r="O560" i="1"/>
  <c r="K420" i="1"/>
  <c r="F420" i="1"/>
  <c r="P420" i="1"/>
  <c r="M420" i="1"/>
  <c r="F294" i="1"/>
  <c r="P249" i="1"/>
  <c r="K249" i="1"/>
  <c r="A250" i="1"/>
  <c r="M249" i="1"/>
  <c r="F249" i="1"/>
  <c r="P263" i="1"/>
  <c r="M263" i="1"/>
  <c r="K263" i="1"/>
  <c r="F263" i="1"/>
  <c r="P208" i="1"/>
  <c r="M208" i="1"/>
  <c r="K208" i="1"/>
  <c r="G208" i="1"/>
  <c r="I208" i="1" s="1"/>
  <c r="F208" i="1"/>
  <c r="P426" i="1"/>
  <c r="M426" i="1"/>
  <c r="K426" i="1"/>
  <c r="F426" i="1"/>
  <c r="P465" i="1"/>
  <c r="M465" i="1"/>
  <c r="K465" i="1"/>
  <c r="F465" i="1"/>
  <c r="O219" i="1"/>
  <c r="P765" i="1"/>
  <c r="K765" i="1"/>
  <c r="F765" i="1"/>
  <c r="M765" i="1"/>
  <c r="P666" i="1"/>
  <c r="M666" i="1"/>
  <c r="K666" i="1"/>
  <c r="F666" i="1"/>
  <c r="A667" i="1"/>
  <c r="P478" i="1"/>
  <c r="F478" i="1"/>
  <c r="A479" i="1"/>
  <c r="M478" i="1"/>
  <c r="K478" i="1"/>
  <c r="P644" i="1"/>
  <c r="G644" i="1"/>
  <c r="I644" i="1" s="1"/>
  <c r="F644" i="1"/>
  <c r="M644" i="1"/>
  <c r="K644" i="1"/>
  <c r="K438" i="1"/>
  <c r="F438" i="1"/>
  <c r="P438" i="1"/>
  <c r="M438" i="1"/>
  <c r="O438" i="1" s="1"/>
  <c r="F578" i="1"/>
  <c r="P578" i="1"/>
  <c r="M578" i="1"/>
  <c r="K578" i="1"/>
  <c r="M505" i="1"/>
  <c r="A506" i="1"/>
  <c r="P505" i="1"/>
  <c r="K505" i="1"/>
  <c r="F505" i="1"/>
  <c r="M557" i="1"/>
  <c r="P557" i="1"/>
  <c r="K557" i="1"/>
  <c r="F557" i="1"/>
  <c r="A645" i="1"/>
  <c r="F509" i="1"/>
  <c r="M509" i="1"/>
  <c r="P509" i="1"/>
  <c r="K509" i="1"/>
  <c r="O348" i="1"/>
  <c r="O356" i="1"/>
  <c r="M185" i="1"/>
  <c r="F185" i="1"/>
  <c r="P185" i="1"/>
  <c r="K185" i="1"/>
  <c r="M148" i="1"/>
  <c r="K148" i="1"/>
  <c r="F148" i="1"/>
  <c r="P148" i="1"/>
  <c r="O443" i="1"/>
  <c r="A264" i="1"/>
  <c r="O66" i="1"/>
  <c r="O110" i="1"/>
  <c r="O10" i="1"/>
  <c r="M59" i="1"/>
  <c r="P59" i="1"/>
  <c r="K59" i="1"/>
  <c r="F59" i="1"/>
  <c r="A60" i="1"/>
  <c r="O457" i="1"/>
  <c r="O468" i="1"/>
  <c r="P114" i="1"/>
  <c r="M114" i="1"/>
  <c r="K114" i="1"/>
  <c r="F114" i="1"/>
  <c r="A115" i="1"/>
  <c r="M26" i="1"/>
  <c r="A27" i="1"/>
  <c r="P26" i="1"/>
  <c r="K26" i="1"/>
  <c r="G26" i="1"/>
  <c r="I26" i="1" s="1"/>
  <c r="F26" i="1"/>
  <c r="P631" i="1"/>
  <c r="M631" i="1"/>
  <c r="K631" i="1"/>
  <c r="F631" i="1"/>
  <c r="M281" i="1"/>
  <c r="P281" i="1"/>
  <c r="K281" i="1"/>
  <c r="F281" i="1"/>
  <c r="F130" i="1"/>
  <c r="P130" i="1"/>
  <c r="M130" i="1"/>
  <c r="K130" i="1"/>
  <c r="O270" i="1"/>
  <c r="M821" i="1"/>
  <c r="K821" i="1"/>
  <c r="F821" i="1"/>
  <c r="A822" i="1"/>
  <c r="P821" i="1"/>
  <c r="O801" i="1"/>
  <c r="P710" i="1"/>
  <c r="A711" i="1"/>
  <c r="M710" i="1"/>
  <c r="K710" i="1"/>
  <c r="F710" i="1"/>
  <c r="A730" i="1"/>
  <c r="P729" i="1"/>
  <c r="M729" i="1"/>
  <c r="K729" i="1"/>
  <c r="F729" i="1"/>
  <c r="P802" i="1"/>
  <c r="K802" i="1"/>
  <c r="F802" i="1"/>
  <c r="M802" i="1"/>
  <c r="F759" i="1"/>
  <c r="M759" i="1"/>
  <c r="P759" i="1"/>
  <c r="K759" i="1"/>
  <c r="K699" i="1"/>
  <c r="O735" i="1"/>
  <c r="O665" i="1"/>
  <c r="P433" i="1"/>
  <c r="M433" i="1"/>
  <c r="K433" i="1"/>
  <c r="F433" i="1"/>
  <c r="A434" i="1"/>
  <c r="M362" i="1"/>
  <c r="A363" i="1"/>
  <c r="P362" i="1"/>
  <c r="K362" i="1"/>
  <c r="F362" i="1"/>
  <c r="O464" i="1"/>
  <c r="P444" i="1"/>
  <c r="M444" i="1"/>
  <c r="K444" i="1"/>
  <c r="F444" i="1"/>
  <c r="K470" i="1"/>
  <c r="A471" i="1"/>
  <c r="P470" i="1"/>
  <c r="M470" i="1"/>
  <c r="F470" i="1"/>
  <c r="F145" i="1"/>
  <c r="M145" i="1"/>
  <c r="K145" i="1"/>
  <c r="P145" i="1"/>
  <c r="M186" i="1"/>
  <c r="K186" i="1"/>
  <c r="F186" i="1"/>
  <c r="P186" i="1"/>
  <c r="M149" i="1"/>
  <c r="A150" i="1"/>
  <c r="P149" i="1"/>
  <c r="K149" i="1"/>
  <c r="F149" i="1"/>
  <c r="O290" i="1"/>
  <c r="M179" i="1"/>
  <c r="K179" i="1"/>
  <c r="A180" i="1"/>
  <c r="P179" i="1"/>
  <c r="F179" i="1"/>
  <c r="O11" i="1"/>
  <c r="O25" i="1"/>
  <c r="A798" i="1"/>
  <c r="P797" i="1"/>
  <c r="K797" i="1"/>
  <c r="F797" i="1"/>
  <c r="M797" i="1"/>
  <c r="F658" i="1"/>
  <c r="P658" i="1"/>
  <c r="M658" i="1"/>
  <c r="K658" i="1"/>
  <c r="O698" i="1"/>
  <c r="K571" i="1"/>
  <c r="F571" i="1"/>
  <c r="P571" i="1"/>
  <c r="A572" i="1"/>
  <c r="M571" i="1"/>
  <c r="F533" i="1"/>
  <c r="P533" i="1"/>
  <c r="M533" i="1"/>
  <c r="K533" i="1"/>
  <c r="A534" i="1"/>
  <c r="O609" i="1"/>
  <c r="F618" i="1"/>
  <c r="P618" i="1"/>
  <c r="M618" i="1"/>
  <c r="K618" i="1"/>
  <c r="P562" i="1"/>
  <c r="M562" i="1"/>
  <c r="K562" i="1"/>
  <c r="G562" i="1"/>
  <c r="I562" i="1" s="1"/>
  <c r="F562" i="1"/>
  <c r="O596" i="1"/>
  <c r="O392" i="1"/>
  <c r="O302" i="1"/>
  <c r="M248" i="1"/>
  <c r="F248" i="1"/>
  <c r="P248" i="1"/>
  <c r="K248" i="1"/>
  <c r="F244" i="1"/>
  <c r="M244" i="1"/>
  <c r="A245" i="1"/>
  <c r="P244" i="1"/>
  <c r="K244" i="1"/>
  <c r="M13" i="1"/>
  <c r="F13" i="1"/>
  <c r="A14" i="1"/>
  <c r="P13" i="1"/>
  <c r="K13" i="1"/>
  <c r="O205" i="1"/>
  <c r="F458" i="1"/>
  <c r="P458" i="1"/>
  <c r="M458" i="1"/>
  <c r="K458" i="1"/>
  <c r="A650" i="1"/>
  <c r="F649" i="1"/>
  <c r="P649" i="1"/>
  <c r="M649" i="1"/>
  <c r="K649" i="1"/>
  <c r="O648" i="1"/>
  <c r="A501" i="1"/>
  <c r="P500" i="1"/>
  <c r="M500" i="1"/>
  <c r="K500" i="1"/>
  <c r="F500" i="1"/>
  <c r="O541" i="1"/>
  <c r="O643" i="1"/>
  <c r="K358" i="1"/>
  <c r="F358" i="1"/>
  <c r="P358" i="1"/>
  <c r="M358" i="1"/>
  <c r="A359" i="1"/>
  <c r="M383" i="1"/>
  <c r="K383" i="1"/>
  <c r="A384" i="1"/>
  <c r="P383" i="1"/>
  <c r="F383" i="1"/>
  <c r="K493" i="1"/>
  <c r="P493" i="1"/>
  <c r="M493" i="1"/>
  <c r="F493" i="1"/>
  <c r="F328" i="1"/>
  <c r="A329" i="1"/>
  <c r="P328" i="1"/>
  <c r="M328" i="1"/>
  <c r="K328" i="1"/>
  <c r="O243" i="1"/>
  <c r="O182" i="1"/>
  <c r="O156" i="1"/>
  <c r="P375" i="1"/>
  <c r="A376" i="1"/>
  <c r="M375" i="1"/>
  <c r="K375" i="1"/>
  <c r="F375" i="1"/>
  <c r="M804" i="1"/>
  <c r="K804" i="1"/>
  <c r="F804" i="1"/>
  <c r="A805" i="1"/>
  <c r="P804" i="1"/>
  <c r="F610" i="1"/>
  <c r="P610" i="1"/>
  <c r="M610" i="1"/>
  <c r="K610" i="1"/>
  <c r="O719" i="1"/>
  <c r="P513" i="1"/>
  <c r="M513" i="1"/>
  <c r="K513" i="1"/>
  <c r="G513" i="1"/>
  <c r="I513" i="1" s="1"/>
  <c r="F513" i="1"/>
  <c r="O532" i="1"/>
  <c r="F452" i="1"/>
  <c r="A453" i="1"/>
  <c r="P452" i="1"/>
  <c r="M452" i="1"/>
  <c r="K452" i="1"/>
  <c r="K174" i="1"/>
  <c r="P174" i="1"/>
  <c r="M174" i="1"/>
  <c r="F174" i="1"/>
  <c r="O221" i="1"/>
  <c r="O206" i="1"/>
  <c r="P72" i="1"/>
  <c r="M72" i="1"/>
  <c r="A73" i="1"/>
  <c r="K72" i="1"/>
  <c r="F72" i="1"/>
  <c r="A817" i="1"/>
  <c r="P816" i="1"/>
  <c r="M816" i="1"/>
  <c r="K816" i="1"/>
  <c r="F816" i="1"/>
  <c r="M843" i="1"/>
  <c r="K843" i="1"/>
  <c r="F843" i="1"/>
  <c r="A844" i="1"/>
  <c r="P843" i="1"/>
  <c r="A619" i="1"/>
  <c r="P597" i="1"/>
  <c r="K597" i="1"/>
  <c r="F597" i="1"/>
  <c r="A598" i="1"/>
  <c r="M597" i="1"/>
  <c r="P408" i="1"/>
  <c r="M408" i="1"/>
  <c r="K408" i="1"/>
  <c r="F408" i="1"/>
  <c r="A409" i="1"/>
  <c r="P441" i="1"/>
  <c r="M441" i="1"/>
  <c r="K441" i="1"/>
  <c r="F441" i="1"/>
  <c r="A318" i="1"/>
  <c r="M317" i="1"/>
  <c r="K317" i="1"/>
  <c r="F317" i="1"/>
  <c r="P317" i="1"/>
  <c r="O492" i="1"/>
  <c r="O357" i="1"/>
  <c r="M139" i="1"/>
  <c r="P139" i="1"/>
  <c r="K139" i="1"/>
  <c r="F139" i="1"/>
  <c r="A140" i="1"/>
  <c r="F120" i="1"/>
  <c r="A121" i="1"/>
  <c r="P120" i="1"/>
  <c r="M120" i="1"/>
  <c r="K120" i="1"/>
  <c r="A131" i="1"/>
  <c r="K157" i="1"/>
  <c r="F157" i="1"/>
  <c r="P157" i="1"/>
  <c r="M157" i="1"/>
  <c r="O90" i="1"/>
  <c r="O80" i="1"/>
  <c r="P226" i="1"/>
  <c r="F226" i="1"/>
  <c r="M226" i="1"/>
  <c r="K226" i="1"/>
  <c r="O46" i="1"/>
  <c r="O41" i="1"/>
  <c r="F850" i="1"/>
  <c r="P850" i="1"/>
  <c r="M850" i="1"/>
  <c r="K850" i="1"/>
  <c r="F748" i="1"/>
  <c r="A749" i="1"/>
  <c r="M748" i="1"/>
  <c r="P748" i="1"/>
  <c r="K748" i="1"/>
  <c r="M579" i="1"/>
  <c r="F579" i="1"/>
  <c r="P579" i="1"/>
  <c r="K579" i="1"/>
  <c r="O745" i="1"/>
  <c r="K602" i="1"/>
  <c r="F602" i="1"/>
  <c r="P602" i="1"/>
  <c r="M602" i="1"/>
  <c r="A603" i="1"/>
  <c r="O566" i="1"/>
  <c r="P779" i="1"/>
  <c r="M779" i="1"/>
  <c r="K779" i="1"/>
  <c r="F779" i="1"/>
  <c r="A780" i="1"/>
  <c r="M547" i="1"/>
  <c r="P547" i="1"/>
  <c r="K547" i="1"/>
  <c r="F547" i="1"/>
  <c r="M517" i="1"/>
  <c r="A518" i="1"/>
  <c r="P517" i="1"/>
  <c r="K517" i="1"/>
  <c r="F517" i="1"/>
  <c r="O436" i="1"/>
  <c r="P417" i="1"/>
  <c r="M417" i="1"/>
  <c r="K417" i="1"/>
  <c r="F417" i="1"/>
  <c r="P423" i="1"/>
  <c r="K423" i="1"/>
  <c r="F423" i="1"/>
  <c r="A424" i="1"/>
  <c r="M423" i="1"/>
  <c r="M311" i="1"/>
  <c r="K311" i="1"/>
  <c r="F311" i="1"/>
  <c r="P311" i="1"/>
  <c r="O402" i="1"/>
  <c r="O419" i="1"/>
  <c r="O303" i="1"/>
  <c r="P81" i="1"/>
  <c r="M81" i="1"/>
  <c r="K81" i="1"/>
  <c r="F81" i="1"/>
  <c r="A82" i="1"/>
  <c r="A19" i="1"/>
  <c r="P18" i="1"/>
  <c r="M18" i="1"/>
  <c r="K18" i="1"/>
  <c r="F18" i="1"/>
  <c r="O111" i="1"/>
  <c r="M794" i="1"/>
  <c r="O354" i="1"/>
  <c r="M569" i="1"/>
  <c r="P569" i="1"/>
  <c r="K569" i="1"/>
  <c r="F569" i="1"/>
  <c r="O688" i="1"/>
  <c r="M601" i="1"/>
  <c r="F601" i="1"/>
  <c r="P601" i="1"/>
  <c r="K601" i="1"/>
  <c r="K558" i="1"/>
  <c r="F558" i="1"/>
  <c r="P558" i="1"/>
  <c r="M558" i="1"/>
  <c r="A632" i="1"/>
  <c r="M552" i="1"/>
  <c r="A553" i="1"/>
  <c r="P552" i="1"/>
  <c r="K552" i="1"/>
  <c r="F552" i="1"/>
  <c r="O537" i="1"/>
  <c r="P372" i="1"/>
  <c r="M372" i="1"/>
  <c r="K372" i="1"/>
  <c r="F372" i="1"/>
  <c r="M293" i="1"/>
  <c r="A175" i="1"/>
  <c r="O230" i="1"/>
  <c r="O119" i="1"/>
  <c r="O225" i="1"/>
  <c r="O183" i="1"/>
  <c r="P91" i="1"/>
  <c r="M91" i="1"/>
  <c r="K91" i="1"/>
  <c r="F91" i="1"/>
  <c r="O258" i="1"/>
  <c r="F835" i="1"/>
  <c r="A836" i="1"/>
  <c r="P835" i="1"/>
  <c r="M835" i="1"/>
  <c r="K835" i="1"/>
  <c r="O820" i="1"/>
  <c r="O834" i="1"/>
  <c r="M704" i="1"/>
  <c r="A705" i="1"/>
  <c r="P704" i="1"/>
  <c r="K704" i="1"/>
  <c r="F704" i="1"/>
  <c r="P689" i="1"/>
  <c r="A690" i="1"/>
  <c r="M689" i="1"/>
  <c r="K689" i="1"/>
  <c r="F689" i="1"/>
  <c r="O422" i="1"/>
  <c r="O351" i="1"/>
  <c r="M312" i="1"/>
  <c r="A313" i="1"/>
  <c r="P312" i="1"/>
  <c r="K312" i="1"/>
  <c r="F312" i="1"/>
  <c r="P567" i="1"/>
  <c r="F567" i="1"/>
  <c r="M567" i="1"/>
  <c r="K567" i="1"/>
  <c r="M306" i="1"/>
  <c r="A307" i="1"/>
  <c r="P306" i="1"/>
  <c r="K306" i="1"/>
  <c r="F306" i="1"/>
  <c r="M127" i="1"/>
  <c r="K127" i="1"/>
  <c r="F127" i="1"/>
  <c r="A128" i="1"/>
  <c r="P127" i="1"/>
  <c r="M164" i="1"/>
  <c r="P164" i="1"/>
  <c r="K164" i="1"/>
  <c r="F164" i="1"/>
  <c r="K237" i="1"/>
  <c r="F237" i="1"/>
  <c r="P237" i="1"/>
  <c r="A238" i="1"/>
  <c r="M237" i="1"/>
  <c r="M310" i="1"/>
  <c r="K310" i="1"/>
  <c r="P310" i="1"/>
  <c r="F310" i="1"/>
  <c r="O50" i="1"/>
  <c r="P100" i="1"/>
  <c r="M100" i="1"/>
  <c r="K100" i="1"/>
  <c r="F100" i="1"/>
  <c r="A101" i="1"/>
  <c r="F67" i="1"/>
  <c r="A68" i="1"/>
  <c r="P67" i="1"/>
  <c r="M67" i="1"/>
  <c r="K67" i="1"/>
  <c r="P42" i="1"/>
  <c r="M42" i="1"/>
  <c r="K42" i="1"/>
  <c r="F42" i="1"/>
  <c r="A43" i="1"/>
  <c r="P51" i="1"/>
  <c r="A52" i="1"/>
  <c r="M51" i="1"/>
  <c r="K51" i="1"/>
  <c r="F51" i="1"/>
  <c r="P271" i="1"/>
  <c r="M271" i="1"/>
  <c r="K271" i="1"/>
  <c r="F271" i="1"/>
  <c r="A272" i="1"/>
  <c r="P112" i="1"/>
  <c r="P6" i="1"/>
  <c r="F6" i="1"/>
  <c r="M6" i="1"/>
  <c r="K6" i="1"/>
  <c r="O793" i="1"/>
  <c r="O812" i="1"/>
  <c r="K592" i="1"/>
  <c r="F592" i="1"/>
  <c r="P592" i="1"/>
  <c r="A593" i="1"/>
  <c r="M592" i="1"/>
  <c r="O600" i="1"/>
  <c r="K484" i="1"/>
  <c r="P484" i="1"/>
  <c r="M484" i="1"/>
  <c r="F484" i="1"/>
  <c r="M521" i="1"/>
  <c r="K521" i="1"/>
  <c r="F521" i="1"/>
  <c r="P521" i="1"/>
  <c r="O741" i="1"/>
  <c r="O524" i="1"/>
  <c r="A611" i="1"/>
  <c r="O401" i="1"/>
  <c r="M525" i="1"/>
  <c r="A526" i="1"/>
  <c r="P525" i="1"/>
  <c r="K525" i="1"/>
  <c r="F525" i="1"/>
  <c r="P403" i="1"/>
  <c r="A446" i="1"/>
  <c r="P445" i="1"/>
  <c r="M445" i="1"/>
  <c r="K445" i="1"/>
  <c r="F445" i="1"/>
  <c r="O449" i="1"/>
  <c r="F349" i="1"/>
  <c r="P349" i="1"/>
  <c r="M349" i="1"/>
  <c r="K349" i="1"/>
  <c r="F231" i="1"/>
  <c r="A232" i="1"/>
  <c r="M231" i="1"/>
  <c r="K231" i="1"/>
  <c r="P231" i="1"/>
  <c r="G231" i="1"/>
  <c r="I231" i="1" s="1"/>
  <c r="A282" i="1"/>
  <c r="M396" i="1"/>
  <c r="K396" i="1"/>
  <c r="F396" i="1"/>
  <c r="P396" i="1"/>
  <c r="M158" i="1"/>
  <c r="K158" i="1"/>
  <c r="P158" i="1"/>
  <c r="F158" i="1"/>
  <c r="A159" i="1"/>
  <c r="P31" i="1"/>
  <c r="K31" i="1"/>
  <c r="F31" i="1"/>
  <c r="A32" i="1"/>
  <c r="M31" i="1"/>
  <c r="A209" i="1"/>
  <c r="O147" i="1"/>
  <c r="O207" i="1"/>
  <c r="O196" i="1"/>
  <c r="A853" i="1"/>
  <c r="P852" i="1"/>
  <c r="M852" i="1"/>
  <c r="K852" i="1"/>
  <c r="F852" i="1"/>
  <c r="O830" i="1"/>
  <c r="P746" i="1"/>
  <c r="K746" i="1"/>
  <c r="F746" i="1"/>
  <c r="M746" i="1"/>
  <c r="O703" i="1"/>
  <c r="O848" i="1"/>
  <c r="K637" i="1"/>
  <c r="A638" i="1"/>
  <c r="P637" i="1"/>
  <c r="M637" i="1"/>
  <c r="F637" i="1"/>
  <c r="M742" i="1"/>
  <c r="F542" i="1"/>
  <c r="P542" i="1"/>
  <c r="M542" i="1"/>
  <c r="K542" i="1"/>
  <c r="O758" i="1"/>
  <c r="P617" i="1"/>
  <c r="M617" i="1"/>
  <c r="K617" i="1"/>
  <c r="F617" i="1"/>
  <c r="A580" i="1"/>
  <c r="O437" i="1"/>
  <c r="P494" i="1"/>
  <c r="M494" i="1"/>
  <c r="K494" i="1"/>
  <c r="F494" i="1"/>
  <c r="A427" i="1"/>
  <c r="F304" i="1"/>
  <c r="P304" i="1"/>
  <c r="M304" i="1"/>
  <c r="K304" i="1"/>
  <c r="F280" i="1"/>
  <c r="M280" i="1"/>
  <c r="K280" i="1"/>
  <c r="P280" i="1"/>
  <c r="K163" i="1"/>
  <c r="F163" i="1"/>
  <c r="P163" i="1"/>
  <c r="M163" i="1"/>
  <c r="M259" i="1"/>
  <c r="K259" i="1"/>
  <c r="F259" i="1"/>
  <c r="P259" i="1"/>
  <c r="M138" i="1"/>
  <c r="K138" i="1"/>
  <c r="P138" i="1"/>
  <c r="F138" i="1"/>
  <c r="O184" i="1"/>
  <c r="O178" i="1"/>
  <c r="O309" i="1"/>
  <c r="P795" i="1" l="1"/>
  <c r="F812" i="1"/>
  <c r="A813" i="1"/>
  <c r="P812" i="1"/>
  <c r="F340" i="1"/>
  <c r="P340" i="1"/>
  <c r="M340" i="1"/>
  <c r="O340" i="1" s="1"/>
  <c r="A341" i="1"/>
  <c r="K340" i="1"/>
  <c r="P742" i="1"/>
  <c r="K403" i="1"/>
  <c r="F403" i="1"/>
  <c r="F112" i="1"/>
  <c r="P293" i="1"/>
  <c r="F794" i="1"/>
  <c r="P699" i="1"/>
  <c r="K294" i="1"/>
  <c r="F795" i="1"/>
  <c r="P625" i="1"/>
  <c r="A626" i="1"/>
  <c r="F625" i="1"/>
  <c r="M625" i="1"/>
  <c r="O625" i="1" s="1"/>
  <c r="K625" i="1"/>
  <c r="F742" i="1"/>
  <c r="M403" i="1"/>
  <c r="K112" i="1"/>
  <c r="F293" i="1"/>
  <c r="P794" i="1"/>
  <c r="M699" i="1"/>
  <c r="M294" i="1"/>
  <c r="K795" i="1"/>
  <c r="K788" i="1"/>
  <c r="A789" i="1"/>
  <c r="M788" i="1"/>
  <c r="O788" i="1" s="1"/>
  <c r="P788" i="1"/>
  <c r="F788" i="1"/>
  <c r="K293" i="1"/>
  <c r="A295" i="1"/>
  <c r="K794" i="1"/>
  <c r="F699" i="1"/>
  <c r="M770" i="1"/>
  <c r="K770" i="1"/>
  <c r="P770" i="1"/>
  <c r="F770" i="1"/>
  <c r="K586" i="1"/>
  <c r="M586" i="1"/>
  <c r="O586" i="1" s="1"/>
  <c r="P586" i="1"/>
  <c r="F586" i="1"/>
  <c r="A587" i="1"/>
  <c r="K736" i="1"/>
  <c r="A737" i="1"/>
  <c r="P736" i="1"/>
  <c r="F736" i="1"/>
  <c r="M736" i="1"/>
  <c r="O736" i="1" s="1"/>
  <c r="O349" i="1"/>
  <c r="O558" i="1"/>
  <c r="O292" i="1"/>
  <c r="O327" i="1"/>
  <c r="O508" i="1"/>
  <c r="O488" i="1"/>
  <c r="O689" i="1"/>
  <c r="O513" i="1"/>
  <c r="O59" i="1"/>
  <c r="O763" i="1"/>
  <c r="P771" i="1"/>
  <c r="A772" i="1"/>
  <c r="M771" i="1"/>
  <c r="K771" i="1"/>
  <c r="F771" i="1"/>
  <c r="O372" i="1"/>
  <c r="K333" i="1"/>
  <c r="F333" i="1"/>
  <c r="A334" i="1"/>
  <c r="M333" i="1"/>
  <c r="P333" i="1"/>
  <c r="O671" i="1"/>
  <c r="P825" i="1"/>
  <c r="K825" i="1"/>
  <c r="M825" i="1"/>
  <c r="A826" i="1"/>
  <c r="F825" i="1"/>
  <c r="O521" i="1"/>
  <c r="O138" i="1"/>
  <c r="O850" i="1"/>
  <c r="O597" i="1"/>
  <c r="O833" i="1"/>
  <c r="O332" i="1"/>
  <c r="O240" i="1"/>
  <c r="F672" i="1"/>
  <c r="A673" i="1"/>
  <c r="M672" i="1"/>
  <c r="P672" i="1"/>
  <c r="K672" i="1"/>
  <c r="M489" i="1"/>
  <c r="F489" i="1"/>
  <c r="P489" i="1"/>
  <c r="K489" i="1"/>
  <c r="A490" i="1"/>
  <c r="P720" i="1"/>
  <c r="F720" i="1"/>
  <c r="M720" i="1"/>
  <c r="K720" i="1"/>
  <c r="A721" i="1"/>
  <c r="O811" i="1"/>
  <c r="O195" i="1"/>
  <c r="O18" i="1"/>
  <c r="O631" i="1"/>
  <c r="F197" i="1"/>
  <c r="P197" i="1"/>
  <c r="M197" i="1"/>
  <c r="A198" i="1"/>
  <c r="K197" i="1"/>
  <c r="O734" i="1"/>
  <c r="O792" i="1"/>
  <c r="O417" i="1"/>
  <c r="O244" i="1"/>
  <c r="F711" i="1"/>
  <c r="P711" i="1"/>
  <c r="M711" i="1"/>
  <c r="K711" i="1"/>
  <c r="A712" i="1"/>
  <c r="O249" i="1"/>
  <c r="O163" i="1"/>
  <c r="P598" i="1"/>
  <c r="M598" i="1"/>
  <c r="K598" i="1"/>
  <c r="F598" i="1"/>
  <c r="K376" i="1"/>
  <c r="P376" i="1"/>
  <c r="M376" i="1"/>
  <c r="F376" i="1"/>
  <c r="A377" i="1"/>
  <c r="P359" i="1"/>
  <c r="M359" i="1"/>
  <c r="F359" i="1"/>
  <c r="K359" i="1"/>
  <c r="A360" i="1"/>
  <c r="P250" i="1"/>
  <c r="M250" i="1"/>
  <c r="K250" i="1"/>
  <c r="F250" i="1"/>
  <c r="A251" i="1"/>
  <c r="O795" i="1"/>
  <c r="O231" i="1"/>
  <c r="O525" i="1"/>
  <c r="O592" i="1"/>
  <c r="M238" i="1"/>
  <c r="K238" i="1"/>
  <c r="P238" i="1"/>
  <c r="F238" i="1"/>
  <c r="O794" i="1"/>
  <c r="O311" i="1"/>
  <c r="P780" i="1"/>
  <c r="M780" i="1"/>
  <c r="K780" i="1"/>
  <c r="F780" i="1"/>
  <c r="A781" i="1"/>
  <c r="O139" i="1"/>
  <c r="O441" i="1"/>
  <c r="O493" i="1"/>
  <c r="O358" i="1"/>
  <c r="M650" i="1"/>
  <c r="K650" i="1"/>
  <c r="F650" i="1"/>
  <c r="A651" i="1"/>
  <c r="P650" i="1"/>
  <c r="K534" i="1"/>
  <c r="A535" i="1"/>
  <c r="P534" i="1"/>
  <c r="M534" i="1"/>
  <c r="F534" i="1"/>
  <c r="O444" i="1"/>
  <c r="K60" i="1"/>
  <c r="A61" i="1"/>
  <c r="P60" i="1"/>
  <c r="M60" i="1"/>
  <c r="F60" i="1"/>
  <c r="P506" i="1"/>
  <c r="M506" i="1"/>
  <c r="K506" i="1"/>
  <c r="F506" i="1"/>
  <c r="O208" i="1"/>
  <c r="O373" i="1"/>
  <c r="O260" i="1"/>
  <c r="O112" i="1"/>
  <c r="O42" i="1"/>
  <c r="M175" i="1"/>
  <c r="P175" i="1"/>
  <c r="K175" i="1"/>
  <c r="F175" i="1"/>
  <c r="A176" i="1"/>
  <c r="P131" i="1"/>
  <c r="K131" i="1"/>
  <c r="F131" i="1"/>
  <c r="A132" i="1"/>
  <c r="M131" i="1"/>
  <c r="P363" i="1"/>
  <c r="K363" i="1"/>
  <c r="M363" i="1"/>
  <c r="F363" i="1"/>
  <c r="A364" i="1"/>
  <c r="O505" i="1"/>
  <c r="O397" i="1"/>
  <c r="P93" i="1"/>
  <c r="K93" i="1"/>
  <c r="A94" i="1"/>
  <c r="M93" i="1"/>
  <c r="F93" i="1"/>
  <c r="O304" i="1"/>
  <c r="K128" i="1"/>
  <c r="P128" i="1"/>
  <c r="M128" i="1"/>
  <c r="F128" i="1"/>
  <c r="O174" i="1"/>
  <c r="M593" i="1"/>
  <c r="K593" i="1"/>
  <c r="F593" i="1"/>
  <c r="P593" i="1"/>
  <c r="O100" i="1"/>
  <c r="O127" i="1"/>
  <c r="F690" i="1"/>
  <c r="P690" i="1"/>
  <c r="M690" i="1"/>
  <c r="K690" i="1"/>
  <c r="A691" i="1"/>
  <c r="A428" i="1"/>
  <c r="P427" i="1"/>
  <c r="M427" i="1"/>
  <c r="K427" i="1"/>
  <c r="F427" i="1"/>
  <c r="O637" i="1"/>
  <c r="P209" i="1"/>
  <c r="M209" i="1"/>
  <c r="K209" i="1"/>
  <c r="G209" i="1"/>
  <c r="I209" i="1" s="1"/>
  <c r="F209" i="1"/>
  <c r="A210" i="1"/>
  <c r="O158" i="1"/>
  <c r="F232" i="1"/>
  <c r="A233" i="1"/>
  <c r="M232" i="1"/>
  <c r="K232" i="1"/>
  <c r="P232" i="1"/>
  <c r="G232" i="1"/>
  <c r="I232" i="1" s="1"/>
  <c r="K526" i="1"/>
  <c r="P526" i="1"/>
  <c r="M526" i="1"/>
  <c r="F526" i="1"/>
  <c r="A527" i="1"/>
  <c r="O835" i="1"/>
  <c r="O423" i="1"/>
  <c r="O779" i="1"/>
  <c r="O226" i="1"/>
  <c r="O816" i="1"/>
  <c r="P805" i="1"/>
  <c r="M805" i="1"/>
  <c r="K805" i="1"/>
  <c r="F805" i="1"/>
  <c r="A806" i="1"/>
  <c r="O500" i="1"/>
  <c r="O533" i="1"/>
  <c r="O797" i="1"/>
  <c r="O145" i="1"/>
  <c r="O362" i="1"/>
  <c r="O130" i="1"/>
  <c r="O148" i="1"/>
  <c r="O509" i="1"/>
  <c r="O644" i="1"/>
  <c r="M549" i="1"/>
  <c r="F549" i="1"/>
  <c r="P549" i="1"/>
  <c r="K549" i="1"/>
  <c r="P496" i="1"/>
  <c r="M496" i="1"/>
  <c r="K496" i="1"/>
  <c r="F496" i="1"/>
  <c r="A497" i="1"/>
  <c r="K43" i="1"/>
  <c r="A44" i="1"/>
  <c r="P43" i="1"/>
  <c r="M43" i="1"/>
  <c r="F43" i="1"/>
  <c r="O802" i="1"/>
  <c r="O445" i="1"/>
  <c r="O31" i="1"/>
  <c r="O293" i="1"/>
  <c r="O552" i="1"/>
  <c r="P424" i="1"/>
  <c r="M424" i="1"/>
  <c r="K424" i="1"/>
  <c r="F424" i="1"/>
  <c r="O120" i="1"/>
  <c r="K73" i="1"/>
  <c r="A74" i="1"/>
  <c r="P73" i="1"/>
  <c r="M73" i="1"/>
  <c r="F73" i="1"/>
  <c r="O452" i="1"/>
  <c r="P14" i="1"/>
  <c r="M14" i="1"/>
  <c r="K14" i="1"/>
  <c r="F14" i="1"/>
  <c r="A15" i="1"/>
  <c r="P150" i="1"/>
  <c r="A151" i="1"/>
  <c r="M150" i="1"/>
  <c r="K150" i="1"/>
  <c r="F150" i="1"/>
  <c r="O699" i="1"/>
  <c r="O729" i="1"/>
  <c r="O426" i="1"/>
  <c r="O548" i="1"/>
  <c r="F166" i="1"/>
  <c r="A167" i="1"/>
  <c r="P166" i="1"/>
  <c r="M166" i="1"/>
  <c r="K166" i="1"/>
  <c r="A661" i="1"/>
  <c r="M660" i="1"/>
  <c r="K660" i="1"/>
  <c r="F660" i="1"/>
  <c r="P660" i="1"/>
  <c r="O281" i="1"/>
  <c r="O465" i="1"/>
  <c r="M638" i="1"/>
  <c r="O638" i="1" s="1"/>
  <c r="K638" i="1"/>
  <c r="P638" i="1"/>
  <c r="F638" i="1"/>
  <c r="A639" i="1"/>
  <c r="K32" i="1"/>
  <c r="P32" i="1"/>
  <c r="M32" i="1"/>
  <c r="F32" i="1"/>
  <c r="A33" i="1"/>
  <c r="F446" i="1"/>
  <c r="P446" i="1"/>
  <c r="M446" i="1"/>
  <c r="O446" i="1" s="1"/>
  <c r="K446" i="1"/>
  <c r="P313" i="1"/>
  <c r="M313" i="1"/>
  <c r="K313" i="1"/>
  <c r="F313" i="1"/>
  <c r="A314" i="1"/>
  <c r="O601" i="1"/>
  <c r="M409" i="1"/>
  <c r="K409" i="1"/>
  <c r="F409" i="1"/>
  <c r="P409" i="1"/>
  <c r="K619" i="1"/>
  <c r="F619" i="1"/>
  <c r="P619" i="1"/>
  <c r="M619" i="1"/>
  <c r="A620" i="1"/>
  <c r="K817" i="1"/>
  <c r="M817" i="1"/>
  <c r="F817" i="1"/>
  <c r="A818" i="1"/>
  <c r="P817" i="1"/>
  <c r="O72" i="1"/>
  <c r="O248" i="1"/>
  <c r="O149" i="1"/>
  <c r="P434" i="1"/>
  <c r="M434" i="1"/>
  <c r="K434" i="1"/>
  <c r="F434" i="1"/>
  <c r="P700" i="1"/>
  <c r="F700" i="1"/>
  <c r="A701" i="1"/>
  <c r="M700" i="1"/>
  <c r="K700" i="1"/>
  <c r="P115" i="1"/>
  <c r="A116" i="1"/>
  <c r="M115" i="1"/>
  <c r="K115" i="1"/>
  <c r="F115" i="1"/>
  <c r="P645" i="1"/>
  <c r="M645" i="1"/>
  <c r="K645" i="1"/>
  <c r="G645" i="1"/>
  <c r="I645" i="1" s="1"/>
  <c r="F645" i="1"/>
  <c r="A646" i="1"/>
  <c r="O578" i="1"/>
  <c r="O766" i="1"/>
  <c r="O659" i="1"/>
  <c r="O542" i="1"/>
  <c r="K611" i="1"/>
  <c r="F611" i="1"/>
  <c r="A612" i="1"/>
  <c r="P611" i="1"/>
  <c r="M611" i="1"/>
  <c r="O67" i="1"/>
  <c r="O312" i="1"/>
  <c r="K836" i="1"/>
  <c r="M836" i="1"/>
  <c r="F836" i="1"/>
  <c r="P836" i="1"/>
  <c r="A837" i="1"/>
  <c r="O91" i="1"/>
  <c r="K553" i="1"/>
  <c r="F553" i="1"/>
  <c r="A554" i="1"/>
  <c r="P553" i="1"/>
  <c r="M553" i="1"/>
  <c r="K19" i="1"/>
  <c r="A20" i="1"/>
  <c r="P19" i="1"/>
  <c r="M19" i="1"/>
  <c r="F19" i="1"/>
  <c r="K518" i="1"/>
  <c r="M518" i="1"/>
  <c r="F518" i="1"/>
  <c r="P518" i="1"/>
  <c r="O579" i="1"/>
  <c r="O804" i="1"/>
  <c r="K501" i="1"/>
  <c r="M501" i="1"/>
  <c r="F501" i="1"/>
  <c r="A502" i="1"/>
  <c r="P501" i="1"/>
  <c r="O13" i="1"/>
  <c r="O562" i="1"/>
  <c r="O658" i="1"/>
  <c r="O470" i="1"/>
  <c r="O759" i="1"/>
  <c r="O765" i="1"/>
  <c r="O294" i="1"/>
  <c r="P564" i="1"/>
  <c r="M564" i="1"/>
  <c r="K564" i="1"/>
  <c r="G564" i="1"/>
  <c r="I564" i="1" s="1"/>
  <c r="F564" i="1"/>
  <c r="O237" i="1"/>
  <c r="O403" i="1"/>
  <c r="O51" i="1"/>
  <c r="F705" i="1"/>
  <c r="A706" i="1"/>
  <c r="P705" i="1"/>
  <c r="M705" i="1"/>
  <c r="K705" i="1"/>
  <c r="O517" i="1"/>
  <c r="P121" i="1"/>
  <c r="A122" i="1"/>
  <c r="M121" i="1"/>
  <c r="K121" i="1"/>
  <c r="F121" i="1"/>
  <c r="F453" i="1"/>
  <c r="P453" i="1"/>
  <c r="M453" i="1"/>
  <c r="K453" i="1"/>
  <c r="A454" i="1"/>
  <c r="O610" i="1"/>
  <c r="O328" i="1"/>
  <c r="P384" i="1"/>
  <c r="M384" i="1"/>
  <c r="K384" i="1"/>
  <c r="A385" i="1"/>
  <c r="F384" i="1"/>
  <c r="O571" i="1"/>
  <c r="K798" i="1"/>
  <c r="P798" i="1"/>
  <c r="M798" i="1"/>
  <c r="F798" i="1"/>
  <c r="A799" i="1"/>
  <c r="M180" i="1"/>
  <c r="K180" i="1"/>
  <c r="P180" i="1"/>
  <c r="F180" i="1"/>
  <c r="F730" i="1"/>
  <c r="P730" i="1"/>
  <c r="A731" i="1"/>
  <c r="M730" i="1"/>
  <c r="K730" i="1"/>
  <c r="M27" i="1"/>
  <c r="G27" i="1"/>
  <c r="I27" i="1" s="1"/>
  <c r="F27" i="1"/>
  <c r="A28" i="1"/>
  <c r="P27" i="1"/>
  <c r="K27" i="1"/>
  <c r="O557" i="1"/>
  <c r="P667" i="1"/>
  <c r="M667" i="1"/>
  <c r="K667" i="1"/>
  <c r="F667" i="1"/>
  <c r="A668" i="1"/>
  <c r="F767" i="1"/>
  <c r="P767" i="1"/>
  <c r="M767" i="1"/>
  <c r="K767" i="1"/>
  <c r="O165" i="1"/>
  <c r="O495" i="1"/>
  <c r="K101" i="1"/>
  <c r="A102" i="1"/>
  <c r="P101" i="1"/>
  <c r="M101" i="1"/>
  <c r="F101" i="1"/>
  <c r="O280" i="1"/>
  <c r="O852" i="1"/>
  <c r="P272" i="1"/>
  <c r="M272" i="1"/>
  <c r="K272" i="1"/>
  <c r="F272" i="1"/>
  <c r="A273" i="1"/>
  <c r="K52" i="1"/>
  <c r="P52" i="1"/>
  <c r="M52" i="1"/>
  <c r="F52" i="1"/>
  <c r="A53" i="1"/>
  <c r="K68" i="1"/>
  <c r="A69" i="1"/>
  <c r="P68" i="1"/>
  <c r="M68" i="1"/>
  <c r="F68" i="1"/>
  <c r="F307" i="1"/>
  <c r="P307" i="1"/>
  <c r="M307" i="1"/>
  <c r="K307" i="1"/>
  <c r="O704" i="1"/>
  <c r="K295" i="1"/>
  <c r="M295" i="1"/>
  <c r="F295" i="1"/>
  <c r="P295" i="1"/>
  <c r="A296" i="1"/>
  <c r="P632" i="1"/>
  <c r="M632" i="1"/>
  <c r="K632" i="1"/>
  <c r="F632" i="1"/>
  <c r="A633" i="1"/>
  <c r="P82" i="1"/>
  <c r="K82" i="1"/>
  <c r="M82" i="1"/>
  <c r="F82" i="1"/>
  <c r="A83" i="1"/>
  <c r="O317" i="1"/>
  <c r="O408" i="1"/>
  <c r="K844" i="1"/>
  <c r="P844" i="1"/>
  <c r="M844" i="1"/>
  <c r="F844" i="1"/>
  <c r="A845" i="1"/>
  <c r="M572" i="1"/>
  <c r="K572" i="1"/>
  <c r="F572" i="1"/>
  <c r="P572" i="1"/>
  <c r="A573" i="1"/>
  <c r="O433" i="1"/>
  <c r="P822" i="1"/>
  <c r="M822" i="1"/>
  <c r="K822" i="1"/>
  <c r="F822" i="1"/>
  <c r="O26" i="1"/>
  <c r="O114" i="1"/>
  <c r="O478" i="1"/>
  <c r="O263" i="1"/>
  <c r="O375" i="1"/>
  <c r="O494" i="1"/>
  <c r="O164" i="1"/>
  <c r="O306" i="1"/>
  <c r="M603" i="1"/>
  <c r="K603" i="1"/>
  <c r="F603" i="1"/>
  <c r="P603" i="1"/>
  <c r="A604" i="1"/>
  <c r="O748" i="1"/>
  <c r="O157" i="1"/>
  <c r="P140" i="1"/>
  <c r="A141" i="1"/>
  <c r="M140" i="1"/>
  <c r="K140" i="1"/>
  <c r="F140" i="1"/>
  <c r="F318" i="1"/>
  <c r="P318" i="1"/>
  <c r="M318" i="1"/>
  <c r="K318" i="1"/>
  <c r="A319" i="1"/>
  <c r="O383" i="1"/>
  <c r="O458" i="1"/>
  <c r="O179" i="1"/>
  <c r="M471" i="1"/>
  <c r="F471" i="1"/>
  <c r="P471" i="1"/>
  <c r="K471" i="1"/>
  <c r="A472" i="1"/>
  <c r="O185" i="1"/>
  <c r="O666" i="1"/>
  <c r="O420" i="1"/>
  <c r="O563" i="1"/>
  <c r="P261" i="1"/>
  <c r="M261" i="1"/>
  <c r="K261" i="1"/>
  <c r="F261" i="1"/>
  <c r="O7" i="1"/>
  <c r="O271" i="1"/>
  <c r="O81" i="1"/>
  <c r="O92" i="1"/>
  <c r="O396" i="1"/>
  <c r="K404" i="1"/>
  <c r="P404" i="1"/>
  <c r="M404" i="1"/>
  <c r="F404" i="1"/>
  <c r="O484" i="1"/>
  <c r="A283" i="1"/>
  <c r="P282" i="1"/>
  <c r="M282" i="1"/>
  <c r="K282" i="1"/>
  <c r="F282" i="1"/>
  <c r="O259" i="1"/>
  <c r="K580" i="1"/>
  <c r="F580" i="1"/>
  <c r="A581" i="1"/>
  <c r="P580" i="1"/>
  <c r="M580" i="1"/>
  <c r="O742" i="1"/>
  <c r="O746" i="1"/>
  <c r="K853" i="1"/>
  <c r="F853" i="1"/>
  <c r="P853" i="1"/>
  <c r="M853" i="1"/>
  <c r="A854" i="1"/>
  <c r="M159" i="1"/>
  <c r="K159" i="1"/>
  <c r="P159" i="1"/>
  <c r="F159" i="1"/>
  <c r="A160" i="1"/>
  <c r="O6" i="1"/>
  <c r="O310" i="1"/>
  <c r="O567" i="1"/>
  <c r="O569" i="1"/>
  <c r="O547" i="1"/>
  <c r="O602" i="1"/>
  <c r="K749" i="1"/>
  <c r="A750" i="1"/>
  <c r="P749" i="1"/>
  <c r="M749" i="1"/>
  <c r="F749" i="1"/>
  <c r="O843" i="1"/>
  <c r="P329" i="1"/>
  <c r="F329" i="1"/>
  <c r="K329" i="1"/>
  <c r="A330" i="1"/>
  <c r="M329" i="1"/>
  <c r="O649" i="1"/>
  <c r="F245" i="1"/>
  <c r="P245" i="1"/>
  <c r="K245" i="1"/>
  <c r="M245" i="1"/>
  <c r="A246" i="1"/>
  <c r="O186" i="1"/>
  <c r="O710" i="1"/>
  <c r="O821" i="1"/>
  <c r="P264" i="1"/>
  <c r="M264" i="1"/>
  <c r="K264" i="1"/>
  <c r="F264" i="1"/>
  <c r="A265" i="1"/>
  <c r="K479" i="1"/>
  <c r="M479" i="1"/>
  <c r="F479" i="1"/>
  <c r="A480" i="1"/>
  <c r="P479" i="1"/>
  <c r="K341" i="1" l="1"/>
  <c r="F341" i="1"/>
  <c r="A342" i="1"/>
  <c r="M341" i="1"/>
  <c r="O341" i="1" s="1"/>
  <c r="P341" i="1"/>
  <c r="M813" i="1"/>
  <c r="O813" i="1" s="1"/>
  <c r="P813" i="1"/>
  <c r="A814" i="1"/>
  <c r="F813" i="1"/>
  <c r="K813" i="1"/>
  <c r="O770" i="1"/>
  <c r="F626" i="1"/>
  <c r="P626" i="1"/>
  <c r="A627" i="1"/>
  <c r="M626" i="1"/>
  <c r="O626" i="1" s="1"/>
  <c r="K626" i="1"/>
  <c r="F789" i="1"/>
  <c r="M789" i="1"/>
  <c r="P789" i="1"/>
  <c r="A790" i="1"/>
  <c r="K789" i="1"/>
  <c r="P587" i="1"/>
  <c r="A588" i="1"/>
  <c r="K587" i="1"/>
  <c r="F587" i="1"/>
  <c r="M587" i="1"/>
  <c r="O587" i="1" s="1"/>
  <c r="M737" i="1"/>
  <c r="O737" i="1" s="1"/>
  <c r="K737" i="1"/>
  <c r="F737" i="1"/>
  <c r="P737" i="1"/>
  <c r="A738" i="1"/>
  <c r="A722" i="1"/>
  <c r="K721" i="1"/>
  <c r="F721" i="1"/>
  <c r="P721" i="1"/>
  <c r="M721" i="1"/>
  <c r="O564" i="1"/>
  <c r="O553" i="1"/>
  <c r="O197" i="1"/>
  <c r="O720" i="1"/>
  <c r="O489" i="1"/>
  <c r="A827" i="1"/>
  <c r="P826" i="1"/>
  <c r="M826" i="1"/>
  <c r="K826" i="1"/>
  <c r="F826" i="1"/>
  <c r="O825" i="1"/>
  <c r="O131" i="1"/>
  <c r="O700" i="1"/>
  <c r="O817" i="1"/>
  <c r="O822" i="1"/>
  <c r="O272" i="1"/>
  <c r="O333" i="1"/>
  <c r="O771" i="1"/>
  <c r="A335" i="1"/>
  <c r="F334" i="1"/>
  <c r="P334" i="1"/>
  <c r="M334" i="1"/>
  <c r="K334" i="1"/>
  <c r="O632" i="1"/>
  <c r="O549" i="1"/>
  <c r="P490" i="1"/>
  <c r="M490" i="1"/>
  <c r="K490" i="1"/>
  <c r="F490" i="1"/>
  <c r="O672" i="1"/>
  <c r="P772" i="1"/>
  <c r="M772" i="1"/>
  <c r="K772" i="1"/>
  <c r="F772" i="1"/>
  <c r="A773" i="1"/>
  <c r="O645" i="1"/>
  <c r="O798" i="1"/>
  <c r="O611" i="1"/>
  <c r="K198" i="1"/>
  <c r="F198" i="1"/>
  <c r="A199" i="1"/>
  <c r="P198" i="1"/>
  <c r="M198" i="1"/>
  <c r="P673" i="1"/>
  <c r="F673" i="1"/>
  <c r="M673" i="1"/>
  <c r="O673" i="1" s="1"/>
  <c r="K673" i="1"/>
  <c r="A674" i="1"/>
  <c r="O329" i="1"/>
  <c r="M854" i="1"/>
  <c r="F854" i="1"/>
  <c r="K854" i="1"/>
  <c r="P854" i="1"/>
  <c r="M472" i="1"/>
  <c r="K472" i="1"/>
  <c r="F472" i="1"/>
  <c r="A473" i="1"/>
  <c r="P472" i="1"/>
  <c r="F141" i="1"/>
  <c r="P141" i="1"/>
  <c r="M141" i="1"/>
  <c r="K141" i="1"/>
  <c r="P604" i="1"/>
  <c r="M604" i="1"/>
  <c r="K604" i="1"/>
  <c r="F604" i="1"/>
  <c r="A605" i="1"/>
  <c r="O572" i="1"/>
  <c r="O82" i="1"/>
  <c r="F668" i="1"/>
  <c r="P668" i="1"/>
  <c r="M668" i="1"/>
  <c r="K668" i="1"/>
  <c r="A669" i="1"/>
  <c r="O836" i="1"/>
  <c r="P167" i="1"/>
  <c r="F167" i="1"/>
  <c r="M167" i="1"/>
  <c r="K167" i="1"/>
  <c r="A168" i="1"/>
  <c r="O496" i="1"/>
  <c r="O690" i="1"/>
  <c r="F364" i="1"/>
  <c r="P364" i="1"/>
  <c r="M364" i="1"/>
  <c r="K364" i="1"/>
  <c r="A365" i="1"/>
  <c r="O238" i="1"/>
  <c r="K360" i="1"/>
  <c r="F360" i="1"/>
  <c r="M360" i="1"/>
  <c r="P360" i="1"/>
  <c r="F712" i="1"/>
  <c r="P712" i="1"/>
  <c r="M712" i="1"/>
  <c r="K712" i="1"/>
  <c r="A713" i="1"/>
  <c r="K454" i="1"/>
  <c r="M454" i="1"/>
  <c r="F454" i="1"/>
  <c r="P454" i="1"/>
  <c r="A455" i="1"/>
  <c r="O121" i="1"/>
  <c r="O518" i="1"/>
  <c r="F701" i="1"/>
  <c r="P701" i="1"/>
  <c r="M701" i="1"/>
  <c r="K701" i="1"/>
  <c r="O150" i="1"/>
  <c r="F44" i="1"/>
  <c r="P44" i="1"/>
  <c r="M44" i="1"/>
  <c r="K44" i="1"/>
  <c r="P527" i="1"/>
  <c r="M527" i="1"/>
  <c r="F527" i="1"/>
  <c r="K527" i="1"/>
  <c r="A528" i="1"/>
  <c r="O506" i="1"/>
  <c r="O140" i="1"/>
  <c r="K246" i="1"/>
  <c r="F246" i="1"/>
  <c r="P246" i="1"/>
  <c r="M246" i="1"/>
  <c r="O295" i="1"/>
  <c r="P273" i="1"/>
  <c r="M273" i="1"/>
  <c r="K273" i="1"/>
  <c r="F273" i="1"/>
  <c r="A274" i="1"/>
  <c r="K122" i="1"/>
  <c r="M122" i="1"/>
  <c r="F122" i="1"/>
  <c r="A123" i="1"/>
  <c r="P122" i="1"/>
  <c r="M620" i="1"/>
  <c r="K620" i="1"/>
  <c r="F620" i="1"/>
  <c r="P620" i="1"/>
  <c r="A621" i="1"/>
  <c r="F151" i="1"/>
  <c r="P151" i="1"/>
  <c r="M151" i="1"/>
  <c r="K151" i="1"/>
  <c r="A152" i="1"/>
  <c r="P15" i="1"/>
  <c r="F15" i="1"/>
  <c r="M15" i="1"/>
  <c r="K15" i="1"/>
  <c r="A16" i="1"/>
  <c r="P210" i="1"/>
  <c r="M210" i="1"/>
  <c r="K210" i="1"/>
  <c r="G210" i="1"/>
  <c r="I210" i="1" s="1"/>
  <c r="F210" i="1"/>
  <c r="A211" i="1"/>
  <c r="O363" i="1"/>
  <c r="O175" i="1"/>
  <c r="O711" i="1"/>
  <c r="F233" i="1"/>
  <c r="A234" i="1"/>
  <c r="M233" i="1"/>
  <c r="K233" i="1"/>
  <c r="P233" i="1"/>
  <c r="G233" i="1"/>
  <c r="I233" i="1" s="1"/>
  <c r="O245" i="1"/>
  <c r="O282" i="1"/>
  <c r="O404" i="1"/>
  <c r="P319" i="1"/>
  <c r="F319" i="1"/>
  <c r="A320" i="1"/>
  <c r="M319" i="1"/>
  <c r="K319" i="1"/>
  <c r="O603" i="1"/>
  <c r="O68" i="1"/>
  <c r="O767" i="1"/>
  <c r="O667" i="1"/>
  <c r="O453" i="1"/>
  <c r="O427" i="1"/>
  <c r="K330" i="1"/>
  <c r="F330" i="1"/>
  <c r="P330" i="1"/>
  <c r="M330" i="1"/>
  <c r="O580" i="1"/>
  <c r="M639" i="1"/>
  <c r="K639" i="1"/>
  <c r="F639" i="1"/>
  <c r="A640" i="1"/>
  <c r="P639" i="1"/>
  <c r="P781" i="1"/>
  <c r="A782" i="1"/>
  <c r="K781" i="1"/>
  <c r="F781" i="1"/>
  <c r="M781" i="1"/>
  <c r="O359" i="1"/>
  <c r="O27" i="1"/>
  <c r="F480" i="1"/>
  <c r="M480" i="1"/>
  <c r="P480" i="1"/>
  <c r="K480" i="1"/>
  <c r="A481" i="1"/>
  <c r="O479" i="1"/>
  <c r="O853" i="1"/>
  <c r="O749" i="1"/>
  <c r="O471" i="1"/>
  <c r="O318" i="1"/>
  <c r="F633" i="1"/>
  <c r="P633" i="1"/>
  <c r="M633" i="1"/>
  <c r="K633" i="1"/>
  <c r="O180" i="1"/>
  <c r="F385" i="1"/>
  <c r="P385" i="1"/>
  <c r="M385" i="1"/>
  <c r="K385" i="1"/>
  <c r="A386" i="1"/>
  <c r="O19" i="1"/>
  <c r="O14" i="1"/>
  <c r="O526" i="1"/>
  <c r="O93" i="1"/>
  <c r="K132" i="1"/>
  <c r="P132" i="1"/>
  <c r="M132" i="1"/>
  <c r="F132" i="1"/>
  <c r="A133" i="1"/>
  <c r="O60" i="1"/>
  <c r="P251" i="1"/>
  <c r="M251" i="1"/>
  <c r="F251" i="1"/>
  <c r="K251" i="1"/>
  <c r="A252" i="1"/>
  <c r="K283" i="1"/>
  <c r="F283" i="1"/>
  <c r="M283" i="1"/>
  <c r="P283" i="1"/>
  <c r="A284" i="1"/>
  <c r="O261" i="1"/>
  <c r="P69" i="1"/>
  <c r="M69" i="1"/>
  <c r="K69" i="1"/>
  <c r="F69" i="1"/>
  <c r="A70" i="1"/>
  <c r="O705" i="1"/>
  <c r="O115" i="1"/>
  <c r="O434" i="1"/>
  <c r="O660" i="1"/>
  <c r="O209" i="1"/>
  <c r="F428" i="1"/>
  <c r="P428" i="1"/>
  <c r="M428" i="1"/>
  <c r="K428" i="1"/>
  <c r="F94" i="1"/>
  <c r="P94" i="1"/>
  <c r="M94" i="1"/>
  <c r="K94" i="1"/>
  <c r="A95" i="1"/>
  <c r="O780" i="1"/>
  <c r="M377" i="1"/>
  <c r="F377" i="1"/>
  <c r="P377" i="1"/>
  <c r="K377" i="1"/>
  <c r="A378" i="1"/>
  <c r="O313" i="1"/>
  <c r="M581" i="1"/>
  <c r="F581" i="1"/>
  <c r="P581" i="1"/>
  <c r="K581" i="1"/>
  <c r="A582" i="1"/>
  <c r="M160" i="1"/>
  <c r="F160" i="1"/>
  <c r="A161" i="1"/>
  <c r="P160" i="1"/>
  <c r="K160" i="1"/>
  <c r="F265" i="1"/>
  <c r="A266" i="1"/>
  <c r="M265" i="1"/>
  <c r="P265" i="1"/>
  <c r="K265" i="1"/>
  <c r="M750" i="1"/>
  <c r="K750" i="1"/>
  <c r="F750" i="1"/>
  <c r="A751" i="1"/>
  <c r="P750" i="1"/>
  <c r="O101" i="1"/>
  <c r="O384" i="1"/>
  <c r="P661" i="1"/>
  <c r="M661" i="1"/>
  <c r="K661" i="1"/>
  <c r="F661" i="1"/>
  <c r="A662" i="1"/>
  <c r="O424" i="1"/>
  <c r="F806" i="1"/>
  <c r="P806" i="1"/>
  <c r="M806" i="1"/>
  <c r="K806" i="1"/>
  <c r="A807" i="1"/>
  <c r="P61" i="1"/>
  <c r="M61" i="1"/>
  <c r="F61" i="1"/>
  <c r="K61" i="1"/>
  <c r="A62" i="1"/>
  <c r="F731" i="1"/>
  <c r="P731" i="1"/>
  <c r="M731" i="1"/>
  <c r="K731" i="1"/>
  <c r="A732" i="1"/>
  <c r="M28" i="1"/>
  <c r="K28" i="1"/>
  <c r="G28" i="1"/>
  <c r="I28" i="1" s="1"/>
  <c r="F28" i="1"/>
  <c r="A29" i="1"/>
  <c r="P28" i="1"/>
  <c r="M502" i="1"/>
  <c r="F502" i="1"/>
  <c r="P502" i="1"/>
  <c r="K502" i="1"/>
  <c r="A503" i="1"/>
  <c r="M20" i="1"/>
  <c r="F20" i="1"/>
  <c r="P20" i="1"/>
  <c r="K20" i="1"/>
  <c r="A21" i="1"/>
  <c r="F116" i="1"/>
  <c r="A117" i="1"/>
  <c r="P116" i="1"/>
  <c r="M116" i="1"/>
  <c r="K116" i="1"/>
  <c r="F314" i="1"/>
  <c r="P314" i="1"/>
  <c r="M314" i="1"/>
  <c r="K314" i="1"/>
  <c r="F33" i="1"/>
  <c r="P33" i="1"/>
  <c r="M33" i="1"/>
  <c r="K33" i="1"/>
  <c r="A34" i="1"/>
  <c r="O73" i="1"/>
  <c r="P535" i="1"/>
  <c r="M535" i="1"/>
  <c r="K535" i="1"/>
  <c r="F535" i="1"/>
  <c r="F651" i="1"/>
  <c r="M651" i="1"/>
  <c r="K651" i="1"/>
  <c r="P651" i="1"/>
  <c r="A652" i="1"/>
  <c r="O250" i="1"/>
  <c r="O376" i="1"/>
  <c r="O159" i="1"/>
  <c r="P573" i="1"/>
  <c r="M573" i="1"/>
  <c r="K573" i="1"/>
  <c r="F573" i="1"/>
  <c r="A574" i="1"/>
  <c r="M845" i="1"/>
  <c r="F845" i="1"/>
  <c r="P845" i="1"/>
  <c r="K845" i="1"/>
  <c r="F53" i="1"/>
  <c r="P53" i="1"/>
  <c r="M53" i="1"/>
  <c r="K53" i="1"/>
  <c r="A54" i="1"/>
  <c r="O730" i="1"/>
  <c r="P706" i="1"/>
  <c r="F706" i="1"/>
  <c r="M706" i="1"/>
  <c r="K706" i="1"/>
  <c r="A707" i="1"/>
  <c r="F837" i="1"/>
  <c r="P837" i="1"/>
  <c r="M837" i="1"/>
  <c r="K837" i="1"/>
  <c r="A838" i="1"/>
  <c r="M612" i="1"/>
  <c r="K612" i="1"/>
  <c r="F612" i="1"/>
  <c r="P612" i="1"/>
  <c r="A613" i="1"/>
  <c r="O166" i="1"/>
  <c r="P497" i="1"/>
  <c r="F497" i="1"/>
  <c r="M497" i="1"/>
  <c r="K497" i="1"/>
  <c r="A498" i="1"/>
  <c r="O232" i="1"/>
  <c r="O593" i="1"/>
  <c r="O128" i="1"/>
  <c r="K176" i="1"/>
  <c r="F176" i="1"/>
  <c r="P176" i="1"/>
  <c r="M176" i="1"/>
  <c r="O534" i="1"/>
  <c r="O598" i="1"/>
  <c r="O264" i="1"/>
  <c r="O844" i="1"/>
  <c r="F83" i="1"/>
  <c r="P83" i="1"/>
  <c r="M83" i="1"/>
  <c r="K83" i="1"/>
  <c r="A84" i="1"/>
  <c r="M296" i="1"/>
  <c r="A297" i="1"/>
  <c r="P296" i="1"/>
  <c r="K296" i="1"/>
  <c r="F296" i="1"/>
  <c r="O307" i="1"/>
  <c r="O52" i="1"/>
  <c r="M102" i="1"/>
  <c r="P102" i="1"/>
  <c r="K102" i="1"/>
  <c r="F102" i="1"/>
  <c r="A103" i="1"/>
  <c r="F799" i="1"/>
  <c r="M799" i="1"/>
  <c r="K799" i="1"/>
  <c r="P799" i="1"/>
  <c r="O501" i="1"/>
  <c r="P554" i="1"/>
  <c r="M554" i="1"/>
  <c r="F554" i="1"/>
  <c r="K554" i="1"/>
  <c r="A555" i="1"/>
  <c r="P646" i="1"/>
  <c r="M646" i="1"/>
  <c r="K646" i="1"/>
  <c r="G646" i="1"/>
  <c r="I646" i="1" s="1"/>
  <c r="F646" i="1"/>
  <c r="F818" i="1"/>
  <c r="P818" i="1"/>
  <c r="M818" i="1"/>
  <c r="K818" i="1"/>
  <c r="O409" i="1"/>
  <c r="O32" i="1"/>
  <c r="F74" i="1"/>
  <c r="P74" i="1"/>
  <c r="M74" i="1"/>
  <c r="K74" i="1"/>
  <c r="A75" i="1"/>
  <c r="O43" i="1"/>
  <c r="O805" i="1"/>
  <c r="F691" i="1"/>
  <c r="P691" i="1"/>
  <c r="M691" i="1"/>
  <c r="O691" i="1" s="1"/>
  <c r="K691" i="1"/>
  <c r="A692" i="1"/>
  <c r="O650" i="1"/>
  <c r="F814" i="1" l="1"/>
  <c r="K814" i="1"/>
  <c r="P814" i="1"/>
  <c r="M814" i="1"/>
  <c r="O814" i="1" s="1"/>
  <c r="K342" i="1"/>
  <c r="M342" i="1"/>
  <c r="O342" i="1" s="1"/>
  <c r="P342" i="1"/>
  <c r="F342" i="1"/>
  <c r="A343" i="1"/>
  <c r="O789" i="1"/>
  <c r="M627" i="1"/>
  <c r="O627" i="1" s="1"/>
  <c r="P627" i="1"/>
  <c r="F627" i="1"/>
  <c r="K627" i="1"/>
  <c r="A628" i="1"/>
  <c r="K790" i="1"/>
  <c r="F790" i="1"/>
  <c r="P790" i="1"/>
  <c r="M790" i="1"/>
  <c r="O790" i="1" s="1"/>
  <c r="P738" i="1"/>
  <c r="K738" i="1"/>
  <c r="F738" i="1"/>
  <c r="M738" i="1"/>
  <c r="O738" i="1" s="1"/>
  <c r="M588" i="1"/>
  <c r="O588" i="1" s="1"/>
  <c r="P588" i="1"/>
  <c r="K588" i="1"/>
  <c r="A589" i="1"/>
  <c r="F588" i="1"/>
  <c r="O198" i="1"/>
  <c r="P773" i="1"/>
  <c r="M773" i="1"/>
  <c r="K773" i="1"/>
  <c r="A774" i="1"/>
  <c r="F773" i="1"/>
  <c r="O826" i="1"/>
  <c r="O781" i="1"/>
  <c r="O721" i="1"/>
  <c r="O581" i="1"/>
  <c r="P199" i="1"/>
  <c r="F199" i="1"/>
  <c r="M199" i="1"/>
  <c r="K199" i="1"/>
  <c r="A200" i="1"/>
  <c r="F827" i="1"/>
  <c r="A828" i="1"/>
  <c r="K827" i="1"/>
  <c r="P827" i="1"/>
  <c r="M827" i="1"/>
  <c r="M722" i="1"/>
  <c r="K722" i="1"/>
  <c r="A723" i="1"/>
  <c r="P722" i="1"/>
  <c r="F722" i="1"/>
  <c r="O502" i="1"/>
  <c r="O772" i="1"/>
  <c r="O334" i="1"/>
  <c r="O210" i="1"/>
  <c r="K674" i="1"/>
  <c r="P674" i="1"/>
  <c r="M674" i="1"/>
  <c r="F674" i="1"/>
  <c r="A675" i="1"/>
  <c r="O639" i="1"/>
  <c r="P335" i="1"/>
  <c r="A336" i="1"/>
  <c r="K335" i="1"/>
  <c r="F335" i="1"/>
  <c r="M335" i="1"/>
  <c r="O20" i="1"/>
  <c r="O490" i="1"/>
  <c r="O233" i="1"/>
  <c r="O273" i="1"/>
  <c r="P555" i="1"/>
  <c r="F555" i="1"/>
  <c r="M555" i="1"/>
  <c r="K555" i="1"/>
  <c r="A35" i="1"/>
  <c r="M34" i="1"/>
  <c r="K34" i="1"/>
  <c r="F34" i="1"/>
  <c r="P34" i="1"/>
  <c r="F503" i="1"/>
  <c r="P503" i="1"/>
  <c r="M503" i="1"/>
  <c r="K503" i="1"/>
  <c r="O661" i="1"/>
  <c r="O132" i="1"/>
  <c r="O151" i="1"/>
  <c r="P528" i="1"/>
  <c r="F528" i="1"/>
  <c r="M528" i="1"/>
  <c r="K528" i="1"/>
  <c r="A529" i="1"/>
  <c r="O364" i="1"/>
  <c r="K168" i="1"/>
  <c r="F168" i="1"/>
  <c r="P168" i="1"/>
  <c r="M168" i="1"/>
  <c r="A169" i="1"/>
  <c r="M605" i="1"/>
  <c r="K605" i="1"/>
  <c r="A606" i="1"/>
  <c r="F605" i="1"/>
  <c r="P605" i="1"/>
  <c r="K692" i="1"/>
  <c r="M692" i="1"/>
  <c r="F692" i="1"/>
  <c r="P692" i="1"/>
  <c r="A693" i="1"/>
  <c r="O535" i="1"/>
  <c r="O83" i="1"/>
  <c r="O573" i="1"/>
  <c r="O731" i="1"/>
  <c r="O69" i="1"/>
  <c r="M284" i="1"/>
  <c r="P284" i="1"/>
  <c r="K284" i="1"/>
  <c r="F284" i="1"/>
  <c r="A285" i="1"/>
  <c r="F386" i="1"/>
  <c r="P386" i="1"/>
  <c r="M386" i="1"/>
  <c r="K386" i="1"/>
  <c r="A387" i="1"/>
  <c r="M123" i="1"/>
  <c r="P123" i="1"/>
  <c r="K123" i="1"/>
  <c r="F123" i="1"/>
  <c r="O246" i="1"/>
  <c r="A76" i="1"/>
  <c r="P75" i="1"/>
  <c r="M75" i="1"/>
  <c r="K75" i="1"/>
  <c r="F75" i="1"/>
  <c r="M613" i="1"/>
  <c r="K613" i="1"/>
  <c r="F613" i="1"/>
  <c r="A614" i="1"/>
  <c r="P613" i="1"/>
  <c r="O480" i="1"/>
  <c r="F234" i="1"/>
  <c r="A235" i="1"/>
  <c r="M234" i="1"/>
  <c r="K234" i="1"/>
  <c r="P234" i="1"/>
  <c r="G234" i="1"/>
  <c r="I234" i="1" s="1"/>
  <c r="M455" i="1"/>
  <c r="K455" i="1"/>
  <c r="F455" i="1"/>
  <c r="P455" i="1"/>
  <c r="O167" i="1"/>
  <c r="O472" i="1"/>
  <c r="K473" i="1"/>
  <c r="P473" i="1"/>
  <c r="M473" i="1"/>
  <c r="F473" i="1"/>
  <c r="A55" i="1"/>
  <c r="P54" i="1"/>
  <c r="M54" i="1"/>
  <c r="K54" i="1"/>
  <c r="F54" i="1"/>
  <c r="F103" i="1"/>
  <c r="P103" i="1"/>
  <c r="M103" i="1"/>
  <c r="K103" i="1"/>
  <c r="A104" i="1"/>
  <c r="P498" i="1"/>
  <c r="M498" i="1"/>
  <c r="K498" i="1"/>
  <c r="F498" i="1"/>
  <c r="O818" i="1"/>
  <c r="O554" i="1"/>
  <c r="O53" i="1"/>
  <c r="O33" i="1"/>
  <c r="M751" i="1"/>
  <c r="F751" i="1"/>
  <c r="P751" i="1"/>
  <c r="A752" i="1"/>
  <c r="K751" i="1"/>
  <c r="P161" i="1"/>
  <c r="M161" i="1"/>
  <c r="K161" i="1"/>
  <c r="F161" i="1"/>
  <c r="O377" i="1"/>
  <c r="O428" i="1"/>
  <c r="O283" i="1"/>
  <c r="O385" i="1"/>
  <c r="P16" i="1"/>
  <c r="F16" i="1"/>
  <c r="M16" i="1"/>
  <c r="K16" i="1"/>
  <c r="O122" i="1"/>
  <c r="O527" i="1"/>
  <c r="O701" i="1"/>
  <c r="O604" i="1"/>
  <c r="P640" i="1"/>
  <c r="M640" i="1"/>
  <c r="K640" i="1"/>
  <c r="F640" i="1"/>
  <c r="A641" i="1"/>
  <c r="O116" i="1"/>
  <c r="A808" i="1"/>
  <c r="P807" i="1"/>
  <c r="M807" i="1"/>
  <c r="K807" i="1"/>
  <c r="F807" i="1"/>
  <c r="O646" i="1"/>
  <c r="O176" i="1"/>
  <c r="O497" i="1"/>
  <c r="M117" i="1"/>
  <c r="K117" i="1"/>
  <c r="F117" i="1"/>
  <c r="P117" i="1"/>
  <c r="O806" i="1"/>
  <c r="O319" i="1"/>
  <c r="P211" i="1"/>
  <c r="F211" i="1"/>
  <c r="A212" i="1"/>
  <c r="M211" i="1"/>
  <c r="K211" i="1"/>
  <c r="G211" i="1"/>
  <c r="I211" i="1" s="1"/>
  <c r="F652" i="1"/>
  <c r="P652" i="1"/>
  <c r="M652" i="1"/>
  <c r="K652" i="1"/>
  <c r="A653" i="1"/>
  <c r="P62" i="1"/>
  <c r="A63" i="1"/>
  <c r="M62" i="1"/>
  <c r="K62" i="1"/>
  <c r="F62" i="1"/>
  <c r="O750" i="1"/>
  <c r="O160" i="1"/>
  <c r="O15" i="1"/>
  <c r="P621" i="1"/>
  <c r="M621" i="1"/>
  <c r="K621" i="1"/>
  <c r="F621" i="1"/>
  <c r="P274" i="1"/>
  <c r="M274" i="1"/>
  <c r="K274" i="1"/>
  <c r="F274" i="1"/>
  <c r="A275" i="1"/>
  <c r="O360" i="1"/>
  <c r="M669" i="1"/>
  <c r="K669" i="1"/>
  <c r="F669" i="1"/>
  <c r="P669" i="1"/>
  <c r="O612" i="1"/>
  <c r="F21" i="1"/>
  <c r="A22" i="1"/>
  <c r="P21" i="1"/>
  <c r="M21" i="1"/>
  <c r="K21" i="1"/>
  <c r="M29" i="1"/>
  <c r="P29" i="1"/>
  <c r="K29" i="1"/>
  <c r="G29" i="1"/>
  <c r="I29" i="1" s="1"/>
  <c r="F29" i="1"/>
  <c r="O633" i="1"/>
  <c r="K320" i="1"/>
  <c r="F320" i="1"/>
  <c r="M320" i="1"/>
  <c r="P320" i="1"/>
  <c r="A321" i="1"/>
  <c r="O44" i="1"/>
  <c r="O454" i="1"/>
  <c r="O668" i="1"/>
  <c r="O141" i="1"/>
  <c r="O102" i="1"/>
  <c r="A839" i="1"/>
  <c r="P838" i="1"/>
  <c r="M838" i="1"/>
  <c r="K838" i="1"/>
  <c r="F838" i="1"/>
  <c r="P707" i="1"/>
  <c r="K707" i="1"/>
  <c r="F707" i="1"/>
  <c r="M707" i="1"/>
  <c r="O314" i="1"/>
  <c r="K582" i="1"/>
  <c r="F582" i="1"/>
  <c r="P582" i="1"/>
  <c r="A583" i="1"/>
  <c r="M582" i="1"/>
  <c r="F95" i="1"/>
  <c r="A96" i="1"/>
  <c r="P95" i="1"/>
  <c r="M95" i="1"/>
  <c r="K95" i="1"/>
  <c r="K252" i="1"/>
  <c r="F252" i="1"/>
  <c r="P252" i="1"/>
  <c r="M252" i="1"/>
  <c r="A253" i="1"/>
  <c r="O74" i="1"/>
  <c r="A298" i="1"/>
  <c r="P297" i="1"/>
  <c r="M297" i="1"/>
  <c r="K297" i="1"/>
  <c r="F297" i="1"/>
  <c r="O706" i="1"/>
  <c r="O296" i="1"/>
  <c r="O61" i="1"/>
  <c r="F662" i="1"/>
  <c r="P662" i="1"/>
  <c r="M662" i="1"/>
  <c r="O662" i="1" s="1"/>
  <c r="K662" i="1"/>
  <c r="A663" i="1"/>
  <c r="O265" i="1"/>
  <c r="M70" i="1"/>
  <c r="F70" i="1"/>
  <c r="P70" i="1"/>
  <c r="K70" i="1"/>
  <c r="F782" i="1"/>
  <c r="A783" i="1"/>
  <c r="P782" i="1"/>
  <c r="M782" i="1"/>
  <c r="K782" i="1"/>
  <c r="O330" i="1"/>
  <c r="P152" i="1"/>
  <c r="A153" i="1"/>
  <c r="M152" i="1"/>
  <c r="K152" i="1"/>
  <c r="F152" i="1"/>
  <c r="K713" i="1"/>
  <c r="M713" i="1"/>
  <c r="F713" i="1"/>
  <c r="P713" i="1"/>
  <c r="P365" i="1"/>
  <c r="A366" i="1"/>
  <c r="M365" i="1"/>
  <c r="K365" i="1"/>
  <c r="F365" i="1"/>
  <c r="O854" i="1"/>
  <c r="K732" i="1"/>
  <c r="F732" i="1"/>
  <c r="P732" i="1"/>
  <c r="M732" i="1"/>
  <c r="F266" i="1"/>
  <c r="P266" i="1"/>
  <c r="M266" i="1"/>
  <c r="K266" i="1"/>
  <c r="A267" i="1"/>
  <c r="O651" i="1"/>
  <c r="O837" i="1"/>
  <c r="O845" i="1"/>
  <c r="O799" i="1"/>
  <c r="A85" i="1"/>
  <c r="P84" i="1"/>
  <c r="M84" i="1"/>
  <c r="K84" i="1"/>
  <c r="F84" i="1"/>
  <c r="M574" i="1"/>
  <c r="K574" i="1"/>
  <c r="A575" i="1"/>
  <c r="P574" i="1"/>
  <c r="F574" i="1"/>
  <c r="O28" i="1"/>
  <c r="A379" i="1"/>
  <c r="M378" i="1"/>
  <c r="K378" i="1"/>
  <c r="F378" i="1"/>
  <c r="P378" i="1"/>
  <c r="O94" i="1"/>
  <c r="O251" i="1"/>
  <c r="M133" i="1"/>
  <c r="P133" i="1"/>
  <c r="K133" i="1"/>
  <c r="F133" i="1"/>
  <c r="A134" i="1"/>
  <c r="A482" i="1"/>
  <c r="P481" i="1"/>
  <c r="M481" i="1"/>
  <c r="K481" i="1"/>
  <c r="F481" i="1"/>
  <c r="O712" i="1"/>
  <c r="K343" i="1" l="1"/>
  <c r="M343" i="1"/>
  <c r="O343" i="1" s="1"/>
  <c r="P343" i="1"/>
  <c r="F343" i="1"/>
  <c r="A344" i="1"/>
  <c r="M628" i="1"/>
  <c r="O628" i="1" s="1"/>
  <c r="A629" i="1"/>
  <c r="K628" i="1"/>
  <c r="P628" i="1"/>
  <c r="F628" i="1"/>
  <c r="M589" i="1"/>
  <c r="O589" i="1" s="1"/>
  <c r="K589" i="1"/>
  <c r="F589" i="1"/>
  <c r="A590" i="1"/>
  <c r="P589" i="1"/>
  <c r="O722" i="1"/>
  <c r="O751" i="1"/>
  <c r="A337" i="1"/>
  <c r="M336" i="1"/>
  <c r="F336" i="1"/>
  <c r="K336" i="1"/>
  <c r="P336" i="1"/>
  <c r="K675" i="1"/>
  <c r="P675" i="1"/>
  <c r="F675" i="1"/>
  <c r="A676" i="1"/>
  <c r="M675" i="1"/>
  <c r="M723" i="1"/>
  <c r="K723" i="1"/>
  <c r="A724" i="1"/>
  <c r="P723" i="1"/>
  <c r="F723" i="1"/>
  <c r="O199" i="1"/>
  <c r="A201" i="1"/>
  <c r="M200" i="1"/>
  <c r="O200" i="1" s="1"/>
  <c r="K200" i="1"/>
  <c r="P200" i="1"/>
  <c r="F200" i="1"/>
  <c r="O152" i="1"/>
  <c r="O605" i="1"/>
  <c r="O378" i="1"/>
  <c r="O674" i="1"/>
  <c r="O827" i="1"/>
  <c r="O640" i="1"/>
  <c r="O838" i="1"/>
  <c r="F828" i="1"/>
  <c r="P828" i="1"/>
  <c r="M828" i="1"/>
  <c r="K828" i="1"/>
  <c r="O335" i="1"/>
  <c r="F774" i="1"/>
  <c r="P774" i="1"/>
  <c r="M774" i="1"/>
  <c r="K774" i="1"/>
  <c r="O732" i="1"/>
  <c r="O713" i="1"/>
  <c r="O773" i="1"/>
  <c r="K482" i="1"/>
  <c r="M482" i="1"/>
  <c r="F482" i="1"/>
  <c r="P482" i="1"/>
  <c r="O133" i="1"/>
  <c r="P575" i="1"/>
  <c r="M575" i="1"/>
  <c r="K575" i="1"/>
  <c r="F575" i="1"/>
  <c r="A576" i="1"/>
  <c r="F298" i="1"/>
  <c r="A299" i="1"/>
  <c r="P298" i="1"/>
  <c r="M298" i="1"/>
  <c r="K298" i="1"/>
  <c r="M321" i="1"/>
  <c r="K321" i="1"/>
  <c r="P321" i="1"/>
  <c r="F321" i="1"/>
  <c r="A322" i="1"/>
  <c r="O62" i="1"/>
  <c r="O652" i="1"/>
  <c r="O807" i="1"/>
  <c r="O455" i="1"/>
  <c r="K529" i="1"/>
  <c r="P529" i="1"/>
  <c r="M529" i="1"/>
  <c r="F529" i="1"/>
  <c r="K379" i="1"/>
  <c r="F379" i="1"/>
  <c r="A380" i="1"/>
  <c r="P379" i="1"/>
  <c r="M379" i="1"/>
  <c r="K63" i="1"/>
  <c r="P63" i="1"/>
  <c r="M63" i="1"/>
  <c r="F63" i="1"/>
  <c r="O16" i="1"/>
  <c r="O386" i="1"/>
  <c r="O574" i="1"/>
  <c r="K839" i="1"/>
  <c r="M839" i="1"/>
  <c r="F839" i="1"/>
  <c r="A840" i="1"/>
  <c r="P839" i="1"/>
  <c r="O320" i="1"/>
  <c r="O669" i="1"/>
  <c r="O274" i="1"/>
  <c r="O54" i="1"/>
  <c r="O75" i="1"/>
  <c r="O528" i="1"/>
  <c r="K153" i="1"/>
  <c r="P153" i="1"/>
  <c r="M153" i="1"/>
  <c r="F153" i="1"/>
  <c r="A154" i="1"/>
  <c r="O782" i="1"/>
  <c r="K808" i="1"/>
  <c r="F808" i="1"/>
  <c r="P808" i="1"/>
  <c r="M808" i="1"/>
  <c r="O498" i="1"/>
  <c r="M614" i="1"/>
  <c r="K614" i="1"/>
  <c r="F614" i="1"/>
  <c r="P614" i="1"/>
  <c r="A615" i="1"/>
  <c r="O123" i="1"/>
  <c r="K267" i="1"/>
  <c r="F267" i="1"/>
  <c r="A268" i="1"/>
  <c r="P267" i="1"/>
  <c r="M267" i="1"/>
  <c r="O70" i="1"/>
  <c r="O95" i="1"/>
  <c r="O29" i="1"/>
  <c r="O161" i="1"/>
  <c r="P285" i="1"/>
  <c r="M285" i="1"/>
  <c r="K285" i="1"/>
  <c r="F285" i="1"/>
  <c r="A286" i="1"/>
  <c r="M693" i="1"/>
  <c r="K693" i="1"/>
  <c r="A694" i="1"/>
  <c r="P693" i="1"/>
  <c r="F693" i="1"/>
  <c r="M169" i="1"/>
  <c r="K169" i="1"/>
  <c r="A170" i="1"/>
  <c r="P169" i="1"/>
  <c r="F169" i="1"/>
  <c r="O34" i="1"/>
  <c r="P641" i="1"/>
  <c r="M641" i="1"/>
  <c r="K641" i="1"/>
  <c r="G641" i="1"/>
  <c r="I641" i="1" s="1"/>
  <c r="F641" i="1"/>
  <c r="K55" i="1"/>
  <c r="A56" i="1"/>
  <c r="P55" i="1"/>
  <c r="M55" i="1"/>
  <c r="F55" i="1"/>
  <c r="K76" i="1"/>
  <c r="M76" i="1"/>
  <c r="F76" i="1"/>
  <c r="P76" i="1"/>
  <c r="O168" i="1"/>
  <c r="O266" i="1"/>
  <c r="K783" i="1"/>
  <c r="F783" i="1"/>
  <c r="A784" i="1"/>
  <c r="P783" i="1"/>
  <c r="M783" i="1"/>
  <c r="O707" i="1"/>
  <c r="M104" i="1"/>
  <c r="K104" i="1"/>
  <c r="F104" i="1"/>
  <c r="A105" i="1"/>
  <c r="P104" i="1"/>
  <c r="O234" i="1"/>
  <c r="O613" i="1"/>
  <c r="P606" i="1"/>
  <c r="M606" i="1"/>
  <c r="O606" i="1" s="1"/>
  <c r="K606" i="1"/>
  <c r="F606" i="1"/>
  <c r="A607" i="1"/>
  <c r="K35" i="1"/>
  <c r="A36" i="1"/>
  <c r="P35" i="1"/>
  <c r="M35" i="1"/>
  <c r="F35" i="1"/>
  <c r="P134" i="1"/>
  <c r="M134" i="1"/>
  <c r="K134" i="1"/>
  <c r="F134" i="1"/>
  <c r="A135" i="1"/>
  <c r="O84" i="1"/>
  <c r="K96" i="1"/>
  <c r="A97" i="1"/>
  <c r="P96" i="1"/>
  <c r="M96" i="1"/>
  <c r="F96" i="1"/>
  <c r="O21" i="1"/>
  <c r="O473" i="1"/>
  <c r="O692" i="1"/>
  <c r="O365" i="1"/>
  <c r="P253" i="1"/>
  <c r="M253" i="1"/>
  <c r="K253" i="1"/>
  <c r="F253" i="1"/>
  <c r="A254" i="1"/>
  <c r="O211" i="1"/>
  <c r="K752" i="1"/>
  <c r="F752" i="1"/>
  <c r="P752" i="1"/>
  <c r="M752" i="1"/>
  <c r="A753" i="1"/>
  <c r="O103" i="1"/>
  <c r="F235" i="1"/>
  <c r="M235" i="1"/>
  <c r="K235" i="1"/>
  <c r="P235" i="1"/>
  <c r="G235" i="1"/>
  <c r="I235" i="1" s="1"/>
  <c r="O284" i="1"/>
  <c r="O555" i="1"/>
  <c r="O481" i="1"/>
  <c r="K366" i="1"/>
  <c r="P366" i="1"/>
  <c r="M366" i="1"/>
  <c r="F366" i="1"/>
  <c r="A367" i="1"/>
  <c r="F663" i="1"/>
  <c r="P663" i="1"/>
  <c r="M663" i="1"/>
  <c r="K663" i="1"/>
  <c r="O252" i="1"/>
  <c r="K22" i="1"/>
  <c r="A23" i="1"/>
  <c r="P22" i="1"/>
  <c r="M22" i="1"/>
  <c r="F22" i="1"/>
  <c r="O503" i="1"/>
  <c r="M583" i="1"/>
  <c r="K583" i="1"/>
  <c r="F583" i="1"/>
  <c r="P583" i="1"/>
  <c r="F275" i="1"/>
  <c r="P275" i="1"/>
  <c r="M275" i="1"/>
  <c r="K275" i="1"/>
  <c r="A276" i="1"/>
  <c r="K653" i="1"/>
  <c r="P653" i="1"/>
  <c r="M653" i="1"/>
  <c r="F653" i="1"/>
  <c r="A654" i="1"/>
  <c r="O117" i="1"/>
  <c r="K387" i="1"/>
  <c r="P387" i="1"/>
  <c r="M387" i="1"/>
  <c r="F387" i="1"/>
  <c r="A388" i="1"/>
  <c r="K85" i="1"/>
  <c r="A86" i="1"/>
  <c r="M85" i="1"/>
  <c r="F85" i="1"/>
  <c r="P85" i="1"/>
  <c r="O297" i="1"/>
  <c r="O582" i="1"/>
  <c r="P212" i="1"/>
  <c r="M212" i="1"/>
  <c r="K212" i="1"/>
  <c r="G212" i="1"/>
  <c r="I212" i="1" s="1"/>
  <c r="F212" i="1"/>
  <c r="A213" i="1"/>
  <c r="K344" i="1" l="1"/>
  <c r="F344" i="1"/>
  <c r="P344" i="1"/>
  <c r="A345" i="1"/>
  <c r="M344" i="1"/>
  <c r="O344" i="1" s="1"/>
  <c r="M629" i="1"/>
  <c r="O629" i="1" s="1"/>
  <c r="F629" i="1"/>
  <c r="P629" i="1"/>
  <c r="K629" i="1"/>
  <c r="F590" i="1"/>
  <c r="M590" i="1"/>
  <c r="O590" i="1" s="1"/>
  <c r="P590" i="1"/>
  <c r="K590" i="1"/>
  <c r="O267" i="1"/>
  <c r="O366" i="1"/>
  <c r="O104" i="1"/>
  <c r="O752" i="1"/>
  <c r="O336" i="1"/>
  <c r="O774" i="1"/>
  <c r="M337" i="1"/>
  <c r="O337" i="1" s="1"/>
  <c r="P337" i="1"/>
  <c r="K337" i="1"/>
  <c r="F337" i="1"/>
  <c r="O828" i="1"/>
  <c r="M676" i="1"/>
  <c r="F676" i="1"/>
  <c r="P676" i="1"/>
  <c r="K676" i="1"/>
  <c r="A677" i="1"/>
  <c r="P201" i="1"/>
  <c r="M201" i="1"/>
  <c r="A202" i="1"/>
  <c r="K201" i="1"/>
  <c r="F201" i="1"/>
  <c r="M724" i="1"/>
  <c r="O724" i="1" s="1"/>
  <c r="F724" i="1"/>
  <c r="P724" i="1"/>
  <c r="K724" i="1"/>
  <c r="A725" i="1"/>
  <c r="O653" i="1"/>
  <c r="O723" i="1"/>
  <c r="O675" i="1"/>
  <c r="M276" i="1"/>
  <c r="K276" i="1"/>
  <c r="F276" i="1"/>
  <c r="A277" i="1"/>
  <c r="P276" i="1"/>
  <c r="P105" i="1"/>
  <c r="M105" i="1"/>
  <c r="K105" i="1"/>
  <c r="F105" i="1"/>
  <c r="A106" i="1"/>
  <c r="M694" i="1"/>
  <c r="A695" i="1"/>
  <c r="P694" i="1"/>
  <c r="K694" i="1"/>
  <c r="F694" i="1"/>
  <c r="M154" i="1"/>
  <c r="K154" i="1"/>
  <c r="F154" i="1"/>
  <c r="P154" i="1"/>
  <c r="P615" i="1"/>
  <c r="M615" i="1"/>
  <c r="K615" i="1"/>
  <c r="F615" i="1"/>
  <c r="P213" i="1"/>
  <c r="M213" i="1"/>
  <c r="K213" i="1"/>
  <c r="G213" i="1"/>
  <c r="I213" i="1" s="1"/>
  <c r="F213" i="1"/>
  <c r="O85" i="1"/>
  <c r="O387" i="1"/>
  <c r="O275" i="1"/>
  <c r="O22" i="1"/>
  <c r="O96" i="1"/>
  <c r="M56" i="1"/>
  <c r="F56" i="1"/>
  <c r="P56" i="1"/>
  <c r="K56" i="1"/>
  <c r="A57" i="1"/>
  <c r="O693" i="1"/>
  <c r="P299" i="1"/>
  <c r="F299" i="1"/>
  <c r="M299" i="1"/>
  <c r="K299" i="1"/>
  <c r="A300" i="1"/>
  <c r="O575" i="1"/>
  <c r="O35" i="1"/>
  <c r="O153" i="1"/>
  <c r="M322" i="1"/>
  <c r="K322" i="1"/>
  <c r="P322" i="1"/>
  <c r="F322" i="1"/>
  <c r="A323" i="1"/>
  <c r="P254" i="1"/>
  <c r="M254" i="1"/>
  <c r="K254" i="1"/>
  <c r="F254" i="1"/>
  <c r="A255" i="1"/>
  <c r="M784" i="1"/>
  <c r="K784" i="1"/>
  <c r="F784" i="1"/>
  <c r="P784" i="1"/>
  <c r="A785" i="1"/>
  <c r="O614" i="1"/>
  <c r="P23" i="1"/>
  <c r="M23" i="1"/>
  <c r="K23" i="1"/>
  <c r="F23" i="1"/>
  <c r="M97" i="1"/>
  <c r="K97" i="1"/>
  <c r="F97" i="1"/>
  <c r="P97" i="1"/>
  <c r="A98" i="1"/>
  <c r="O76" i="1"/>
  <c r="M388" i="1"/>
  <c r="K388" i="1"/>
  <c r="F388" i="1"/>
  <c r="P388" i="1"/>
  <c r="A389" i="1"/>
  <c r="M36" i="1"/>
  <c r="F36" i="1"/>
  <c r="P36" i="1"/>
  <c r="K36" i="1"/>
  <c r="A37" i="1"/>
  <c r="O783" i="1"/>
  <c r="F286" i="1"/>
  <c r="M286" i="1"/>
  <c r="K286" i="1"/>
  <c r="A287" i="1"/>
  <c r="P286" i="1"/>
  <c r="O63" i="1"/>
  <c r="M86" i="1"/>
  <c r="F86" i="1"/>
  <c r="P86" i="1"/>
  <c r="K86" i="1"/>
  <c r="A87" i="1"/>
  <c r="M367" i="1"/>
  <c r="F367" i="1"/>
  <c r="P367" i="1"/>
  <c r="K367" i="1"/>
  <c r="A368" i="1"/>
  <c r="O641" i="1"/>
  <c r="O212" i="1"/>
  <c r="M654" i="1"/>
  <c r="K654" i="1"/>
  <c r="F654" i="1"/>
  <c r="A655" i="1"/>
  <c r="P654" i="1"/>
  <c r="O235" i="1"/>
  <c r="K135" i="1"/>
  <c r="F135" i="1"/>
  <c r="A136" i="1"/>
  <c r="P135" i="1"/>
  <c r="M135" i="1"/>
  <c r="O253" i="1"/>
  <c r="M170" i="1"/>
  <c r="K170" i="1"/>
  <c r="F170" i="1"/>
  <c r="P170" i="1"/>
  <c r="A171" i="1"/>
  <c r="O379" i="1"/>
  <c r="O321" i="1"/>
  <c r="O482" i="1"/>
  <c r="O663" i="1"/>
  <c r="P607" i="1"/>
  <c r="M607" i="1"/>
  <c r="F607" i="1"/>
  <c r="K607" i="1"/>
  <c r="M840" i="1"/>
  <c r="P840" i="1"/>
  <c r="K840" i="1"/>
  <c r="F840" i="1"/>
  <c r="A841" i="1"/>
  <c r="O583" i="1"/>
  <c r="O285" i="1"/>
  <c r="O134" i="1"/>
  <c r="O169" i="1"/>
  <c r="O808" i="1"/>
  <c r="P753" i="1"/>
  <c r="M753" i="1"/>
  <c r="K753" i="1"/>
  <c r="F753" i="1"/>
  <c r="A754" i="1"/>
  <c r="O55" i="1"/>
  <c r="M268" i="1"/>
  <c r="K268" i="1"/>
  <c r="F268" i="1"/>
  <c r="P268" i="1"/>
  <c r="O839" i="1"/>
  <c r="P380" i="1"/>
  <c r="M380" i="1"/>
  <c r="F380" i="1"/>
  <c r="K380" i="1"/>
  <c r="A381" i="1"/>
  <c r="O529" i="1"/>
  <c r="O298" i="1"/>
  <c r="P576" i="1"/>
  <c r="M576" i="1"/>
  <c r="F576" i="1"/>
  <c r="K576" i="1"/>
  <c r="K345" i="1" l="1"/>
  <c r="A346" i="1"/>
  <c r="F345" i="1"/>
  <c r="M345" i="1"/>
  <c r="O345" i="1" s="1"/>
  <c r="P345" i="1"/>
  <c r="O56" i="1"/>
  <c r="O676" i="1"/>
  <c r="O380" i="1"/>
  <c r="O36" i="1"/>
  <c r="P677" i="1"/>
  <c r="M677" i="1"/>
  <c r="K677" i="1"/>
  <c r="F677" i="1"/>
  <c r="A678" i="1"/>
  <c r="O694" i="1"/>
  <c r="A726" i="1"/>
  <c r="P725" i="1"/>
  <c r="F725" i="1"/>
  <c r="M725" i="1"/>
  <c r="K725" i="1"/>
  <c r="K202" i="1"/>
  <c r="F202" i="1"/>
  <c r="A203" i="1"/>
  <c r="M202" i="1"/>
  <c r="P202" i="1"/>
  <c r="O201" i="1"/>
  <c r="F106" i="1"/>
  <c r="A107" i="1"/>
  <c r="P106" i="1"/>
  <c r="M106" i="1"/>
  <c r="K106" i="1"/>
  <c r="P754" i="1"/>
  <c r="M754" i="1"/>
  <c r="K754" i="1"/>
  <c r="A755" i="1"/>
  <c r="F754" i="1"/>
  <c r="O784" i="1"/>
  <c r="O615" i="1"/>
  <c r="O86" i="1"/>
  <c r="O388" i="1"/>
  <c r="O97" i="1"/>
  <c r="A369" i="1"/>
  <c r="P368" i="1"/>
  <c r="M368" i="1"/>
  <c r="K368" i="1"/>
  <c r="F368" i="1"/>
  <c r="P841" i="1"/>
  <c r="M841" i="1"/>
  <c r="K841" i="1"/>
  <c r="F841" i="1"/>
  <c r="K300" i="1"/>
  <c r="F300" i="1"/>
  <c r="P300" i="1"/>
  <c r="M300" i="1"/>
  <c r="O213" i="1"/>
  <c r="O105" i="1"/>
  <c r="O268" i="1"/>
  <c r="O753" i="1"/>
  <c r="O170" i="1"/>
  <c r="M287" i="1"/>
  <c r="P287" i="1"/>
  <c r="K287" i="1"/>
  <c r="F287" i="1"/>
  <c r="A288" i="1"/>
  <c r="F57" i="1"/>
  <c r="P57" i="1"/>
  <c r="M57" i="1"/>
  <c r="K57" i="1"/>
  <c r="K381" i="1"/>
  <c r="F381" i="1"/>
  <c r="P381" i="1"/>
  <c r="M381" i="1"/>
  <c r="O840" i="1"/>
  <c r="M655" i="1"/>
  <c r="K655" i="1"/>
  <c r="F655" i="1"/>
  <c r="P655" i="1"/>
  <c r="A656" i="1"/>
  <c r="O367" i="1"/>
  <c r="O23" i="1"/>
  <c r="F255" i="1"/>
  <c r="A256" i="1"/>
  <c r="M255" i="1"/>
  <c r="P255" i="1"/>
  <c r="K255" i="1"/>
  <c r="O299" i="1"/>
  <c r="O286" i="1"/>
  <c r="M323" i="1"/>
  <c r="P323" i="1"/>
  <c r="K323" i="1"/>
  <c r="F323" i="1"/>
  <c r="A324" i="1"/>
  <c r="O576" i="1"/>
  <c r="O654" i="1"/>
  <c r="F37" i="1"/>
  <c r="P37" i="1"/>
  <c r="M37" i="1"/>
  <c r="K37" i="1"/>
  <c r="A38" i="1"/>
  <c r="O607" i="1"/>
  <c r="O254" i="1"/>
  <c r="F277" i="1"/>
  <c r="P277" i="1"/>
  <c r="M277" i="1"/>
  <c r="K277" i="1"/>
  <c r="M171" i="1"/>
  <c r="P171" i="1"/>
  <c r="K171" i="1"/>
  <c r="F171" i="1"/>
  <c r="O135" i="1"/>
  <c r="F87" i="1"/>
  <c r="A88" i="1"/>
  <c r="P87" i="1"/>
  <c r="M87" i="1"/>
  <c r="K87" i="1"/>
  <c r="M389" i="1"/>
  <c r="A390" i="1"/>
  <c r="P389" i="1"/>
  <c r="K389" i="1"/>
  <c r="F389" i="1"/>
  <c r="M98" i="1"/>
  <c r="F98" i="1"/>
  <c r="P98" i="1"/>
  <c r="K98" i="1"/>
  <c r="P136" i="1"/>
  <c r="F136" i="1"/>
  <c r="M136" i="1"/>
  <c r="K136" i="1"/>
  <c r="M785" i="1"/>
  <c r="K785" i="1"/>
  <c r="F785" i="1"/>
  <c r="P785" i="1"/>
  <c r="O322" i="1"/>
  <c r="O154" i="1"/>
  <c r="F695" i="1"/>
  <c r="M695" i="1"/>
  <c r="K695" i="1"/>
  <c r="A696" i="1"/>
  <c r="P695" i="1"/>
  <c r="O276" i="1"/>
  <c r="F346" i="1" l="1"/>
  <c r="P346" i="1"/>
  <c r="M346" i="1"/>
  <c r="O346" i="1" s="1"/>
  <c r="K346" i="1"/>
  <c r="O655" i="1"/>
  <c r="O255" i="1"/>
  <c r="P726" i="1"/>
  <c r="K726" i="1"/>
  <c r="F726" i="1"/>
  <c r="M726" i="1"/>
  <c r="F678" i="1"/>
  <c r="P678" i="1"/>
  <c r="A679" i="1"/>
  <c r="K678" i="1"/>
  <c r="M678" i="1"/>
  <c r="O202" i="1"/>
  <c r="M203" i="1"/>
  <c r="K203" i="1"/>
  <c r="P203" i="1"/>
  <c r="F203" i="1"/>
  <c r="O677" i="1"/>
  <c r="O695" i="1"/>
  <c r="O725" i="1"/>
  <c r="P696" i="1"/>
  <c r="F696" i="1"/>
  <c r="M696" i="1"/>
  <c r="K696" i="1"/>
  <c r="O323" i="1"/>
  <c r="O785" i="1"/>
  <c r="O171" i="1"/>
  <c r="P656" i="1"/>
  <c r="M656" i="1"/>
  <c r="K656" i="1"/>
  <c r="F656" i="1"/>
  <c r="K38" i="1"/>
  <c r="A39" i="1"/>
  <c r="P38" i="1"/>
  <c r="M38" i="1"/>
  <c r="F38" i="1"/>
  <c r="O841" i="1"/>
  <c r="K390" i="1"/>
  <c r="F390" i="1"/>
  <c r="M390" i="1"/>
  <c r="P390" i="1"/>
  <c r="O287" i="1"/>
  <c r="O368" i="1"/>
  <c r="O136" i="1"/>
  <c r="O389" i="1"/>
  <c r="O277" i="1"/>
  <c r="O37" i="1"/>
  <c r="K369" i="1"/>
  <c r="F369" i="1"/>
  <c r="A370" i="1"/>
  <c r="P369" i="1"/>
  <c r="M369" i="1"/>
  <c r="O106" i="1"/>
  <c r="O87" i="1"/>
  <c r="O381" i="1"/>
  <c r="O300" i="1"/>
  <c r="P324" i="1"/>
  <c r="M324" i="1"/>
  <c r="K324" i="1"/>
  <c r="F324" i="1"/>
  <c r="F256" i="1"/>
  <c r="P256" i="1"/>
  <c r="M256" i="1"/>
  <c r="K256" i="1"/>
  <c r="M755" i="1"/>
  <c r="K755" i="1"/>
  <c r="F755" i="1"/>
  <c r="P755" i="1"/>
  <c r="A756" i="1"/>
  <c r="K88" i="1"/>
  <c r="F88" i="1"/>
  <c r="P88" i="1"/>
  <c r="M88" i="1"/>
  <c r="P107" i="1"/>
  <c r="M107" i="1"/>
  <c r="K107" i="1"/>
  <c r="F107" i="1"/>
  <c r="A108" i="1"/>
  <c r="O98" i="1"/>
  <c r="O57" i="1"/>
  <c r="P288" i="1"/>
  <c r="M288" i="1"/>
  <c r="K288" i="1"/>
  <c r="F288" i="1"/>
  <c r="O754" i="1"/>
  <c r="O288" i="1" l="1"/>
  <c r="O726" i="1"/>
  <c r="O38" i="1"/>
  <c r="O678" i="1"/>
  <c r="O324" i="1"/>
  <c r="F679" i="1"/>
  <c r="P679" i="1"/>
  <c r="A680" i="1"/>
  <c r="M679" i="1"/>
  <c r="K679" i="1"/>
  <c r="O203" i="1"/>
  <c r="K108" i="1"/>
  <c r="F108" i="1"/>
  <c r="P108" i="1"/>
  <c r="M108" i="1"/>
  <c r="P756" i="1"/>
  <c r="M756" i="1"/>
  <c r="F756" i="1"/>
  <c r="K756" i="1"/>
  <c r="O656" i="1"/>
  <c r="O390" i="1"/>
  <c r="O256" i="1"/>
  <c r="P39" i="1"/>
  <c r="M39" i="1"/>
  <c r="K39" i="1"/>
  <c r="F39" i="1"/>
  <c r="O107" i="1"/>
  <c r="O755" i="1"/>
  <c r="O369" i="1"/>
  <c r="O696" i="1"/>
  <c r="O88" i="1"/>
  <c r="P370" i="1"/>
  <c r="M370" i="1"/>
  <c r="F370" i="1"/>
  <c r="K370" i="1"/>
  <c r="O679" i="1" l="1"/>
  <c r="P680" i="1"/>
  <c r="M680" i="1"/>
  <c r="K680" i="1"/>
  <c r="A681" i="1"/>
  <c r="F680" i="1"/>
  <c r="O39" i="1"/>
  <c r="O370" i="1"/>
  <c r="O108" i="1"/>
  <c r="O756" i="1"/>
  <c r="K681" i="1" l="1"/>
  <c r="P681" i="1"/>
  <c r="M681" i="1"/>
  <c r="F681" i="1"/>
  <c r="A682" i="1"/>
  <c r="O680" i="1"/>
  <c r="A683" i="1" l="1"/>
  <c r="F682" i="1"/>
  <c r="P682" i="1"/>
  <c r="M682" i="1"/>
  <c r="K682" i="1"/>
  <c r="O681" i="1"/>
  <c r="O682" i="1" l="1"/>
  <c r="M683" i="1"/>
  <c r="A684" i="1"/>
  <c r="P683" i="1"/>
  <c r="K683" i="1"/>
  <c r="F683" i="1"/>
  <c r="K684" i="1" l="1"/>
  <c r="P684" i="1"/>
  <c r="A685" i="1"/>
  <c r="M684" i="1"/>
  <c r="F684" i="1"/>
  <c r="O683" i="1"/>
  <c r="O684" i="1" l="1"/>
  <c r="P685" i="1"/>
  <c r="F685" i="1"/>
  <c r="M685" i="1"/>
  <c r="A686" i="1"/>
  <c r="K685" i="1"/>
  <c r="P686" i="1" l="1"/>
  <c r="F686" i="1"/>
  <c r="M686" i="1"/>
  <c r="M2" i="1" s="1"/>
  <c r="K686" i="1"/>
  <c r="O685" i="1"/>
  <c r="O686" i="1" l="1"/>
  <c r="O2" i="1" s="1"/>
</calcChain>
</file>

<file path=xl/comments1.xml><?xml version="1.0" encoding="utf-8"?>
<comments xmlns="http://schemas.openxmlformats.org/spreadsheetml/2006/main">
  <authors>
    <author>admin11</author>
  </authors>
  <commentList>
    <comment ref="A218" authorId="0" shapeId="0">
      <text>
        <r>
          <rPr>
            <b/>
            <sz val="9"/>
            <color indexed="81"/>
            <rFont val="Tahoma"/>
            <family val="2"/>
          </rPr>
          <t>admin11:</t>
        </r>
        <r>
          <rPr>
            <sz val="9"/>
            <color indexed="81"/>
            <rFont val="Tahoma"/>
            <family val="2"/>
          </rPr>
          <t xml:space="preserve">
Recorded exit manually</t>
        </r>
      </text>
    </comment>
    <comment ref="B239" authorId="0" shapeId="0">
      <text>
        <r>
          <rPr>
            <b/>
            <sz val="9"/>
            <color indexed="81"/>
            <rFont val="Tahoma"/>
            <family val="2"/>
          </rPr>
          <t>admin11:</t>
        </r>
        <r>
          <rPr>
            <sz val="9"/>
            <color indexed="81"/>
            <rFont val="Tahoma"/>
            <family val="2"/>
          </rPr>
          <t xml:space="preserve">
Placed same expiry instead of next expiry</t>
        </r>
      </text>
    </comment>
    <comment ref="C382" authorId="0" shapeId="0">
      <text>
        <r>
          <rPr>
            <b/>
            <sz val="9"/>
            <color indexed="81"/>
            <rFont val="Tahoma"/>
            <family val="2"/>
          </rPr>
          <t>admin11:</t>
        </r>
        <r>
          <rPr>
            <sz val="9"/>
            <color indexed="81"/>
            <rFont val="Tahoma"/>
            <family val="2"/>
          </rPr>
          <t xml:space="preserve">
Manually squared off all positions due to some issue (scans were taking too long to run)</t>
        </r>
      </text>
    </comment>
    <comment ref="T448" authorId="0" shapeId="0">
      <text>
        <r>
          <rPr>
            <b/>
            <sz val="9"/>
            <color indexed="81"/>
            <rFont val="Tahoma"/>
            <family val="2"/>
          </rPr>
          <t>admin11:</t>
        </r>
        <r>
          <rPr>
            <sz val="9"/>
            <color indexed="81"/>
            <rFont val="Tahoma"/>
            <family val="2"/>
          </rPr>
          <t xml:space="preserve">
Didn’t record the trades during the day</t>
        </r>
      </text>
    </comment>
    <comment ref="C469" authorId="0" shapeId="0">
      <text>
        <r>
          <rPr>
            <b/>
            <sz val="9"/>
            <color indexed="81"/>
            <rFont val="Tahoma"/>
            <family val="2"/>
          </rPr>
          <t>admin11:</t>
        </r>
        <r>
          <rPr>
            <sz val="9"/>
            <color indexed="81"/>
            <rFont val="Tahoma"/>
            <family val="2"/>
          </rPr>
          <t xml:space="preserve">
Covered manually as the zerodha scans were very slow</t>
        </r>
      </text>
    </comment>
    <comment ref="C475" authorId="0" shapeId="0">
      <text>
        <r>
          <rPr>
            <b/>
            <sz val="9"/>
            <color indexed="81"/>
            <rFont val="Tahoma"/>
            <family val="2"/>
          </rPr>
          <t>admin11:</t>
        </r>
        <r>
          <rPr>
            <sz val="9"/>
            <color indexed="81"/>
            <rFont val="Tahoma"/>
            <family val="2"/>
          </rPr>
          <t xml:space="preserve">
Manually squared off because amibroker scans became too slow</t>
        </r>
      </text>
    </comment>
    <comment ref="C576" authorId="0" shapeId="0">
      <text>
        <r>
          <rPr>
            <b/>
            <sz val="9"/>
            <color indexed="81"/>
            <rFont val="Tahoma"/>
            <family val="2"/>
          </rPr>
          <t>admin11:</t>
        </r>
        <r>
          <rPr>
            <sz val="9"/>
            <color indexed="81"/>
            <rFont val="Tahoma"/>
            <family val="2"/>
          </rPr>
          <t xml:space="preserve">
Manually squared off later after circuit opened up </t>
        </r>
      </text>
    </comment>
  </commentList>
</comments>
</file>

<file path=xl/sharedStrings.xml><?xml version="1.0" encoding="utf-8"?>
<sst xmlns="http://schemas.openxmlformats.org/spreadsheetml/2006/main" count="20232" uniqueCount="799">
  <si>
    <t>S.No</t>
  </si>
  <si>
    <t>Entry Date</t>
  </si>
  <si>
    <t>Exit Date</t>
  </si>
  <si>
    <t>O/C</t>
  </si>
  <si>
    <t>Stock</t>
  </si>
  <si>
    <t>Fut Symbol</t>
  </si>
  <si>
    <t>Lot Size</t>
  </si>
  <si>
    <t>QTY</t>
  </si>
  <si>
    <t>No.of Lots</t>
  </si>
  <si>
    <t>Buy Price</t>
  </si>
  <si>
    <t>Buy Contract</t>
  </si>
  <si>
    <t>Sell Price</t>
  </si>
  <si>
    <t>Gross Profit</t>
  </si>
  <si>
    <t>Tax</t>
  </si>
  <si>
    <t>Net Profit</t>
  </si>
  <si>
    <t>Sell Contract</t>
  </si>
  <si>
    <t>Margin Required</t>
  </si>
  <si>
    <t>Buy REL</t>
  </si>
  <si>
    <t>Buy MKT</t>
  </si>
  <si>
    <t>Sell REL</t>
  </si>
  <si>
    <t>Sell MKT</t>
  </si>
  <si>
    <t>Buy Seconds</t>
  </si>
  <si>
    <t>Sell Seconds</t>
  </si>
  <si>
    <t>Buy Time</t>
  </si>
  <si>
    <t>Sell Time</t>
  </si>
  <si>
    <t>Cvlimit</t>
  </si>
  <si>
    <t>Lev</t>
  </si>
  <si>
    <t>Close</t>
  </si>
  <si>
    <t>HINDUNILVR</t>
  </si>
  <si>
    <t>COLPAL</t>
  </si>
  <si>
    <t>EXIDEIND</t>
  </si>
  <si>
    <t>ASIANPAINT</t>
  </si>
  <si>
    <t>ASHOKLEY</t>
  </si>
  <si>
    <t>PAGEIND</t>
  </si>
  <si>
    <t>PVR</t>
  </si>
  <si>
    <t>TITAN</t>
  </si>
  <si>
    <t>SIEMENS</t>
  </si>
  <si>
    <t>UBL</t>
  </si>
  <si>
    <t>MCX</t>
  </si>
  <si>
    <t>MUTHOOTFIN</t>
  </si>
  <si>
    <t>RELIANCE</t>
  </si>
  <si>
    <t>ZEEL</t>
  </si>
  <si>
    <t>POWERGRID</t>
  </si>
  <si>
    <t>NMDC</t>
  </si>
  <si>
    <t>ICICIPRULI</t>
  </si>
  <si>
    <t>HINDPETRO</t>
  </si>
  <si>
    <t>NATIONALUM</t>
  </si>
  <si>
    <t>BHEL</t>
  </si>
  <si>
    <t>TVSMOTOR</t>
  </si>
  <si>
    <t>MANAPPURAM</t>
  </si>
  <si>
    <t>BPCL</t>
  </si>
  <si>
    <t>JINDALSTEL</t>
  </si>
  <si>
    <t>RBLBANK</t>
  </si>
  <si>
    <t>TATAMOTORS</t>
  </si>
  <si>
    <t>TORNTPHARM</t>
  </si>
  <si>
    <t>SRTRANSFIN</t>
  </si>
  <si>
    <t>IDEA</t>
  </si>
  <si>
    <t>CADILAHC</t>
  </si>
  <si>
    <t>INDUSINDBK</t>
  </si>
  <si>
    <t>BANKBARODA</t>
  </si>
  <si>
    <t>ULTRACEMCO</t>
  </si>
  <si>
    <t>BHARTIARTL</t>
  </si>
  <si>
    <t>BIOCON</t>
  </si>
  <si>
    <t>ADANIENT</t>
  </si>
  <si>
    <t>EICHERMOT</t>
  </si>
  <si>
    <t>BOSCHLTD</t>
  </si>
  <si>
    <t>IBULHSGFIN</t>
  </si>
  <si>
    <t>PEL</t>
  </si>
  <si>
    <t>CHOLAFIN</t>
  </si>
  <si>
    <t>BEL</t>
  </si>
  <si>
    <t>COALINDIA</t>
  </si>
  <si>
    <t>GMRINFRA</t>
  </si>
  <si>
    <t>SAIL</t>
  </si>
  <si>
    <t>M_MFIN</t>
  </si>
  <si>
    <t>PFC</t>
  </si>
  <si>
    <t>MOTHERSUMI</t>
  </si>
  <si>
    <t>SRF</t>
  </si>
  <si>
    <t>TATAPOWER</t>
  </si>
  <si>
    <t>JUBLFOOD</t>
  </si>
  <si>
    <t>JSWSTEEL</t>
  </si>
  <si>
    <t>TATASTEEL</t>
  </si>
  <si>
    <t>IDFCFIRSTB</t>
  </si>
  <si>
    <t>SBIN</t>
  </si>
  <si>
    <t>GRASIM</t>
  </si>
  <si>
    <t>HINDALCO</t>
  </si>
  <si>
    <t>AUROPHARMA</t>
  </si>
  <si>
    <t>INDIGO</t>
  </si>
  <si>
    <t>MFSL</t>
  </si>
  <si>
    <t>RECLTD</t>
  </si>
  <si>
    <t>IGL</t>
  </si>
  <si>
    <t>DLF</t>
  </si>
  <si>
    <t>VOLTAS</t>
  </si>
  <si>
    <t>BHARATFORG</t>
  </si>
  <si>
    <t/>
  </si>
  <si>
    <t>SUNTV</t>
  </si>
  <si>
    <t>BALKRISIND</t>
  </si>
  <si>
    <t>GLENMARK</t>
  </si>
  <si>
    <t>L_TFH</t>
  </si>
  <si>
    <t>ADANIPORTS</t>
  </si>
  <si>
    <t>ESCORTS</t>
  </si>
  <si>
    <t>PNB</t>
  </si>
  <si>
    <t>UPL</t>
  </si>
  <si>
    <t>APOLLOHOSP</t>
  </si>
  <si>
    <t>GODREJCP</t>
  </si>
  <si>
    <t>VEDL</t>
  </si>
  <si>
    <t>AMBUJACEM</t>
  </si>
  <si>
    <t>RAMCOCEM</t>
  </si>
  <si>
    <t>MGL</t>
  </si>
  <si>
    <t>IOC</t>
  </si>
  <si>
    <t>MINDTREE</t>
  </si>
  <si>
    <t>SHREECEM</t>
  </si>
  <si>
    <t>TORNTPOWER</t>
  </si>
  <si>
    <t>DIVISLAB</t>
  </si>
  <si>
    <t>APOLLOTYRE</t>
  </si>
  <si>
    <t>GAIL</t>
  </si>
  <si>
    <t>CIPLA</t>
  </si>
  <si>
    <t>SUNPHARMA</t>
  </si>
  <si>
    <t>KOTAKBANK</t>
  </si>
  <si>
    <t>PIDILITIND</t>
  </si>
  <si>
    <t>WIPRO</t>
  </si>
  <si>
    <t>HDFCLIFE</t>
  </si>
  <si>
    <t>MARICO</t>
  </si>
  <si>
    <t>BERGEPAINT</t>
  </si>
  <si>
    <t>CUMMINSIND</t>
  </si>
  <si>
    <t>CANBK</t>
  </si>
  <si>
    <t>FEDERALBNK</t>
  </si>
  <si>
    <t>BANDHANBNK</t>
  </si>
  <si>
    <t>CONCOR</t>
  </si>
  <si>
    <t>HCLTECH</t>
  </si>
  <si>
    <t>ONGC</t>
  </si>
  <si>
    <t>TECHM</t>
  </si>
  <si>
    <t>NESTLEIND</t>
  </si>
  <si>
    <t>BRITANNIA</t>
  </si>
  <si>
    <t>LUPIN</t>
  </si>
  <si>
    <t>MARUTI</t>
  </si>
  <si>
    <t>LICHSGFIN</t>
  </si>
  <si>
    <t>AXISBANK</t>
  </si>
  <si>
    <t>PETRONET</t>
  </si>
  <si>
    <t>GODREJPROP</t>
  </si>
  <si>
    <t>M_M</t>
  </si>
  <si>
    <t>HAVELLS</t>
  </si>
  <si>
    <t>NTPC</t>
  </si>
  <si>
    <t>TATACHEM</t>
  </si>
  <si>
    <t>HEROMOTOCO</t>
  </si>
  <si>
    <t>TATACONSUM</t>
  </si>
  <si>
    <t>BAJFINANCE</t>
  </si>
  <si>
    <t>HDFC</t>
  </si>
  <si>
    <t>NAUKRI</t>
  </si>
  <si>
    <t>BAJAJFINSV</t>
  </si>
  <si>
    <t>ITC</t>
  </si>
  <si>
    <t>LT</t>
  </si>
  <si>
    <t>HDFCBANK</t>
  </si>
  <si>
    <t>BATAINDIA</t>
  </si>
  <si>
    <t>COFORGE</t>
  </si>
  <si>
    <t>ACC</t>
  </si>
  <si>
    <t>AARTIIND</t>
  </si>
  <si>
    <t>INDUSTOWER</t>
  </si>
  <si>
    <t>SBILIFE</t>
  </si>
  <si>
    <t>ICICIGI</t>
  </si>
  <si>
    <t>LALPATHLAB</t>
  </si>
  <si>
    <t>DEEPAKNTR</t>
  </si>
  <si>
    <t>GUJGASLTD</t>
  </si>
  <si>
    <t>PIIND</t>
  </si>
  <si>
    <t>TRENT</t>
  </si>
  <si>
    <t>GRANULES</t>
  </si>
  <si>
    <t>HDFCAMC</t>
  </si>
  <si>
    <t>AUBANK</t>
  </si>
  <si>
    <t>IRCTC</t>
  </si>
  <si>
    <t>LTTS</t>
  </si>
  <si>
    <t>LTI</t>
  </si>
  <si>
    <t>MPHASIS</t>
  </si>
  <si>
    <t>NAVINFLUOR</t>
  </si>
  <si>
    <t>CUB</t>
  </si>
  <si>
    <t>ALKEM</t>
  </si>
  <si>
    <t>MCDOWELL_N</t>
  </si>
  <si>
    <t>APLLTD</t>
  </si>
  <si>
    <t>METROPOLIS</t>
  </si>
  <si>
    <t>ABFRL</t>
  </si>
  <si>
    <t>NAM_INDIA</t>
  </si>
  <si>
    <t>PFIZER</t>
  </si>
  <si>
    <t>STAR</t>
  </si>
  <si>
    <t>HAL</t>
  </si>
  <si>
    <t>IEX</t>
  </si>
  <si>
    <t>INDIAMART</t>
  </si>
  <si>
    <t>CANFINHOME</t>
  </si>
  <si>
    <t>COROMANDEL</t>
  </si>
  <si>
    <t>POLYCAB</t>
  </si>
  <si>
    <t>INDHOTEL</t>
  </si>
  <si>
    <t>DIXON</t>
  </si>
  <si>
    <t>ASTRAL</t>
  </si>
  <si>
    <t>OBEROIRLTY</t>
  </si>
  <si>
    <t>PERSISTENT</t>
  </si>
  <si>
    <t>JKCEMENT</t>
  </si>
  <si>
    <t>DELTACORP</t>
  </si>
  <si>
    <t>INDIACEM</t>
  </si>
  <si>
    <t>ICICIBANK</t>
  </si>
  <si>
    <t>CROMPTON</t>
  </si>
  <si>
    <t>BSOFT</t>
  </si>
  <si>
    <t>CHAMBLFERT</t>
  </si>
  <si>
    <t>GSPL</t>
  </si>
  <si>
    <t>DALBHARAT</t>
  </si>
  <si>
    <t>WHIRLPOOL</t>
  </si>
  <si>
    <t>FSL</t>
  </si>
  <si>
    <t>LAURUSLABS</t>
  </si>
  <si>
    <t>BAJAJ_AUTO</t>
  </si>
  <si>
    <t>OFSS</t>
  </si>
  <si>
    <t>ABBOTINDIA</t>
  </si>
  <si>
    <t>BTST 1125 close tradesheet</t>
  </si>
  <si>
    <t>APOLLOHOSP H22-NSF</t>
  </si>
  <si>
    <t>GMRINFRA H22-NSF</t>
  </si>
  <si>
    <t>MINDTREE H22-NSF</t>
  </si>
  <si>
    <t>NMDC H22-NSF</t>
  </si>
  <si>
    <t>IDEA H22-NSF</t>
  </si>
  <si>
    <t>JINDALSTEL H22-NSF</t>
  </si>
  <si>
    <t>TATAMOTORS H22-NSF</t>
  </si>
  <si>
    <t>IBULHSGFIN H22-NSF</t>
  </si>
  <si>
    <t>BHARATFORG H22-NSF</t>
  </si>
  <si>
    <t>BALKRISIND H22-NSF</t>
  </si>
  <si>
    <t>TVSMOTOR H22-NSF</t>
  </si>
  <si>
    <t>AUROPHARMA H22-NSF</t>
  </si>
  <si>
    <t>SAIL H22-NSF</t>
  </si>
  <si>
    <t>TATASTEEL H22-NSF</t>
  </si>
  <si>
    <t>VEDL H22-NSF</t>
  </si>
  <si>
    <t>ADANIENT H22-NSF</t>
  </si>
  <si>
    <t>NATIONALUM H22-NSF</t>
  </si>
  <si>
    <t>EXIDEIND H22-NSF</t>
  </si>
  <si>
    <t>IDFCFIRSTB H22-NSF</t>
  </si>
  <si>
    <t>L_TFH H22-NSF</t>
  </si>
  <si>
    <t>BANKBARODA H22-NSF</t>
  </si>
  <si>
    <t>LICHSGFIN H22-NSF</t>
  </si>
  <si>
    <t>PNB H22-NSF</t>
  </si>
  <si>
    <t>ASHOKLEY H22-NSF</t>
  </si>
  <si>
    <t>AMBUJACEM H22-NSF</t>
  </si>
  <si>
    <t>SHREECEM H22-NSF</t>
  </si>
  <si>
    <t>ULTRACEMCO H22-NSF</t>
  </si>
  <si>
    <t>ESCORTS H22-NSF</t>
  </si>
  <si>
    <t>COALINDIA H22-NSF</t>
  </si>
  <si>
    <t>SUNTV H22-NSF</t>
  </si>
  <si>
    <t>SRTRANSFIN H22-NSF</t>
  </si>
  <si>
    <t>PAGEIND H22-NSF</t>
  </si>
  <si>
    <t>MGL H22-NSF</t>
  </si>
  <si>
    <t>IGL H22-NSF</t>
  </si>
  <si>
    <t>PEL H22-NSF</t>
  </si>
  <si>
    <t>EICHERMOT H22-NSF</t>
  </si>
  <si>
    <t>BOSCHLTD H22-NSF</t>
  </si>
  <si>
    <t>BHARTIARTL H22-NSF</t>
  </si>
  <si>
    <t>GRASIM H22-NSF</t>
  </si>
  <si>
    <t>TORNTPOWER H22-NSF</t>
  </si>
  <si>
    <t>RBLBANK H22-NSF</t>
  </si>
  <si>
    <t>ZEEL H22-NSF</t>
  </si>
  <si>
    <t>IOC H22-NSF</t>
  </si>
  <si>
    <t>PFC H22-NSF</t>
  </si>
  <si>
    <t>MOTHERSUMI H22-NSF</t>
  </si>
  <si>
    <t>SUNPHARMA H22-NSF</t>
  </si>
  <si>
    <t>BIOCON H22-NSF</t>
  </si>
  <si>
    <t>MFSL H22-NSF</t>
  </si>
  <si>
    <t>HINDUNILVR H22-NSF</t>
  </si>
  <si>
    <t>BAJAJFINSV H22-NSF</t>
  </si>
  <si>
    <t>GLENMARK H22-NSF</t>
  </si>
  <si>
    <t>M_MFIN H22-NSF</t>
  </si>
  <si>
    <t>HINDALCO H22-NSF</t>
  </si>
  <si>
    <t>TORNTPHARM H22-NSF</t>
  </si>
  <si>
    <t>DIVISLAB H22-NSF</t>
  </si>
  <si>
    <t>ICICIPRULI H22-NSF</t>
  </si>
  <si>
    <t>MANAPPURAM H22-NSF</t>
  </si>
  <si>
    <t>JSWSTEEL H22-NSF</t>
  </si>
  <si>
    <t>GAIL H22-NSF</t>
  </si>
  <si>
    <t>INDIGO H22-NSF</t>
  </si>
  <si>
    <t>APOLLOTYRE H22-NSF</t>
  </si>
  <si>
    <t>MUTHOOTFIN H22-NSF</t>
  </si>
  <si>
    <t>INDUSINDBK H22-NSF</t>
  </si>
  <si>
    <t>CIPLA H22-NSF</t>
  </si>
  <si>
    <t>CADILAHC H22-NSF</t>
  </si>
  <si>
    <t>JUBLFOOD H22-NSF</t>
  </si>
  <si>
    <t>PIDILITIND H22-NSF</t>
  </si>
  <si>
    <t>BPCL H22-NSF</t>
  </si>
  <si>
    <t>HINDPETRO H22-NSF</t>
  </si>
  <si>
    <t>ICICIBANK H22-NSF</t>
  </si>
  <si>
    <t>RELIANCE H22-NSF</t>
  </si>
  <si>
    <t>UPL H22-NSF</t>
  </si>
  <si>
    <t>TECHM H22-NSF</t>
  </si>
  <si>
    <t>TATAPOWER H22-NSF</t>
  </si>
  <si>
    <t>SBIN H22-NSF</t>
  </si>
  <si>
    <t>MARICO H22-NSF</t>
  </si>
  <si>
    <t>BERGEPAINT H22-NSF</t>
  </si>
  <si>
    <t>BEL H22-NSF</t>
  </si>
  <si>
    <t>PVR H22-NSF</t>
  </si>
  <si>
    <t>POWERGRID H22-NSF</t>
  </si>
  <si>
    <t>CANBK H22-NSF</t>
  </si>
  <si>
    <t>CONCOR H22-NSF</t>
  </si>
  <si>
    <t>BANDHANBNK H22-NSF</t>
  </si>
  <si>
    <t>HCLTECH H22-NSF</t>
  </si>
  <si>
    <t>WIPRO H22-NSF</t>
  </si>
  <si>
    <t>ONGC H22-NSF</t>
  </si>
  <si>
    <t>ADANIPORTS H22-NSF</t>
  </si>
  <si>
    <t>BRITANNIA H22-NSF</t>
  </si>
  <si>
    <t>CHOLAFIN H22-NSF</t>
  </si>
  <si>
    <t>NAUKRI H22-NSF</t>
  </si>
  <si>
    <t>AXISBANK H22-NSF</t>
  </si>
  <si>
    <t>DLF H22-NSF</t>
  </si>
  <si>
    <t>TITAN H22-NSF</t>
  </si>
  <si>
    <t>PETRONET H22-NSF</t>
  </si>
  <si>
    <t>GODREJCP H22-NSF</t>
  </si>
  <si>
    <t>BAJFINANCE H22-NSF</t>
  </si>
  <si>
    <t>LUPIN H22-NSF</t>
  </si>
  <si>
    <t>M_M H22-NSF</t>
  </si>
  <si>
    <t>GODREJPROP H22-NSF</t>
  </si>
  <si>
    <t>CUMMINSIND H22-NSF</t>
  </si>
  <si>
    <t>HDFC H22-NSF</t>
  </si>
  <si>
    <t>HEROMOTOCO H22-NSF</t>
  </si>
  <si>
    <t>MARUTI H22-NSF</t>
  </si>
  <si>
    <t>TATACHEM H22-NSF</t>
  </si>
  <si>
    <t>ASIANPAINT H22-NSF</t>
  </si>
  <si>
    <t>COLPAL H22-NSF</t>
  </si>
  <si>
    <t>TATACONSUM H22-NSF</t>
  </si>
  <si>
    <t>HDFCLIFE H22-NSF</t>
  </si>
  <si>
    <t>KOTAKBANK H22-NSF</t>
  </si>
  <si>
    <t>FEDERALBNK H22-NSF</t>
  </si>
  <si>
    <t>SBILIFE H22-NSF</t>
  </si>
  <si>
    <t>BHEL H22-NSF</t>
  </si>
  <si>
    <t>RECLTD H22-NSF</t>
  </si>
  <si>
    <t>UBL H22-NSF</t>
  </si>
  <si>
    <t>ACC H22-NSF</t>
  </si>
  <si>
    <t>NTPC H22-NSF</t>
  </si>
  <si>
    <t>RAMCOCEM H22-NSF</t>
  </si>
  <si>
    <t>LT H22-NSF</t>
  </si>
  <si>
    <t>SRF H22-NSF</t>
  </si>
  <si>
    <t>VOLTAS H22-NSF</t>
  </si>
  <si>
    <t>HAVELLS H22-NSF</t>
  </si>
  <si>
    <t>HDFCBANK H22-NSF</t>
  </si>
  <si>
    <t>SIEMENS H22-NSF</t>
  </si>
  <si>
    <t>COFORGE H22-NSF</t>
  </si>
  <si>
    <t>BATAINDIA H22-NSF</t>
  </si>
  <si>
    <t>ITC H22-NSF</t>
  </si>
  <si>
    <t>AARTIIND H22-NSF</t>
  </si>
  <si>
    <t>INDUSTOWER H22-NSF</t>
  </si>
  <si>
    <t>ICICIGI H22-NSF</t>
  </si>
  <si>
    <t>LALPATHLAB H22-NSF</t>
  </si>
  <si>
    <t>DEEPAKNTR H22-NSF</t>
  </si>
  <si>
    <t>GUJGASLTD H22-NSF</t>
  </si>
  <si>
    <t>LTI H22-NSF</t>
  </si>
  <si>
    <t>PIIND H22-NSF</t>
  </si>
  <si>
    <t>TRENT H22-NSF</t>
  </si>
  <si>
    <t>GRANULES H22-NSF</t>
  </si>
  <si>
    <t>HDFCAMC H22-NSF</t>
  </si>
  <si>
    <t>AUBANK H22-NSF</t>
  </si>
  <si>
    <t>IRCTC H22-NSF</t>
  </si>
  <si>
    <t>LTTS H22-NSF</t>
  </si>
  <si>
    <t>MPHASIS H22-NSF</t>
  </si>
  <si>
    <t>NAVINFLUOR H22-NSF</t>
  </si>
  <si>
    <t>CUB H22-NSF</t>
  </si>
  <si>
    <t>APLLTD H22-NSF</t>
  </si>
  <si>
    <t>ALKEM H22-NSF</t>
  </si>
  <si>
    <t>BAJAJ_AUTO H22-NSF</t>
  </si>
  <si>
    <t>MCDOWELL_N H22-NSF</t>
  </si>
  <si>
    <t>INDHOTEL H22-NSF</t>
  </si>
  <si>
    <t>METROPOLIS H22-NSF</t>
  </si>
  <si>
    <t>ABFRL H22-NSF</t>
  </si>
  <si>
    <t>NAM_INDIA H22-NSF</t>
  </si>
  <si>
    <t>PFIZER H22-NSF</t>
  </si>
  <si>
    <t>STAR H22-NSF</t>
  </si>
  <si>
    <t>ASTRAL H22-NSF</t>
  </si>
  <si>
    <t>HAL H22-NSF</t>
  </si>
  <si>
    <t>MCX H22-NSF</t>
  </si>
  <si>
    <t>IEX H22-NSF</t>
  </si>
  <si>
    <t>INDIAMART H22-NSF</t>
  </si>
  <si>
    <t>CANFINHOME H22-NSF</t>
  </si>
  <si>
    <t>COROMANDEL H22-NSF</t>
  </si>
  <si>
    <t>DIXON H22-NSF</t>
  </si>
  <si>
    <t>DALBHARAT H22-NSF</t>
  </si>
  <si>
    <t>OBEROIRLTY H22-NSF</t>
  </si>
  <si>
    <t>PERSISTENT H22-NSF</t>
  </si>
  <si>
    <t>POLYCAB H22-NSF</t>
  </si>
  <si>
    <t>JKCEMENT H22-NSF</t>
  </si>
  <si>
    <t>DELTACORP H22-NSF</t>
  </si>
  <si>
    <t>INDIACEM H22-NSF</t>
  </si>
  <si>
    <t>OFSS H22-NSF</t>
  </si>
  <si>
    <t>ABBOTINDIA H22-NSF</t>
  </si>
  <si>
    <t>BSOFT H22-NSF</t>
  </si>
  <si>
    <t>CHAMBLFERT H22-NSF</t>
  </si>
  <si>
    <t>LAURUSLABS H22-NSF</t>
  </si>
  <si>
    <t>GSPL H22-NSF</t>
  </si>
  <si>
    <t>WHIRLPOOL H22-NSF</t>
  </si>
  <si>
    <t>FSL H22-NSF</t>
  </si>
  <si>
    <t>nse_fo|ADANIENTEntry Date</t>
  </si>
  <si>
    <t>nse_fo|BELEntry Date</t>
  </si>
  <si>
    <t>nse_fo|LICHSGFINEntry Date</t>
  </si>
  <si>
    <t>nse_fo|ASHOKLEYEntry Date</t>
  </si>
  <si>
    <t>nse_fo|AARTIINDEntry Date</t>
  </si>
  <si>
    <t>nse_fo|INDUSTOWEREntry Date</t>
  </si>
  <si>
    <t>nse_fo|AXISBANKEntry Date</t>
  </si>
  <si>
    <t>nse_fo|CONCOREntry Date</t>
  </si>
  <si>
    <t>nse_fo|RBLBANKEntry Date</t>
  </si>
  <si>
    <t>nse_fo|SRTRANSFINEntry Date</t>
  </si>
  <si>
    <t>nse_fo|VEDLEntry Date</t>
  </si>
  <si>
    <t>nse_fo|VOLTASEntry Date</t>
  </si>
  <si>
    <t>nse_fo|BHARATFORGEntry Date</t>
  </si>
  <si>
    <t>nse_fo|HINDALCOEntry Date</t>
  </si>
  <si>
    <t>nse_fo|JINDALSTELEntry Date</t>
  </si>
  <si>
    <t>nse_fo|TATASTEELEntry Date</t>
  </si>
  <si>
    <t>nse_fo|ICICIPRULIEntry Date</t>
  </si>
  <si>
    <t>nse_fo|PELEntry Date</t>
  </si>
  <si>
    <t>nse_fo|SBILIFEEntry Date</t>
  </si>
  <si>
    <t>nse_fo|UPLEntry Date</t>
  </si>
  <si>
    <t>nse_fo|WIPROEntry Date</t>
  </si>
  <si>
    <t>nse_fo|ZEELEntry Date</t>
  </si>
  <si>
    <t>nse_fo|BOSCHLTDEntry Date</t>
  </si>
  <si>
    <t>nse_fo|CHOLAFINEntry Date</t>
  </si>
  <si>
    <t>nse_fo|DLFEntry Date</t>
  </si>
  <si>
    <t>nse_fo|EICHERMOTEntry Date</t>
  </si>
  <si>
    <t>nse_fo|IDFCFIRSTBEntry Date</t>
  </si>
  <si>
    <t>nse_fo|TATACHEMEntry Date</t>
  </si>
  <si>
    <t>nse_fo|TATAMOTORSEntry Date</t>
  </si>
  <si>
    <t>nse_fo|TATAPOWEREntry Date</t>
  </si>
  <si>
    <t>nse_fo|BHELEntry Date</t>
  </si>
  <si>
    <t>nse_fo|IOCEntry Date</t>
  </si>
  <si>
    <t>nse_fo|M&amp;MEntry Date</t>
  </si>
  <si>
    <t>nse_fo|NTPCEntry Date</t>
  </si>
  <si>
    <t>nse_fo|IDEAEntry Date</t>
  </si>
  <si>
    <t>nse_fo|GRASIMEntry Date</t>
  </si>
  <si>
    <t>nse_fo|IBULHSGFINEntry Date</t>
  </si>
  <si>
    <t>nse_fo|INDIGOEntry Date</t>
  </si>
  <si>
    <t>nse_fo|L&amp;TFHEntry Date</t>
  </si>
  <si>
    <t>nse_fo|RECLTDEntry Date</t>
  </si>
  <si>
    <t>nse_fo|SIEMENSEntry Date</t>
  </si>
  <si>
    <t>nse_fo|TORNTPHARMEntry Date</t>
  </si>
  <si>
    <t>nse_fo|APOLLOTYREEntry Date</t>
  </si>
  <si>
    <t>nse_fo|BALKRISINDEntry Date</t>
  </si>
  <si>
    <t>nse_fo|COFORGEEntry Date</t>
  </si>
  <si>
    <t>nse_fo|MINDTREEEntry Date</t>
  </si>
  <si>
    <t>nse_fo|NAUKRIEntry Date</t>
  </si>
  <si>
    <t>nse_fo|BAJAJFINSVEntry Date</t>
  </si>
  <si>
    <t>nse_fo|BAJFINANCEEntry Date</t>
  </si>
  <si>
    <t>nse_fo|HAVELLSEntry Date</t>
  </si>
  <si>
    <t>nse_fo|HEROMOTOCOEntry Date</t>
  </si>
  <si>
    <t>nse_fo|MOTHERSUMIEntry Date</t>
  </si>
  <si>
    <t>nse_fo|INDUSINDBKEntry Date</t>
  </si>
  <si>
    <t>nse_fo|ACCEntry Date</t>
  </si>
  <si>
    <t>nse_fo|AMBUJACEMEntry Date</t>
  </si>
  <si>
    <t>nse_fo|CUMMINSINDEntry Date</t>
  </si>
  <si>
    <t>nse_fo|HDFCBANKEntry Date</t>
  </si>
  <si>
    <t>nse_fo|TVSMOTOREntry Date</t>
  </si>
  <si>
    <t>nse_fo|ULTRACEMCOEntry Date</t>
  </si>
  <si>
    <t>nse_fo|CIPLAEntry Date</t>
  </si>
  <si>
    <t>nse_fo|ESCORTSEntry Date</t>
  </si>
  <si>
    <t>nse_fo|GMRINFRAEntry Date</t>
  </si>
  <si>
    <t>nse_fo|ICICIGIEntry Date</t>
  </si>
  <si>
    <t>nse_fo|POWERGRIDEntry Date</t>
  </si>
  <si>
    <t>nse_fo|MANAPPURAMEntry Date</t>
  </si>
  <si>
    <t>nse_fo|ONGCEntry Date</t>
  </si>
  <si>
    <t>nse_fo|SUNTVEntry Date</t>
  </si>
  <si>
    <t>nse_fo|GODREJPROPEntry Date</t>
  </si>
  <si>
    <t>nse_fo|KOTAKBANKEntry Date</t>
  </si>
  <si>
    <t>nse_fo|SBINEntry Date</t>
  </si>
  <si>
    <t>nse_fo|EXIDEINDEntry Date</t>
  </si>
  <si>
    <t>nse_fo|ASIANPAINTEntry Date</t>
  </si>
  <si>
    <t>nse_fo|PNBEntry Date</t>
  </si>
  <si>
    <t>nse_fo|MFSLEntry Date</t>
  </si>
  <si>
    <t>nse_fo|MUTHOOTFINEntry Date</t>
  </si>
  <si>
    <t>nse_fo|M&amp;MFINEntry Date</t>
  </si>
  <si>
    <t>nse_fo|TORNTPOWEREntry Date</t>
  </si>
  <si>
    <t>nse_fo|IGLEntry Date</t>
  </si>
  <si>
    <t>nse_fo|MGLEntry Date</t>
  </si>
  <si>
    <t>nse_fo|NATIONALUMEntry Date</t>
  </si>
  <si>
    <t>nse_fo|BANKBARODAEntry Date</t>
  </si>
  <si>
    <t>nse_fo|LALPATHLABEntry Date</t>
  </si>
  <si>
    <t>nse_fo|GAILEntry Date</t>
  </si>
  <si>
    <t>nse_fo|HINDPETROEntry Date</t>
  </si>
  <si>
    <t>nse_fo|JUBLFOODEntry Date</t>
  </si>
  <si>
    <t>nse_fo|PAGEINDEntry Date</t>
  </si>
  <si>
    <t>nse_fo|DEEPAKNTREntry Date</t>
  </si>
  <si>
    <t>nse_fo|GUJGASLTDEntry Date</t>
  </si>
  <si>
    <t>nse_fo|PIINDEntry Date</t>
  </si>
  <si>
    <t>nse_fo|TRENTEntry Date</t>
  </si>
  <si>
    <t>nse_fo|GRANULESEntry Date</t>
  </si>
  <si>
    <t>nse_fo|HDFCAMCEntry Date</t>
  </si>
  <si>
    <t>nse_fo|JSWSTEELEntry Date</t>
  </si>
  <si>
    <t>nse_fo|AUBANKEntry Date</t>
  </si>
  <si>
    <t>nse_fo|IRCTCEntry Date</t>
  </si>
  <si>
    <t>nse_fo|PVREntry Date</t>
  </si>
  <si>
    <t>nse_fo|LTTSEntry Date</t>
  </si>
  <si>
    <t>nse_fo|LTIEntry Date</t>
  </si>
  <si>
    <t>nse_fo|MPHASISEntry Date</t>
  </si>
  <si>
    <t>nse_fo|UBLEntry Date</t>
  </si>
  <si>
    <t>nse_fo|SRFEntry Date</t>
  </si>
  <si>
    <t>nse_fo|ADANIPORTSEntry Date</t>
  </si>
  <si>
    <t>nse_fo|NAVINFLUOREntry Date</t>
  </si>
  <si>
    <t>nse_fo|BANDHANBNKEntry Date</t>
  </si>
  <si>
    <t>nse_fo|CUBEntry Date</t>
  </si>
  <si>
    <t>nse_fo|NESTLEINDEntry Date</t>
  </si>
  <si>
    <t>nse_fo|AUROPHARMAEntry Date</t>
  </si>
  <si>
    <t>nse_fo|CADILAHCEntry Date</t>
  </si>
  <si>
    <t>nse_fo|CANBKEntry Date</t>
  </si>
  <si>
    <t>nse_fo|GLENMARKEntry Date</t>
  </si>
  <si>
    <t>nse_fo|SUNPHARMAEntry Date</t>
  </si>
  <si>
    <t>nse_fo|FEDERALBNKEntry Date</t>
  </si>
  <si>
    <t>nse_fo|BPCLEntry Date</t>
  </si>
  <si>
    <t>nse_fo|APOLLOHOSPEntry Date</t>
  </si>
  <si>
    <t>nse_fo|ALKEMEntry Date</t>
  </si>
  <si>
    <t>nse_fo|MARICOEntry Date</t>
  </si>
  <si>
    <t>nse_fo|SAILEntry Date</t>
  </si>
  <si>
    <t>nse_fo|PFCEntry Date</t>
  </si>
  <si>
    <t>nse_fo|LUPINEntry Date</t>
  </si>
  <si>
    <t>nse_fo|COALINDIAEntry Date</t>
  </si>
  <si>
    <t>nse_fo|GODREJCPEntry Date</t>
  </si>
  <si>
    <t>nse_fo|COLPALEntry Date</t>
  </si>
  <si>
    <t>nse_fo|ITCEntry Date</t>
  </si>
  <si>
    <t>nse_fo|TITANEntry Date</t>
  </si>
  <si>
    <t>nse_fo|MCDOWELL&amp;NEntry Date</t>
  </si>
  <si>
    <t>nse_fo|BATAINDIAEntry Date</t>
  </si>
  <si>
    <t>nse_fo|DIVISLABEntry Date</t>
  </si>
  <si>
    <t>nse_fo|APLLTDEntry Date</t>
  </si>
  <si>
    <t>nse_fo|MARUTIEntry Date</t>
  </si>
  <si>
    <t>nse_fo|PIDILITINDEntry Date</t>
  </si>
  <si>
    <t>nse_fo|RAMCOCEMEntry Date</t>
  </si>
  <si>
    <t>nse_fo|BERGEPAINTEntry Date</t>
  </si>
  <si>
    <t>nse_fo|METROPOLISEntry Date</t>
  </si>
  <si>
    <t>nse_fo|ABFRLEntry Date</t>
  </si>
  <si>
    <t>nse_fo|HCLTECHEntry Date</t>
  </si>
  <si>
    <t>nse_fo|LTEntry Date</t>
  </si>
  <si>
    <t>nse_fo|NAM&amp;INDIAEntry Date</t>
  </si>
  <si>
    <t>nse_fo|TECHMEntry Date</t>
  </si>
  <si>
    <t>nse_fo|PFIZEREntry Date</t>
  </si>
  <si>
    <t>nse_fo|HDFCEntry Date</t>
  </si>
  <si>
    <t>nse_fo|BHARTIARTLEntry Date</t>
  </si>
  <si>
    <t>nse_fo|STAREntry Date</t>
  </si>
  <si>
    <t>nse_fo|PETRONETEntry Date</t>
  </si>
  <si>
    <t>nse_fo|HALEntry Date</t>
  </si>
  <si>
    <t>nse_fo|HDFCLIFEEntry Date</t>
  </si>
  <si>
    <t>nse_fo|SHREECEMEntry Date</t>
  </si>
  <si>
    <t>nse_fo|IEXEntry Date</t>
  </si>
  <si>
    <t>nse_fo|INDIAMARTEntry Date</t>
  </si>
  <si>
    <t>nse_fo|CANFINHOMEEntry Date</t>
  </si>
  <si>
    <t>nse_fo|COROMANDELEntry Date</t>
  </si>
  <si>
    <t>nse_fo|BIOCONEntry Date</t>
  </si>
  <si>
    <t>nse_fo|POLYCABEntry Date</t>
  </si>
  <si>
    <t>nse_fo|INDHOTELEntry Date</t>
  </si>
  <si>
    <t>nse_fo|MCXEntry Date</t>
  </si>
  <si>
    <t>nse_fo|DIXONEntry Date</t>
  </si>
  <si>
    <t>nse_fo|ASTRALEntry Date</t>
  </si>
  <si>
    <t>nse_fo|OBEROIRLTYEntry Date</t>
  </si>
  <si>
    <t>nse_fo|PERSISTENTEntry Date</t>
  </si>
  <si>
    <t>nse_fo|JKCEMENTEntry Date</t>
  </si>
  <si>
    <t>nse_fo|DELTACORPEntry Date</t>
  </si>
  <si>
    <t>nse_fo|INDIACEMEntry Date</t>
  </si>
  <si>
    <t>nse_fo|ICICIBANKEntry Date</t>
  </si>
  <si>
    <t>nse_fo|CROMPTONEntry Date</t>
  </si>
  <si>
    <t>nse_fo|BSOFTEntry Date</t>
  </si>
  <si>
    <t>nse_fo|CHAMBLFERTEntry Date</t>
  </si>
  <si>
    <t>nse_fo|NMDCEntry Date</t>
  </si>
  <si>
    <t>nse_fo|GSPLEntry Date</t>
  </si>
  <si>
    <t>nse_fo|DALBHARATEntry Date</t>
  </si>
  <si>
    <t>nse_fo|WHIRLPOOLEntry Date</t>
  </si>
  <si>
    <t>nse_fo|FSLEntry Date</t>
  </si>
  <si>
    <t>nse_fo|LAURUSLABSEntry Date</t>
  </si>
  <si>
    <t>Symbol</t>
  </si>
  <si>
    <t>Trade</t>
  </si>
  <si>
    <t>Date</t>
  </si>
  <si>
    <t>Price</t>
  </si>
  <si>
    <t>Ex. date</t>
  </si>
  <si>
    <t>Ex. Price</t>
  </si>
  <si>
    <t>% chg</t>
  </si>
  <si>
    <t>Profit</t>
  </si>
  <si>
    <t>% Profit</t>
  </si>
  <si>
    <t>Position value</t>
  </si>
  <si>
    <t>Cum. Profit</t>
  </si>
  <si>
    <t># bars</t>
  </si>
  <si>
    <t>Profit/bar</t>
  </si>
  <si>
    <t>MAE</t>
  </si>
  <si>
    <t>MFE</t>
  </si>
  <si>
    <t>Scale In/Out</t>
  </si>
  <si>
    <t>Long</t>
  </si>
  <si>
    <t>0/0</t>
  </si>
  <si>
    <t>Trade List</t>
  </si>
  <si>
    <t>Stock List</t>
  </si>
  <si>
    <t>Backtest List</t>
  </si>
  <si>
    <t>Reconciliation</t>
  </si>
  <si>
    <t>Live</t>
  </si>
  <si>
    <t>ERROR</t>
  </si>
  <si>
    <t>ADANIENT.FUT</t>
  </si>
  <si>
    <t>BEL.FUT</t>
  </si>
  <si>
    <t>LALPATHLAB.FUT</t>
  </si>
  <si>
    <t>LICHSGFIN.FUT</t>
  </si>
  <si>
    <t>ASHOKLEY.FUT</t>
  </si>
  <si>
    <t>AARTIIND.FUT</t>
  </si>
  <si>
    <t>AXISBANK.FUT</t>
  </si>
  <si>
    <t>INDUSTOWER.FUT</t>
  </si>
  <si>
    <t>CONCOR.FUT</t>
  </si>
  <si>
    <t>RBLBANK.FUT</t>
  </si>
  <si>
    <t>SRTRANSFIN.FUT</t>
  </si>
  <si>
    <t>VEDL.FUT</t>
  </si>
  <si>
    <t>VOLTAS.FUT</t>
  </si>
  <si>
    <t>BHARATFORG.FUT</t>
  </si>
  <si>
    <t>HINDALCO.FUT</t>
  </si>
  <si>
    <t>JINDALSTEL.FUT</t>
  </si>
  <si>
    <t>TATASTEEL.FUT</t>
  </si>
  <si>
    <t>ICICIPRULI.FUT</t>
  </si>
  <si>
    <t>PEL.FUT</t>
  </si>
  <si>
    <t>SBILIFE.FUT</t>
  </si>
  <si>
    <t>UPL.FUT</t>
  </si>
  <si>
    <t>WIPRO.FUT</t>
  </si>
  <si>
    <t>ZEEL.FUT</t>
  </si>
  <si>
    <t>BOSCHLTD.FUT</t>
  </si>
  <si>
    <t>CHOLAFIN.FUT</t>
  </si>
  <si>
    <t>DLF.FUT</t>
  </si>
  <si>
    <t>EICHERMOT.FUT</t>
  </si>
  <si>
    <t>IDFCFIRSTB.FUT</t>
  </si>
  <si>
    <t>TATACHEM.FUT</t>
  </si>
  <si>
    <t>TATAMOTORS.FUT</t>
  </si>
  <si>
    <t>TATAPOWER.FUT</t>
  </si>
  <si>
    <t>BHEL.FUT</t>
  </si>
  <si>
    <t>IOC.FUT</t>
  </si>
  <si>
    <t>M_M.FUT</t>
  </si>
  <si>
    <t>NTPC.FUT</t>
  </si>
  <si>
    <t>IDEA.FUT</t>
  </si>
  <si>
    <t>GRASIM.FUT</t>
  </si>
  <si>
    <t>IBULHSGFIN.FUT</t>
  </si>
  <si>
    <t>INDIGO.FUT</t>
  </si>
  <si>
    <t>L_TFH.FUT</t>
  </si>
  <si>
    <t>RECLTD.FUT</t>
  </si>
  <si>
    <t>SIEMENS.FUT</t>
  </si>
  <si>
    <t>TORNTPHARM.FUT</t>
  </si>
  <si>
    <t>APOLLOTYRE.FUT</t>
  </si>
  <si>
    <t>BALKRISIND.FUT</t>
  </si>
  <si>
    <t>COFORGE.FUT</t>
  </si>
  <si>
    <t>MINDTREE.FUT</t>
  </si>
  <si>
    <t>NAUKRI.FUT</t>
  </si>
  <si>
    <t>BAJAJFINSV.FUT</t>
  </si>
  <si>
    <t>BAJFINANCE.FUT</t>
  </si>
  <si>
    <t>HAVELLS.FUT</t>
  </si>
  <si>
    <t>MCDOWELL_N.FUT</t>
  </si>
  <si>
    <t>BAJAJ_AUTO.FUT</t>
  </si>
  <si>
    <t>HEROMOTOCO.FUT</t>
  </si>
  <si>
    <t>MOTHERSUMI.FUT</t>
  </si>
  <si>
    <t>INDUSINDBK.FUT</t>
  </si>
  <si>
    <t>ACC.FUT</t>
  </si>
  <si>
    <t>AMBUJACEM.FUT</t>
  </si>
  <si>
    <t>CUMMINSIND.FUT</t>
  </si>
  <si>
    <t>HDFCBANK.FUT</t>
  </si>
  <si>
    <t>TVSMOTOR.FUT</t>
  </si>
  <si>
    <t>ULTRACEMCO.FUT</t>
  </si>
  <si>
    <t>CIPLA.FUT</t>
  </si>
  <si>
    <t>ESCORTS.FUT</t>
  </si>
  <si>
    <t>GMRINFRA.FUT</t>
  </si>
  <si>
    <t>ICICIGI.FUT</t>
  </si>
  <si>
    <t>POWERGRID.FUT</t>
  </si>
  <si>
    <t>MANAPPURAM.FUT</t>
  </si>
  <si>
    <t>ONGC.FUT</t>
  </si>
  <si>
    <t>SUNTV.FUT</t>
  </si>
  <si>
    <t>GODREJPROP.FUT</t>
  </si>
  <si>
    <t>KOTAKBANK.FUT</t>
  </si>
  <si>
    <t>SBIN.FUT</t>
  </si>
  <si>
    <t>EXIDEIND.FUT</t>
  </si>
  <si>
    <t>ASIANPAINT.FUT</t>
  </si>
  <si>
    <t>PNB.FUT</t>
  </si>
  <si>
    <t>M_MFIN.FUT</t>
  </si>
  <si>
    <t>MUTHOOTFIN.FUT</t>
  </si>
  <si>
    <t>TORNTPOWER.FUT</t>
  </si>
  <si>
    <t>IGL.FUT</t>
  </si>
  <si>
    <t>MGL.FUT</t>
  </si>
  <si>
    <t>NATIONALUM.FUT</t>
  </si>
  <si>
    <t>BANKBARODA.FUT</t>
  </si>
  <si>
    <t>GAIL.FUT</t>
  </si>
  <si>
    <t>HINDPETRO.FUT</t>
  </si>
  <si>
    <t>JUBLFOOD.FUT</t>
  </si>
  <si>
    <t>PAGEIND.FUT</t>
  </si>
  <si>
    <t>TRENT.FUT</t>
  </si>
  <si>
    <t>PIIND.FUT</t>
  </si>
  <si>
    <t>GRANULES.FUT</t>
  </si>
  <si>
    <t>HDFCAMC.FUT</t>
  </si>
  <si>
    <t>JSWSTEEL.FUT</t>
  </si>
  <si>
    <t>NAM_INDIA.FUT</t>
  </si>
  <si>
    <t>AUBANK.FUT</t>
  </si>
  <si>
    <t>IRCTC.FUT</t>
  </si>
  <si>
    <t>PVR.FUT</t>
  </si>
  <si>
    <t>LTTS.FUT</t>
  </si>
  <si>
    <t>LTI.FUT</t>
  </si>
  <si>
    <t>MPHASIS.FUT</t>
  </si>
  <si>
    <t>UBL.FUT</t>
  </si>
  <si>
    <t>AARTIIND.FUT1</t>
  </si>
  <si>
    <t>SRF.FUT</t>
  </si>
  <si>
    <t>ADANIPORTS.FUT</t>
  </si>
  <si>
    <t>DEEPAKNTR.FUT</t>
  </si>
  <si>
    <t>NAVINFLUOR.FUT</t>
  </si>
  <si>
    <t>BANDHANBNK.FUT</t>
  </si>
  <si>
    <t>CUB.FUT</t>
  </si>
  <si>
    <t>NESTLEIND.FUT</t>
  </si>
  <si>
    <t>AUROPHARMA.FUT</t>
  </si>
  <si>
    <t>CADILAHC.FUT</t>
  </si>
  <si>
    <t>CANBK.FUT</t>
  </si>
  <si>
    <t>GLENMARK.FUT</t>
  </si>
  <si>
    <t>SUNPHARMA.FUT</t>
  </si>
  <si>
    <t>FEDERALBNK.FUT</t>
  </si>
  <si>
    <t>BPCL.FUT</t>
  </si>
  <si>
    <t>APOLLOHOSP.FUT</t>
  </si>
  <si>
    <t>ALKEM.FUT</t>
  </si>
  <si>
    <t>MARICO.FUT</t>
  </si>
  <si>
    <t>SAIL.FUT</t>
  </si>
  <si>
    <t>PFC.FUT</t>
  </si>
  <si>
    <t>LUPIN.FUT</t>
  </si>
  <si>
    <t>COALINDIA.FUT</t>
  </si>
  <si>
    <t>GODREJCP.FUT</t>
  </si>
  <si>
    <t>COLPAL.FUT</t>
  </si>
  <si>
    <t>ITC.FUT</t>
  </si>
  <si>
    <t>TITAN.FUT</t>
  </si>
  <si>
    <t>IBULHSGFIN.FUT1</t>
  </si>
  <si>
    <t>MFSL.FUT</t>
  </si>
  <si>
    <t>BATAINDIA.FUT</t>
  </si>
  <si>
    <t>DIVISLAB.FUT</t>
  </si>
  <si>
    <t>APLLTD.FUT</t>
  </si>
  <si>
    <t>GUJGASLTD.FUT</t>
  </si>
  <si>
    <t>MARUTI.FUT</t>
  </si>
  <si>
    <t>PIDILITIND.FUT</t>
  </si>
  <si>
    <t>RAMCOCEM.FUT</t>
  </si>
  <si>
    <t>BERGEPAINT.FUT</t>
  </si>
  <si>
    <t>METROPOLIS.FUT</t>
  </si>
  <si>
    <t>ABFRL.FUT</t>
  </si>
  <si>
    <t>HCLTECH.FUT</t>
  </si>
  <si>
    <t>LT.FUT</t>
  </si>
  <si>
    <t>TECHM.FUT</t>
  </si>
  <si>
    <t>PFIZER.FUT</t>
  </si>
  <si>
    <t>HDFC.FUT</t>
  </si>
  <si>
    <t>BHARTIARTL.FUT</t>
  </si>
  <si>
    <t>STAR.FUT</t>
  </si>
  <si>
    <t>PETRONET.FUT</t>
  </si>
  <si>
    <t>GODREJCP.FUT1</t>
  </si>
  <si>
    <t>JUBLFOOD.FUT1</t>
  </si>
  <si>
    <t>M_MFIN.FUT1</t>
  </si>
  <si>
    <t>HAL.FUT</t>
  </si>
  <si>
    <t>HDFCLIFE.FUT</t>
  </si>
  <si>
    <t>SHREECEM.FUT</t>
  </si>
  <si>
    <t>IEX.FUT</t>
  </si>
  <si>
    <t>INDIAMART.FUT</t>
  </si>
  <si>
    <t>CANFINHOME.FUT</t>
  </si>
  <si>
    <t>COROMANDEL.FUT</t>
  </si>
  <si>
    <t>BIOCON.FUT</t>
  </si>
  <si>
    <t>POLYCAB.FUT</t>
  </si>
  <si>
    <t>INDHOTEL.FUT</t>
  </si>
  <si>
    <t>MCX.FUT</t>
  </si>
  <si>
    <t>ABBOTINDIA.FUT</t>
  </si>
  <si>
    <t>DELTACORP.FUT</t>
  </si>
  <si>
    <t>DIXON.FUT</t>
  </si>
  <si>
    <t>ASTRAL.FUT</t>
  </si>
  <si>
    <t>OBEROIRLTY.FUT</t>
  </si>
  <si>
    <t>PERSISTENT.FUT</t>
  </si>
  <si>
    <t>JKCEMENT.FUT</t>
  </si>
  <si>
    <t>INDIACEM.FUT</t>
  </si>
  <si>
    <t>ICICIBANK.FUT</t>
  </si>
  <si>
    <t>BSOFT.FUT</t>
  </si>
  <si>
    <t>CHAMBLFERT.FUT</t>
  </si>
  <si>
    <t>FSL.FUT</t>
  </si>
  <si>
    <t>NMDC.FUT</t>
  </si>
  <si>
    <t>ADANIPORTS.FUT1</t>
  </si>
  <si>
    <t>CHAMBLFERT.FUT1</t>
  </si>
  <si>
    <t>ICICIGI.FUT1</t>
  </si>
  <si>
    <t>ONGC.FUT1</t>
  </si>
  <si>
    <t>ZEEL.FUT1</t>
  </si>
  <si>
    <t>BSOFT.FUT1</t>
  </si>
  <si>
    <t>DELTACORP.FUT1</t>
  </si>
  <si>
    <t>GODREJPROP.FUT1</t>
  </si>
  <si>
    <t>LAURUSLABS.FUT1</t>
  </si>
  <si>
    <t>TORNTPHARM.FUT1</t>
  </si>
  <si>
    <t>GSPL.FUT</t>
  </si>
  <si>
    <t>DALBHARAT.FUT</t>
  </si>
  <si>
    <t>WHIRLPOOL.FUT</t>
  </si>
  <si>
    <t>LAURUSLABS.FUT</t>
  </si>
  <si>
    <t>HINDPETRO.FUT1</t>
  </si>
  <si>
    <t>BRITANNIA.FUT</t>
  </si>
  <si>
    <t>OFSS.FUT</t>
  </si>
  <si>
    <t>RELIANCE.FUT1</t>
  </si>
  <si>
    <t>HINDUNILVR.FUT</t>
  </si>
  <si>
    <t>BEL.FUT1</t>
  </si>
  <si>
    <t>CHOLAFIN.FUT1</t>
  </si>
  <si>
    <t>TATACONSUM.FUT</t>
  </si>
  <si>
    <t>NAUKRI.FUT1</t>
  </si>
  <si>
    <t>VEDL.FUT1</t>
  </si>
  <si>
    <t>Future BackTest Report</t>
  </si>
  <si>
    <t>Backtest Unique Symbols</t>
  </si>
  <si>
    <t>Live Trade Unique Symbols</t>
  </si>
  <si>
    <t>Live To Backtest Reconciliation</t>
  </si>
  <si>
    <t>Backtest to Live Reconciliation</t>
  </si>
  <si>
    <t>BTST 1210 close tradesheet</t>
  </si>
  <si>
    <t>This Sheet is a reconciliation for the 1125 BTST System.</t>
  </si>
  <si>
    <t>Metric Box</t>
  </si>
  <si>
    <t>Backtest</t>
  </si>
  <si>
    <t>CAR</t>
  </si>
  <si>
    <t>TE</t>
  </si>
  <si>
    <t>We are Comparing Our Live Trades with Backtest Trades (Ranking on Equity and Trading on Future).</t>
  </si>
  <si>
    <t>Reconciliation has been done from 01/01/2021 - 31/12/2021.</t>
  </si>
  <si>
    <t>Metrics are after taking 2x Leverage</t>
  </si>
  <si>
    <t>MDD</t>
  </si>
  <si>
    <t>Backtest To Live Reconciliation</t>
  </si>
  <si>
    <t>There are some Trades missing in the reconciliation, but because they are very few, we have not  found out what those trades were.</t>
  </si>
  <si>
    <t>The Backtest trades out here are with Limit Orders.</t>
  </si>
  <si>
    <t>Trades</t>
  </si>
  <si>
    <t>TC as taken in The Backtest Code</t>
  </si>
  <si>
    <t xml:space="preserve">Future BackTest Report </t>
  </si>
  <si>
    <t>This Sheet is a reconciliation for the 1210 BTST System.</t>
  </si>
  <si>
    <t>Contracts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</si>
</sst>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43" formatCode="_ * #,##0.00_ ;_ * \-#,##0.00_ ;_ * &quot;-&quot;??_ ;_ @_ "/>
    <numFmt numFmtId="164" formatCode="#,##0.00_);\(#,##0.00\);\-\ "/>
    <numFmt numFmtId="165" formatCode="#,##0.0_);\(#,##0.0\);\-\ "/>
  </numFmts>
  <fonts count="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indexed="9"/>
      <name val="Calibri"/>
      <family val="2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u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1" tint="4.9989318521683403E-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3" tint="0.39997558519241921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34">
    <xf numFmtId="0" fontId="0" fillId="0" borderId="0" xfId="0"/>
    <xf numFmtId="0" fontId="3" fillId="2" borderId="0" xfId="0" applyFont="1" applyFill="1"/>
    <xf numFmtId="14" fontId="0" fillId="0" borderId="0" xfId="0" applyNumberFormat="1"/>
    <xf numFmtId="0" fontId="2" fillId="0" borderId="0" xfId="0" applyFont="1" applyFill="1" applyBorder="1"/>
    <xf numFmtId="164" fontId="0" fillId="0" borderId="0" xfId="1" applyNumberFormat="1" applyFont="1"/>
    <xf numFmtId="43" fontId="0" fillId="0" borderId="0" xfId="1" applyFont="1"/>
    <xf numFmtId="164" fontId="0" fillId="0" borderId="0" xfId="0" applyNumberFormat="1"/>
    <xf numFmtId="165" fontId="0" fillId="0" borderId="0" xfId="0" applyNumberFormat="1"/>
    <xf numFmtId="0" fontId="0" fillId="0" borderId="0" xfId="0" applyNumberFormat="1"/>
    <xf numFmtId="14" fontId="0" fillId="0" borderId="0" xfId="0" applyNumberFormat="1" applyFont="1" applyFill="1" applyBorder="1"/>
    <xf numFmtId="0" fontId="2" fillId="0" borderId="0" xfId="0" applyFont="1"/>
    <xf numFmtId="43" fontId="0" fillId="0" borderId="0" xfId="0" applyNumberFormat="1"/>
    <xf numFmtId="22" fontId="0" fillId="0" borderId="0" xfId="0" applyNumberFormat="1"/>
    <xf numFmtId="10" fontId="0" fillId="0" borderId="0" xfId="0" applyNumberFormat="1"/>
    <xf numFmtId="0" fontId="0" fillId="4" borderId="0" xfId="0" applyFill="1"/>
    <xf numFmtId="0" fontId="0" fillId="0" borderId="0" xfId="0" applyAlignment="1">
      <alignment horizontal="left"/>
    </xf>
    <xf numFmtId="0" fontId="6" fillId="0" borderId="0" xfId="0" applyFont="1"/>
    <xf numFmtId="0" fontId="2" fillId="0" borderId="4" xfId="0" applyFont="1" applyBorder="1"/>
    <xf numFmtId="0" fontId="2" fillId="0" borderId="0" xfId="0" applyFont="1" applyBorder="1"/>
    <xf numFmtId="0" fontId="2" fillId="0" borderId="5" xfId="0" applyFont="1" applyBorder="1"/>
    <xf numFmtId="0" fontId="2" fillId="0" borderId="7" xfId="0" applyFont="1" applyBorder="1"/>
    <xf numFmtId="0" fontId="2" fillId="0" borderId="8" xfId="0" applyFont="1" applyBorder="1"/>
    <xf numFmtId="0" fontId="0" fillId="0" borderId="6" xfId="0" applyFont="1" applyBorder="1"/>
    <xf numFmtId="9" fontId="0" fillId="0" borderId="0" xfId="0" applyNumberFormat="1" applyFont="1" applyBorder="1"/>
    <xf numFmtId="10" fontId="0" fillId="0" borderId="0" xfId="0" applyNumberFormat="1" applyFont="1" applyBorder="1"/>
    <xf numFmtId="10" fontId="0" fillId="0" borderId="5" xfId="0" applyNumberFormat="1" applyFont="1" applyBorder="1"/>
    <xf numFmtId="9" fontId="0" fillId="0" borderId="5" xfId="0" applyNumberFormat="1" applyFont="1" applyBorder="1"/>
    <xf numFmtId="0" fontId="0" fillId="0" borderId="4" xfId="0" applyBorder="1"/>
    <xf numFmtId="0" fontId="0" fillId="0" borderId="5" xfId="0" applyBorder="1"/>
    <xf numFmtId="0" fontId="6" fillId="3" borderId="0" xfId="0" applyFont="1" applyFill="1" applyAlignment="1">
      <alignment horizontal="center"/>
    </xf>
    <xf numFmtId="0" fontId="6" fillId="3" borderId="1" xfId="0" applyFont="1" applyFill="1" applyBorder="1" applyAlignment="1">
      <alignment horizontal="center"/>
    </xf>
    <xf numFmtId="0" fontId="6" fillId="3" borderId="2" xfId="0" applyFont="1" applyFill="1" applyBorder="1" applyAlignment="1">
      <alignment horizontal="center"/>
    </xf>
    <xf numFmtId="0" fontId="6" fillId="3" borderId="3" xfId="0" applyFont="1" applyFill="1" applyBorder="1" applyAlignment="1">
      <alignment horizontal="center"/>
    </xf>
    <xf numFmtId="0" fontId="6" fillId="0" borderId="0" xfId="0" applyFont="1" applyAlignment="1">
      <alignment horizontal="center"/>
    </xf>
  </cellXfs>
  <cellStyles count="2">
    <cellStyle name="Comma" xfId="1" builtinId="3"/>
    <cellStyle name="Normal" xfId="0" builtinId="0"/>
  </cellStyles>
  <dxfs count="28">
    <dxf>
      <fill>
        <patternFill>
          <bgColor rgb="FFFFFF99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FF99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FF99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FF99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FF99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FF99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FF99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FF99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FF99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FF99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FF99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FF99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FF99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FF99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dmin11/Dropbox/Prop%20Book/Prop%20Book%20Trade%20Sheet%20Liv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OS"/>
      <sheetName val="Monthly PL"/>
      <sheetName val="Slippage"/>
      <sheetName val="Sheet1"/>
      <sheetName val="NAV Analysis"/>
      <sheetName val="Short Intraday 3"/>
      <sheetName val="Short Intraday 1"/>
      <sheetName val="Gap Up EQ"/>
      <sheetName val="Short Intraday 2"/>
      <sheetName val="Short Intraday 4"/>
      <sheetName val="Short Intraday 5"/>
      <sheetName val="NSE500"/>
      <sheetName val="NSE500 915"/>
      <sheetName val="LongNSE500"/>
      <sheetName val="BTST 1"/>
      <sheetName val="BTST 2"/>
      <sheetName val="BTST 3"/>
      <sheetName val="STBT 1"/>
      <sheetName val="STBT 2"/>
      <sheetName val="MMR 1 REL"/>
      <sheetName val="MMR 1"/>
      <sheetName val="MMR 2 REL"/>
      <sheetName val="MMR 2"/>
      <sheetName val="NSE500 SID"/>
      <sheetName val="Options Hedge for MMR"/>
      <sheetName val="Liquid Bees"/>
      <sheetName val="Lot Sizes"/>
      <sheetName val="Long Weekly Options"/>
      <sheetName val="Long Monthly Options"/>
      <sheetName val="Expiry Dates Options"/>
      <sheetName val="Expiry Dates Fut"/>
      <sheetName val="Gap Up"/>
      <sheetName val="System Updates"/>
      <sheetName val="Trade Log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>
        <row r="3">
          <cell r="A3" t="str">
            <v>ADANIPORTS</v>
          </cell>
          <cell r="B3">
            <v>1250</v>
          </cell>
        </row>
        <row r="4">
          <cell r="A4" t="str">
            <v>ACC</v>
          </cell>
          <cell r="B4">
            <v>250</v>
          </cell>
        </row>
        <row r="5">
          <cell r="A5" t="str">
            <v>ADANIENT</v>
          </cell>
          <cell r="B5">
            <v>500</v>
          </cell>
        </row>
        <row r="6">
          <cell r="A6" t="str">
            <v>BERGEPAINT</v>
          </cell>
          <cell r="B6">
            <v>1100</v>
          </cell>
        </row>
        <row r="7">
          <cell r="A7" t="str">
            <v>ADANIPOWER</v>
          </cell>
          <cell r="B7" t="str">
            <v/>
          </cell>
        </row>
        <row r="8">
          <cell r="A8" t="str">
            <v>AMBUJACEM</v>
          </cell>
          <cell r="B8">
            <v>1500</v>
          </cell>
        </row>
        <row r="9">
          <cell r="A9" t="str">
            <v>ARVIND</v>
          </cell>
          <cell r="B9" t="str">
            <v/>
          </cell>
        </row>
        <row r="10">
          <cell r="A10" t="str">
            <v>ASHOKLEY</v>
          </cell>
          <cell r="B10">
            <v>4500</v>
          </cell>
        </row>
        <row r="11">
          <cell r="A11" t="str">
            <v>CHOLAFIN</v>
          </cell>
          <cell r="B11">
            <v>1250</v>
          </cell>
        </row>
        <row r="12">
          <cell r="A12" t="str">
            <v>AUROPHARMA</v>
          </cell>
          <cell r="B12">
            <v>750</v>
          </cell>
        </row>
        <row r="13">
          <cell r="A13" t="str">
            <v>AXISBANK</v>
          </cell>
          <cell r="B13">
            <v>1200</v>
          </cell>
        </row>
        <row r="14">
          <cell r="A14" t="str">
            <v>BATAINDIA</v>
          </cell>
          <cell r="B14">
            <v>550</v>
          </cell>
        </row>
        <row r="15">
          <cell r="A15" t="str">
            <v>BHARATFIN</v>
          </cell>
          <cell r="B15" t="str">
            <v/>
          </cell>
        </row>
        <row r="16">
          <cell r="A16" t="str">
            <v>GODREJCP</v>
          </cell>
          <cell r="B16">
            <v>500</v>
          </cell>
        </row>
        <row r="17">
          <cell r="A17" t="str">
            <v>BHEL</v>
          </cell>
          <cell r="B17">
            <v>10500</v>
          </cell>
        </row>
        <row r="18">
          <cell r="A18" t="str">
            <v>BPCL</v>
          </cell>
          <cell r="B18">
            <v>1800</v>
          </cell>
        </row>
        <row r="19">
          <cell r="A19" t="str">
            <v>CADILAHC</v>
          </cell>
          <cell r="B19">
            <v>1100</v>
          </cell>
        </row>
        <row r="20">
          <cell r="A20" t="str">
            <v>CANBK</v>
          </cell>
          <cell r="B20">
            <v>5400</v>
          </cell>
        </row>
        <row r="21">
          <cell r="A21" t="str">
            <v>CIPLA</v>
          </cell>
          <cell r="B21">
            <v>650</v>
          </cell>
        </row>
        <row r="22">
          <cell r="A22" t="str">
            <v>DABUR</v>
          </cell>
          <cell r="B22">
            <v>1250</v>
          </cell>
        </row>
        <row r="23">
          <cell r="A23" t="str">
            <v>EQUITAS</v>
          </cell>
          <cell r="B23" t="str">
            <v/>
          </cell>
        </row>
        <row r="24">
          <cell r="A24" t="str">
            <v>HINDPETRO</v>
          </cell>
          <cell r="B24">
            <v>2700</v>
          </cell>
        </row>
        <row r="25">
          <cell r="A25" t="str">
            <v>HINDZINC</v>
          </cell>
          <cell r="B25" t="str">
            <v/>
          </cell>
        </row>
        <row r="26">
          <cell r="A26" t="str">
            <v>FEDERALBNK</v>
          </cell>
          <cell r="B26">
            <v>10000</v>
          </cell>
        </row>
        <row r="27">
          <cell r="A27" t="str">
            <v>GAIL</v>
          </cell>
          <cell r="B27">
            <v>6100</v>
          </cell>
        </row>
        <row r="28">
          <cell r="A28" t="str">
            <v>GLENMARK</v>
          </cell>
          <cell r="B28">
            <v>1150</v>
          </cell>
        </row>
        <row r="29">
          <cell r="A29" t="str">
            <v>GRASIM</v>
          </cell>
          <cell r="B29">
            <v>475</v>
          </cell>
        </row>
        <row r="30">
          <cell r="A30" t="str">
            <v>INDIGO</v>
          </cell>
          <cell r="B30">
            <v>250</v>
          </cell>
        </row>
        <row r="31">
          <cell r="A31" t="str">
            <v>HDFC</v>
          </cell>
          <cell r="B31">
            <v>300</v>
          </cell>
        </row>
        <row r="32">
          <cell r="A32" t="str">
            <v>HDFCBANK</v>
          </cell>
          <cell r="B32">
            <v>550</v>
          </cell>
        </row>
        <row r="33">
          <cell r="A33" t="str">
            <v>HEXAWARE</v>
          </cell>
          <cell r="B33" t="str">
            <v/>
          </cell>
        </row>
        <row r="34">
          <cell r="A34" t="str">
            <v>HINDALCO</v>
          </cell>
          <cell r="B34">
            <v>1075</v>
          </cell>
        </row>
        <row r="35">
          <cell r="A35" t="str">
            <v>IOC</v>
          </cell>
          <cell r="B35">
            <v>6500</v>
          </cell>
        </row>
        <row r="36">
          <cell r="A36" t="str">
            <v>ICICIBANK</v>
          </cell>
          <cell r="B36">
            <v>1375</v>
          </cell>
        </row>
        <row r="37">
          <cell r="A37" t="str">
            <v>ITC</v>
          </cell>
          <cell r="B37">
            <v>3200</v>
          </cell>
        </row>
        <row r="38">
          <cell r="A38" t="str">
            <v>IDBI</v>
          </cell>
          <cell r="B38" t="str">
            <v/>
          </cell>
        </row>
        <row r="39">
          <cell r="A39" t="str">
            <v>IDEA</v>
          </cell>
          <cell r="B39">
            <v>70000</v>
          </cell>
        </row>
        <row r="40">
          <cell r="A40" t="str">
            <v>IDFCFIRSTB</v>
          </cell>
          <cell r="B40">
            <v>11100</v>
          </cell>
        </row>
        <row r="41">
          <cell r="A41" t="str">
            <v>INDUSINDBK</v>
          </cell>
          <cell r="B41">
            <v>900</v>
          </cell>
        </row>
        <row r="42">
          <cell r="A42" t="str">
            <v>INFY</v>
          </cell>
          <cell r="B42">
            <v>300</v>
          </cell>
        </row>
        <row r="43">
          <cell r="A43" t="str">
            <v>JINDALSTEL</v>
          </cell>
          <cell r="B43">
            <v>2500</v>
          </cell>
        </row>
        <row r="44">
          <cell r="A44" t="str">
            <v>JSWSTEEL</v>
          </cell>
          <cell r="B44">
            <v>1350</v>
          </cell>
        </row>
        <row r="45">
          <cell r="A45" t="str">
            <v>JUBLFOOD</v>
          </cell>
          <cell r="B45">
            <v>125</v>
          </cell>
        </row>
        <row r="46">
          <cell r="A46" t="str">
            <v>JUSTDIAL</v>
          </cell>
          <cell r="B46" t="str">
            <v/>
          </cell>
        </row>
        <row r="47">
          <cell r="A47" t="str">
            <v>KAJARIACER</v>
          </cell>
          <cell r="B47" t="str">
            <v/>
          </cell>
        </row>
        <row r="48">
          <cell r="A48" t="str">
            <v>KOTAKBANK</v>
          </cell>
          <cell r="B48">
            <v>400</v>
          </cell>
        </row>
        <row r="49">
          <cell r="A49" t="str">
            <v>LICHSGFIN</v>
          </cell>
          <cell r="B49">
            <v>2000</v>
          </cell>
        </row>
        <row r="50">
          <cell r="A50" t="str">
            <v>M_M</v>
          </cell>
          <cell r="B50">
            <v>700</v>
          </cell>
        </row>
        <row r="51">
          <cell r="A51" t="str">
            <v>M_MFIN</v>
          </cell>
          <cell r="B51">
            <v>4000</v>
          </cell>
        </row>
        <row r="52">
          <cell r="A52" t="str">
            <v>MARICO</v>
          </cell>
          <cell r="B52">
            <v>1000</v>
          </cell>
        </row>
        <row r="53">
          <cell r="A53" t="str">
            <v>MARUTI</v>
          </cell>
          <cell r="B53">
            <v>100</v>
          </cell>
        </row>
        <row r="54">
          <cell r="A54" t="str">
            <v>MCX</v>
          </cell>
          <cell r="B54">
            <v>350</v>
          </cell>
        </row>
        <row r="55">
          <cell r="A55" t="str">
            <v>MFSL</v>
          </cell>
          <cell r="B55">
            <v>650</v>
          </cell>
        </row>
        <row r="56">
          <cell r="A56" t="str">
            <v>MOTHERSUMI</v>
          </cell>
          <cell r="B56">
            <v>3500</v>
          </cell>
        </row>
        <row r="57">
          <cell r="A57" t="str">
            <v>MRF</v>
          </cell>
          <cell r="B57">
            <v>10</v>
          </cell>
        </row>
        <row r="58">
          <cell r="A58" t="str">
            <v>MUTHOOTFIN</v>
          </cell>
          <cell r="B58">
            <v>375</v>
          </cell>
        </row>
        <row r="59">
          <cell r="A59" t="str">
            <v>NESTLEIND</v>
          </cell>
          <cell r="B59">
            <v>25</v>
          </cell>
        </row>
        <row r="60">
          <cell r="A60" t="str">
            <v>NBCC</v>
          </cell>
          <cell r="B60">
            <v>12000</v>
          </cell>
        </row>
        <row r="61">
          <cell r="A61" t="str">
            <v>NIITTECH</v>
          </cell>
          <cell r="B61" t="str">
            <v/>
          </cell>
        </row>
        <row r="62">
          <cell r="A62" t="str">
            <v>NTPC</v>
          </cell>
          <cell r="B62">
            <v>5700</v>
          </cell>
        </row>
        <row r="63">
          <cell r="A63" t="str">
            <v>OIL</v>
          </cell>
          <cell r="B63" t="str">
            <v/>
          </cell>
        </row>
        <row r="64">
          <cell r="A64" t="str">
            <v>ONGC</v>
          </cell>
          <cell r="B64">
            <v>7700</v>
          </cell>
        </row>
        <row r="65">
          <cell r="A65" t="str">
            <v>PEL</v>
          </cell>
          <cell r="B65">
            <v>275</v>
          </cell>
        </row>
        <row r="66">
          <cell r="A66" t="str">
            <v>PETRONET</v>
          </cell>
          <cell r="B66">
            <v>3000</v>
          </cell>
        </row>
        <row r="67">
          <cell r="A67" t="str">
            <v>PFC</v>
          </cell>
          <cell r="B67">
            <v>6200</v>
          </cell>
        </row>
        <row r="68">
          <cell r="A68" t="str">
            <v>PIDILITIND</v>
          </cell>
          <cell r="B68">
            <v>250</v>
          </cell>
        </row>
        <row r="69">
          <cell r="A69" t="str">
            <v>POWERGRID</v>
          </cell>
          <cell r="B69">
            <v>5333</v>
          </cell>
        </row>
        <row r="70">
          <cell r="A70" t="str">
            <v>RAMCOCEM</v>
          </cell>
          <cell r="B70">
            <v>850</v>
          </cell>
        </row>
        <row r="71">
          <cell r="A71" t="str">
            <v>RECLTD</v>
          </cell>
          <cell r="B71">
            <v>6000</v>
          </cell>
        </row>
        <row r="72">
          <cell r="A72" t="str">
            <v>RELIANCE</v>
          </cell>
          <cell r="B72">
            <v>250</v>
          </cell>
        </row>
        <row r="73">
          <cell r="A73" t="str">
            <v>SAIL</v>
          </cell>
          <cell r="B73">
            <v>4750</v>
          </cell>
        </row>
        <row r="74">
          <cell r="A74" t="str">
            <v>SBIN</v>
          </cell>
          <cell r="B74">
            <v>1500</v>
          </cell>
        </row>
        <row r="75">
          <cell r="A75" t="str">
            <v>SIEMENS</v>
          </cell>
          <cell r="B75">
            <v>275</v>
          </cell>
        </row>
        <row r="76">
          <cell r="A76" t="str">
            <v>SRTRANSFIN</v>
          </cell>
          <cell r="B76">
            <v>400</v>
          </cell>
        </row>
        <row r="77">
          <cell r="A77" t="str">
            <v>TATACHEM</v>
          </cell>
          <cell r="B77">
            <v>1000</v>
          </cell>
        </row>
        <row r="78">
          <cell r="A78" t="str">
            <v>TATAGLOBAL</v>
          </cell>
          <cell r="B78" t="str">
            <v/>
          </cell>
        </row>
        <row r="79">
          <cell r="A79" t="str">
            <v>TATAMOTORS</v>
          </cell>
          <cell r="B79">
            <v>2850</v>
          </cell>
        </row>
        <row r="80">
          <cell r="A80" t="str">
            <v>TATAMTRDVR</v>
          </cell>
          <cell r="B80" t="str">
            <v/>
          </cell>
        </row>
        <row r="81">
          <cell r="A81" t="str">
            <v>TATASTEEL</v>
          </cell>
          <cell r="B81">
            <v>425</v>
          </cell>
        </row>
        <row r="82">
          <cell r="A82" t="str">
            <v>TCS</v>
          </cell>
          <cell r="B82">
            <v>150</v>
          </cell>
        </row>
        <row r="83">
          <cell r="A83" t="str">
            <v>TORNTPHARM</v>
          </cell>
          <cell r="B83">
            <v>250</v>
          </cell>
        </row>
        <row r="84">
          <cell r="A84" t="str">
            <v>TORNTPOWER</v>
          </cell>
          <cell r="B84">
            <v>1500</v>
          </cell>
        </row>
        <row r="85">
          <cell r="A85" t="str">
            <v>TVSMOTOR</v>
          </cell>
          <cell r="B85">
            <v>1400</v>
          </cell>
        </row>
        <row r="86">
          <cell r="A86" t="str">
            <v>UJJIVAN</v>
          </cell>
          <cell r="B86" t="str">
            <v/>
          </cell>
        </row>
        <row r="87">
          <cell r="A87" t="str">
            <v>UBL</v>
          </cell>
          <cell r="B87">
            <v>350</v>
          </cell>
        </row>
        <row r="88">
          <cell r="A88" t="str">
            <v>L&amp;TFH</v>
          </cell>
          <cell r="B88" t="str">
            <v/>
          </cell>
        </row>
        <row r="89">
          <cell r="A89" t="str">
            <v>APOLLOHOSP</v>
          </cell>
          <cell r="B89">
            <v>125</v>
          </cell>
        </row>
        <row r="90">
          <cell r="A90" t="str">
            <v>AMARAJABAT</v>
          </cell>
          <cell r="B90">
            <v>1000</v>
          </cell>
        </row>
        <row r="91">
          <cell r="A91" t="str">
            <v>APOLLOTYRE</v>
          </cell>
          <cell r="B91">
            <v>2500</v>
          </cell>
        </row>
        <row r="92">
          <cell r="A92" t="str">
            <v>ASIANPAINT</v>
          </cell>
          <cell r="B92">
            <v>150</v>
          </cell>
        </row>
        <row r="93">
          <cell r="A93" t="str">
            <v>BAJAJFINSV</v>
          </cell>
          <cell r="B93">
            <v>50</v>
          </cell>
        </row>
        <row r="94">
          <cell r="A94" t="str">
            <v>BALKRISIND</v>
          </cell>
          <cell r="B94">
            <v>200</v>
          </cell>
        </row>
        <row r="95">
          <cell r="A95" t="str">
            <v>BANKBARODA</v>
          </cell>
          <cell r="B95">
            <v>11700</v>
          </cell>
        </row>
        <row r="96">
          <cell r="A96" t="str">
            <v>BANKINDIA</v>
          </cell>
          <cell r="B96" t="str">
            <v/>
          </cell>
        </row>
        <row r="97">
          <cell r="A97" t="str">
            <v>BHARATFORG</v>
          </cell>
          <cell r="B97">
            <v>750</v>
          </cell>
        </row>
        <row r="98">
          <cell r="A98" t="str">
            <v>BHARTIARTL</v>
          </cell>
          <cell r="B98">
            <v>950</v>
          </cell>
        </row>
        <row r="99">
          <cell r="A99" t="str">
            <v>BIOCON</v>
          </cell>
          <cell r="B99">
            <v>2300</v>
          </cell>
        </row>
        <row r="100">
          <cell r="A100" t="str">
            <v>BRITANNIA</v>
          </cell>
          <cell r="B100">
            <v>200</v>
          </cell>
        </row>
        <row r="101">
          <cell r="A101" t="str">
            <v>CASTROLIND</v>
          </cell>
          <cell r="B101" t="str">
            <v/>
          </cell>
        </row>
        <row r="102">
          <cell r="A102" t="str">
            <v>CESC</v>
          </cell>
          <cell r="B102" t="str">
            <v/>
          </cell>
        </row>
        <row r="103">
          <cell r="A103" t="str">
            <v>CUMMINSIND</v>
          </cell>
          <cell r="B103">
            <v>600</v>
          </cell>
        </row>
        <row r="104">
          <cell r="A104" t="str">
            <v>DIVISLAB</v>
          </cell>
          <cell r="B104">
            <v>100</v>
          </cell>
        </row>
        <row r="105">
          <cell r="A105" t="str">
            <v>ENGINERSIN</v>
          </cell>
          <cell r="B105" t="str">
            <v/>
          </cell>
        </row>
        <row r="106">
          <cell r="A106" t="str">
            <v>HCLTECH</v>
          </cell>
          <cell r="B106">
            <v>700</v>
          </cell>
        </row>
        <row r="107">
          <cell r="A107" t="str">
            <v>HEROMOTOCO</v>
          </cell>
          <cell r="B107">
            <v>300</v>
          </cell>
        </row>
        <row r="108">
          <cell r="A108" t="str">
            <v>HINDUNILVR</v>
          </cell>
          <cell r="B108">
            <v>300</v>
          </cell>
        </row>
        <row r="109">
          <cell r="A109" t="str">
            <v>COALINDIA</v>
          </cell>
          <cell r="B109">
            <v>4200</v>
          </cell>
        </row>
        <row r="110">
          <cell r="A110" t="str">
            <v>IBULHSGFIN</v>
          </cell>
          <cell r="B110">
            <v>3100</v>
          </cell>
        </row>
        <row r="111">
          <cell r="A111" t="str">
            <v>ICICIPRULI</v>
          </cell>
          <cell r="B111">
            <v>750</v>
          </cell>
        </row>
        <row r="112">
          <cell r="A112" t="str">
            <v>IGL</v>
          </cell>
          <cell r="B112">
            <v>1375</v>
          </cell>
        </row>
        <row r="113">
          <cell r="A113" t="str">
            <v>INDUSTOWER</v>
          </cell>
          <cell r="B113">
            <v>2800</v>
          </cell>
        </row>
        <row r="114">
          <cell r="A114" t="str">
            <v>L_TFH</v>
          </cell>
          <cell r="B114">
            <v>8924</v>
          </cell>
        </row>
        <row r="115">
          <cell r="A115" t="str">
            <v>LT</v>
          </cell>
          <cell r="B115">
            <v>575</v>
          </cell>
        </row>
        <row r="116">
          <cell r="A116" t="str">
            <v>MANAPPURAM</v>
          </cell>
          <cell r="B116">
            <v>3000</v>
          </cell>
        </row>
        <row r="117">
          <cell r="A117" t="str">
            <v>NMDC</v>
          </cell>
          <cell r="B117">
            <v>6700</v>
          </cell>
        </row>
        <row r="118">
          <cell r="A118" t="str">
            <v>NATIONALUM</v>
          </cell>
          <cell r="B118">
            <v>8500</v>
          </cell>
        </row>
        <row r="119">
          <cell r="A119" t="str">
            <v>NCC</v>
          </cell>
          <cell r="B119" t="str">
            <v/>
          </cell>
        </row>
        <row r="120">
          <cell r="A120" t="str">
            <v>OFSS</v>
          </cell>
          <cell r="B120">
            <v>125</v>
          </cell>
        </row>
        <row r="121">
          <cell r="A121" t="str">
            <v>SHREECEM</v>
          </cell>
          <cell r="B121">
            <v>25</v>
          </cell>
        </row>
        <row r="122">
          <cell r="A122" t="str">
            <v>TITAN</v>
          </cell>
          <cell r="B122">
            <v>375</v>
          </cell>
        </row>
        <row r="123">
          <cell r="A123" t="str">
            <v>PNB</v>
          </cell>
          <cell r="B123">
            <v>16000</v>
          </cell>
        </row>
        <row r="124">
          <cell r="A124" t="str">
            <v>PVR</v>
          </cell>
          <cell r="B124">
            <v>407</v>
          </cell>
        </row>
        <row r="125">
          <cell r="A125" t="str">
            <v>RAYMOND</v>
          </cell>
          <cell r="B125" t="str">
            <v/>
          </cell>
        </row>
        <row r="126">
          <cell r="A126" t="str">
            <v>RBLBANK</v>
          </cell>
          <cell r="B126">
            <v>2900</v>
          </cell>
        </row>
        <row r="127">
          <cell r="A127" t="str">
            <v>RELCAPITAL</v>
          </cell>
          <cell r="B127" t="str">
            <v/>
          </cell>
        </row>
        <row r="128">
          <cell r="A128" t="str">
            <v>RELINFRA</v>
          </cell>
          <cell r="B128" t="str">
            <v/>
          </cell>
        </row>
        <row r="129">
          <cell r="A129" t="str">
            <v>BAJFINANCE</v>
          </cell>
          <cell r="B129">
            <v>125</v>
          </cell>
        </row>
        <row r="130">
          <cell r="A130" t="str">
            <v>TATAELXSI</v>
          </cell>
          <cell r="B130" t="str">
            <v/>
          </cell>
        </row>
        <row r="131">
          <cell r="A131" t="str">
            <v>CONCOR</v>
          </cell>
          <cell r="B131">
            <v>800</v>
          </cell>
        </row>
        <row r="132">
          <cell r="A132" t="str">
            <v>HAVELLS</v>
          </cell>
          <cell r="B132">
            <v>500</v>
          </cell>
        </row>
        <row r="133">
          <cell r="A133" t="str">
            <v>TECHM</v>
          </cell>
          <cell r="B133">
            <v>600</v>
          </cell>
        </row>
        <row r="134">
          <cell r="A134" t="str">
            <v>UNIONBANK</v>
          </cell>
          <cell r="B134" t="str">
            <v/>
          </cell>
        </row>
        <row r="135">
          <cell r="A135" t="str">
            <v>VEDL</v>
          </cell>
          <cell r="B135">
            <v>3100</v>
          </cell>
        </row>
        <row r="136">
          <cell r="A136" t="str">
            <v>WIPRO</v>
          </cell>
          <cell r="B136">
            <v>800</v>
          </cell>
        </row>
        <row r="137">
          <cell r="A137" t="str">
            <v>YESBANK</v>
          </cell>
          <cell r="B137" t="str">
            <v/>
          </cell>
        </row>
        <row r="138">
          <cell r="A138" t="str">
            <v>ZEEL</v>
          </cell>
          <cell r="B138">
            <v>3000</v>
          </cell>
        </row>
        <row r="139">
          <cell r="A139" t="str">
            <v>CENTURYTEX</v>
          </cell>
          <cell r="B139" t="str">
            <v/>
          </cell>
        </row>
        <row r="140">
          <cell r="A140" t="str">
            <v>DHFL</v>
          </cell>
          <cell r="B140" t="str">
            <v/>
          </cell>
        </row>
        <row r="141">
          <cell r="A141" t="str">
            <v>DLF</v>
          </cell>
          <cell r="B141">
            <v>1650</v>
          </cell>
        </row>
        <row r="142">
          <cell r="A142" t="str">
            <v>ESCORTS</v>
          </cell>
          <cell r="B142">
            <v>550</v>
          </cell>
        </row>
        <row r="143">
          <cell r="A143" t="str">
            <v>LUPIN</v>
          </cell>
          <cell r="B143">
            <v>850</v>
          </cell>
        </row>
        <row r="144">
          <cell r="A144" t="str">
            <v>MGL</v>
          </cell>
          <cell r="B144">
            <v>600</v>
          </cell>
        </row>
        <row r="145">
          <cell r="A145" t="str">
            <v>PAGEIND</v>
          </cell>
          <cell r="B145">
            <v>30</v>
          </cell>
        </row>
        <row r="146">
          <cell r="A146" t="str">
            <v>SRF</v>
          </cell>
          <cell r="B146">
            <v>375</v>
          </cell>
        </row>
        <row r="147">
          <cell r="A147" t="str">
            <v>SUNPHARMA</v>
          </cell>
          <cell r="B147">
            <v>700</v>
          </cell>
        </row>
        <row r="148">
          <cell r="A148" t="str">
            <v>SUNTV</v>
          </cell>
          <cell r="B148">
            <v>1500</v>
          </cell>
        </row>
        <row r="149">
          <cell r="A149" t="str">
            <v>TATAPOWER</v>
          </cell>
          <cell r="B149">
            <v>6750</v>
          </cell>
        </row>
        <row r="150">
          <cell r="A150" t="str">
            <v>UPL</v>
          </cell>
          <cell r="B150">
            <v>1300</v>
          </cell>
        </row>
        <row r="151">
          <cell r="A151" t="str">
            <v>MINDTREE</v>
          </cell>
          <cell r="B151">
            <v>200</v>
          </cell>
        </row>
        <row r="152">
          <cell r="A152" t="str">
            <v>BSOFT</v>
          </cell>
          <cell r="B152">
            <v>1300</v>
          </cell>
        </row>
        <row r="153">
          <cell r="A153" t="str">
            <v>COLPAL</v>
          </cell>
          <cell r="B153">
            <v>350</v>
          </cell>
        </row>
        <row r="154">
          <cell r="A154" t="str">
            <v>ULTRACEMCO</v>
          </cell>
          <cell r="B154">
            <v>100</v>
          </cell>
        </row>
        <row r="155">
          <cell r="A155" t="str">
            <v>GMRINFRA</v>
          </cell>
          <cell r="B155">
            <v>22500</v>
          </cell>
        </row>
        <row r="156">
          <cell r="A156" t="str">
            <v>STAR</v>
          </cell>
          <cell r="B156">
            <v>900</v>
          </cell>
        </row>
        <row r="157">
          <cell r="A157" t="str">
            <v>BOSCHLTD</v>
          </cell>
          <cell r="B157">
            <v>50</v>
          </cell>
        </row>
        <row r="158">
          <cell r="A158" t="str">
            <v>DISHTV</v>
          </cell>
          <cell r="B158" t="str">
            <v/>
          </cell>
        </row>
        <row r="159">
          <cell r="A159" t="str">
            <v>EXIDEIND</v>
          </cell>
          <cell r="B159">
            <v>3600</v>
          </cell>
        </row>
        <row r="160">
          <cell r="A160" t="str">
            <v>BEL</v>
          </cell>
          <cell r="B160">
            <v>3800</v>
          </cell>
        </row>
        <row r="161">
          <cell r="A161" t="str">
            <v>DRREDDY</v>
          </cell>
          <cell r="B161">
            <v>125</v>
          </cell>
        </row>
        <row r="162">
          <cell r="A162" t="str">
            <v>EICHERMOT</v>
          </cell>
          <cell r="B162">
            <v>350</v>
          </cell>
        </row>
        <row r="163">
          <cell r="A163" t="str">
            <v>BANDHANBNK</v>
          </cell>
          <cell r="B163">
            <v>1800</v>
          </cell>
        </row>
        <row r="164">
          <cell r="A164" t="str">
            <v>NAUKRI</v>
          </cell>
          <cell r="B164">
            <v>125</v>
          </cell>
        </row>
        <row r="165">
          <cell r="A165" t="str">
            <v>HDFCLIFE</v>
          </cell>
          <cell r="B165">
            <v>1100</v>
          </cell>
        </row>
        <row r="166">
          <cell r="A166" t="str">
            <v>TATACONSUM</v>
          </cell>
          <cell r="B166">
            <v>675</v>
          </cell>
        </row>
        <row r="167">
          <cell r="A167" t="str">
            <v>GODREJPROP</v>
          </cell>
          <cell r="B167">
            <v>325</v>
          </cell>
        </row>
        <row r="168">
          <cell r="A168" t="str">
            <v>SBILIFE</v>
          </cell>
          <cell r="B168">
            <v>750</v>
          </cell>
        </row>
        <row r="169">
          <cell r="A169" t="str">
            <v>COFORGE</v>
          </cell>
          <cell r="B169">
            <v>100</v>
          </cell>
        </row>
        <row r="170">
          <cell r="A170" t="str">
            <v>ICICIGI</v>
          </cell>
          <cell r="B170">
            <v>425</v>
          </cell>
        </row>
        <row r="171">
          <cell r="A171" t="str">
            <v>HDFCAMC</v>
          </cell>
          <cell r="B171">
            <v>200</v>
          </cell>
        </row>
        <row r="172">
          <cell r="A172" t="str">
            <v>AARTIIND</v>
          </cell>
          <cell r="B172">
            <v>850</v>
          </cell>
        </row>
        <row r="173">
          <cell r="A173" t="str">
            <v>LALPATHLAB</v>
          </cell>
          <cell r="B173">
            <v>125</v>
          </cell>
        </row>
        <row r="174">
          <cell r="A174" t="str">
            <v>ALKEM</v>
          </cell>
          <cell r="B174">
            <v>200</v>
          </cell>
        </row>
        <row r="175">
          <cell r="A175" t="str">
            <v>APLLTD</v>
          </cell>
          <cell r="B175">
            <v>700</v>
          </cell>
        </row>
        <row r="176">
          <cell r="A176" t="str">
            <v>AUBANK</v>
          </cell>
          <cell r="B176">
            <v>500</v>
          </cell>
        </row>
        <row r="177">
          <cell r="A177" t="str">
            <v>CUB</v>
          </cell>
          <cell r="B177">
            <v>3400</v>
          </cell>
        </row>
        <row r="178">
          <cell r="A178" t="str">
            <v>DEEPAKNTR</v>
          </cell>
          <cell r="B178">
            <v>250</v>
          </cell>
        </row>
        <row r="179">
          <cell r="A179" t="str">
            <v>GRANULES</v>
          </cell>
          <cell r="B179">
            <v>1550</v>
          </cell>
        </row>
        <row r="180">
          <cell r="A180" t="str">
            <v>GUJGASLTD</v>
          </cell>
          <cell r="B180">
            <v>1250</v>
          </cell>
        </row>
        <row r="181">
          <cell r="A181" t="str">
            <v>IRCTC</v>
          </cell>
          <cell r="B181">
            <v>875</v>
          </cell>
        </row>
        <row r="182">
          <cell r="A182" t="str">
            <v>LTI</v>
          </cell>
          <cell r="B182">
            <v>150</v>
          </cell>
        </row>
        <row r="183">
          <cell r="A183" t="str">
            <v>LTTS</v>
          </cell>
          <cell r="B183">
            <v>200</v>
          </cell>
        </row>
        <row r="184">
          <cell r="A184" t="str">
            <v>MPHASIS</v>
          </cell>
          <cell r="B184">
            <v>175</v>
          </cell>
        </row>
        <row r="185">
          <cell r="A185" t="str">
            <v>NAM_INDIA</v>
          </cell>
          <cell r="B185">
            <v>1600</v>
          </cell>
        </row>
        <row r="186">
          <cell r="A186" t="str">
            <v>NAVINFLUOR</v>
          </cell>
          <cell r="B186">
            <v>225</v>
          </cell>
        </row>
        <row r="187">
          <cell r="A187" t="str">
            <v>PFIZER</v>
          </cell>
          <cell r="B187">
            <v>125</v>
          </cell>
        </row>
        <row r="188">
          <cell r="A188" t="str">
            <v>PIIND</v>
          </cell>
          <cell r="B188">
            <v>250</v>
          </cell>
        </row>
        <row r="189">
          <cell r="A189" t="str">
            <v>TRENT</v>
          </cell>
          <cell r="B189">
            <v>725</v>
          </cell>
        </row>
        <row r="190">
          <cell r="A190" t="str">
            <v>MCDOWELL_N</v>
          </cell>
          <cell r="B190">
            <v>1250</v>
          </cell>
        </row>
        <row r="191">
          <cell r="A191" t="str">
            <v>BAJAJ_AUTO</v>
          </cell>
          <cell r="B191">
            <v>250</v>
          </cell>
        </row>
        <row r="192">
          <cell r="A192" t="str">
            <v>ABFRL</v>
          </cell>
          <cell r="B192">
            <v>2600</v>
          </cell>
        </row>
        <row r="193">
          <cell r="A193" t="str">
            <v>COROMANDEL</v>
          </cell>
          <cell r="B193">
            <v>625</v>
          </cell>
        </row>
        <row r="194">
          <cell r="A194" t="str">
            <v>INDHOTEL</v>
          </cell>
          <cell r="B194">
            <v>4022</v>
          </cell>
        </row>
        <row r="195">
          <cell r="A195" t="str">
            <v>METROPOLIS</v>
          </cell>
          <cell r="B195">
            <v>200</v>
          </cell>
        </row>
        <row r="196">
          <cell r="A196" t="str">
            <v>VOLTAS</v>
          </cell>
          <cell r="B196">
            <v>500</v>
          </cell>
        </row>
        <row r="197">
          <cell r="A197" t="str">
            <v>ASTRAL</v>
          </cell>
          <cell r="B197">
            <v>275</v>
          </cell>
        </row>
        <row r="198">
          <cell r="A198" t="str">
            <v>STAR</v>
          </cell>
          <cell r="B198">
            <v>900</v>
          </cell>
        </row>
        <row r="199">
          <cell r="A199" t="str">
            <v>CANFINHOME</v>
          </cell>
          <cell r="B199">
            <v>975</v>
          </cell>
        </row>
        <row r="200">
          <cell r="A200" t="str">
            <v>DIXON</v>
          </cell>
          <cell r="B200">
            <v>125</v>
          </cell>
        </row>
        <row r="201">
          <cell r="A201" t="str">
            <v>HAL</v>
          </cell>
          <cell r="B201">
            <v>475</v>
          </cell>
        </row>
        <row r="202">
          <cell r="A202" t="str">
            <v>IEX</v>
          </cell>
          <cell r="B202">
            <v>3750</v>
          </cell>
        </row>
        <row r="203">
          <cell r="A203" t="str">
            <v>INDIAMART</v>
          </cell>
          <cell r="B203">
            <v>75</v>
          </cell>
        </row>
        <row r="204">
          <cell r="A204" t="str">
            <v>IPCALAB</v>
          </cell>
          <cell r="B204">
            <v>450</v>
          </cell>
        </row>
        <row r="205">
          <cell r="A205" t="str">
            <v>MCX</v>
          </cell>
          <cell r="B205">
            <v>350</v>
          </cell>
        </row>
        <row r="206">
          <cell r="A206" t="str">
            <v>OFSS</v>
          </cell>
          <cell r="B206">
            <v>125</v>
          </cell>
        </row>
        <row r="207">
          <cell r="A207" t="str">
            <v>POLYCAB</v>
          </cell>
          <cell r="B207">
            <v>300</v>
          </cell>
        </row>
        <row r="208">
          <cell r="A208" t="str">
            <v>SYNGENE</v>
          </cell>
          <cell r="B208">
            <v>850</v>
          </cell>
        </row>
        <row r="209">
          <cell r="A209" t="str">
            <v>ABBOTINDIA</v>
          </cell>
          <cell r="B209">
            <v>25</v>
          </cell>
        </row>
        <row r="210">
          <cell r="A210" t="str">
            <v>CROMPTON</v>
          </cell>
          <cell r="B210">
            <v>1100</v>
          </cell>
        </row>
        <row r="211">
          <cell r="A211" t="str">
            <v>DALBHARAT</v>
          </cell>
          <cell r="B211">
            <v>250</v>
          </cell>
        </row>
        <row r="212">
          <cell r="A212" t="str">
            <v>DELTACORP</v>
          </cell>
          <cell r="B212">
            <v>2300</v>
          </cell>
        </row>
        <row r="213">
          <cell r="A213" t="str">
            <v>INDIACEM</v>
          </cell>
          <cell r="B213">
            <v>2900</v>
          </cell>
        </row>
        <row r="214">
          <cell r="A214" t="str">
            <v>JKCEMENT</v>
          </cell>
          <cell r="B214">
            <v>175</v>
          </cell>
        </row>
        <row r="215">
          <cell r="A215" t="str">
            <v>OBEROIRLTY</v>
          </cell>
          <cell r="B215">
            <v>700</v>
          </cell>
        </row>
        <row r="216">
          <cell r="A216" t="str">
            <v>PERSISTENT</v>
          </cell>
          <cell r="B216">
            <v>150</v>
          </cell>
        </row>
        <row r="217">
          <cell r="A217" t="str">
            <v>ATUL</v>
          </cell>
          <cell r="B217">
            <v>75</v>
          </cell>
        </row>
        <row r="218">
          <cell r="A218" t="str">
            <v>BSOFT</v>
          </cell>
          <cell r="B218">
            <v>1300</v>
          </cell>
        </row>
        <row r="219">
          <cell r="A219" t="str">
            <v>CHAMBLFERT</v>
          </cell>
          <cell r="B219">
            <v>1500</v>
          </cell>
        </row>
        <row r="220">
          <cell r="A220" t="str">
            <v>FSL</v>
          </cell>
          <cell r="B220">
            <v>2600</v>
          </cell>
        </row>
        <row r="221">
          <cell r="A221" t="str">
            <v>GSPL</v>
          </cell>
          <cell r="B221">
            <v>1700</v>
          </cell>
        </row>
        <row r="222">
          <cell r="A222" t="str">
            <v>LAURUSLABS</v>
          </cell>
          <cell r="B222">
            <v>900</v>
          </cell>
        </row>
        <row r="223">
          <cell r="A223" t="str">
            <v>SBICARD</v>
          </cell>
          <cell r="B223">
            <v>500</v>
          </cell>
        </row>
        <row r="224">
          <cell r="A224" t="str">
            <v>WHIRLPOOL</v>
          </cell>
          <cell r="B224">
            <v>250</v>
          </cell>
        </row>
        <row r="225">
          <cell r="A225" t="str">
            <v>ABCAPITAL</v>
          </cell>
          <cell r="B225">
            <v>4400</v>
          </cell>
        </row>
        <row r="226">
          <cell r="A226" t="str">
            <v>BALRAMCHIN</v>
          </cell>
          <cell r="B226">
            <v>1600</v>
          </cell>
        </row>
        <row r="227">
          <cell r="A227" t="str">
            <v>GNFC</v>
          </cell>
          <cell r="B227">
            <v>1300</v>
          </cell>
        </row>
        <row r="228">
          <cell r="A228" t="str">
            <v>HINDCOPPER</v>
          </cell>
          <cell r="B228">
            <v>4300</v>
          </cell>
        </row>
        <row r="229">
          <cell r="A229" t="str">
            <v>HONAUT</v>
          </cell>
          <cell r="B229">
            <v>15</v>
          </cell>
        </row>
        <row r="230">
          <cell r="A230" t="str">
            <v>IDFC</v>
          </cell>
          <cell r="B230">
            <v>10000</v>
          </cell>
        </row>
        <row r="231">
          <cell r="A231" t="str">
            <v>NBCC</v>
          </cell>
          <cell r="B231">
            <v>12000</v>
          </cell>
        </row>
        <row r="232">
          <cell r="A232" t="str">
            <v>RAIN</v>
          </cell>
          <cell r="B232">
            <v>2500</v>
          </cell>
        </row>
        <row r="233">
          <cell r="A233" t="str">
            <v>TATACOMM</v>
          </cell>
          <cell r="B233">
            <v>400</v>
          </cell>
        </row>
        <row r="234">
          <cell r="A234" t="str">
            <v>ABB</v>
          </cell>
          <cell r="B234">
            <v>250</v>
          </cell>
        </row>
        <row r="235">
          <cell r="A235" t="str">
            <v>INTELLECT</v>
          </cell>
          <cell r="B235">
            <v>750</v>
          </cell>
        </row>
        <row r="236">
          <cell r="A236">
            <v>0</v>
          </cell>
          <cell r="B236">
            <v>0</v>
          </cell>
        </row>
        <row r="237">
          <cell r="A237">
            <v>0</v>
          </cell>
          <cell r="B237">
            <v>0</v>
          </cell>
        </row>
        <row r="238">
          <cell r="A238">
            <v>0</v>
          </cell>
          <cell r="B238">
            <v>0</v>
          </cell>
        </row>
        <row r="239">
          <cell r="A239">
            <v>0</v>
          </cell>
          <cell r="B239">
            <v>0</v>
          </cell>
        </row>
        <row r="240">
          <cell r="A240">
            <v>0</v>
          </cell>
          <cell r="B240">
            <v>0</v>
          </cell>
        </row>
        <row r="241">
          <cell r="A241">
            <v>0</v>
          </cell>
          <cell r="B241">
            <v>0</v>
          </cell>
        </row>
        <row r="242">
          <cell r="A242">
            <v>0</v>
          </cell>
          <cell r="B242">
            <v>0</v>
          </cell>
        </row>
        <row r="243">
          <cell r="A243">
            <v>0</v>
          </cell>
          <cell r="B243">
            <v>0</v>
          </cell>
        </row>
        <row r="244">
          <cell r="A244">
            <v>0</v>
          </cell>
          <cell r="B244">
            <v>0</v>
          </cell>
        </row>
        <row r="245">
          <cell r="A245">
            <v>0</v>
          </cell>
          <cell r="B245">
            <v>0</v>
          </cell>
        </row>
        <row r="246">
          <cell r="A246">
            <v>0</v>
          </cell>
          <cell r="B246">
            <v>0</v>
          </cell>
        </row>
        <row r="247">
          <cell r="A247">
            <v>0</v>
          </cell>
          <cell r="B247">
            <v>0</v>
          </cell>
        </row>
        <row r="248">
          <cell r="A248">
            <v>0</v>
          </cell>
          <cell r="B248">
            <v>0</v>
          </cell>
        </row>
        <row r="249">
          <cell r="A249">
            <v>0</v>
          </cell>
          <cell r="B249">
            <v>0</v>
          </cell>
        </row>
        <row r="250">
          <cell r="A250">
            <v>0</v>
          </cell>
          <cell r="B250">
            <v>0</v>
          </cell>
        </row>
        <row r="251">
          <cell r="A251">
            <v>0</v>
          </cell>
          <cell r="B251">
            <v>0</v>
          </cell>
        </row>
        <row r="252">
          <cell r="A252">
            <v>0</v>
          </cell>
          <cell r="B252">
            <v>0</v>
          </cell>
        </row>
        <row r="253">
          <cell r="A253">
            <v>0</v>
          </cell>
          <cell r="B253">
            <v>0</v>
          </cell>
        </row>
        <row r="254">
          <cell r="A254">
            <v>0</v>
          </cell>
          <cell r="B254">
            <v>0</v>
          </cell>
        </row>
        <row r="255">
          <cell r="A255">
            <v>0</v>
          </cell>
          <cell r="B255">
            <v>0</v>
          </cell>
        </row>
        <row r="256">
          <cell r="A256">
            <v>0</v>
          </cell>
          <cell r="B256">
            <v>0</v>
          </cell>
        </row>
      </sheetData>
      <sheetData sheetId="27"/>
      <sheetData sheetId="28"/>
      <sheetData sheetId="29"/>
      <sheetData sheetId="30">
        <row r="8">
          <cell r="A8" t="str">
            <v>H22</v>
          </cell>
        </row>
      </sheetData>
      <sheetData sheetId="31"/>
      <sheetData sheetId="32"/>
      <sheetData sheetId="33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A854"/>
  <sheetViews>
    <sheetView tabSelected="1" workbookViewId="0">
      <selection activeCell="B1" sqref="B1"/>
    </sheetView>
  </sheetViews>
  <sheetFormatPr defaultRowHeight="14.25" x14ac:dyDescent="0.45"/>
  <cols>
    <col min="1" max="1" width="5.1328125" customWidth="1"/>
    <col min="2" max="3" width="10.3984375" bestFit="1" customWidth="1"/>
    <col min="4" max="4" width="5.86328125" customWidth="1"/>
    <col min="5" max="5" width="14.59765625" bestFit="1" customWidth="1"/>
    <col min="6" max="6" width="31.265625" bestFit="1" customWidth="1"/>
    <col min="7" max="7" width="7.73046875" customWidth="1"/>
    <col min="8" max="8" width="11.59765625" bestFit="1" customWidth="1"/>
    <col min="9" max="9" width="12" bestFit="1" customWidth="1"/>
    <col min="10" max="10" width="9.86328125" bestFit="1" customWidth="1"/>
    <col min="11" max="11" width="12.59765625" bestFit="1" customWidth="1"/>
    <col min="12" max="12" width="9.86328125" bestFit="1" customWidth="1"/>
    <col min="13" max="13" width="12.3984375" bestFit="1" customWidth="1"/>
    <col min="14" max="14" width="8.3984375" customWidth="1"/>
    <col min="15" max="15" width="12.33203125" bestFit="1" customWidth="1"/>
    <col min="16" max="16" width="12.59765625" bestFit="1" customWidth="1"/>
    <col min="17" max="17" width="16" bestFit="1" customWidth="1"/>
    <col min="18" max="18" width="7.73046875" customWidth="1"/>
    <col min="19" max="19" width="8.73046875" customWidth="1"/>
    <col min="20" max="20" width="7.73046875" customWidth="1"/>
    <col min="21" max="21" width="8.73046875" customWidth="1"/>
    <col min="22" max="23" width="12" bestFit="1" customWidth="1"/>
    <col min="26" max="26" width="11.3984375" bestFit="1" customWidth="1"/>
    <col min="27" max="27" width="4" customWidth="1"/>
  </cols>
  <sheetData>
    <row r="1" spans="1:27" x14ac:dyDescent="0.45">
      <c r="A1" s="10" t="s">
        <v>207</v>
      </c>
    </row>
    <row r="2" spans="1:27" x14ac:dyDescent="0.45">
      <c r="M2" s="6">
        <f>+SUM(M5:M854)</f>
        <v>-2640570.8503955626</v>
      </c>
      <c r="O2" s="6">
        <f>+SUM(O5:O854)</f>
        <v>-3022751.2520699343</v>
      </c>
    </row>
    <row r="4" spans="1:27" x14ac:dyDescent="0.45">
      <c r="A4" s="1" t="s">
        <v>0</v>
      </c>
      <c r="B4" s="1" t="s">
        <v>1</v>
      </c>
      <c r="C4" s="1" t="s">
        <v>2</v>
      </c>
      <c r="D4" s="1" t="s">
        <v>3</v>
      </c>
      <c r="E4" s="1" t="s">
        <v>4</v>
      </c>
      <c r="F4" s="1" t="s">
        <v>5</v>
      </c>
      <c r="G4" s="1" t="s">
        <v>6</v>
      </c>
      <c r="H4" s="1" t="s">
        <v>7</v>
      </c>
      <c r="I4" s="1" t="s">
        <v>8</v>
      </c>
      <c r="J4" s="1" t="s">
        <v>9</v>
      </c>
      <c r="K4" s="1" t="s">
        <v>10</v>
      </c>
      <c r="L4" s="1" t="s">
        <v>11</v>
      </c>
      <c r="M4" s="1" t="s">
        <v>12</v>
      </c>
      <c r="N4" s="1" t="s">
        <v>13</v>
      </c>
      <c r="O4" s="1" t="s">
        <v>14</v>
      </c>
      <c r="P4" s="1" t="s">
        <v>15</v>
      </c>
      <c r="Q4" s="1" t="s">
        <v>16</v>
      </c>
      <c r="R4" s="1" t="s">
        <v>17</v>
      </c>
      <c r="S4" s="1" t="s">
        <v>18</v>
      </c>
      <c r="T4" s="1" t="s">
        <v>19</v>
      </c>
      <c r="U4" s="1" t="s">
        <v>20</v>
      </c>
      <c r="V4" s="1" t="s">
        <v>21</v>
      </c>
      <c r="W4" s="1" t="s">
        <v>22</v>
      </c>
      <c r="X4" s="1" t="s">
        <v>23</v>
      </c>
      <c r="Y4" s="1" t="s">
        <v>24</v>
      </c>
      <c r="Z4" s="1" t="s">
        <v>25</v>
      </c>
      <c r="AA4" s="1" t="s">
        <v>26</v>
      </c>
    </row>
    <row r="5" spans="1:27" x14ac:dyDescent="0.45">
      <c r="A5">
        <v>1</v>
      </c>
      <c r="B5" s="2">
        <v>44197</v>
      </c>
      <c r="C5" s="9">
        <v>44200</v>
      </c>
      <c r="D5" s="3" t="str">
        <f t="shared" ref="D5:D24" si="0">+IF(B5="","",IF(AND(B5&lt;&gt;"",C5=""),"Open","Close"))</f>
        <v>Close</v>
      </c>
      <c r="E5" t="s">
        <v>63</v>
      </c>
      <c r="F5" t="str">
        <f>IF(A5="","",IF($K$4=1,SUBSTITUTE(SUBSTITUTE(E5,"_","&amp;")&amp;" "&amp;'[1]Expiry Dates Fut'!$A$8&amp;"-NSF",#REF!,#REF!),"nse_fo|"&amp;SUBSTITUTE(E5,"_","&amp;")&amp;$B$4))</f>
        <v>nse_fo|ADANIENTEntry Date</v>
      </c>
      <c r="G5">
        <v>2000</v>
      </c>
      <c r="H5">
        <v>4000</v>
      </c>
      <c r="I5">
        <f t="shared" ref="I5:I40" si="1">+IF(D5="","",H5/G5)</f>
        <v>2</v>
      </c>
      <c r="J5" s="6">
        <v>493.05</v>
      </c>
      <c r="K5" s="5">
        <f t="shared" ref="K5:K21" si="2">IF(A5="","",J5*H5)</f>
        <v>1972200</v>
      </c>
      <c r="L5" s="4">
        <v>501.65</v>
      </c>
      <c r="M5" s="4">
        <f t="shared" ref="M5:M22" si="3">IF(A5="","",((L5-J5)*H5))</f>
        <v>34399.999999999862</v>
      </c>
      <c r="N5" s="6">
        <v>537.13800000000003</v>
      </c>
      <c r="O5" s="6">
        <f t="shared" ref="O5:O22" si="4">IF(M5="","",M5-N5)</f>
        <v>33862.861999999863</v>
      </c>
      <c r="P5" s="5">
        <f t="shared" ref="P5:P22" si="5">IF(A5="","",L5*H5)</f>
        <v>2006600</v>
      </c>
      <c r="Q5" s="5" t="str">
        <f t="shared" ref="Q5:Q22" si="6">+IF(D5="Open",(K5+P5)/7,"")</f>
        <v/>
      </c>
      <c r="R5">
        <v>0</v>
      </c>
      <c r="S5">
        <v>0</v>
      </c>
      <c r="T5">
        <v>1</v>
      </c>
      <c r="U5">
        <v>0</v>
      </c>
      <c r="V5">
        <v>900</v>
      </c>
      <c r="W5">
        <v>300</v>
      </c>
      <c r="X5">
        <f t="shared" ref="X5:X39" si="7">+IF(B5="","",IF(WEEKDAY(B5)=2,IF(R5=1,102500,IF(AND(R5=2,S5=1),103000,IF(AND(R5=2,S5=2),103500,104000))),IF(R5=1,114000,IF(AND(R5=2,S5=1),114500,IF(AND(R5=2,S5=2),115000,115500)))))</f>
        <v>115500</v>
      </c>
      <c r="Y5">
        <v>92500</v>
      </c>
      <c r="Z5" s="7">
        <v>4000000</v>
      </c>
      <c r="AA5">
        <v>2</v>
      </c>
    </row>
    <row r="6" spans="1:27" x14ac:dyDescent="0.45">
      <c r="A6">
        <f t="shared" ref="A6:A46" si="8">IF(D6="","",A5+1)</f>
        <v>2</v>
      </c>
      <c r="B6" s="2">
        <v>44197</v>
      </c>
      <c r="C6" s="9">
        <v>44200</v>
      </c>
      <c r="D6" s="3" t="str">
        <f t="shared" si="0"/>
        <v>Close</v>
      </c>
      <c r="E6" t="s">
        <v>69</v>
      </c>
      <c r="F6" t="str">
        <f>IF(A6="","",IF($K$4=1,SUBSTITUTE(SUBSTITUTE(E6,"_","&amp;")&amp;" "&amp;'[1]Expiry Dates Fut'!$A$8&amp;"-NSF",#REF!,#REF!),"nse_fo|"&amp;SUBSTITUTE(E6,"_","&amp;")&amp;$B$4))</f>
        <v>nse_fo|BELEntry Date</v>
      </c>
      <c r="G6">
        <v>7600</v>
      </c>
      <c r="H6">
        <v>15200</v>
      </c>
      <c r="I6">
        <f t="shared" si="1"/>
        <v>2</v>
      </c>
      <c r="J6" s="6">
        <v>126.5</v>
      </c>
      <c r="K6" s="5">
        <f t="shared" si="2"/>
        <v>1922800</v>
      </c>
      <c r="L6" s="4">
        <v>128.65</v>
      </c>
      <c r="M6" s="4">
        <f t="shared" si="3"/>
        <v>32680.000000000087</v>
      </c>
      <c r="N6" s="6">
        <v>523.56780000000003</v>
      </c>
      <c r="O6" s="6">
        <f t="shared" si="4"/>
        <v>32156.432200000087</v>
      </c>
      <c r="P6" s="5">
        <f t="shared" si="5"/>
        <v>1955480</v>
      </c>
      <c r="Q6" s="5" t="str">
        <f t="shared" si="6"/>
        <v/>
      </c>
      <c r="R6">
        <v>0</v>
      </c>
      <c r="S6">
        <v>0</v>
      </c>
      <c r="T6">
        <v>1</v>
      </c>
      <c r="U6">
        <v>0</v>
      </c>
      <c r="V6">
        <v>900</v>
      </c>
      <c r="W6">
        <v>300</v>
      </c>
      <c r="X6">
        <f t="shared" si="7"/>
        <v>115500</v>
      </c>
      <c r="Y6">
        <v>92500</v>
      </c>
      <c r="Z6" s="7">
        <v>4000000</v>
      </c>
      <c r="AA6">
        <v>2</v>
      </c>
    </row>
    <row r="7" spans="1:27" x14ac:dyDescent="0.45">
      <c r="A7">
        <f t="shared" si="8"/>
        <v>3</v>
      </c>
      <c r="B7" s="2">
        <v>44197</v>
      </c>
      <c r="C7" s="9">
        <v>44200</v>
      </c>
      <c r="D7" s="3" t="str">
        <f t="shared" si="0"/>
        <v>Close</v>
      </c>
      <c r="E7" t="s">
        <v>135</v>
      </c>
      <c r="F7" t="str">
        <f>IF(A7="","",IF($K$4=1,SUBSTITUTE(SUBSTITUTE(E7,"_","&amp;")&amp;" "&amp;'[1]Expiry Dates Fut'!$A$8&amp;"-NSF",#REF!,#REF!),"nse_fo|"&amp;SUBSTITUTE(E7,"_","&amp;")&amp;$B$4))</f>
        <v>nse_fo|LICHSGFINEntry Date</v>
      </c>
      <c r="G7">
        <v>2000</v>
      </c>
      <c r="H7">
        <v>6000</v>
      </c>
      <c r="I7">
        <f t="shared" si="1"/>
        <v>3</v>
      </c>
      <c r="J7" s="6">
        <v>376.75</v>
      </c>
      <c r="K7" s="5">
        <f t="shared" si="2"/>
        <v>2260500</v>
      </c>
      <c r="L7" s="4">
        <v>382.1</v>
      </c>
      <c r="M7" s="4">
        <f t="shared" si="3"/>
        <v>32100.000000000138</v>
      </c>
      <c r="N7" s="6">
        <v>614.66849999999999</v>
      </c>
      <c r="O7" s="6">
        <f t="shared" si="4"/>
        <v>31485.331500000138</v>
      </c>
      <c r="P7" s="5">
        <f t="shared" si="5"/>
        <v>2292600</v>
      </c>
      <c r="Q7" s="5" t="str">
        <f t="shared" si="6"/>
        <v/>
      </c>
      <c r="R7">
        <v>0</v>
      </c>
      <c r="S7">
        <v>0</v>
      </c>
      <c r="T7">
        <v>1</v>
      </c>
      <c r="U7">
        <v>0</v>
      </c>
      <c r="V7">
        <v>900</v>
      </c>
      <c r="W7">
        <v>300</v>
      </c>
      <c r="X7">
        <f t="shared" si="7"/>
        <v>115500</v>
      </c>
      <c r="Y7">
        <v>92500</v>
      </c>
      <c r="Z7" s="7">
        <v>4000000</v>
      </c>
      <c r="AA7">
        <v>2</v>
      </c>
    </row>
    <row r="8" spans="1:27" x14ac:dyDescent="0.45">
      <c r="A8">
        <v>1</v>
      </c>
      <c r="B8" s="2">
        <v>44200</v>
      </c>
      <c r="C8" s="9">
        <v>44201</v>
      </c>
      <c r="D8" s="3" t="str">
        <f t="shared" si="0"/>
        <v>Close</v>
      </c>
      <c r="E8" t="s">
        <v>32</v>
      </c>
      <c r="F8" t="str">
        <f>IF(A8="","",IF($K$4=1,SUBSTITUTE(SUBSTITUTE(E8,"_","&amp;")&amp;" "&amp;'[1]Expiry Dates Fut'!$A$8&amp;"-NSF",#REF!,#REF!),"nse_fo|"&amp;SUBSTITUTE(E8,"_","&amp;")&amp;$B$4))</f>
        <v>nse_fo|ASHOKLEYEntry Date</v>
      </c>
      <c r="G8">
        <v>9000</v>
      </c>
      <c r="H8">
        <v>18000</v>
      </c>
      <c r="I8">
        <f t="shared" si="1"/>
        <v>2</v>
      </c>
      <c r="J8" s="6">
        <v>103.7</v>
      </c>
      <c r="K8" s="5">
        <f t="shared" si="2"/>
        <v>1866600</v>
      </c>
      <c r="L8" s="4">
        <v>104.05</v>
      </c>
      <c r="M8" s="4">
        <f t="shared" si="3"/>
        <v>6299.9999999998981</v>
      </c>
      <c r="N8" s="6">
        <v>504.83249999999998</v>
      </c>
      <c r="O8" s="6">
        <f t="shared" si="4"/>
        <v>5795.1674999998977</v>
      </c>
      <c r="P8" s="5">
        <f t="shared" si="5"/>
        <v>1872900</v>
      </c>
      <c r="Q8" s="5" t="str">
        <f t="shared" si="6"/>
        <v/>
      </c>
      <c r="R8">
        <v>1</v>
      </c>
      <c r="S8">
        <v>0</v>
      </c>
      <c r="T8">
        <v>2</v>
      </c>
      <c r="U8">
        <v>0</v>
      </c>
      <c r="V8">
        <v>900</v>
      </c>
      <c r="W8">
        <v>300</v>
      </c>
      <c r="X8">
        <f t="shared" si="7"/>
        <v>102500</v>
      </c>
      <c r="Y8">
        <v>92500</v>
      </c>
      <c r="Z8" s="7">
        <v>4000000</v>
      </c>
      <c r="AA8">
        <v>2</v>
      </c>
    </row>
    <row r="9" spans="1:27" x14ac:dyDescent="0.45">
      <c r="A9">
        <v>1</v>
      </c>
      <c r="B9" s="2">
        <v>44201</v>
      </c>
      <c r="C9" s="9">
        <v>44202</v>
      </c>
      <c r="D9" s="3" t="str">
        <f t="shared" si="0"/>
        <v>Close</v>
      </c>
      <c r="E9" t="s">
        <v>155</v>
      </c>
      <c r="F9" t="str">
        <f>IF(A9="","",IF($K$4=1,SUBSTITUTE(SUBSTITUTE(E9,"_","&amp;")&amp;" "&amp;'[1]Expiry Dates Fut'!$A$8&amp;"-NSF",#REF!,#REF!),"nse_fo|"&amp;SUBSTITUTE(E9,"_","&amp;")&amp;$B$4))</f>
        <v>nse_fo|AARTIINDEntry Date</v>
      </c>
      <c r="G9">
        <v>425</v>
      </c>
      <c r="H9">
        <v>1700</v>
      </c>
      <c r="I9">
        <f t="shared" si="1"/>
        <v>4</v>
      </c>
      <c r="J9" s="6">
        <v>1364.15</v>
      </c>
      <c r="K9" s="5">
        <f t="shared" si="2"/>
        <v>2319055</v>
      </c>
      <c r="L9" s="4">
        <v>1312.41</v>
      </c>
      <c r="M9" s="4">
        <f t="shared" si="3"/>
        <v>-87958.000000000015</v>
      </c>
      <c r="N9" s="6">
        <v>614.27052000000003</v>
      </c>
      <c r="O9" s="6">
        <f t="shared" si="4"/>
        <v>-88572.27052000002</v>
      </c>
      <c r="P9" s="5">
        <f t="shared" si="5"/>
        <v>2231097</v>
      </c>
      <c r="Q9" s="5" t="str">
        <f t="shared" si="6"/>
        <v/>
      </c>
      <c r="R9">
        <v>0</v>
      </c>
      <c r="S9">
        <v>0</v>
      </c>
      <c r="T9">
        <v>2</v>
      </c>
      <c r="U9">
        <v>0</v>
      </c>
      <c r="V9">
        <v>900</v>
      </c>
      <c r="W9">
        <v>300</v>
      </c>
      <c r="X9">
        <f t="shared" si="7"/>
        <v>115500</v>
      </c>
      <c r="Y9">
        <v>92500</v>
      </c>
      <c r="Z9" s="7">
        <v>4000000</v>
      </c>
      <c r="AA9">
        <v>2</v>
      </c>
    </row>
    <row r="10" spans="1:27" x14ac:dyDescent="0.45">
      <c r="A10">
        <f t="shared" si="8"/>
        <v>2</v>
      </c>
      <c r="B10" s="2">
        <v>44201</v>
      </c>
      <c r="C10" s="9">
        <v>44202</v>
      </c>
      <c r="D10" s="3" t="str">
        <f t="shared" si="0"/>
        <v>Close</v>
      </c>
      <c r="E10" t="s">
        <v>156</v>
      </c>
      <c r="F10" t="str">
        <f>IF(A10="","",IF($K$4=1,SUBSTITUTE(SUBSTITUTE(E10,"_","&amp;")&amp;" "&amp;'[1]Expiry Dates Fut'!$A$8&amp;"-NSF",#REF!,#REF!),"nse_fo|"&amp;SUBSTITUTE(E10,"_","&amp;")&amp;$B$4))</f>
        <v>nse_fo|INDUSTOWEREntry Date</v>
      </c>
      <c r="G10">
        <v>2800</v>
      </c>
      <c r="H10">
        <v>8400</v>
      </c>
      <c r="I10">
        <f t="shared" si="1"/>
        <v>3</v>
      </c>
      <c r="J10" s="6">
        <v>256.2</v>
      </c>
      <c r="K10" s="5">
        <f t="shared" si="2"/>
        <v>2152080</v>
      </c>
      <c r="L10" s="4">
        <v>259.05</v>
      </c>
      <c r="M10" s="4">
        <f t="shared" si="3"/>
        <v>23940.000000000189</v>
      </c>
      <c r="N10" s="6">
        <v>584.29349999999999</v>
      </c>
      <c r="O10" s="6">
        <f t="shared" si="4"/>
        <v>23355.706500000189</v>
      </c>
      <c r="P10" s="5">
        <f t="shared" si="5"/>
        <v>2176020</v>
      </c>
      <c r="Q10" s="5" t="str">
        <f t="shared" si="6"/>
        <v/>
      </c>
      <c r="R10">
        <v>0</v>
      </c>
      <c r="S10">
        <v>0</v>
      </c>
      <c r="T10">
        <v>2</v>
      </c>
      <c r="U10">
        <v>0</v>
      </c>
      <c r="V10">
        <v>900</v>
      </c>
      <c r="W10">
        <v>300</v>
      </c>
      <c r="X10">
        <f t="shared" si="7"/>
        <v>115500</v>
      </c>
      <c r="Y10">
        <v>92500</v>
      </c>
      <c r="Z10" s="7">
        <v>4000000</v>
      </c>
      <c r="AA10">
        <v>2</v>
      </c>
    </row>
    <row r="11" spans="1:27" x14ac:dyDescent="0.45">
      <c r="A11">
        <f t="shared" si="8"/>
        <v>3</v>
      </c>
      <c r="B11" s="2">
        <v>44201</v>
      </c>
      <c r="C11" s="9">
        <v>44202</v>
      </c>
      <c r="D11" s="3" t="str">
        <f t="shared" si="0"/>
        <v>Close</v>
      </c>
      <c r="E11" t="s">
        <v>136</v>
      </c>
      <c r="F11" t="str">
        <f>IF(A11="","",IF($K$4=1,SUBSTITUTE(SUBSTITUTE(E11,"_","&amp;")&amp;" "&amp;'[1]Expiry Dates Fut'!$A$8&amp;"-NSF",#REF!,#REF!),"nse_fo|"&amp;SUBSTITUTE(E11,"_","&amp;")&amp;$B$4))</f>
        <v>nse_fo|AXISBANKEntry Date</v>
      </c>
      <c r="G11">
        <v>1200</v>
      </c>
      <c r="H11">
        <v>3600</v>
      </c>
      <c r="I11">
        <f t="shared" si="1"/>
        <v>3</v>
      </c>
      <c r="J11" s="6">
        <v>650.6</v>
      </c>
      <c r="K11" s="5">
        <f t="shared" si="2"/>
        <v>2342160</v>
      </c>
      <c r="L11" s="4">
        <v>662.2</v>
      </c>
      <c r="M11" s="4">
        <f t="shared" si="3"/>
        <v>41760.00000000008</v>
      </c>
      <c r="N11" s="6">
        <v>638.02080000000001</v>
      </c>
      <c r="O11" s="6">
        <f t="shared" si="4"/>
        <v>41121.979200000082</v>
      </c>
      <c r="P11" s="5">
        <f t="shared" si="5"/>
        <v>2383920</v>
      </c>
      <c r="Q11" s="5" t="str">
        <f t="shared" si="6"/>
        <v/>
      </c>
      <c r="R11">
        <v>0</v>
      </c>
      <c r="S11">
        <v>0</v>
      </c>
      <c r="T11">
        <v>1</v>
      </c>
      <c r="U11">
        <v>0</v>
      </c>
      <c r="V11">
        <v>900</v>
      </c>
      <c r="W11">
        <v>300</v>
      </c>
      <c r="X11">
        <f t="shared" si="7"/>
        <v>115500</v>
      </c>
      <c r="Y11">
        <v>92500</v>
      </c>
      <c r="Z11" s="7">
        <v>4000000</v>
      </c>
      <c r="AA11">
        <v>2</v>
      </c>
    </row>
    <row r="12" spans="1:27" x14ac:dyDescent="0.45">
      <c r="A12">
        <v>1</v>
      </c>
      <c r="B12" s="2">
        <v>44202</v>
      </c>
      <c r="C12" s="9">
        <v>44203</v>
      </c>
      <c r="D12" s="3" t="str">
        <f t="shared" si="0"/>
        <v>Close</v>
      </c>
      <c r="E12" t="s">
        <v>127</v>
      </c>
      <c r="F12" t="str">
        <f>IF(A12="","",IF($K$4=1,SUBSTITUTE(SUBSTITUTE(E12,"_","&amp;")&amp;" "&amp;'[1]Expiry Dates Fut'!$A$8&amp;"-NSF",#REF!,#REF!),"nse_fo|"&amp;SUBSTITUTE(E12,"_","&amp;")&amp;$B$4))</f>
        <v>nse_fo|CONCOREntry Date</v>
      </c>
      <c r="G12">
        <v>1563</v>
      </c>
      <c r="H12">
        <v>4689</v>
      </c>
      <c r="I12">
        <f t="shared" si="1"/>
        <v>3</v>
      </c>
      <c r="J12" s="6">
        <v>440.9</v>
      </c>
      <c r="K12" s="5">
        <f t="shared" si="2"/>
        <v>2067380.0999999999</v>
      </c>
      <c r="L12" s="4">
        <v>439.25</v>
      </c>
      <c r="M12" s="4">
        <f t="shared" si="3"/>
        <v>-7736.849999999893</v>
      </c>
      <c r="N12" s="6">
        <v>557.14815224999995</v>
      </c>
      <c r="O12" s="6">
        <f t="shared" si="4"/>
        <v>-8293.9981522498929</v>
      </c>
      <c r="P12" s="5">
        <f t="shared" si="5"/>
        <v>2059643.25</v>
      </c>
      <c r="Q12" s="5" t="str">
        <f t="shared" si="6"/>
        <v/>
      </c>
      <c r="R12">
        <v>2</v>
      </c>
      <c r="S12">
        <v>1</v>
      </c>
      <c r="T12">
        <v>1</v>
      </c>
      <c r="U12">
        <v>0</v>
      </c>
      <c r="V12">
        <v>900</v>
      </c>
      <c r="W12">
        <v>300</v>
      </c>
      <c r="X12">
        <f t="shared" si="7"/>
        <v>114500</v>
      </c>
      <c r="Y12">
        <v>92500</v>
      </c>
      <c r="Z12" s="7">
        <v>4000000</v>
      </c>
      <c r="AA12">
        <v>2</v>
      </c>
    </row>
    <row r="13" spans="1:27" x14ac:dyDescent="0.45">
      <c r="A13">
        <f t="shared" si="8"/>
        <v>2</v>
      </c>
      <c r="B13" s="2">
        <v>44202</v>
      </c>
      <c r="C13" s="9">
        <v>44203</v>
      </c>
      <c r="D13" s="3" t="str">
        <f t="shared" si="0"/>
        <v>Close</v>
      </c>
      <c r="E13" t="s">
        <v>52</v>
      </c>
      <c r="F13" t="str">
        <f>IF(A13="","",IF($K$4=1,SUBSTITUTE(SUBSTITUTE(E13,"_","&amp;")&amp;" "&amp;'[1]Expiry Dates Fut'!$A$8&amp;"-NSF",#REF!,#REF!),"nse_fo|"&amp;SUBSTITUTE(E13,"_","&amp;")&amp;$B$4))</f>
        <v>nse_fo|RBLBANKEntry Date</v>
      </c>
      <c r="G13">
        <v>2900</v>
      </c>
      <c r="H13">
        <v>8700</v>
      </c>
      <c r="I13">
        <f t="shared" si="1"/>
        <v>3</v>
      </c>
      <c r="J13" s="6">
        <v>264.5</v>
      </c>
      <c r="K13" s="5">
        <f t="shared" si="2"/>
        <v>2301150</v>
      </c>
      <c r="L13" s="4">
        <v>265.60000000000002</v>
      </c>
      <c r="M13" s="4">
        <f t="shared" si="3"/>
        <v>9570.0000000001983</v>
      </c>
      <c r="N13" s="6">
        <v>622.60244999999998</v>
      </c>
      <c r="O13" s="6">
        <f t="shared" si="4"/>
        <v>8947.397550000198</v>
      </c>
      <c r="P13" s="5">
        <f t="shared" si="5"/>
        <v>2310720</v>
      </c>
      <c r="Q13" s="5" t="str">
        <f t="shared" si="6"/>
        <v/>
      </c>
      <c r="R13">
        <v>1</v>
      </c>
      <c r="S13">
        <v>0</v>
      </c>
      <c r="T13">
        <v>1</v>
      </c>
      <c r="U13">
        <v>0</v>
      </c>
      <c r="V13">
        <v>900</v>
      </c>
      <c r="W13">
        <v>300</v>
      </c>
      <c r="X13">
        <f t="shared" si="7"/>
        <v>114000</v>
      </c>
      <c r="Y13">
        <v>92500</v>
      </c>
      <c r="Z13" s="7">
        <v>4000000</v>
      </c>
      <c r="AA13">
        <v>2</v>
      </c>
    </row>
    <row r="14" spans="1:27" x14ac:dyDescent="0.45">
      <c r="A14">
        <f t="shared" si="8"/>
        <v>3</v>
      </c>
      <c r="B14" s="2">
        <v>44202</v>
      </c>
      <c r="C14" s="9">
        <v>44203</v>
      </c>
      <c r="D14" s="3" t="str">
        <f t="shared" si="0"/>
        <v>Close</v>
      </c>
      <c r="E14" t="s">
        <v>55</v>
      </c>
      <c r="F14" t="str">
        <f>IF(A14="","",IF($K$4=1,SUBSTITUTE(SUBSTITUTE(E14,"_","&amp;")&amp;" "&amp;'[1]Expiry Dates Fut'!$A$8&amp;"-NSF",#REF!,#REF!),"nse_fo|"&amp;SUBSTITUTE(E14,"_","&amp;")&amp;$B$4))</f>
        <v>nse_fo|SRTRANSFINEntry Date</v>
      </c>
      <c r="G14">
        <v>800</v>
      </c>
      <c r="H14">
        <v>1600</v>
      </c>
      <c r="I14">
        <f t="shared" si="1"/>
        <v>2</v>
      </c>
      <c r="J14" s="6">
        <v>1172</v>
      </c>
      <c r="K14" s="5">
        <f t="shared" si="2"/>
        <v>1875200</v>
      </c>
      <c r="L14" s="4">
        <v>1218.075</v>
      </c>
      <c r="M14" s="4">
        <f t="shared" si="3"/>
        <v>73720.000000000073</v>
      </c>
      <c r="N14" s="6">
        <v>516.25620000000004</v>
      </c>
      <c r="O14" s="6">
        <f t="shared" si="4"/>
        <v>73203.743800000069</v>
      </c>
      <c r="P14" s="5">
        <f t="shared" si="5"/>
        <v>1948920</v>
      </c>
      <c r="Q14" s="5" t="str">
        <f t="shared" si="6"/>
        <v/>
      </c>
      <c r="R14">
        <v>1</v>
      </c>
      <c r="S14">
        <v>0</v>
      </c>
      <c r="T14">
        <v>2</v>
      </c>
      <c r="U14">
        <v>0</v>
      </c>
      <c r="V14">
        <v>900</v>
      </c>
      <c r="W14">
        <v>300</v>
      </c>
      <c r="X14">
        <f t="shared" si="7"/>
        <v>114000</v>
      </c>
      <c r="Y14">
        <v>92500</v>
      </c>
      <c r="Z14" s="7">
        <v>4000000</v>
      </c>
      <c r="AA14">
        <v>2</v>
      </c>
    </row>
    <row r="15" spans="1:27" x14ac:dyDescent="0.45">
      <c r="A15">
        <f t="shared" si="8"/>
        <v>4</v>
      </c>
      <c r="B15" s="2">
        <v>44202</v>
      </c>
      <c r="C15" s="9">
        <v>44203</v>
      </c>
      <c r="D15" s="3" t="str">
        <f t="shared" si="0"/>
        <v>Close</v>
      </c>
      <c r="E15" t="s">
        <v>104</v>
      </c>
      <c r="F15" t="str">
        <f>IF(A15="","",IF($K$4=1,SUBSTITUTE(SUBSTITUTE(E15,"_","&amp;")&amp;" "&amp;'[1]Expiry Dates Fut'!$A$8&amp;"-NSF",#REF!,#REF!),"nse_fo|"&amp;SUBSTITUTE(E15,"_","&amp;")&amp;$B$4))</f>
        <v>nse_fo|VEDLEntry Date</v>
      </c>
      <c r="G15">
        <v>6200</v>
      </c>
      <c r="H15">
        <v>12400</v>
      </c>
      <c r="I15">
        <f t="shared" si="1"/>
        <v>2</v>
      </c>
      <c r="J15" s="6">
        <v>177.55</v>
      </c>
      <c r="K15" s="5">
        <f t="shared" si="2"/>
        <v>2201620</v>
      </c>
      <c r="L15" s="4">
        <v>184.9</v>
      </c>
      <c r="M15" s="4">
        <f t="shared" si="3"/>
        <v>91139.999999999927</v>
      </c>
      <c r="N15" s="6">
        <v>606.74130000000002</v>
      </c>
      <c r="O15" s="6">
        <f t="shared" si="4"/>
        <v>90533.258699999933</v>
      </c>
      <c r="P15" s="5">
        <f t="shared" si="5"/>
        <v>2292760</v>
      </c>
      <c r="Q15" s="5" t="str">
        <f t="shared" si="6"/>
        <v/>
      </c>
      <c r="R15">
        <v>1</v>
      </c>
      <c r="S15">
        <v>0</v>
      </c>
      <c r="T15">
        <v>2</v>
      </c>
      <c r="U15">
        <v>0</v>
      </c>
      <c r="V15">
        <v>900</v>
      </c>
      <c r="W15">
        <v>300</v>
      </c>
      <c r="X15">
        <f t="shared" si="7"/>
        <v>114000</v>
      </c>
      <c r="Y15">
        <v>92500</v>
      </c>
      <c r="Z15" s="7">
        <v>4000000</v>
      </c>
      <c r="AA15">
        <v>2</v>
      </c>
    </row>
    <row r="16" spans="1:27" x14ac:dyDescent="0.45">
      <c r="A16">
        <f t="shared" si="8"/>
        <v>5</v>
      </c>
      <c r="B16" s="2">
        <v>44202</v>
      </c>
      <c r="C16" s="9">
        <v>44203</v>
      </c>
      <c r="D16" s="3" t="str">
        <f t="shared" si="0"/>
        <v>Close</v>
      </c>
      <c r="E16" t="s">
        <v>91</v>
      </c>
      <c r="F16" t="str">
        <f>IF(A16="","",IF($K$4=1,SUBSTITUTE(SUBSTITUTE(E16,"_","&amp;")&amp;" "&amp;'[1]Expiry Dates Fut'!$A$8&amp;"-NSF",#REF!,#REF!),"nse_fo|"&amp;SUBSTITUTE(E16,"_","&amp;")&amp;$B$4))</f>
        <v>nse_fo|VOLTASEntry Date</v>
      </c>
      <c r="G16">
        <v>1000</v>
      </c>
      <c r="H16">
        <v>2000</v>
      </c>
      <c r="I16">
        <f t="shared" si="1"/>
        <v>2</v>
      </c>
      <c r="J16" s="6">
        <v>873.45</v>
      </c>
      <c r="K16" s="5">
        <f t="shared" si="2"/>
        <v>1746900</v>
      </c>
      <c r="L16" s="4">
        <v>873.1</v>
      </c>
      <c r="M16" s="4">
        <f t="shared" si="3"/>
        <v>-700.00000000004547</v>
      </c>
      <c r="N16" s="6">
        <v>471.56850000000003</v>
      </c>
      <c r="O16" s="6">
        <f t="shared" si="4"/>
        <v>-1171.5685000000456</v>
      </c>
      <c r="P16" s="5">
        <f t="shared" si="5"/>
        <v>1746200</v>
      </c>
      <c r="Q16" s="5" t="str">
        <f t="shared" si="6"/>
        <v/>
      </c>
      <c r="R16">
        <v>1</v>
      </c>
      <c r="S16">
        <v>0</v>
      </c>
      <c r="T16">
        <v>1</v>
      </c>
      <c r="U16">
        <v>0</v>
      </c>
      <c r="V16">
        <v>900</v>
      </c>
      <c r="W16">
        <v>300</v>
      </c>
      <c r="X16">
        <f t="shared" si="7"/>
        <v>114000</v>
      </c>
      <c r="Y16">
        <v>92500</v>
      </c>
      <c r="Z16" s="7">
        <v>4000000</v>
      </c>
      <c r="AA16">
        <v>2</v>
      </c>
    </row>
    <row r="17" spans="1:27" x14ac:dyDescent="0.45">
      <c r="A17">
        <v>1</v>
      </c>
      <c r="B17" s="2">
        <v>44203</v>
      </c>
      <c r="C17" s="9">
        <v>44204</v>
      </c>
      <c r="D17" s="3" t="str">
        <f t="shared" si="0"/>
        <v>Close</v>
      </c>
      <c r="E17" t="s">
        <v>63</v>
      </c>
      <c r="F17" t="str">
        <f>IF(A17="","",IF($K$4=1,SUBSTITUTE(SUBSTITUTE(E17,"_","&amp;")&amp;" "&amp;'[1]Expiry Dates Fut'!$A$8&amp;"-NSF",#REF!,#REF!),"nse_fo|"&amp;SUBSTITUTE(E17,"_","&amp;")&amp;$B$4))</f>
        <v>nse_fo|ADANIENTEntry Date</v>
      </c>
      <c r="G17">
        <v>2000</v>
      </c>
      <c r="H17">
        <v>4000</v>
      </c>
      <c r="I17">
        <f t="shared" si="1"/>
        <v>2</v>
      </c>
      <c r="J17" s="6">
        <v>519.85</v>
      </c>
      <c r="K17" s="5">
        <f t="shared" si="2"/>
        <v>2079400</v>
      </c>
      <c r="L17" s="4">
        <v>523.25</v>
      </c>
      <c r="M17" s="4">
        <f t="shared" si="3"/>
        <v>13599.999999999909</v>
      </c>
      <c r="N17" s="6">
        <v>563.274</v>
      </c>
      <c r="O17" s="6">
        <f t="shared" si="4"/>
        <v>13036.72599999991</v>
      </c>
      <c r="P17" s="5">
        <f t="shared" si="5"/>
        <v>2093000</v>
      </c>
      <c r="Q17" s="5" t="str">
        <f t="shared" si="6"/>
        <v/>
      </c>
      <c r="R17">
        <v>1</v>
      </c>
      <c r="S17">
        <v>0</v>
      </c>
      <c r="T17">
        <v>1</v>
      </c>
      <c r="U17">
        <v>0</v>
      </c>
      <c r="V17">
        <v>900</v>
      </c>
      <c r="W17">
        <v>300</v>
      </c>
      <c r="X17">
        <f t="shared" si="7"/>
        <v>114000</v>
      </c>
      <c r="Y17">
        <v>92500</v>
      </c>
      <c r="Z17" s="7">
        <v>4000000</v>
      </c>
      <c r="AA17">
        <v>2</v>
      </c>
    </row>
    <row r="18" spans="1:27" x14ac:dyDescent="0.45">
      <c r="A18">
        <f t="shared" si="8"/>
        <v>2</v>
      </c>
      <c r="B18" s="2">
        <v>44203</v>
      </c>
      <c r="C18" s="9">
        <v>44204</v>
      </c>
      <c r="D18" s="3" t="str">
        <f t="shared" si="0"/>
        <v>Close</v>
      </c>
      <c r="E18" t="s">
        <v>32</v>
      </c>
      <c r="F18" t="str">
        <f>IF(A18="","",IF($K$4=1,SUBSTITUTE(SUBSTITUTE(E18,"_","&amp;")&amp;" "&amp;'[1]Expiry Dates Fut'!$A$8&amp;"-NSF",#REF!,#REF!),"nse_fo|"&amp;SUBSTITUTE(E18,"_","&amp;")&amp;$B$4))</f>
        <v>nse_fo|ASHOKLEYEntry Date</v>
      </c>
      <c r="G18">
        <v>9000</v>
      </c>
      <c r="H18">
        <v>18000</v>
      </c>
      <c r="I18">
        <f t="shared" si="1"/>
        <v>2</v>
      </c>
      <c r="J18" s="6">
        <v>111.45</v>
      </c>
      <c r="K18" s="5">
        <f t="shared" si="2"/>
        <v>2006100</v>
      </c>
      <c r="L18" s="4">
        <v>112</v>
      </c>
      <c r="M18" s="4">
        <f t="shared" si="3"/>
        <v>9899.9999999999491</v>
      </c>
      <c r="N18" s="6">
        <v>542.98350000000005</v>
      </c>
      <c r="O18" s="6">
        <f t="shared" si="4"/>
        <v>9357.0164999999488</v>
      </c>
      <c r="P18" s="5">
        <f t="shared" si="5"/>
        <v>2016000</v>
      </c>
      <c r="Q18" s="5" t="str">
        <f t="shared" si="6"/>
        <v/>
      </c>
      <c r="R18">
        <v>2</v>
      </c>
      <c r="S18">
        <v>2</v>
      </c>
      <c r="T18">
        <v>2</v>
      </c>
      <c r="U18">
        <v>0</v>
      </c>
      <c r="V18">
        <v>900</v>
      </c>
      <c r="W18">
        <v>300</v>
      </c>
      <c r="X18">
        <f t="shared" si="7"/>
        <v>115000</v>
      </c>
      <c r="Y18">
        <v>92500</v>
      </c>
      <c r="Z18" s="7">
        <v>4000000</v>
      </c>
      <c r="AA18">
        <v>2</v>
      </c>
    </row>
    <row r="19" spans="1:27" x14ac:dyDescent="0.45">
      <c r="A19">
        <f t="shared" si="8"/>
        <v>3</v>
      </c>
      <c r="B19" s="2">
        <v>44203</v>
      </c>
      <c r="C19" s="9">
        <v>44204</v>
      </c>
      <c r="D19" s="3" t="str">
        <f t="shared" si="0"/>
        <v>Close</v>
      </c>
      <c r="E19" t="s">
        <v>92</v>
      </c>
      <c r="F19" t="str">
        <f>IF(A19="","",IF($K$4=1,SUBSTITUTE(SUBSTITUTE(E19,"_","&amp;")&amp;" "&amp;'[1]Expiry Dates Fut'!$A$8&amp;"-NSF",#REF!,#REF!),"nse_fo|"&amp;SUBSTITUTE(E19,"_","&amp;")&amp;$B$4))</f>
        <v>nse_fo|BHARATFORGEntry Date</v>
      </c>
      <c r="G19">
        <v>1500</v>
      </c>
      <c r="H19">
        <v>3000</v>
      </c>
      <c r="I19">
        <f t="shared" si="1"/>
        <v>2</v>
      </c>
      <c r="J19" s="6">
        <v>590</v>
      </c>
      <c r="K19" s="5">
        <f t="shared" si="2"/>
        <v>1770000</v>
      </c>
      <c r="L19" s="4">
        <v>597.85</v>
      </c>
      <c r="M19" s="4">
        <f t="shared" si="3"/>
        <v>23550.000000000069</v>
      </c>
      <c r="N19" s="6">
        <v>481.07925</v>
      </c>
      <c r="O19" s="6">
        <f t="shared" si="4"/>
        <v>23068.92075000007</v>
      </c>
      <c r="P19" s="5">
        <f t="shared" si="5"/>
        <v>1793550</v>
      </c>
      <c r="Q19" s="5" t="str">
        <f t="shared" si="6"/>
        <v/>
      </c>
      <c r="R19">
        <v>1</v>
      </c>
      <c r="S19">
        <v>0</v>
      </c>
      <c r="T19">
        <v>1</v>
      </c>
      <c r="U19">
        <v>0</v>
      </c>
      <c r="V19">
        <v>900</v>
      </c>
      <c r="W19">
        <v>300</v>
      </c>
      <c r="X19">
        <f t="shared" si="7"/>
        <v>114000</v>
      </c>
      <c r="Y19">
        <v>92500</v>
      </c>
      <c r="Z19" s="7">
        <v>4000000</v>
      </c>
      <c r="AA19">
        <v>2</v>
      </c>
    </row>
    <row r="20" spans="1:27" x14ac:dyDescent="0.45">
      <c r="A20">
        <f t="shared" si="8"/>
        <v>4</v>
      </c>
      <c r="B20" s="2">
        <v>44203</v>
      </c>
      <c r="C20" s="9">
        <v>44204</v>
      </c>
      <c r="D20" s="3" t="str">
        <f t="shared" si="0"/>
        <v>Close</v>
      </c>
      <c r="E20" t="s">
        <v>84</v>
      </c>
      <c r="F20" t="str">
        <f>IF(A20="","",IF($K$4=1,SUBSTITUTE(SUBSTITUTE(E20,"_","&amp;")&amp;" "&amp;'[1]Expiry Dates Fut'!$A$8&amp;"-NSF",#REF!,#REF!),"nse_fo|"&amp;SUBSTITUTE(E20,"_","&amp;")&amp;$B$4))</f>
        <v>nse_fo|HINDALCOEntry Date</v>
      </c>
      <c r="G20">
        <v>4300</v>
      </c>
      <c r="H20">
        <v>8600</v>
      </c>
      <c r="I20">
        <f t="shared" si="1"/>
        <v>2</v>
      </c>
      <c r="J20" s="6">
        <v>271.25</v>
      </c>
      <c r="K20" s="5">
        <f t="shared" si="2"/>
        <v>2332750</v>
      </c>
      <c r="L20" s="4">
        <v>271.52499999999998</v>
      </c>
      <c r="M20" s="4">
        <f t="shared" si="3"/>
        <v>2364.9999999998045</v>
      </c>
      <c r="N20" s="6">
        <v>630.16177500000003</v>
      </c>
      <c r="O20" s="6">
        <f t="shared" si="4"/>
        <v>1734.8382249998044</v>
      </c>
      <c r="P20" s="5">
        <f t="shared" si="5"/>
        <v>2335115</v>
      </c>
      <c r="Q20" s="5" t="str">
        <f t="shared" si="6"/>
        <v/>
      </c>
      <c r="R20">
        <v>1</v>
      </c>
      <c r="S20">
        <v>0</v>
      </c>
      <c r="T20">
        <v>2</v>
      </c>
      <c r="U20">
        <v>0</v>
      </c>
      <c r="V20">
        <v>900</v>
      </c>
      <c r="W20">
        <v>300</v>
      </c>
      <c r="X20">
        <f t="shared" si="7"/>
        <v>114000</v>
      </c>
      <c r="Y20">
        <v>92500</v>
      </c>
      <c r="Z20" s="7">
        <v>4000000</v>
      </c>
      <c r="AA20">
        <v>2</v>
      </c>
    </row>
    <row r="21" spans="1:27" x14ac:dyDescent="0.45">
      <c r="A21">
        <f t="shared" si="8"/>
        <v>5</v>
      </c>
      <c r="B21" s="2">
        <v>44203</v>
      </c>
      <c r="C21" s="9">
        <v>44204</v>
      </c>
      <c r="D21" s="3" t="str">
        <f t="shared" si="0"/>
        <v>Close</v>
      </c>
      <c r="E21" t="s">
        <v>51</v>
      </c>
      <c r="F21" t="str">
        <f>IF(A21="","",IF($K$4=1,SUBSTITUTE(SUBSTITUTE(E21,"_","&amp;")&amp;" "&amp;'[1]Expiry Dates Fut'!$A$8&amp;"-NSF",#REF!,#REF!),"nse_fo|"&amp;SUBSTITUTE(E21,"_","&amp;")&amp;$B$4))</f>
        <v>nse_fo|JINDALSTELEntry Date</v>
      </c>
      <c r="G21">
        <v>5000</v>
      </c>
      <c r="H21">
        <v>5000</v>
      </c>
      <c r="I21">
        <f t="shared" si="1"/>
        <v>1</v>
      </c>
      <c r="J21" s="6">
        <v>298.7</v>
      </c>
      <c r="K21" s="5">
        <f t="shared" si="2"/>
        <v>1493500</v>
      </c>
      <c r="L21" s="4">
        <v>297.05</v>
      </c>
      <c r="M21" s="4">
        <f t="shared" si="3"/>
        <v>-8249.9999999998872</v>
      </c>
      <c r="N21" s="6">
        <v>402.13125000000002</v>
      </c>
      <c r="O21" s="6">
        <f t="shared" si="4"/>
        <v>-8652.1312499998876</v>
      </c>
      <c r="P21" s="5">
        <f t="shared" si="5"/>
        <v>1485250</v>
      </c>
      <c r="Q21" s="5" t="str">
        <f t="shared" si="6"/>
        <v/>
      </c>
      <c r="R21">
        <v>1</v>
      </c>
      <c r="S21">
        <v>0</v>
      </c>
      <c r="T21">
        <v>1</v>
      </c>
      <c r="U21">
        <v>0</v>
      </c>
      <c r="V21">
        <v>900</v>
      </c>
      <c r="W21">
        <v>300</v>
      </c>
      <c r="X21">
        <f t="shared" si="7"/>
        <v>114000</v>
      </c>
      <c r="Y21">
        <v>92500</v>
      </c>
      <c r="Z21" s="7">
        <v>4000000</v>
      </c>
      <c r="AA21">
        <v>2</v>
      </c>
    </row>
    <row r="22" spans="1:27" x14ac:dyDescent="0.45">
      <c r="A22">
        <f t="shared" si="8"/>
        <v>6</v>
      </c>
      <c r="B22" s="2">
        <v>44203</v>
      </c>
      <c r="C22" s="9">
        <v>44204</v>
      </c>
      <c r="D22" s="3" t="str">
        <f t="shared" si="0"/>
        <v>Close</v>
      </c>
      <c r="E22" t="s">
        <v>55</v>
      </c>
      <c r="F22" t="str">
        <f>IF(A22="","",IF($K$4=1,SUBSTITUTE(SUBSTITUTE(E22,"_","&amp;")&amp;" "&amp;'[1]Expiry Dates Fut'!$A$8&amp;"-NSF",#REF!,#REF!),"nse_fo|"&amp;SUBSTITUTE(E22,"_","&amp;")&amp;$B$4))</f>
        <v>nse_fo|SRTRANSFINEntry Date</v>
      </c>
      <c r="G22">
        <v>800</v>
      </c>
      <c r="H22">
        <v>1600</v>
      </c>
      <c r="I22">
        <f t="shared" si="1"/>
        <v>2</v>
      </c>
      <c r="J22" s="6">
        <v>1239.9749999999999</v>
      </c>
      <c r="K22" s="5">
        <f t="shared" ref="K22:K85" si="9">IF(A22="","",J22*H22)</f>
        <v>1983959.9999999998</v>
      </c>
      <c r="L22" s="4">
        <v>1310.8</v>
      </c>
      <c r="M22" s="4">
        <f t="shared" si="3"/>
        <v>113320.00000000007</v>
      </c>
      <c r="N22" s="6">
        <v>550.9674</v>
      </c>
      <c r="O22" s="6">
        <f t="shared" si="4"/>
        <v>112769.03260000008</v>
      </c>
      <c r="P22" s="5">
        <f t="shared" si="5"/>
        <v>2097280</v>
      </c>
      <c r="Q22" s="5" t="str">
        <f t="shared" si="6"/>
        <v/>
      </c>
      <c r="R22">
        <v>1</v>
      </c>
      <c r="S22">
        <v>0</v>
      </c>
      <c r="T22">
        <v>1</v>
      </c>
      <c r="U22">
        <v>0</v>
      </c>
      <c r="V22">
        <v>900</v>
      </c>
      <c r="W22">
        <v>300</v>
      </c>
      <c r="X22">
        <f t="shared" si="7"/>
        <v>114000</v>
      </c>
      <c r="Y22">
        <v>92500</v>
      </c>
      <c r="Z22" s="7">
        <v>4000000</v>
      </c>
      <c r="AA22">
        <v>2</v>
      </c>
    </row>
    <row r="23" spans="1:27" x14ac:dyDescent="0.45">
      <c r="A23">
        <f t="shared" si="8"/>
        <v>7</v>
      </c>
      <c r="B23" s="2">
        <v>44203</v>
      </c>
      <c r="C23" s="9">
        <v>44204</v>
      </c>
      <c r="D23" s="3" t="str">
        <f t="shared" si="0"/>
        <v>Close</v>
      </c>
      <c r="E23" t="s">
        <v>80</v>
      </c>
      <c r="F23" t="str">
        <f>IF(A23="","",IF($K$4=1,SUBSTITUTE(SUBSTITUTE(E23,"_","&amp;")&amp;" "&amp;'[1]Expiry Dates Fut'!$A$8&amp;"-NSF",#REF!,#REF!),"nse_fo|"&amp;SUBSTITUTE(E23,"_","&amp;")&amp;$B$4))</f>
        <v>nse_fo|TATASTEELEntry Date</v>
      </c>
      <c r="G23">
        <v>1700</v>
      </c>
      <c r="H23">
        <v>3400</v>
      </c>
      <c r="I23">
        <f t="shared" si="1"/>
        <v>2</v>
      </c>
      <c r="J23" s="6">
        <v>721.45</v>
      </c>
      <c r="K23" s="5">
        <f t="shared" si="9"/>
        <v>2452930</v>
      </c>
      <c r="L23" s="4">
        <v>722.9</v>
      </c>
      <c r="M23" s="4">
        <f t="shared" ref="M23:M86" si="10">IF(A23="","",((L23-J23)*H23))</f>
        <v>4929.9999999997681</v>
      </c>
      <c r="N23" s="6">
        <v>662.95664999999997</v>
      </c>
      <c r="O23" s="6">
        <f t="shared" ref="O23:O86" si="11">IF(M23="","",M23-N23)</f>
        <v>4267.043349999768</v>
      </c>
      <c r="P23" s="5">
        <f t="shared" ref="P23:P86" si="12">IF(A23="","",L23*H23)</f>
        <v>2457860</v>
      </c>
      <c r="Q23" s="5" t="str">
        <f t="shared" ref="Q23:Q86" si="13">+IF(D23="Open",(K23+P23)/7,"")</f>
        <v/>
      </c>
      <c r="R23">
        <v>1</v>
      </c>
      <c r="S23">
        <v>0</v>
      </c>
      <c r="T23">
        <v>1</v>
      </c>
      <c r="U23">
        <v>0</v>
      </c>
      <c r="V23">
        <v>900</v>
      </c>
      <c r="W23">
        <v>300</v>
      </c>
      <c r="X23">
        <f t="shared" si="7"/>
        <v>114000</v>
      </c>
      <c r="Y23">
        <v>92500</v>
      </c>
      <c r="Z23" s="7">
        <v>4000000</v>
      </c>
      <c r="AA23">
        <v>2</v>
      </c>
    </row>
    <row r="24" spans="1:27" x14ac:dyDescent="0.45">
      <c r="A24">
        <v>1</v>
      </c>
      <c r="B24" s="2">
        <v>44204</v>
      </c>
      <c r="C24" s="9">
        <v>44207</v>
      </c>
      <c r="D24" s="3" t="str">
        <f t="shared" si="0"/>
        <v>Close</v>
      </c>
      <c r="E24" t="s">
        <v>44</v>
      </c>
      <c r="F24" t="str">
        <f>IF(A24="","",IF($K$4=1,SUBSTITUTE(SUBSTITUTE(E24,"_","&amp;")&amp;" "&amp;'[1]Expiry Dates Fut'!$A$8&amp;"-NSF",#REF!,#REF!),"nse_fo|"&amp;SUBSTITUTE(E24,"_","&amp;")&amp;$B$4))</f>
        <v>nse_fo|ICICIPRULIEntry Date</v>
      </c>
      <c r="G24">
        <f>IF(A24="","",VLOOKUP(E24,'[1]Lot Sizes'!$A$3:$B$198,2,FALSE))</f>
        <v>750</v>
      </c>
      <c r="H24">
        <v>4500</v>
      </c>
      <c r="I24">
        <f t="shared" si="1"/>
        <v>6</v>
      </c>
      <c r="J24" s="6">
        <v>535.6</v>
      </c>
      <c r="K24" s="5">
        <f t="shared" si="9"/>
        <v>2410200</v>
      </c>
      <c r="L24" s="4">
        <v>525.5</v>
      </c>
      <c r="M24" s="4">
        <f t="shared" si="10"/>
        <v>-45450.000000000102</v>
      </c>
      <c r="N24" s="6">
        <v>644.61824999999999</v>
      </c>
      <c r="O24" s="6">
        <f t="shared" si="11"/>
        <v>-46094.618250000101</v>
      </c>
      <c r="P24" s="5">
        <f t="shared" si="12"/>
        <v>2364750</v>
      </c>
      <c r="Q24" s="5" t="str">
        <f t="shared" si="13"/>
        <v/>
      </c>
      <c r="R24">
        <v>1</v>
      </c>
      <c r="S24">
        <v>0</v>
      </c>
      <c r="T24">
        <v>1</v>
      </c>
      <c r="U24">
        <v>0</v>
      </c>
      <c r="V24">
        <v>900</v>
      </c>
      <c r="W24">
        <v>300</v>
      </c>
      <c r="X24">
        <f t="shared" si="7"/>
        <v>114000</v>
      </c>
      <c r="Y24">
        <v>92500</v>
      </c>
      <c r="Z24" s="7">
        <v>4000000</v>
      </c>
      <c r="AA24">
        <v>2</v>
      </c>
    </row>
    <row r="25" spans="1:27" x14ac:dyDescent="0.45">
      <c r="A25">
        <f t="shared" si="8"/>
        <v>2</v>
      </c>
      <c r="B25" s="2">
        <v>44204</v>
      </c>
      <c r="C25" s="9">
        <v>44207</v>
      </c>
      <c r="D25" s="3" t="str">
        <f t="shared" ref="D25:D88" si="14">+IF(B25="","",IF(AND(B25&lt;&gt;"",C25=""),"Open","Close"))</f>
        <v>Close</v>
      </c>
      <c r="E25" t="s">
        <v>67</v>
      </c>
      <c r="F25" t="str">
        <f>IF(A25="","",IF($K$4=1,SUBSTITUTE(SUBSTITUTE(E25,"_","&amp;")&amp;" "&amp;'[1]Expiry Dates Fut'!$A$8&amp;"-NSF",#REF!,#REF!),"nse_fo|"&amp;SUBSTITUTE(E25,"_","&amp;")&amp;$B$4))</f>
        <v>nse_fo|PELEntry Date</v>
      </c>
      <c r="G25">
        <f>IF(A25="","",VLOOKUP(E25,'[1]Lot Sizes'!$A$3:$B$198,2,FALSE))</f>
        <v>275</v>
      </c>
      <c r="H25">
        <v>1100</v>
      </c>
      <c r="I25">
        <f t="shared" si="1"/>
        <v>4</v>
      </c>
      <c r="J25" s="6">
        <v>1567.15</v>
      </c>
      <c r="K25" s="5">
        <f t="shared" si="9"/>
        <v>1723865</v>
      </c>
      <c r="L25" s="4">
        <v>1511.9</v>
      </c>
      <c r="M25" s="4">
        <f t="shared" si="10"/>
        <v>-60775</v>
      </c>
      <c r="N25" s="6">
        <v>457.23892499999999</v>
      </c>
      <c r="O25" s="6">
        <f t="shared" si="11"/>
        <v>-61232.238924999998</v>
      </c>
      <c r="P25" s="5">
        <f t="shared" si="12"/>
        <v>1663090</v>
      </c>
      <c r="Q25" s="5" t="str">
        <f t="shared" si="13"/>
        <v/>
      </c>
      <c r="R25">
        <v>1</v>
      </c>
      <c r="S25">
        <v>0</v>
      </c>
      <c r="T25">
        <v>1</v>
      </c>
      <c r="U25">
        <v>0</v>
      </c>
      <c r="V25">
        <v>900</v>
      </c>
      <c r="W25">
        <v>300</v>
      </c>
      <c r="X25">
        <f t="shared" si="7"/>
        <v>114000</v>
      </c>
      <c r="Y25">
        <v>92500</v>
      </c>
      <c r="Z25" s="7">
        <v>4000000</v>
      </c>
      <c r="AA25">
        <v>2</v>
      </c>
    </row>
    <row r="26" spans="1:27" x14ac:dyDescent="0.45">
      <c r="A26">
        <f t="shared" si="8"/>
        <v>3</v>
      </c>
      <c r="B26" s="2">
        <v>44204</v>
      </c>
      <c r="C26" s="9">
        <v>44207</v>
      </c>
      <c r="D26" s="3" t="str">
        <f t="shared" si="14"/>
        <v>Close</v>
      </c>
      <c r="E26" t="s">
        <v>157</v>
      </c>
      <c r="F26" t="str">
        <f>IF(A26="","",IF($K$4=1,SUBSTITUTE(SUBSTITUTE(E26,"_","&amp;")&amp;" "&amp;'[1]Expiry Dates Fut'!$A$8&amp;"-NSF",#REF!,#REF!),"nse_fo|"&amp;SUBSTITUTE(E26,"_","&amp;")&amp;$B$4))</f>
        <v>nse_fo|SBILIFEEntry Date</v>
      </c>
      <c r="G26">
        <f>IF(A26="","",VLOOKUP(E26,'[1]Lot Sizes'!$A$3:$B$198,2,FALSE))</f>
        <v>750</v>
      </c>
      <c r="H26">
        <v>2250</v>
      </c>
      <c r="I26">
        <f t="shared" si="1"/>
        <v>3</v>
      </c>
      <c r="J26" s="6">
        <v>953.25</v>
      </c>
      <c r="K26" s="5">
        <f t="shared" si="9"/>
        <v>2144812.5</v>
      </c>
      <c r="L26" s="4">
        <v>933.95</v>
      </c>
      <c r="M26" s="4">
        <f t="shared" si="10"/>
        <v>-43424.999999999898</v>
      </c>
      <c r="N26" s="6">
        <v>573.23699999999997</v>
      </c>
      <c r="O26" s="6">
        <f t="shared" si="11"/>
        <v>-43998.236999999899</v>
      </c>
      <c r="P26" s="5">
        <f t="shared" si="12"/>
        <v>2101387.5</v>
      </c>
      <c r="Q26" s="5" t="str">
        <f t="shared" si="13"/>
        <v/>
      </c>
      <c r="R26">
        <v>1</v>
      </c>
      <c r="S26">
        <v>0</v>
      </c>
      <c r="T26">
        <v>1</v>
      </c>
      <c r="U26">
        <v>0</v>
      </c>
      <c r="V26">
        <v>900</v>
      </c>
      <c r="W26">
        <v>300</v>
      </c>
      <c r="X26">
        <f t="shared" si="7"/>
        <v>114000</v>
      </c>
      <c r="Y26">
        <v>92500</v>
      </c>
      <c r="Z26" s="7">
        <v>4000000</v>
      </c>
      <c r="AA26">
        <v>2</v>
      </c>
    </row>
    <row r="27" spans="1:27" x14ac:dyDescent="0.45">
      <c r="A27">
        <f t="shared" si="8"/>
        <v>4</v>
      </c>
      <c r="B27" s="2">
        <v>44204</v>
      </c>
      <c r="C27" s="9">
        <v>44207</v>
      </c>
      <c r="D27" s="3" t="str">
        <f t="shared" si="14"/>
        <v>Close</v>
      </c>
      <c r="E27" t="s">
        <v>101</v>
      </c>
      <c r="F27" t="str">
        <f>IF(A27="","",IF($K$4=1,SUBSTITUTE(SUBSTITUTE(E27,"_","&amp;")&amp;" "&amp;'[1]Expiry Dates Fut'!$A$8&amp;"-NSF",#REF!,#REF!),"nse_fo|"&amp;SUBSTITUTE(E27,"_","&amp;")&amp;$B$4))</f>
        <v>nse_fo|UPLEntry Date</v>
      </c>
      <c r="G27">
        <f>IF(A27="","",VLOOKUP(E27,'[1]Lot Sizes'!$A$3:$B$198,2,FALSE))</f>
        <v>1300</v>
      </c>
      <c r="H27">
        <v>3900</v>
      </c>
      <c r="I27">
        <f t="shared" si="1"/>
        <v>3</v>
      </c>
      <c r="J27" s="6">
        <v>504.3</v>
      </c>
      <c r="K27" s="5">
        <f t="shared" si="9"/>
        <v>1966770</v>
      </c>
      <c r="L27" s="4">
        <v>502.9</v>
      </c>
      <c r="M27" s="4">
        <f t="shared" si="10"/>
        <v>-5460.0000000001328</v>
      </c>
      <c r="N27" s="6">
        <v>530.29079999999999</v>
      </c>
      <c r="O27" s="6">
        <f t="shared" si="11"/>
        <v>-5990.2908000001325</v>
      </c>
      <c r="P27" s="5">
        <f t="shared" si="12"/>
        <v>1961310</v>
      </c>
      <c r="Q27" s="5" t="str">
        <f t="shared" si="13"/>
        <v/>
      </c>
      <c r="R27">
        <v>1</v>
      </c>
      <c r="S27">
        <v>0</v>
      </c>
      <c r="T27">
        <v>1</v>
      </c>
      <c r="U27">
        <v>0</v>
      </c>
      <c r="V27">
        <v>900</v>
      </c>
      <c r="W27">
        <v>300</v>
      </c>
      <c r="X27">
        <f t="shared" si="7"/>
        <v>114000</v>
      </c>
      <c r="Y27">
        <v>92500</v>
      </c>
      <c r="Z27" s="7">
        <v>4000000</v>
      </c>
      <c r="AA27">
        <v>2</v>
      </c>
    </row>
    <row r="28" spans="1:27" x14ac:dyDescent="0.45">
      <c r="A28">
        <f t="shared" si="8"/>
        <v>5</v>
      </c>
      <c r="B28" s="2">
        <v>44204</v>
      </c>
      <c r="C28" s="9">
        <v>44207</v>
      </c>
      <c r="D28" s="3" t="str">
        <f t="shared" si="14"/>
        <v>Close</v>
      </c>
      <c r="E28" t="s">
        <v>119</v>
      </c>
      <c r="F28" t="str">
        <f>IF(A28="","",IF($K$4=1,SUBSTITUTE(SUBSTITUTE(E28,"_","&amp;")&amp;" "&amp;'[1]Expiry Dates Fut'!$A$8&amp;"-NSF",#REF!,#REF!),"nse_fo|"&amp;SUBSTITUTE(E28,"_","&amp;")&amp;$B$4))</f>
        <v>nse_fo|WIPROEntry Date</v>
      </c>
      <c r="G28">
        <f>IF(A28="","",VLOOKUP(E28,'[1]Lot Sizes'!$A$3:$B$198,2,FALSE))</f>
        <v>800</v>
      </c>
      <c r="H28">
        <v>6400</v>
      </c>
      <c r="I28">
        <f t="shared" si="1"/>
        <v>8</v>
      </c>
      <c r="J28" s="6">
        <v>420.95</v>
      </c>
      <c r="K28" s="5">
        <f t="shared" si="9"/>
        <v>2694080</v>
      </c>
      <c r="L28" s="4">
        <v>442.2</v>
      </c>
      <c r="M28" s="4">
        <f t="shared" si="10"/>
        <v>136000</v>
      </c>
      <c r="N28" s="6">
        <v>745.76160000000004</v>
      </c>
      <c r="O28" s="6">
        <f t="shared" si="11"/>
        <v>135254.2384</v>
      </c>
      <c r="P28" s="5">
        <f t="shared" si="12"/>
        <v>2830080</v>
      </c>
      <c r="Q28" s="5" t="str">
        <f t="shared" si="13"/>
        <v/>
      </c>
      <c r="R28">
        <v>1</v>
      </c>
      <c r="S28">
        <v>0</v>
      </c>
      <c r="T28">
        <v>1</v>
      </c>
      <c r="U28">
        <v>0</v>
      </c>
      <c r="V28">
        <v>900</v>
      </c>
      <c r="W28">
        <v>300</v>
      </c>
      <c r="X28">
        <f t="shared" si="7"/>
        <v>114000</v>
      </c>
      <c r="Y28">
        <v>92500</v>
      </c>
      <c r="Z28" s="7">
        <v>4000000</v>
      </c>
      <c r="AA28">
        <v>2</v>
      </c>
    </row>
    <row r="29" spans="1:27" x14ac:dyDescent="0.45">
      <c r="A29">
        <f t="shared" si="8"/>
        <v>6</v>
      </c>
      <c r="B29" s="2">
        <v>44204</v>
      </c>
      <c r="C29" s="9">
        <v>44207</v>
      </c>
      <c r="D29" s="3" t="str">
        <f t="shared" si="14"/>
        <v>Close</v>
      </c>
      <c r="E29" t="s">
        <v>41</v>
      </c>
      <c r="F29" t="str">
        <f>IF(A29="","",IF($K$4=1,SUBSTITUTE(SUBSTITUTE(E29,"_","&amp;")&amp;" "&amp;'[1]Expiry Dates Fut'!$A$8&amp;"-NSF",#REF!,#REF!),"nse_fo|"&amp;SUBSTITUTE(E29,"_","&amp;")&amp;$B$4))</f>
        <v>nse_fo|ZEELEntry Date</v>
      </c>
      <c r="G29">
        <f>IF(A29="","",VLOOKUP(E29,'[1]Lot Sizes'!$A$3:$B$198,2,FALSE))</f>
        <v>3000</v>
      </c>
      <c r="H29">
        <v>9000</v>
      </c>
      <c r="I29">
        <f t="shared" si="1"/>
        <v>3</v>
      </c>
      <c r="J29" s="6">
        <v>234.7</v>
      </c>
      <c r="K29" s="5">
        <f t="shared" si="9"/>
        <v>2112300</v>
      </c>
      <c r="L29" s="4">
        <v>232.85</v>
      </c>
      <c r="M29" s="4">
        <f t="shared" si="10"/>
        <v>-16649.999999999949</v>
      </c>
      <c r="N29" s="6">
        <v>568.07325000000003</v>
      </c>
      <c r="O29" s="6">
        <f t="shared" si="11"/>
        <v>-17218.07324999995</v>
      </c>
      <c r="P29" s="5">
        <f t="shared" si="12"/>
        <v>2095650</v>
      </c>
      <c r="Q29" s="5" t="str">
        <f t="shared" si="13"/>
        <v/>
      </c>
      <c r="R29">
        <v>1</v>
      </c>
      <c r="S29">
        <v>0</v>
      </c>
      <c r="T29">
        <v>1</v>
      </c>
      <c r="U29">
        <v>0</v>
      </c>
      <c r="V29">
        <v>900</v>
      </c>
      <c r="W29">
        <v>300</v>
      </c>
      <c r="X29">
        <f t="shared" si="7"/>
        <v>114000</v>
      </c>
      <c r="Y29">
        <v>92500</v>
      </c>
      <c r="Z29" s="7">
        <v>4000000</v>
      </c>
      <c r="AA29">
        <v>2</v>
      </c>
    </row>
    <row r="30" spans="1:27" x14ac:dyDescent="0.45">
      <c r="A30">
        <v>1</v>
      </c>
      <c r="B30" s="2">
        <v>44208</v>
      </c>
      <c r="C30" s="9">
        <v>44209</v>
      </c>
      <c r="D30" s="3" t="str">
        <f t="shared" si="14"/>
        <v>Close</v>
      </c>
      <c r="E30" t="s">
        <v>32</v>
      </c>
      <c r="F30" t="str">
        <f>IF(A30="","",IF($K$4=1,SUBSTITUTE(SUBSTITUTE(E30,"_","&amp;")&amp;" "&amp;'[1]Expiry Dates Fut'!$A$8&amp;"-NSF",#REF!,#REF!),"nse_fo|"&amp;SUBSTITUTE(E30,"_","&amp;")&amp;$B$4))</f>
        <v>nse_fo|ASHOKLEYEntry Date</v>
      </c>
      <c r="G30">
        <v>9000</v>
      </c>
      <c r="H30">
        <v>18000</v>
      </c>
      <c r="I30">
        <f t="shared" si="1"/>
        <v>2</v>
      </c>
      <c r="J30" s="6">
        <v>124.4</v>
      </c>
      <c r="K30" s="5">
        <f t="shared" si="9"/>
        <v>2239200</v>
      </c>
      <c r="L30" s="4">
        <v>123.9</v>
      </c>
      <c r="M30" s="4">
        <f t="shared" si="10"/>
        <v>-9000</v>
      </c>
      <c r="N30" s="6">
        <v>603.36900000000003</v>
      </c>
      <c r="O30" s="6">
        <f t="shared" si="11"/>
        <v>-9603.3690000000006</v>
      </c>
      <c r="P30" s="5">
        <f t="shared" si="12"/>
        <v>2230200</v>
      </c>
      <c r="Q30" s="5" t="str">
        <f t="shared" si="13"/>
        <v/>
      </c>
      <c r="R30">
        <v>1</v>
      </c>
      <c r="S30">
        <v>0</v>
      </c>
      <c r="T30">
        <v>1</v>
      </c>
      <c r="U30">
        <v>0</v>
      </c>
      <c r="V30">
        <v>900</v>
      </c>
      <c r="W30">
        <v>300</v>
      </c>
      <c r="X30">
        <f t="shared" si="7"/>
        <v>114000</v>
      </c>
      <c r="Y30">
        <v>92500</v>
      </c>
      <c r="Z30" s="7">
        <v>4000000</v>
      </c>
      <c r="AA30">
        <v>2</v>
      </c>
    </row>
    <row r="31" spans="1:27" x14ac:dyDescent="0.45">
      <c r="A31">
        <f t="shared" si="8"/>
        <v>2</v>
      </c>
      <c r="B31" s="2">
        <v>44208</v>
      </c>
      <c r="C31" s="9">
        <v>44209</v>
      </c>
      <c r="D31" s="3" t="str">
        <f t="shared" si="14"/>
        <v>Close</v>
      </c>
      <c r="E31" t="s">
        <v>65</v>
      </c>
      <c r="F31" t="str">
        <f>IF(A31="","",IF($K$4=1,SUBSTITUTE(SUBSTITUTE(E31,"_","&amp;")&amp;" "&amp;'[1]Expiry Dates Fut'!$A$8&amp;"-NSF",#REF!,#REF!),"nse_fo|"&amp;SUBSTITUTE(E31,"_","&amp;")&amp;$B$4))</f>
        <v>nse_fo|BOSCHLTDEntry Date</v>
      </c>
      <c r="G31">
        <v>50</v>
      </c>
      <c r="H31">
        <v>150</v>
      </c>
      <c r="I31">
        <f t="shared" si="1"/>
        <v>3</v>
      </c>
      <c r="J31" s="6">
        <v>14935.25</v>
      </c>
      <c r="K31" s="5">
        <f t="shared" si="9"/>
        <v>2240287.5</v>
      </c>
      <c r="L31" s="4">
        <v>14620.25</v>
      </c>
      <c r="M31" s="4">
        <f t="shared" si="10"/>
        <v>-47250</v>
      </c>
      <c r="N31" s="6">
        <v>598.498875</v>
      </c>
      <c r="O31" s="6">
        <f t="shared" si="11"/>
        <v>-47848.498874999997</v>
      </c>
      <c r="P31" s="5">
        <f t="shared" si="12"/>
        <v>2193037.5</v>
      </c>
      <c r="Q31" s="5" t="str">
        <f t="shared" si="13"/>
        <v/>
      </c>
      <c r="R31">
        <v>2</v>
      </c>
      <c r="S31">
        <v>1</v>
      </c>
      <c r="T31">
        <v>1</v>
      </c>
      <c r="U31">
        <v>0</v>
      </c>
      <c r="V31">
        <v>900</v>
      </c>
      <c r="W31">
        <v>300</v>
      </c>
      <c r="X31">
        <f t="shared" si="7"/>
        <v>114500</v>
      </c>
      <c r="Y31">
        <v>92500</v>
      </c>
      <c r="Z31" s="7">
        <v>4000000</v>
      </c>
      <c r="AA31">
        <v>2</v>
      </c>
    </row>
    <row r="32" spans="1:27" x14ac:dyDescent="0.45">
      <c r="A32">
        <f t="shared" si="8"/>
        <v>3</v>
      </c>
      <c r="B32" s="2">
        <v>44208</v>
      </c>
      <c r="C32" s="9">
        <v>44209</v>
      </c>
      <c r="D32" s="3" t="str">
        <f t="shared" si="14"/>
        <v>Close</v>
      </c>
      <c r="E32" t="s">
        <v>68</v>
      </c>
      <c r="F32" t="str">
        <f>IF(A32="","",IF($K$4=1,SUBSTITUTE(SUBSTITUTE(E32,"_","&amp;")&amp;" "&amp;'[1]Expiry Dates Fut'!$A$8&amp;"-NSF",#REF!,#REF!),"nse_fo|"&amp;SUBSTITUTE(E32,"_","&amp;")&amp;$B$4))</f>
        <v>nse_fo|CHOLAFINEntry Date</v>
      </c>
      <c r="G32">
        <v>2500</v>
      </c>
      <c r="H32">
        <v>5000</v>
      </c>
      <c r="I32">
        <f t="shared" si="1"/>
        <v>2</v>
      </c>
      <c r="J32" s="6">
        <v>448.5</v>
      </c>
      <c r="K32" s="5">
        <f t="shared" si="9"/>
        <v>2242500</v>
      </c>
      <c r="L32" s="4">
        <v>443.15</v>
      </c>
      <c r="M32" s="4">
        <f t="shared" si="10"/>
        <v>-26750.000000000113</v>
      </c>
      <c r="N32" s="6">
        <v>601.86374999999998</v>
      </c>
      <c r="O32" s="6">
        <f t="shared" si="11"/>
        <v>-27351.863750000113</v>
      </c>
      <c r="P32" s="5">
        <f t="shared" si="12"/>
        <v>2215750</v>
      </c>
      <c r="Q32" s="5" t="str">
        <f t="shared" si="13"/>
        <v/>
      </c>
      <c r="R32">
        <v>2</v>
      </c>
      <c r="S32">
        <v>1</v>
      </c>
      <c r="T32">
        <v>2</v>
      </c>
      <c r="U32">
        <v>0</v>
      </c>
      <c r="V32">
        <v>900</v>
      </c>
      <c r="W32">
        <v>300</v>
      </c>
      <c r="X32">
        <f t="shared" si="7"/>
        <v>114500</v>
      </c>
      <c r="Y32">
        <v>92500</v>
      </c>
      <c r="Z32" s="7">
        <v>4000000</v>
      </c>
      <c r="AA32">
        <v>2</v>
      </c>
    </row>
    <row r="33" spans="1:27" x14ac:dyDescent="0.45">
      <c r="A33">
        <f t="shared" si="8"/>
        <v>4</v>
      </c>
      <c r="B33" s="2">
        <v>44208</v>
      </c>
      <c r="C33" s="9">
        <v>44209</v>
      </c>
      <c r="D33" s="3" t="str">
        <f t="shared" si="14"/>
        <v>Close</v>
      </c>
      <c r="E33" t="s">
        <v>90</v>
      </c>
      <c r="F33" t="str">
        <f>IF(A33="","",IF($K$4=1,SUBSTITUTE(SUBSTITUTE(E33,"_","&amp;")&amp;" "&amp;'[1]Expiry Dates Fut'!$A$8&amp;"-NSF",#REF!,#REF!),"nse_fo|"&amp;SUBSTITUTE(E33,"_","&amp;")&amp;$B$4))</f>
        <v>nse_fo|DLFEntry Date</v>
      </c>
      <c r="G33">
        <v>3300</v>
      </c>
      <c r="H33">
        <v>9900</v>
      </c>
      <c r="I33">
        <f t="shared" si="1"/>
        <v>3</v>
      </c>
      <c r="J33" s="6">
        <v>259.85000000000002</v>
      </c>
      <c r="K33" s="5">
        <f t="shared" si="9"/>
        <v>2572515</v>
      </c>
      <c r="L33" s="4">
        <v>270.25</v>
      </c>
      <c r="M33" s="4">
        <f t="shared" si="10"/>
        <v>102959.99999999978</v>
      </c>
      <c r="N33" s="6">
        <v>708.47865000000002</v>
      </c>
      <c r="O33" s="6">
        <f t="shared" si="11"/>
        <v>102251.52134999978</v>
      </c>
      <c r="P33" s="5">
        <f t="shared" si="12"/>
        <v>2675475</v>
      </c>
      <c r="Q33" s="5" t="str">
        <f t="shared" si="13"/>
        <v/>
      </c>
      <c r="R33">
        <v>1</v>
      </c>
      <c r="S33">
        <v>0</v>
      </c>
      <c r="T33">
        <v>1</v>
      </c>
      <c r="U33">
        <v>0</v>
      </c>
      <c r="V33">
        <v>900</v>
      </c>
      <c r="W33">
        <v>300</v>
      </c>
      <c r="X33">
        <f t="shared" si="7"/>
        <v>114000</v>
      </c>
      <c r="Y33">
        <v>92500</v>
      </c>
      <c r="Z33" s="7">
        <v>4000000</v>
      </c>
      <c r="AA33">
        <v>2</v>
      </c>
    </row>
    <row r="34" spans="1:27" x14ac:dyDescent="0.45">
      <c r="A34">
        <f t="shared" si="8"/>
        <v>5</v>
      </c>
      <c r="B34" s="2">
        <v>44208</v>
      </c>
      <c r="C34" s="9">
        <v>44209</v>
      </c>
      <c r="D34" s="3" t="str">
        <f t="shared" si="14"/>
        <v>Close</v>
      </c>
      <c r="E34" t="s">
        <v>64</v>
      </c>
      <c r="F34" t="str">
        <f>IF(A34="","",IF($K$4=1,SUBSTITUTE(SUBSTITUTE(E34,"_","&amp;")&amp;" "&amp;'[1]Expiry Dates Fut'!$A$8&amp;"-NSF",#REF!,#REF!),"nse_fo|"&amp;SUBSTITUTE(E34,"_","&amp;")&amp;$B$4))</f>
        <v>nse_fo|EICHERMOTEntry Date</v>
      </c>
      <c r="G34">
        <v>350</v>
      </c>
      <c r="H34">
        <v>700</v>
      </c>
      <c r="I34">
        <f t="shared" si="1"/>
        <v>2</v>
      </c>
      <c r="J34" s="6">
        <v>2924</v>
      </c>
      <c r="K34" s="5">
        <f t="shared" si="9"/>
        <v>2046800</v>
      </c>
      <c r="L34" s="4">
        <v>2884.5</v>
      </c>
      <c r="M34" s="4">
        <f t="shared" si="10"/>
        <v>-27650</v>
      </c>
      <c r="N34" s="6">
        <v>548.90324999999996</v>
      </c>
      <c r="O34" s="6">
        <f t="shared" si="11"/>
        <v>-28198.903249999999</v>
      </c>
      <c r="P34" s="5">
        <f t="shared" si="12"/>
        <v>2019150</v>
      </c>
      <c r="Q34" s="5" t="str">
        <f t="shared" si="13"/>
        <v/>
      </c>
      <c r="R34">
        <v>1</v>
      </c>
      <c r="S34">
        <v>0</v>
      </c>
      <c r="T34">
        <v>1</v>
      </c>
      <c r="U34">
        <v>0</v>
      </c>
      <c r="V34">
        <v>900</v>
      </c>
      <c r="W34">
        <v>300</v>
      </c>
      <c r="X34">
        <f t="shared" si="7"/>
        <v>114000</v>
      </c>
      <c r="Y34">
        <v>92500</v>
      </c>
      <c r="Z34" s="7">
        <v>4000000</v>
      </c>
      <c r="AA34">
        <v>2</v>
      </c>
    </row>
    <row r="35" spans="1:27" x14ac:dyDescent="0.45">
      <c r="A35">
        <f t="shared" si="8"/>
        <v>6</v>
      </c>
      <c r="B35" s="2">
        <v>44208</v>
      </c>
      <c r="C35" s="9">
        <v>44209</v>
      </c>
      <c r="D35" s="3" t="str">
        <f t="shared" si="14"/>
        <v>Close</v>
      </c>
      <c r="E35" t="s">
        <v>81</v>
      </c>
      <c r="F35" t="str">
        <f>IF(A35="","",IF($K$4=1,SUBSTITUTE(SUBSTITUTE(E35,"_","&amp;")&amp;" "&amp;'[1]Expiry Dates Fut'!$A$8&amp;"-NSF",#REF!,#REF!),"nse_fo|"&amp;SUBSTITUTE(E35,"_","&amp;")&amp;$B$4))</f>
        <v>nse_fo|IDFCFIRSTBEntry Date</v>
      </c>
      <c r="G35">
        <v>19000</v>
      </c>
      <c r="H35">
        <v>38000</v>
      </c>
      <c r="I35">
        <f t="shared" si="1"/>
        <v>2</v>
      </c>
      <c r="J35" s="6">
        <v>46.65</v>
      </c>
      <c r="K35" s="5">
        <f t="shared" si="9"/>
        <v>1772700</v>
      </c>
      <c r="L35" s="4">
        <v>46.774999999999999</v>
      </c>
      <c r="M35" s="4">
        <f t="shared" si="10"/>
        <v>4750</v>
      </c>
      <c r="N35" s="6">
        <v>479.27025000000003</v>
      </c>
      <c r="O35" s="6">
        <f t="shared" si="11"/>
        <v>4270.7297500000004</v>
      </c>
      <c r="P35" s="5">
        <f t="shared" si="12"/>
        <v>1777450</v>
      </c>
      <c r="Q35" s="5" t="str">
        <f t="shared" si="13"/>
        <v/>
      </c>
      <c r="R35">
        <v>1</v>
      </c>
      <c r="S35">
        <v>0</v>
      </c>
      <c r="T35">
        <v>2</v>
      </c>
      <c r="U35">
        <v>0</v>
      </c>
      <c r="V35">
        <v>900</v>
      </c>
      <c r="W35">
        <v>300</v>
      </c>
      <c r="X35">
        <f t="shared" si="7"/>
        <v>114000</v>
      </c>
      <c r="Y35">
        <v>92500</v>
      </c>
      <c r="Z35" s="7">
        <v>4000000</v>
      </c>
      <c r="AA35">
        <v>2</v>
      </c>
    </row>
    <row r="36" spans="1:27" x14ac:dyDescent="0.45">
      <c r="A36">
        <f t="shared" si="8"/>
        <v>7</v>
      </c>
      <c r="B36" s="2">
        <v>44208</v>
      </c>
      <c r="C36" s="9">
        <v>44209</v>
      </c>
      <c r="D36" s="3" t="str">
        <f t="shared" si="14"/>
        <v>Close</v>
      </c>
      <c r="E36" t="s">
        <v>55</v>
      </c>
      <c r="F36" t="str">
        <f>IF(A36="","",IF($K$4=1,SUBSTITUTE(SUBSTITUTE(E36,"_","&amp;")&amp;" "&amp;'[1]Expiry Dates Fut'!$A$8&amp;"-NSF",#REF!,#REF!),"nse_fo|"&amp;SUBSTITUTE(E36,"_","&amp;")&amp;$B$4))</f>
        <v>nse_fo|SRTRANSFINEntry Date</v>
      </c>
      <c r="G36">
        <v>800</v>
      </c>
      <c r="H36">
        <v>1600</v>
      </c>
      <c r="I36">
        <f t="shared" si="1"/>
        <v>2</v>
      </c>
      <c r="J36" s="6">
        <v>1312.35</v>
      </c>
      <c r="K36" s="5">
        <f t="shared" si="9"/>
        <v>2099760</v>
      </c>
      <c r="L36" s="4">
        <v>1257.75</v>
      </c>
      <c r="M36" s="4">
        <f t="shared" si="10"/>
        <v>-87359.999999999854</v>
      </c>
      <c r="N36" s="6">
        <v>555.14160000000004</v>
      </c>
      <c r="O36" s="6">
        <f t="shared" si="11"/>
        <v>-87915.141599999857</v>
      </c>
      <c r="P36" s="5">
        <f t="shared" si="12"/>
        <v>2012400</v>
      </c>
      <c r="Q36" s="5" t="str">
        <f t="shared" si="13"/>
        <v/>
      </c>
      <c r="R36">
        <v>2</v>
      </c>
      <c r="S36">
        <v>1</v>
      </c>
      <c r="T36">
        <v>1</v>
      </c>
      <c r="U36">
        <v>0</v>
      </c>
      <c r="V36">
        <v>900</v>
      </c>
      <c r="W36">
        <v>300</v>
      </c>
      <c r="X36">
        <f t="shared" si="7"/>
        <v>114500</v>
      </c>
      <c r="Y36">
        <v>92500</v>
      </c>
      <c r="Z36" s="7">
        <v>4000000</v>
      </c>
      <c r="AA36">
        <v>2</v>
      </c>
    </row>
    <row r="37" spans="1:27" x14ac:dyDescent="0.45">
      <c r="A37">
        <f t="shared" si="8"/>
        <v>8</v>
      </c>
      <c r="B37" s="2">
        <v>44208</v>
      </c>
      <c r="C37" s="9">
        <v>44209</v>
      </c>
      <c r="D37" s="3" t="str">
        <f t="shared" si="14"/>
        <v>Close</v>
      </c>
      <c r="E37" t="s">
        <v>142</v>
      </c>
      <c r="F37" t="str">
        <f>IF(A37="","",IF($K$4=1,SUBSTITUTE(SUBSTITUTE(E37,"_","&amp;")&amp;" "&amp;'[1]Expiry Dates Fut'!$A$8&amp;"-NSF",#REF!,#REF!),"nse_fo|"&amp;SUBSTITUTE(E37,"_","&amp;")&amp;$B$4))</f>
        <v>nse_fo|TATACHEMEntry Date</v>
      </c>
      <c r="G37">
        <v>2000</v>
      </c>
      <c r="H37">
        <v>4000</v>
      </c>
      <c r="I37">
        <f t="shared" si="1"/>
        <v>2</v>
      </c>
      <c r="J37" s="6">
        <v>530.04999999999995</v>
      </c>
      <c r="K37" s="5">
        <f t="shared" si="9"/>
        <v>2120200</v>
      </c>
      <c r="L37" s="4">
        <v>535.75</v>
      </c>
      <c r="M37" s="4">
        <f t="shared" si="10"/>
        <v>22800.000000000182</v>
      </c>
      <c r="N37" s="6">
        <v>575.53200000000004</v>
      </c>
      <c r="O37" s="6">
        <f t="shared" si="11"/>
        <v>22224.468000000183</v>
      </c>
      <c r="P37" s="5">
        <f t="shared" si="12"/>
        <v>2143000</v>
      </c>
      <c r="Q37" s="5" t="str">
        <f t="shared" si="13"/>
        <v/>
      </c>
      <c r="R37">
        <v>1</v>
      </c>
      <c r="S37">
        <v>0</v>
      </c>
      <c r="T37">
        <v>1</v>
      </c>
      <c r="U37">
        <v>0</v>
      </c>
      <c r="V37">
        <v>900</v>
      </c>
      <c r="W37">
        <v>300</v>
      </c>
      <c r="X37">
        <f t="shared" si="7"/>
        <v>114000</v>
      </c>
      <c r="Y37">
        <v>92500</v>
      </c>
      <c r="Z37" s="7">
        <v>4000000</v>
      </c>
      <c r="AA37">
        <v>2</v>
      </c>
    </row>
    <row r="38" spans="1:27" x14ac:dyDescent="0.45">
      <c r="A38">
        <f t="shared" si="8"/>
        <v>9</v>
      </c>
      <c r="B38" s="2">
        <v>44208</v>
      </c>
      <c r="C38" s="9">
        <v>44209</v>
      </c>
      <c r="D38" s="3" t="str">
        <f t="shared" si="14"/>
        <v>Close</v>
      </c>
      <c r="E38" t="s">
        <v>53</v>
      </c>
      <c r="F38" t="str">
        <f>IF(A38="","",IF($K$4=1,SUBSTITUTE(SUBSTITUTE(E38,"_","&amp;")&amp;" "&amp;'[1]Expiry Dates Fut'!$A$8&amp;"-NSF",#REF!,#REF!),"nse_fo|"&amp;SUBSTITUTE(E38,"_","&amp;")&amp;$B$4))</f>
        <v>nse_fo|TATAMOTORSEntry Date</v>
      </c>
      <c r="G38">
        <v>5700</v>
      </c>
      <c r="H38">
        <v>11400</v>
      </c>
      <c r="I38">
        <f t="shared" si="1"/>
        <v>2</v>
      </c>
      <c r="J38" s="6">
        <v>244.05</v>
      </c>
      <c r="K38" s="5">
        <f t="shared" si="9"/>
        <v>2782170</v>
      </c>
      <c r="L38" s="4">
        <v>245.5</v>
      </c>
      <c r="M38" s="4">
        <f t="shared" si="10"/>
        <v>16529.999999999869</v>
      </c>
      <c r="N38" s="6">
        <v>753.41745000000003</v>
      </c>
      <c r="O38" s="6">
        <f t="shared" si="11"/>
        <v>15776.582549999868</v>
      </c>
      <c r="P38" s="5">
        <f t="shared" si="12"/>
        <v>2798700</v>
      </c>
      <c r="Q38" s="5" t="str">
        <f t="shared" si="13"/>
        <v/>
      </c>
      <c r="R38">
        <v>1</v>
      </c>
      <c r="S38">
        <v>0</v>
      </c>
      <c r="T38">
        <v>2</v>
      </c>
      <c r="U38">
        <v>0</v>
      </c>
      <c r="V38">
        <v>900</v>
      </c>
      <c r="W38">
        <v>300</v>
      </c>
      <c r="X38">
        <f t="shared" si="7"/>
        <v>114000</v>
      </c>
      <c r="Y38">
        <v>92500</v>
      </c>
      <c r="Z38" s="7">
        <v>4000000</v>
      </c>
      <c r="AA38">
        <v>2</v>
      </c>
    </row>
    <row r="39" spans="1:27" x14ac:dyDescent="0.45">
      <c r="A39">
        <f t="shared" si="8"/>
        <v>10</v>
      </c>
      <c r="B39" s="2">
        <v>44208</v>
      </c>
      <c r="C39" s="9">
        <v>44209</v>
      </c>
      <c r="D39" s="3" t="str">
        <f t="shared" si="14"/>
        <v>Close</v>
      </c>
      <c r="E39" t="s">
        <v>77</v>
      </c>
      <c r="F39" t="str">
        <f>IF(A39="","",IF($K$4=1,SUBSTITUTE(SUBSTITUTE(E39,"_","&amp;")&amp;" "&amp;'[1]Expiry Dates Fut'!$A$8&amp;"-NSF",#REF!,#REF!),"nse_fo|"&amp;SUBSTITUTE(E39,"_","&amp;")&amp;$B$4))</f>
        <v>nse_fo|TATAPOWEREntry Date</v>
      </c>
      <c r="G39">
        <v>13500</v>
      </c>
      <c r="H39">
        <v>27000</v>
      </c>
      <c r="I39">
        <f t="shared" si="1"/>
        <v>2</v>
      </c>
      <c r="J39" s="6">
        <v>87</v>
      </c>
      <c r="K39" s="5">
        <f t="shared" si="9"/>
        <v>2349000</v>
      </c>
      <c r="L39" s="4">
        <v>87.3</v>
      </c>
      <c r="M39" s="4">
        <f t="shared" si="10"/>
        <v>8099.9999999999236</v>
      </c>
      <c r="N39" s="6">
        <v>635.32349999999997</v>
      </c>
      <c r="O39" s="6">
        <f t="shared" si="11"/>
        <v>7464.6764999999232</v>
      </c>
      <c r="P39" s="5">
        <f t="shared" si="12"/>
        <v>2357100</v>
      </c>
      <c r="Q39" s="5" t="str">
        <f t="shared" si="13"/>
        <v/>
      </c>
      <c r="R39">
        <v>1</v>
      </c>
      <c r="S39">
        <v>0</v>
      </c>
      <c r="T39">
        <v>1</v>
      </c>
      <c r="U39">
        <v>0</v>
      </c>
      <c r="V39">
        <v>900</v>
      </c>
      <c r="W39">
        <v>300</v>
      </c>
      <c r="X39">
        <f t="shared" si="7"/>
        <v>114000</v>
      </c>
      <c r="Y39">
        <v>92500</v>
      </c>
      <c r="Z39" s="7">
        <v>4000000</v>
      </c>
      <c r="AA39">
        <v>2</v>
      </c>
    </row>
    <row r="40" spans="1:27" x14ac:dyDescent="0.45">
      <c r="A40">
        <v>1</v>
      </c>
      <c r="B40" s="2">
        <v>44209</v>
      </c>
      <c r="C40" s="9">
        <v>44210</v>
      </c>
      <c r="D40" s="3" t="str">
        <f t="shared" si="14"/>
        <v>Close</v>
      </c>
      <c r="E40" t="s">
        <v>92</v>
      </c>
      <c r="F40" t="str">
        <f>IF(A40="","",IF($K$4=1,SUBSTITUTE(SUBSTITUTE(E40,"_","&amp;")&amp;" "&amp;'[1]Expiry Dates Fut'!$A$8&amp;"-NSF",#REF!,#REF!),"nse_fo|"&amp;SUBSTITUTE(E40,"_","&amp;")&amp;$B$4))</f>
        <v>nse_fo|BHARATFORGEntry Date</v>
      </c>
      <c r="G40">
        <v>1500</v>
      </c>
      <c r="H40">
        <v>3000</v>
      </c>
      <c r="I40">
        <f t="shared" si="1"/>
        <v>2</v>
      </c>
      <c r="J40" s="6">
        <v>656.15</v>
      </c>
      <c r="K40" s="5">
        <f t="shared" si="9"/>
        <v>1968450</v>
      </c>
      <c r="L40" s="4">
        <v>628.85</v>
      </c>
      <c r="M40" s="4">
        <f t="shared" si="10"/>
        <v>-81899.999999999869</v>
      </c>
      <c r="N40" s="6">
        <v>520.42499999999995</v>
      </c>
      <c r="O40" s="6">
        <f t="shared" si="11"/>
        <v>-82420.424999999872</v>
      </c>
      <c r="P40" s="5">
        <f t="shared" si="12"/>
        <v>1886550</v>
      </c>
      <c r="Q40" s="5" t="str">
        <f t="shared" si="13"/>
        <v/>
      </c>
      <c r="R40">
        <v>1</v>
      </c>
      <c r="S40">
        <v>0</v>
      </c>
      <c r="T40">
        <v>1</v>
      </c>
      <c r="U40">
        <v>0</v>
      </c>
      <c r="V40">
        <v>900</v>
      </c>
      <c r="W40">
        <v>300</v>
      </c>
      <c r="X40">
        <f t="shared" ref="X40:X103" si="15">+IF(B40="","",IF(WEEKDAY(B40)=2,IF(R40=1,102500,IF(AND(R40=2,S40=1),103000,IF(AND(R40=2,S40=2),103500,104000))),IF(R40=1,114000,IF(AND(R40=2,S40=1),114500,IF(AND(R40=2,S40=2),115000,115500)))))</f>
        <v>114000</v>
      </c>
      <c r="Y40">
        <v>92500</v>
      </c>
      <c r="Z40" s="7">
        <v>4000000</v>
      </c>
      <c r="AA40">
        <v>2</v>
      </c>
    </row>
    <row r="41" spans="1:27" x14ac:dyDescent="0.45">
      <c r="A41">
        <f t="shared" si="8"/>
        <v>2</v>
      </c>
      <c r="B41" s="2">
        <v>44209</v>
      </c>
      <c r="C41" s="9">
        <v>44210</v>
      </c>
      <c r="D41" s="3" t="str">
        <f t="shared" si="14"/>
        <v>Close</v>
      </c>
      <c r="E41" t="s">
        <v>47</v>
      </c>
      <c r="F41" t="str">
        <f>IF(A41="","",IF($K$4=1,SUBSTITUTE(SUBSTITUTE(E41,"_","&amp;")&amp;" "&amp;'[1]Expiry Dates Fut'!$A$8&amp;"-NSF",#REF!,#REF!),"nse_fo|"&amp;SUBSTITUTE(E41,"_","&amp;")&amp;$B$4))</f>
        <v>nse_fo|BHELEntry Date</v>
      </c>
      <c r="G41">
        <v>21000</v>
      </c>
      <c r="H41">
        <v>42000</v>
      </c>
      <c r="I41">
        <f t="shared" ref="I41:I104" si="16">+IF(D41="","",H41/G41)</f>
        <v>2</v>
      </c>
      <c r="J41" s="6">
        <v>41.3</v>
      </c>
      <c r="K41" s="5">
        <f t="shared" si="9"/>
        <v>1734599.9999999998</v>
      </c>
      <c r="L41" s="4">
        <v>40.075000000000003</v>
      </c>
      <c r="M41" s="4">
        <f t="shared" si="10"/>
        <v>-51449.99999999976</v>
      </c>
      <c r="N41" s="6">
        <v>461.39625000000001</v>
      </c>
      <c r="O41" s="6">
        <f t="shared" si="11"/>
        <v>-51911.396249999758</v>
      </c>
      <c r="P41" s="5">
        <f t="shared" si="12"/>
        <v>1683150.0000000002</v>
      </c>
      <c r="Q41" s="5" t="str">
        <f t="shared" si="13"/>
        <v/>
      </c>
      <c r="R41">
        <v>1</v>
      </c>
      <c r="S41">
        <v>0</v>
      </c>
      <c r="T41">
        <v>2</v>
      </c>
      <c r="U41">
        <v>0</v>
      </c>
      <c r="V41">
        <v>900</v>
      </c>
      <c r="W41">
        <v>300</v>
      </c>
      <c r="X41">
        <f t="shared" si="15"/>
        <v>114000</v>
      </c>
      <c r="Y41">
        <v>92500</v>
      </c>
      <c r="Z41" s="7">
        <v>4000000</v>
      </c>
      <c r="AA41">
        <v>2</v>
      </c>
    </row>
    <row r="42" spans="1:27" x14ac:dyDescent="0.45">
      <c r="A42">
        <f t="shared" si="8"/>
        <v>3</v>
      </c>
      <c r="B42" s="2">
        <v>44209</v>
      </c>
      <c r="C42" s="9">
        <v>44210</v>
      </c>
      <c r="D42" s="3" t="str">
        <f t="shared" si="14"/>
        <v>Close</v>
      </c>
      <c r="E42" t="s">
        <v>108</v>
      </c>
      <c r="F42" t="str">
        <f>IF(A42="","",IF($K$4=1,SUBSTITUTE(SUBSTITUTE(E42,"_","&amp;")&amp;" "&amp;'[1]Expiry Dates Fut'!$A$8&amp;"-NSF",#REF!,#REF!),"nse_fo|"&amp;SUBSTITUTE(E42,"_","&amp;")&amp;$B$4))</f>
        <v>nse_fo|IOCEntry Date</v>
      </c>
      <c r="G42">
        <v>6500</v>
      </c>
      <c r="H42">
        <v>19500</v>
      </c>
      <c r="I42">
        <f t="shared" si="16"/>
        <v>3</v>
      </c>
      <c r="J42" s="6">
        <v>101.75</v>
      </c>
      <c r="K42" s="5">
        <f t="shared" si="9"/>
        <v>1984125</v>
      </c>
      <c r="L42" s="4">
        <v>102.85</v>
      </c>
      <c r="M42" s="4">
        <f t="shared" si="10"/>
        <v>21449.999999999891</v>
      </c>
      <c r="N42" s="6">
        <v>538.60950000000003</v>
      </c>
      <c r="O42" s="6">
        <f t="shared" si="11"/>
        <v>20911.390499999892</v>
      </c>
      <c r="P42" s="5">
        <f t="shared" si="12"/>
        <v>2005575</v>
      </c>
      <c r="Q42" s="5" t="str">
        <f t="shared" si="13"/>
        <v/>
      </c>
      <c r="R42">
        <v>1</v>
      </c>
      <c r="S42">
        <v>0</v>
      </c>
      <c r="T42">
        <v>1</v>
      </c>
      <c r="U42">
        <v>0</v>
      </c>
      <c r="V42">
        <v>900</v>
      </c>
      <c r="W42">
        <v>300</v>
      </c>
      <c r="X42">
        <f t="shared" si="15"/>
        <v>114000</v>
      </c>
      <c r="Y42">
        <v>92500</v>
      </c>
      <c r="Z42" s="7">
        <v>4000000</v>
      </c>
      <c r="AA42">
        <v>2</v>
      </c>
    </row>
    <row r="43" spans="1:27" x14ac:dyDescent="0.45">
      <c r="A43">
        <f t="shared" si="8"/>
        <v>4</v>
      </c>
      <c r="B43" s="2">
        <v>44209</v>
      </c>
      <c r="C43" s="9">
        <v>44210</v>
      </c>
      <c r="D43" s="3" t="str">
        <f t="shared" si="14"/>
        <v>Close</v>
      </c>
      <c r="E43" t="s">
        <v>139</v>
      </c>
      <c r="F43" t="str">
        <f>IF(A43="","",IF($K$4=1,SUBSTITUTE(SUBSTITUTE(E43,"_","&amp;")&amp;" "&amp;'[1]Expiry Dates Fut'!$A$8&amp;"-NSF",#REF!,#REF!),"nse_fo|"&amp;SUBSTITUTE(E43,"_","&amp;")&amp;$B$4))</f>
        <v>nse_fo|M&amp;MEntry Date</v>
      </c>
      <c r="G43">
        <v>1400</v>
      </c>
      <c r="H43">
        <v>2800</v>
      </c>
      <c r="I43">
        <f t="shared" si="16"/>
        <v>2</v>
      </c>
      <c r="J43" s="6">
        <v>814.75</v>
      </c>
      <c r="K43" s="5">
        <f t="shared" si="9"/>
        <v>2281300</v>
      </c>
      <c r="L43" s="4">
        <v>837.4</v>
      </c>
      <c r="M43" s="4">
        <f t="shared" si="10"/>
        <v>63419.999999999935</v>
      </c>
      <c r="N43" s="6">
        <v>624.5127</v>
      </c>
      <c r="O43" s="6">
        <f t="shared" si="11"/>
        <v>62795.487299999935</v>
      </c>
      <c r="P43" s="5">
        <f t="shared" si="12"/>
        <v>2344720</v>
      </c>
      <c r="Q43" s="5" t="str">
        <f t="shared" si="13"/>
        <v/>
      </c>
      <c r="R43">
        <v>1</v>
      </c>
      <c r="S43">
        <v>0</v>
      </c>
      <c r="T43">
        <v>1</v>
      </c>
      <c r="U43">
        <v>0</v>
      </c>
      <c r="V43">
        <v>900</v>
      </c>
      <c r="W43">
        <v>300</v>
      </c>
      <c r="X43">
        <f t="shared" si="15"/>
        <v>114000</v>
      </c>
      <c r="Y43">
        <v>92500</v>
      </c>
      <c r="Z43" s="7">
        <v>4000000</v>
      </c>
      <c r="AA43">
        <v>2</v>
      </c>
    </row>
    <row r="44" spans="1:27" x14ac:dyDescent="0.45">
      <c r="A44">
        <f t="shared" si="8"/>
        <v>5</v>
      </c>
      <c r="B44" s="2">
        <v>44209</v>
      </c>
      <c r="C44" s="9">
        <v>44210</v>
      </c>
      <c r="D44" s="3" t="str">
        <f t="shared" si="14"/>
        <v>Close</v>
      </c>
      <c r="E44" t="s">
        <v>141</v>
      </c>
      <c r="F44" t="str">
        <f>IF(A44="","",IF($K$4=1,SUBSTITUTE(SUBSTITUTE(E44,"_","&amp;")&amp;" "&amp;'[1]Expiry Dates Fut'!$A$8&amp;"-NSF",#REF!,#REF!),"nse_fo|"&amp;SUBSTITUTE(E44,"_","&amp;")&amp;$B$4))</f>
        <v>nse_fo|NTPCEntry Date</v>
      </c>
      <c r="G44">
        <v>5700</v>
      </c>
      <c r="H44">
        <v>22800</v>
      </c>
      <c r="I44">
        <f t="shared" si="16"/>
        <v>4</v>
      </c>
      <c r="J44" s="6">
        <v>104.3</v>
      </c>
      <c r="K44" s="5">
        <f t="shared" si="9"/>
        <v>2378040</v>
      </c>
      <c r="L44" s="4">
        <v>103.46250000000001</v>
      </c>
      <c r="M44" s="4">
        <f t="shared" si="10"/>
        <v>-19094.999999999807</v>
      </c>
      <c r="N44" s="6">
        <v>639.492975</v>
      </c>
      <c r="O44" s="6">
        <f t="shared" si="11"/>
        <v>-19734.492974999808</v>
      </c>
      <c r="P44" s="5">
        <f t="shared" si="12"/>
        <v>2358945</v>
      </c>
      <c r="Q44" s="5" t="str">
        <f t="shared" si="13"/>
        <v/>
      </c>
      <c r="R44">
        <v>1</v>
      </c>
      <c r="S44">
        <v>0</v>
      </c>
      <c r="T44">
        <v>1</v>
      </c>
      <c r="U44">
        <v>0</v>
      </c>
      <c r="V44">
        <v>900</v>
      </c>
      <c r="W44">
        <v>300</v>
      </c>
      <c r="X44">
        <f t="shared" si="15"/>
        <v>114000</v>
      </c>
      <c r="Y44">
        <v>92500</v>
      </c>
      <c r="Z44" s="7">
        <v>4000000</v>
      </c>
      <c r="AA44">
        <v>2</v>
      </c>
    </row>
    <row r="45" spans="1:27" x14ac:dyDescent="0.45">
      <c r="A45">
        <v>1</v>
      </c>
      <c r="B45" s="2">
        <v>44210</v>
      </c>
      <c r="C45" s="9">
        <v>44211</v>
      </c>
      <c r="D45" s="3" t="str">
        <f t="shared" si="14"/>
        <v>Close</v>
      </c>
      <c r="E45" t="s">
        <v>69</v>
      </c>
      <c r="F45" t="str">
        <f>IF(A45="","",IF($K$4=1,SUBSTITUTE(SUBSTITUTE(E45,"_","&amp;")&amp;" "&amp;'[1]Expiry Dates Fut'!$A$8&amp;"-NSF",#REF!,#REF!),"nse_fo|"&amp;SUBSTITUTE(E45,"_","&amp;")&amp;$B$4))</f>
        <v>nse_fo|BELEntry Date</v>
      </c>
      <c r="G45">
        <v>7600</v>
      </c>
      <c r="H45">
        <v>15200</v>
      </c>
      <c r="I45">
        <f t="shared" si="16"/>
        <v>2</v>
      </c>
      <c r="J45" s="6">
        <v>139.15</v>
      </c>
      <c r="K45" s="5">
        <f t="shared" si="9"/>
        <v>2115080</v>
      </c>
      <c r="L45" s="4">
        <v>137.55000000000001</v>
      </c>
      <c r="M45" s="4">
        <f t="shared" si="10"/>
        <v>-24319.999999999913</v>
      </c>
      <c r="N45" s="6">
        <v>567.78840000000002</v>
      </c>
      <c r="O45" s="6">
        <f t="shared" si="11"/>
        <v>-24887.788399999914</v>
      </c>
      <c r="P45" s="5">
        <f t="shared" si="12"/>
        <v>2090760.0000000002</v>
      </c>
      <c r="Q45" s="5" t="str">
        <f t="shared" si="13"/>
        <v/>
      </c>
      <c r="R45">
        <v>1</v>
      </c>
      <c r="S45">
        <v>0</v>
      </c>
      <c r="T45">
        <v>1</v>
      </c>
      <c r="U45">
        <v>0</v>
      </c>
      <c r="V45">
        <v>900</v>
      </c>
      <c r="W45">
        <v>300</v>
      </c>
      <c r="X45">
        <f t="shared" si="15"/>
        <v>114000</v>
      </c>
      <c r="Y45">
        <v>92500</v>
      </c>
      <c r="Z45" s="7">
        <v>4000000</v>
      </c>
      <c r="AA45">
        <v>2</v>
      </c>
    </row>
    <row r="46" spans="1:27" x14ac:dyDescent="0.45">
      <c r="A46">
        <f t="shared" si="8"/>
        <v>2</v>
      </c>
      <c r="B46" s="2">
        <v>44210</v>
      </c>
      <c r="C46" s="9">
        <v>44211</v>
      </c>
      <c r="D46" s="3" t="str">
        <f t="shared" si="14"/>
        <v>Close</v>
      </c>
      <c r="E46" t="s">
        <v>101</v>
      </c>
      <c r="F46" t="str">
        <f>IF(A46="","",IF($K$4=1,SUBSTITUTE(SUBSTITUTE(E46,"_","&amp;")&amp;" "&amp;'[1]Expiry Dates Fut'!$A$8&amp;"-NSF",#REF!,#REF!),"nse_fo|"&amp;SUBSTITUTE(E46,"_","&amp;")&amp;$B$4))</f>
        <v>nse_fo|UPLEntry Date</v>
      </c>
      <c r="G46">
        <v>1300</v>
      </c>
      <c r="H46">
        <v>3900</v>
      </c>
      <c r="I46">
        <f t="shared" si="16"/>
        <v>3</v>
      </c>
      <c r="J46" s="6">
        <v>515.1</v>
      </c>
      <c r="K46" s="5">
        <f t="shared" si="9"/>
        <v>2008890</v>
      </c>
      <c r="L46" s="4">
        <v>521.45000000000005</v>
      </c>
      <c r="M46" s="4">
        <f t="shared" si="10"/>
        <v>24765.000000000087</v>
      </c>
      <c r="N46" s="6">
        <v>545.74357499999996</v>
      </c>
      <c r="O46" s="6">
        <f t="shared" si="11"/>
        <v>24219.256425000087</v>
      </c>
      <c r="P46" s="5">
        <f t="shared" si="12"/>
        <v>2033655.0000000002</v>
      </c>
      <c r="Q46" s="5" t="str">
        <f t="shared" si="13"/>
        <v/>
      </c>
      <c r="R46">
        <v>1</v>
      </c>
      <c r="S46">
        <v>0</v>
      </c>
      <c r="T46">
        <v>1</v>
      </c>
      <c r="U46">
        <v>0</v>
      </c>
      <c r="V46">
        <v>900</v>
      </c>
      <c r="W46">
        <v>300</v>
      </c>
      <c r="X46">
        <f t="shared" si="15"/>
        <v>114000</v>
      </c>
      <c r="Y46">
        <v>92500</v>
      </c>
      <c r="Z46" s="7">
        <v>4000000</v>
      </c>
      <c r="AA46">
        <v>2</v>
      </c>
    </row>
    <row r="47" spans="1:27" x14ac:dyDescent="0.45">
      <c r="A47">
        <v>1</v>
      </c>
      <c r="B47" s="2">
        <v>44211</v>
      </c>
      <c r="C47" s="9">
        <v>44214</v>
      </c>
      <c r="D47" s="3" t="str">
        <f t="shared" si="14"/>
        <v>Close</v>
      </c>
      <c r="E47" t="s">
        <v>56</v>
      </c>
      <c r="F47" t="str">
        <f>IF(A47="","",IF($K$4=1,SUBSTITUTE(SUBSTITUTE(E47,"_","&amp;")&amp;" "&amp;'[1]Expiry Dates Fut'!$A$8&amp;"-NSF",#REF!,#REF!),"nse_fo|"&amp;SUBSTITUTE(E47,"_","&amp;")&amp;$B$4))</f>
        <v>nse_fo|IDEAEntry Date</v>
      </c>
      <c r="G47">
        <v>70000</v>
      </c>
      <c r="H47">
        <v>140000</v>
      </c>
      <c r="I47">
        <f t="shared" si="16"/>
        <v>2</v>
      </c>
      <c r="J47" s="6">
        <v>13.15</v>
      </c>
      <c r="K47" s="5">
        <f t="shared" si="9"/>
        <v>1841000</v>
      </c>
      <c r="L47" s="4">
        <v>13.5</v>
      </c>
      <c r="M47" s="4">
        <f t="shared" si="10"/>
        <v>48999.999999999949</v>
      </c>
      <c r="N47" s="6">
        <v>503.685</v>
      </c>
      <c r="O47" s="6">
        <f t="shared" si="11"/>
        <v>48496.314999999951</v>
      </c>
      <c r="P47" s="5">
        <f t="shared" si="12"/>
        <v>1890000</v>
      </c>
      <c r="Q47" s="5" t="str">
        <f t="shared" si="13"/>
        <v/>
      </c>
      <c r="R47">
        <v>2</v>
      </c>
      <c r="S47">
        <v>1</v>
      </c>
      <c r="T47">
        <v>1</v>
      </c>
      <c r="U47">
        <v>0</v>
      </c>
      <c r="V47">
        <v>900</v>
      </c>
      <c r="W47">
        <v>300</v>
      </c>
      <c r="X47">
        <f t="shared" si="15"/>
        <v>114500</v>
      </c>
      <c r="Y47">
        <v>92500</v>
      </c>
      <c r="Z47" s="7">
        <v>4000000</v>
      </c>
      <c r="AA47">
        <v>2</v>
      </c>
    </row>
    <row r="48" spans="1:27" x14ac:dyDescent="0.45">
      <c r="A48">
        <v>1</v>
      </c>
      <c r="B48" s="2">
        <v>44215</v>
      </c>
      <c r="C48" s="9">
        <v>44216</v>
      </c>
      <c r="D48" s="3" t="str">
        <f t="shared" si="14"/>
        <v>Close</v>
      </c>
      <c r="E48" t="s">
        <v>68</v>
      </c>
      <c r="F48" t="str">
        <f>IF(A48="","",IF($K$4=1,SUBSTITUTE(SUBSTITUTE(E48,"_","&amp;")&amp;" "&amp;'[1]Expiry Dates Fut'!$A$8&amp;"-NSF",#REF!,#REF!),"nse_fo|"&amp;SUBSTITUTE(E48,"_","&amp;")&amp;$B$4))</f>
        <v>nse_fo|CHOLAFINEntry Date</v>
      </c>
      <c r="G48">
        <v>2500</v>
      </c>
      <c r="H48">
        <v>5000</v>
      </c>
      <c r="I48">
        <f t="shared" si="16"/>
        <v>2</v>
      </c>
      <c r="J48" s="6">
        <v>446.75</v>
      </c>
      <c r="K48" s="5">
        <f t="shared" si="9"/>
        <v>2233750</v>
      </c>
      <c r="L48" s="4">
        <v>441.45</v>
      </c>
      <c r="M48" s="4">
        <f t="shared" si="10"/>
        <v>-26500.000000000058</v>
      </c>
      <c r="N48" s="6">
        <v>599.53499999999997</v>
      </c>
      <c r="O48" s="6">
        <f t="shared" si="11"/>
        <v>-27099.535000000058</v>
      </c>
      <c r="P48" s="5">
        <f t="shared" si="12"/>
        <v>2207250</v>
      </c>
      <c r="Q48" s="5" t="str">
        <f t="shared" si="13"/>
        <v/>
      </c>
      <c r="R48">
        <v>3</v>
      </c>
      <c r="S48">
        <v>2</v>
      </c>
      <c r="T48">
        <v>1</v>
      </c>
      <c r="U48">
        <v>0</v>
      </c>
      <c r="V48">
        <v>900</v>
      </c>
      <c r="W48">
        <v>300</v>
      </c>
      <c r="X48">
        <f t="shared" si="15"/>
        <v>115500</v>
      </c>
      <c r="Y48">
        <v>92500</v>
      </c>
      <c r="Z48" s="7">
        <v>4000000</v>
      </c>
      <c r="AA48">
        <v>2</v>
      </c>
    </row>
    <row r="49" spans="1:27" x14ac:dyDescent="0.45">
      <c r="A49">
        <f t="shared" ref="A49:A112" si="17">IF(D49="","",A48+1)</f>
        <v>2</v>
      </c>
      <c r="B49" s="2">
        <v>44215</v>
      </c>
      <c r="C49" s="9">
        <v>44216</v>
      </c>
      <c r="D49" s="3" t="str">
        <f t="shared" si="14"/>
        <v>Close</v>
      </c>
      <c r="E49" t="s">
        <v>90</v>
      </c>
      <c r="F49" t="str">
        <f>IF(A49="","",IF($K$4=1,SUBSTITUTE(SUBSTITUTE(E49,"_","&amp;")&amp;" "&amp;'[1]Expiry Dates Fut'!$A$8&amp;"-NSF",#REF!,#REF!),"nse_fo|"&amp;SUBSTITUTE(E49,"_","&amp;")&amp;$B$4))</f>
        <v>nse_fo|DLFEntry Date</v>
      </c>
      <c r="G49">
        <v>3300</v>
      </c>
      <c r="H49">
        <v>6600</v>
      </c>
      <c r="I49">
        <f t="shared" si="16"/>
        <v>2</v>
      </c>
      <c r="J49" s="6">
        <v>294.2</v>
      </c>
      <c r="K49" s="5">
        <f t="shared" si="9"/>
        <v>1941720</v>
      </c>
      <c r="L49" s="4">
        <v>290.35000000000002</v>
      </c>
      <c r="M49" s="4">
        <f t="shared" si="10"/>
        <v>-25409.999999999774</v>
      </c>
      <c r="N49" s="6">
        <v>520.83405000000005</v>
      </c>
      <c r="O49" s="6">
        <f t="shared" si="11"/>
        <v>-25930.834049999776</v>
      </c>
      <c r="P49" s="5">
        <f t="shared" si="12"/>
        <v>1916310.0000000002</v>
      </c>
      <c r="Q49" s="5" t="str">
        <f t="shared" si="13"/>
        <v/>
      </c>
      <c r="R49">
        <v>1</v>
      </c>
      <c r="S49">
        <v>0</v>
      </c>
      <c r="T49">
        <v>1</v>
      </c>
      <c r="U49">
        <v>0</v>
      </c>
      <c r="V49">
        <v>900</v>
      </c>
      <c r="W49">
        <v>300</v>
      </c>
      <c r="X49">
        <f t="shared" si="15"/>
        <v>114000</v>
      </c>
      <c r="Y49">
        <v>92500</v>
      </c>
      <c r="Z49" s="7">
        <v>4000000</v>
      </c>
      <c r="AA49">
        <v>2</v>
      </c>
    </row>
    <row r="50" spans="1:27" x14ac:dyDescent="0.45">
      <c r="A50">
        <f t="shared" si="17"/>
        <v>3</v>
      </c>
      <c r="B50" s="2">
        <v>44215</v>
      </c>
      <c r="C50" s="9">
        <v>44216</v>
      </c>
      <c r="D50" s="3" t="str">
        <f t="shared" si="14"/>
        <v>Close</v>
      </c>
      <c r="E50" t="s">
        <v>83</v>
      </c>
      <c r="F50" t="str">
        <f>IF(A50="","",IF($K$4=1,SUBSTITUTE(SUBSTITUTE(E50,"_","&amp;")&amp;" "&amp;'[1]Expiry Dates Fut'!$A$8&amp;"-NSF",#REF!,#REF!),"nse_fo|"&amp;SUBSTITUTE(E50,"_","&amp;")&amp;$B$4))</f>
        <v>nse_fo|GRASIMEntry Date</v>
      </c>
      <c r="G50">
        <v>950</v>
      </c>
      <c r="H50">
        <v>1900</v>
      </c>
      <c r="I50">
        <f t="shared" si="16"/>
        <v>2</v>
      </c>
      <c r="J50" s="6">
        <v>1049.7</v>
      </c>
      <c r="K50" s="5">
        <f t="shared" si="9"/>
        <v>1994430</v>
      </c>
      <c r="L50" s="4">
        <v>1024.5250000000001</v>
      </c>
      <c r="M50" s="4">
        <f t="shared" si="10"/>
        <v>-47832.499999999913</v>
      </c>
      <c r="N50" s="6">
        <v>532.03871249999997</v>
      </c>
      <c r="O50" s="6">
        <f t="shared" si="11"/>
        <v>-48364.538712499911</v>
      </c>
      <c r="P50" s="5">
        <f t="shared" si="12"/>
        <v>1946597.5000000002</v>
      </c>
      <c r="Q50" s="5" t="str">
        <f t="shared" si="13"/>
        <v/>
      </c>
      <c r="R50">
        <v>1</v>
      </c>
      <c r="S50">
        <v>0</v>
      </c>
      <c r="T50">
        <v>2</v>
      </c>
      <c r="U50">
        <v>0</v>
      </c>
      <c r="V50">
        <v>900</v>
      </c>
      <c r="W50">
        <v>300</v>
      </c>
      <c r="X50">
        <f t="shared" si="15"/>
        <v>114000</v>
      </c>
      <c r="Y50">
        <v>92500</v>
      </c>
      <c r="Z50" s="7">
        <v>4000000</v>
      </c>
      <c r="AA50">
        <v>2</v>
      </c>
    </row>
    <row r="51" spans="1:27" x14ac:dyDescent="0.45">
      <c r="A51">
        <f t="shared" si="17"/>
        <v>4</v>
      </c>
      <c r="B51" s="2">
        <v>44215</v>
      </c>
      <c r="C51" s="9">
        <v>44216</v>
      </c>
      <c r="D51" s="3" t="str">
        <f t="shared" si="14"/>
        <v>Close</v>
      </c>
      <c r="E51" t="s">
        <v>66</v>
      </c>
      <c r="F51" t="str">
        <f>IF(A51="","",IF($K$4=1,SUBSTITUTE(SUBSTITUTE(E51,"_","&amp;")&amp;" "&amp;'[1]Expiry Dates Fut'!$A$8&amp;"-NSF",#REF!,#REF!),"nse_fo|"&amp;SUBSTITUTE(E51,"_","&amp;")&amp;$B$4))</f>
        <v>nse_fo|IBULHSGFINEntry Date</v>
      </c>
      <c r="G51">
        <v>3100</v>
      </c>
      <c r="H51">
        <v>9300</v>
      </c>
      <c r="I51">
        <f t="shared" si="16"/>
        <v>3</v>
      </c>
      <c r="J51" s="6">
        <v>227.4</v>
      </c>
      <c r="K51" s="5">
        <f t="shared" si="9"/>
        <v>2114820</v>
      </c>
      <c r="L51" s="4">
        <v>227.33333332999999</v>
      </c>
      <c r="M51" s="4">
        <f t="shared" si="10"/>
        <v>-620.00003100016556</v>
      </c>
      <c r="N51" s="6">
        <v>570.91769999581504</v>
      </c>
      <c r="O51" s="6">
        <f t="shared" si="11"/>
        <v>-1190.9177309959805</v>
      </c>
      <c r="P51" s="5">
        <f t="shared" si="12"/>
        <v>2114199.999969</v>
      </c>
      <c r="Q51" s="5" t="str">
        <f t="shared" si="13"/>
        <v/>
      </c>
      <c r="R51">
        <v>2</v>
      </c>
      <c r="S51">
        <v>1</v>
      </c>
      <c r="T51">
        <v>2</v>
      </c>
      <c r="U51">
        <v>0</v>
      </c>
      <c r="V51">
        <v>900</v>
      </c>
      <c r="W51">
        <v>300</v>
      </c>
      <c r="X51">
        <f t="shared" si="15"/>
        <v>114500</v>
      </c>
      <c r="Y51">
        <v>92500</v>
      </c>
      <c r="Z51" s="7">
        <v>4000000</v>
      </c>
      <c r="AA51">
        <v>2</v>
      </c>
    </row>
    <row r="52" spans="1:27" x14ac:dyDescent="0.45">
      <c r="A52">
        <f t="shared" si="17"/>
        <v>5</v>
      </c>
      <c r="B52" s="2">
        <v>44215</v>
      </c>
      <c r="C52" s="9">
        <v>44216</v>
      </c>
      <c r="D52" s="3" t="str">
        <f t="shared" si="14"/>
        <v>Close</v>
      </c>
      <c r="E52" t="s">
        <v>86</v>
      </c>
      <c r="F52" t="str">
        <f>IF(A52="","",IF($K$4=1,SUBSTITUTE(SUBSTITUTE(E52,"_","&amp;")&amp;" "&amp;'[1]Expiry Dates Fut'!$A$8&amp;"-NSF",#REF!,#REF!),"nse_fo|"&amp;SUBSTITUTE(E52,"_","&amp;")&amp;$B$4))</f>
        <v>nse_fo|INDIGOEntry Date</v>
      </c>
      <c r="G52">
        <v>500</v>
      </c>
      <c r="H52">
        <v>1500</v>
      </c>
      <c r="I52">
        <f t="shared" si="16"/>
        <v>3</v>
      </c>
      <c r="J52" s="6">
        <v>1660.15</v>
      </c>
      <c r="K52" s="5">
        <f t="shared" si="9"/>
        <v>2490225</v>
      </c>
      <c r="L52" s="4">
        <v>1660.0166666699999</v>
      </c>
      <c r="M52" s="4">
        <f t="shared" si="10"/>
        <v>-199.99999500021204</v>
      </c>
      <c r="N52" s="6">
        <v>672.33375000067497</v>
      </c>
      <c r="O52" s="6">
        <f t="shared" si="11"/>
        <v>-872.33374500088701</v>
      </c>
      <c r="P52" s="5">
        <f t="shared" si="12"/>
        <v>2490025.0000049998</v>
      </c>
      <c r="Q52" s="5" t="str">
        <f t="shared" si="13"/>
        <v/>
      </c>
      <c r="R52">
        <v>1</v>
      </c>
      <c r="S52">
        <v>0</v>
      </c>
      <c r="T52">
        <v>2</v>
      </c>
      <c r="U52">
        <v>0</v>
      </c>
      <c r="V52">
        <v>900</v>
      </c>
      <c r="W52">
        <v>300</v>
      </c>
      <c r="X52">
        <f t="shared" si="15"/>
        <v>114000</v>
      </c>
      <c r="Y52">
        <v>92500</v>
      </c>
      <c r="Z52" s="7">
        <v>4000000</v>
      </c>
      <c r="AA52">
        <v>2</v>
      </c>
    </row>
    <row r="53" spans="1:27" x14ac:dyDescent="0.45">
      <c r="A53">
        <f t="shared" si="17"/>
        <v>6</v>
      </c>
      <c r="B53" s="2">
        <v>44215</v>
      </c>
      <c r="C53" s="9">
        <v>44216</v>
      </c>
      <c r="D53" s="3" t="str">
        <f t="shared" si="14"/>
        <v>Close</v>
      </c>
      <c r="E53" t="s">
        <v>97</v>
      </c>
      <c r="F53" t="str">
        <f>IF(A53="","",IF($K$4=1,SUBSTITUTE(SUBSTITUTE(E53,"_","&amp;")&amp;" "&amp;'[1]Expiry Dates Fut'!$A$8&amp;"-NSF",#REF!,#REF!),"nse_fo|"&amp;SUBSTITUTE(E53,"_","&amp;")&amp;$B$4))</f>
        <v>nse_fo|L&amp;TFHEntry Date</v>
      </c>
      <c r="G53">
        <v>8300</v>
      </c>
      <c r="H53">
        <v>16600</v>
      </c>
      <c r="I53">
        <f t="shared" si="16"/>
        <v>2</v>
      </c>
      <c r="J53" s="6">
        <v>103.1</v>
      </c>
      <c r="K53" s="5">
        <f t="shared" si="9"/>
        <v>1711460</v>
      </c>
      <c r="L53" s="4">
        <v>104.65</v>
      </c>
      <c r="M53" s="4">
        <f t="shared" si="10"/>
        <v>25730.000000000189</v>
      </c>
      <c r="N53" s="6">
        <v>465.56774999999999</v>
      </c>
      <c r="O53" s="6">
        <f t="shared" si="11"/>
        <v>25264.432250000191</v>
      </c>
      <c r="P53" s="5">
        <f t="shared" si="12"/>
        <v>1737190</v>
      </c>
      <c r="Q53" s="5" t="str">
        <f t="shared" si="13"/>
        <v/>
      </c>
      <c r="R53">
        <v>2</v>
      </c>
      <c r="S53">
        <v>2</v>
      </c>
      <c r="T53">
        <v>1</v>
      </c>
      <c r="U53">
        <v>0</v>
      </c>
      <c r="V53">
        <v>900</v>
      </c>
      <c r="W53">
        <v>300</v>
      </c>
      <c r="X53">
        <f t="shared" si="15"/>
        <v>115000</v>
      </c>
      <c r="Y53">
        <v>92500</v>
      </c>
      <c r="Z53" s="7">
        <v>4000000</v>
      </c>
      <c r="AA53">
        <v>2</v>
      </c>
    </row>
    <row r="54" spans="1:27" x14ac:dyDescent="0.45">
      <c r="A54">
        <f t="shared" si="17"/>
        <v>7</v>
      </c>
      <c r="B54" s="2">
        <v>44215</v>
      </c>
      <c r="C54" s="9">
        <v>44216</v>
      </c>
      <c r="D54" s="3" t="str">
        <f t="shared" si="14"/>
        <v>Close</v>
      </c>
      <c r="E54" t="s">
        <v>88</v>
      </c>
      <c r="F54" t="str">
        <f>IF(A54="","",IF($K$4=1,SUBSTITUTE(SUBSTITUTE(E54,"_","&amp;")&amp;" "&amp;'[1]Expiry Dates Fut'!$A$8&amp;"-NSF",#REF!,#REF!),"nse_fo|"&amp;SUBSTITUTE(E54,"_","&amp;")&amp;$B$4))</f>
        <v>nse_fo|RECLTDEntry Date</v>
      </c>
      <c r="G54">
        <v>6000</v>
      </c>
      <c r="H54">
        <v>12000</v>
      </c>
      <c r="I54">
        <f t="shared" si="16"/>
        <v>2</v>
      </c>
      <c r="J54" s="6">
        <v>146.55000000000001</v>
      </c>
      <c r="K54" s="5">
        <f t="shared" si="9"/>
        <v>1758600.0000000002</v>
      </c>
      <c r="L54" s="4">
        <v>145.9</v>
      </c>
      <c r="M54" s="4">
        <f t="shared" si="10"/>
        <v>-7800.0000000000682</v>
      </c>
      <c r="N54" s="6">
        <v>473.76900000000001</v>
      </c>
      <c r="O54" s="6">
        <f t="shared" si="11"/>
        <v>-8273.7690000000675</v>
      </c>
      <c r="P54" s="5">
        <f t="shared" si="12"/>
        <v>1750800</v>
      </c>
      <c r="Q54" s="5" t="str">
        <f t="shared" si="13"/>
        <v/>
      </c>
      <c r="R54">
        <v>1</v>
      </c>
      <c r="S54">
        <v>0</v>
      </c>
      <c r="T54">
        <v>1</v>
      </c>
      <c r="U54">
        <v>0</v>
      </c>
      <c r="V54">
        <v>900</v>
      </c>
      <c r="W54">
        <v>300</v>
      </c>
      <c r="X54">
        <f t="shared" si="15"/>
        <v>114000</v>
      </c>
      <c r="Y54">
        <v>92500</v>
      </c>
      <c r="Z54" s="7">
        <v>4000000</v>
      </c>
      <c r="AA54">
        <v>2</v>
      </c>
    </row>
    <row r="55" spans="1:27" x14ac:dyDescent="0.45">
      <c r="A55">
        <f t="shared" si="17"/>
        <v>8</v>
      </c>
      <c r="B55" s="2">
        <v>44215</v>
      </c>
      <c r="C55" s="9">
        <v>44216</v>
      </c>
      <c r="D55" s="3" t="str">
        <f t="shared" si="14"/>
        <v>Close</v>
      </c>
      <c r="E55" t="s">
        <v>36</v>
      </c>
      <c r="F55" t="str">
        <f>IF(A55="","",IF($K$4=1,SUBSTITUTE(SUBSTITUTE(E55,"_","&amp;")&amp;" "&amp;'[1]Expiry Dates Fut'!$A$8&amp;"-NSF",#REF!,#REF!),"nse_fo|"&amp;SUBSTITUTE(E55,"_","&amp;")&amp;$B$4))</f>
        <v>nse_fo|SIEMENSEntry Date</v>
      </c>
      <c r="G55">
        <v>550</v>
      </c>
      <c r="H55">
        <v>1100</v>
      </c>
      <c r="I55">
        <f t="shared" si="16"/>
        <v>2</v>
      </c>
      <c r="J55" s="6">
        <v>1699.2</v>
      </c>
      <c r="K55" s="5">
        <f t="shared" si="9"/>
        <v>1869120</v>
      </c>
      <c r="L55" s="4">
        <v>1672.7249999999999</v>
      </c>
      <c r="M55" s="4">
        <f t="shared" si="10"/>
        <v>-29122.500000000149</v>
      </c>
      <c r="N55" s="6">
        <v>500.7308625</v>
      </c>
      <c r="O55" s="6">
        <f t="shared" si="11"/>
        <v>-29623.23086250015</v>
      </c>
      <c r="P55" s="5">
        <f t="shared" si="12"/>
        <v>1839997.5</v>
      </c>
      <c r="Q55" s="5" t="str">
        <f t="shared" si="13"/>
        <v/>
      </c>
      <c r="R55">
        <v>2</v>
      </c>
      <c r="S55">
        <v>2</v>
      </c>
      <c r="T55">
        <v>2</v>
      </c>
      <c r="U55">
        <v>0</v>
      </c>
      <c r="V55">
        <v>900</v>
      </c>
      <c r="W55">
        <v>300</v>
      </c>
      <c r="X55">
        <f t="shared" si="15"/>
        <v>115000</v>
      </c>
      <c r="Y55">
        <v>92500</v>
      </c>
      <c r="Z55" s="7">
        <v>4000000</v>
      </c>
      <c r="AA55">
        <v>2</v>
      </c>
    </row>
    <row r="56" spans="1:27" x14ac:dyDescent="0.45">
      <c r="A56">
        <f t="shared" si="17"/>
        <v>9</v>
      </c>
      <c r="B56" s="2">
        <v>44215</v>
      </c>
      <c r="C56" s="9">
        <v>44216</v>
      </c>
      <c r="D56" s="3" t="str">
        <f t="shared" si="14"/>
        <v>Close</v>
      </c>
      <c r="E56" t="s">
        <v>55</v>
      </c>
      <c r="F56" t="str">
        <f>IF(A56="","",IF($K$4=1,SUBSTITUTE(SUBSTITUTE(E56,"_","&amp;")&amp;" "&amp;'[1]Expiry Dates Fut'!$A$8&amp;"-NSF",#REF!,#REF!),"nse_fo|"&amp;SUBSTITUTE(E56,"_","&amp;")&amp;$B$4))</f>
        <v>nse_fo|SRTRANSFINEntry Date</v>
      </c>
      <c r="G56">
        <v>800</v>
      </c>
      <c r="H56">
        <v>1600</v>
      </c>
      <c r="I56">
        <f t="shared" si="16"/>
        <v>2</v>
      </c>
      <c r="J56" s="6">
        <v>1237.95</v>
      </c>
      <c r="K56" s="5">
        <f t="shared" si="9"/>
        <v>1980720</v>
      </c>
      <c r="L56" s="4">
        <v>1233.3</v>
      </c>
      <c r="M56" s="4">
        <f t="shared" si="10"/>
        <v>-7440.0000000001455</v>
      </c>
      <c r="N56" s="6">
        <v>533.79</v>
      </c>
      <c r="O56" s="6">
        <f t="shared" si="11"/>
        <v>-7973.7900000001455</v>
      </c>
      <c r="P56" s="5">
        <f t="shared" si="12"/>
        <v>1973280</v>
      </c>
      <c r="Q56" s="5" t="str">
        <f t="shared" si="13"/>
        <v/>
      </c>
      <c r="R56">
        <v>2</v>
      </c>
      <c r="S56">
        <v>1</v>
      </c>
      <c r="T56">
        <v>1</v>
      </c>
      <c r="U56">
        <v>0</v>
      </c>
      <c r="V56">
        <v>900</v>
      </c>
      <c r="W56">
        <v>300</v>
      </c>
      <c r="X56">
        <f t="shared" si="15"/>
        <v>114500</v>
      </c>
      <c r="Y56">
        <v>92500</v>
      </c>
      <c r="Z56" s="7">
        <v>4000000</v>
      </c>
      <c r="AA56">
        <v>2</v>
      </c>
    </row>
    <row r="57" spans="1:27" x14ac:dyDescent="0.45">
      <c r="A57">
        <f t="shared" si="17"/>
        <v>10</v>
      </c>
      <c r="B57" s="2">
        <v>44215</v>
      </c>
      <c r="C57" s="9">
        <v>44216</v>
      </c>
      <c r="D57" s="3" t="str">
        <f t="shared" si="14"/>
        <v>Close</v>
      </c>
      <c r="E57" t="s">
        <v>54</v>
      </c>
      <c r="F57" t="str">
        <f>IF(A57="","",IF($K$4=1,SUBSTITUTE(SUBSTITUTE(E57,"_","&amp;")&amp;" "&amp;'[1]Expiry Dates Fut'!$A$8&amp;"-NSF",#REF!,#REF!),"nse_fo|"&amp;SUBSTITUTE(E57,"_","&amp;")&amp;$B$4))</f>
        <v>nse_fo|TORNTPHARMEntry Date</v>
      </c>
      <c r="G57">
        <v>250</v>
      </c>
      <c r="H57">
        <v>750</v>
      </c>
      <c r="I57">
        <f t="shared" si="16"/>
        <v>3</v>
      </c>
      <c r="J57" s="6">
        <v>2758.3</v>
      </c>
      <c r="K57" s="5">
        <f t="shared" si="9"/>
        <v>2068725.0000000002</v>
      </c>
      <c r="L57" s="4">
        <v>2761.7</v>
      </c>
      <c r="M57" s="4">
        <f t="shared" si="10"/>
        <v>2549.9999999997272</v>
      </c>
      <c r="N57" s="6">
        <v>558.9</v>
      </c>
      <c r="O57" s="6">
        <f t="shared" si="11"/>
        <v>1991.0999999997271</v>
      </c>
      <c r="P57" s="5">
        <f t="shared" si="12"/>
        <v>2071274.9999999998</v>
      </c>
      <c r="Q57" s="5" t="str">
        <f t="shared" si="13"/>
        <v/>
      </c>
      <c r="R57">
        <v>1</v>
      </c>
      <c r="S57">
        <v>0</v>
      </c>
      <c r="T57">
        <v>1</v>
      </c>
      <c r="U57">
        <v>0</v>
      </c>
      <c r="V57">
        <v>900</v>
      </c>
      <c r="W57">
        <v>300</v>
      </c>
      <c r="X57">
        <f t="shared" si="15"/>
        <v>114000</v>
      </c>
      <c r="Y57">
        <v>92500</v>
      </c>
      <c r="Z57" s="7">
        <v>4000000</v>
      </c>
      <c r="AA57">
        <v>2</v>
      </c>
    </row>
    <row r="58" spans="1:27" x14ac:dyDescent="0.45">
      <c r="A58">
        <v>1</v>
      </c>
      <c r="B58" s="2">
        <v>44216</v>
      </c>
      <c r="C58" s="9">
        <v>44217</v>
      </c>
      <c r="D58" s="3" t="str">
        <f t="shared" si="14"/>
        <v>Close</v>
      </c>
      <c r="E58" t="s">
        <v>113</v>
      </c>
      <c r="F58" t="str">
        <f>IF(A58="","",IF($K$4=1,SUBSTITUTE(SUBSTITUTE(E58,"_","&amp;")&amp;" "&amp;'[1]Expiry Dates Fut'!$A$8&amp;"-NSF",#REF!,#REF!),"nse_fo|"&amp;SUBSTITUTE(E58,"_","&amp;")&amp;$B$4))</f>
        <v>nse_fo|APOLLOTYREEntry Date</v>
      </c>
      <c r="G58">
        <v>5000</v>
      </c>
      <c r="H58">
        <v>10000</v>
      </c>
      <c r="I58">
        <f t="shared" si="16"/>
        <v>2</v>
      </c>
      <c r="J58" s="6">
        <v>201</v>
      </c>
      <c r="K58" s="5">
        <f t="shared" si="9"/>
        <v>2010000</v>
      </c>
      <c r="L58" s="4">
        <v>207.65</v>
      </c>
      <c r="M58" s="4">
        <f t="shared" si="10"/>
        <v>66500.000000000058</v>
      </c>
      <c r="N58" s="6">
        <v>551.67750000000001</v>
      </c>
      <c r="O58" s="6">
        <f t="shared" si="11"/>
        <v>65948.322500000053</v>
      </c>
      <c r="P58" s="5">
        <f t="shared" si="12"/>
        <v>2076500</v>
      </c>
      <c r="Q58" s="5" t="str">
        <f t="shared" si="13"/>
        <v/>
      </c>
      <c r="R58">
        <v>2</v>
      </c>
      <c r="S58">
        <v>1</v>
      </c>
      <c r="T58">
        <v>1</v>
      </c>
      <c r="U58">
        <v>0</v>
      </c>
      <c r="V58">
        <v>900</v>
      </c>
      <c r="W58">
        <v>300</v>
      </c>
      <c r="X58">
        <f t="shared" si="15"/>
        <v>114500</v>
      </c>
      <c r="Y58">
        <v>92500</v>
      </c>
      <c r="Z58" s="7">
        <v>4000000</v>
      </c>
      <c r="AA58">
        <v>2</v>
      </c>
    </row>
    <row r="59" spans="1:27" x14ac:dyDescent="0.45">
      <c r="A59">
        <f t="shared" si="17"/>
        <v>2</v>
      </c>
      <c r="B59" s="2">
        <v>44216</v>
      </c>
      <c r="C59" s="9">
        <v>44217</v>
      </c>
      <c r="D59" s="3" t="str">
        <f t="shared" si="14"/>
        <v>Close</v>
      </c>
      <c r="E59" t="s">
        <v>95</v>
      </c>
      <c r="F59" t="str">
        <f>IF(A59="","",IF($K$4=1,SUBSTITUTE(SUBSTITUTE(E59,"_","&amp;")&amp;" "&amp;'[1]Expiry Dates Fut'!$A$8&amp;"-NSF",#REF!,#REF!),"nse_fo|"&amp;SUBSTITUTE(E59,"_","&amp;")&amp;$B$4))</f>
        <v>nse_fo|BALKRISINDEntry Date</v>
      </c>
      <c r="G59">
        <v>400</v>
      </c>
      <c r="H59">
        <v>1200</v>
      </c>
      <c r="I59">
        <f t="shared" si="16"/>
        <v>3</v>
      </c>
      <c r="J59" s="6">
        <v>1694.55</v>
      </c>
      <c r="K59" s="5">
        <f t="shared" si="9"/>
        <v>2033460</v>
      </c>
      <c r="L59" s="4">
        <v>1703.3666666700001</v>
      </c>
      <c r="M59" s="4">
        <f t="shared" si="10"/>
        <v>10580.000004000158</v>
      </c>
      <c r="N59" s="6">
        <v>550.46250000053999</v>
      </c>
      <c r="O59" s="6">
        <f t="shared" si="11"/>
        <v>10029.537503999618</v>
      </c>
      <c r="P59" s="5">
        <f t="shared" si="12"/>
        <v>2044040.000004</v>
      </c>
      <c r="Q59" s="5" t="str">
        <f t="shared" si="13"/>
        <v/>
      </c>
      <c r="R59">
        <v>1</v>
      </c>
      <c r="S59">
        <v>0</v>
      </c>
      <c r="T59">
        <v>2</v>
      </c>
      <c r="U59">
        <v>0</v>
      </c>
      <c r="V59">
        <v>900</v>
      </c>
      <c r="W59">
        <v>300</v>
      </c>
      <c r="X59">
        <f t="shared" si="15"/>
        <v>114000</v>
      </c>
      <c r="Y59">
        <v>92500</v>
      </c>
      <c r="Z59" s="7">
        <v>4000000</v>
      </c>
      <c r="AA59">
        <v>2</v>
      </c>
    </row>
    <row r="60" spans="1:27" x14ac:dyDescent="0.45">
      <c r="A60">
        <f t="shared" si="17"/>
        <v>3</v>
      </c>
      <c r="B60" s="2">
        <v>44216</v>
      </c>
      <c r="C60" s="9">
        <v>44217</v>
      </c>
      <c r="D60" s="3" t="str">
        <f t="shared" si="14"/>
        <v>Close</v>
      </c>
      <c r="E60" t="s">
        <v>153</v>
      </c>
      <c r="F60" t="str">
        <f>IF(A60="","",IF($K$4=1,SUBSTITUTE(SUBSTITUTE(E60,"_","&amp;")&amp;" "&amp;'[1]Expiry Dates Fut'!$A$8&amp;"-NSF",#REF!,#REF!),"nse_fo|"&amp;SUBSTITUTE(E60,"_","&amp;")&amp;$B$4))</f>
        <v>nse_fo|COFORGEEntry Date</v>
      </c>
      <c r="G60">
        <v>375</v>
      </c>
      <c r="H60">
        <v>750</v>
      </c>
      <c r="I60">
        <f t="shared" si="16"/>
        <v>2</v>
      </c>
      <c r="J60" s="6">
        <v>2621.75</v>
      </c>
      <c r="K60" s="5">
        <f t="shared" si="9"/>
        <v>1966312.5</v>
      </c>
      <c r="L60" s="4">
        <v>2640.0749999999998</v>
      </c>
      <c r="M60" s="4">
        <f t="shared" si="10"/>
        <v>13743.749999999864</v>
      </c>
      <c r="N60" s="6">
        <v>532.75978125000006</v>
      </c>
      <c r="O60" s="6">
        <f t="shared" si="11"/>
        <v>13210.990218749863</v>
      </c>
      <c r="P60" s="5">
        <f t="shared" si="12"/>
        <v>1980056.2499999998</v>
      </c>
      <c r="Q60" s="5" t="str">
        <f t="shared" si="13"/>
        <v/>
      </c>
      <c r="R60">
        <v>2</v>
      </c>
      <c r="S60">
        <v>1</v>
      </c>
      <c r="T60">
        <v>2</v>
      </c>
      <c r="U60">
        <v>0</v>
      </c>
      <c r="V60">
        <v>900</v>
      </c>
      <c r="W60">
        <v>300</v>
      </c>
      <c r="X60">
        <f t="shared" si="15"/>
        <v>114500</v>
      </c>
      <c r="Y60">
        <v>92500</v>
      </c>
      <c r="Z60" s="7">
        <v>4000000</v>
      </c>
      <c r="AA60">
        <v>2</v>
      </c>
    </row>
    <row r="61" spans="1:27" x14ac:dyDescent="0.45">
      <c r="A61">
        <f t="shared" si="17"/>
        <v>4</v>
      </c>
      <c r="B61" s="2">
        <v>44216</v>
      </c>
      <c r="C61" s="9">
        <v>44217</v>
      </c>
      <c r="D61" s="3" t="str">
        <f t="shared" si="14"/>
        <v>Close</v>
      </c>
      <c r="E61" t="s">
        <v>109</v>
      </c>
      <c r="F61" t="str">
        <f>IF(A61="","",IF($K$4=1,SUBSTITUTE(SUBSTITUTE(E61,"_","&amp;")&amp;" "&amp;'[1]Expiry Dates Fut'!$A$8&amp;"-NSF",#REF!,#REF!),"nse_fo|"&amp;SUBSTITUTE(E61,"_","&amp;")&amp;$B$4))</f>
        <v>nse_fo|MINDTREEEntry Date</v>
      </c>
      <c r="G61">
        <v>800</v>
      </c>
      <c r="H61">
        <v>800</v>
      </c>
      <c r="I61">
        <f t="shared" si="16"/>
        <v>1</v>
      </c>
      <c r="J61" s="6">
        <v>1756.75</v>
      </c>
      <c r="K61" s="5">
        <f t="shared" si="9"/>
        <v>1405400</v>
      </c>
      <c r="L61" s="4">
        <v>1803.5</v>
      </c>
      <c r="M61" s="4">
        <f t="shared" si="10"/>
        <v>37400</v>
      </c>
      <c r="N61" s="6">
        <v>384.50700000000001</v>
      </c>
      <c r="O61" s="6">
        <f t="shared" si="11"/>
        <v>37015.493000000002</v>
      </c>
      <c r="P61" s="5">
        <f t="shared" si="12"/>
        <v>1442800</v>
      </c>
      <c r="Q61" s="5" t="str">
        <f t="shared" si="13"/>
        <v/>
      </c>
      <c r="R61">
        <v>2</v>
      </c>
      <c r="S61">
        <v>1</v>
      </c>
      <c r="T61">
        <v>1</v>
      </c>
      <c r="U61">
        <v>0</v>
      </c>
      <c r="V61">
        <v>900</v>
      </c>
      <c r="W61">
        <v>300</v>
      </c>
      <c r="X61">
        <f t="shared" si="15"/>
        <v>114500</v>
      </c>
      <c r="Y61">
        <v>92500</v>
      </c>
      <c r="Z61" s="7">
        <v>4000000</v>
      </c>
      <c r="AA61">
        <v>2</v>
      </c>
    </row>
    <row r="62" spans="1:27" x14ac:dyDescent="0.45">
      <c r="A62">
        <f t="shared" si="17"/>
        <v>5</v>
      </c>
      <c r="B62" s="2">
        <v>44216</v>
      </c>
      <c r="C62" s="9">
        <v>44217</v>
      </c>
      <c r="D62" s="3" t="str">
        <f t="shared" si="14"/>
        <v>Close</v>
      </c>
      <c r="E62" t="s">
        <v>147</v>
      </c>
      <c r="F62" t="str">
        <f>IF(A62="","",IF($K$4=1,SUBSTITUTE(SUBSTITUTE(E62,"_","&amp;")&amp;" "&amp;'[1]Expiry Dates Fut'!$A$8&amp;"-NSF",#REF!,#REF!),"nse_fo|"&amp;SUBSTITUTE(E62,"_","&amp;")&amp;$B$4))</f>
        <v>nse_fo|NAUKRIEntry Date</v>
      </c>
      <c r="G62">
        <v>250</v>
      </c>
      <c r="H62">
        <v>500</v>
      </c>
      <c r="I62">
        <f t="shared" si="16"/>
        <v>2</v>
      </c>
      <c r="J62" s="6">
        <v>5127.5</v>
      </c>
      <c r="K62" s="5">
        <f t="shared" si="9"/>
        <v>2563750</v>
      </c>
      <c r="L62" s="4">
        <v>5239.8500000000004</v>
      </c>
      <c r="M62" s="4">
        <f t="shared" si="10"/>
        <v>56175.000000000182</v>
      </c>
      <c r="N62" s="6">
        <v>699.79612499999996</v>
      </c>
      <c r="O62" s="6">
        <f t="shared" si="11"/>
        <v>55475.203875000181</v>
      </c>
      <c r="P62" s="5">
        <f t="shared" si="12"/>
        <v>2619925</v>
      </c>
      <c r="Q62" s="5" t="str">
        <f t="shared" si="13"/>
        <v/>
      </c>
      <c r="R62">
        <v>1</v>
      </c>
      <c r="S62">
        <v>0</v>
      </c>
      <c r="T62">
        <v>1</v>
      </c>
      <c r="U62">
        <v>0</v>
      </c>
      <c r="V62">
        <v>900</v>
      </c>
      <c r="W62">
        <v>300</v>
      </c>
      <c r="X62">
        <f t="shared" si="15"/>
        <v>114000</v>
      </c>
      <c r="Y62">
        <v>92500</v>
      </c>
      <c r="Z62" s="7">
        <v>4000000</v>
      </c>
      <c r="AA62">
        <v>2</v>
      </c>
    </row>
    <row r="63" spans="1:27" x14ac:dyDescent="0.45">
      <c r="A63">
        <f t="shared" si="17"/>
        <v>6</v>
      </c>
      <c r="B63" s="2">
        <v>44216</v>
      </c>
      <c r="C63" s="9">
        <v>44217</v>
      </c>
      <c r="D63" s="3" t="str">
        <f t="shared" si="14"/>
        <v>Close</v>
      </c>
      <c r="E63" t="s">
        <v>53</v>
      </c>
      <c r="F63" t="str">
        <f>IF(A63="","",IF($K$4=1,SUBSTITUTE(SUBSTITUTE(E63,"_","&amp;")&amp;" "&amp;'[1]Expiry Dates Fut'!$A$8&amp;"-NSF",#REF!,#REF!),"nse_fo|"&amp;SUBSTITUTE(E63,"_","&amp;")&amp;$B$4))</f>
        <v>nse_fo|TATAMOTORSEntry Date</v>
      </c>
      <c r="G63">
        <v>5700</v>
      </c>
      <c r="H63">
        <v>5700</v>
      </c>
      <c r="I63">
        <f t="shared" si="16"/>
        <v>1</v>
      </c>
      <c r="J63" s="6">
        <v>273.45</v>
      </c>
      <c r="K63" s="5">
        <f t="shared" si="9"/>
        <v>1558665</v>
      </c>
      <c r="L63" s="4">
        <v>285.89999999999998</v>
      </c>
      <c r="M63" s="4">
        <f t="shared" si="10"/>
        <v>70964.999999999942</v>
      </c>
      <c r="N63" s="6">
        <v>430.419825</v>
      </c>
      <c r="O63" s="6">
        <f t="shared" si="11"/>
        <v>70534.580174999937</v>
      </c>
      <c r="P63" s="5">
        <f t="shared" si="12"/>
        <v>1629629.9999999998</v>
      </c>
      <c r="Q63" s="5" t="str">
        <f t="shared" si="13"/>
        <v/>
      </c>
      <c r="R63">
        <v>1</v>
      </c>
      <c r="S63">
        <v>0</v>
      </c>
      <c r="T63">
        <v>1</v>
      </c>
      <c r="U63">
        <v>0</v>
      </c>
      <c r="V63">
        <v>900</v>
      </c>
      <c r="W63">
        <v>300</v>
      </c>
      <c r="X63">
        <f t="shared" si="15"/>
        <v>114000</v>
      </c>
      <c r="Y63">
        <v>92500</v>
      </c>
      <c r="Z63" s="7">
        <v>4000000</v>
      </c>
      <c r="AA63">
        <v>2</v>
      </c>
    </row>
    <row r="64" spans="1:27" x14ac:dyDescent="0.45">
      <c r="A64">
        <v>1</v>
      </c>
      <c r="B64" s="2">
        <v>44217</v>
      </c>
      <c r="C64" s="9">
        <v>44218</v>
      </c>
      <c r="D64" s="3" t="str">
        <f t="shared" si="14"/>
        <v>Close</v>
      </c>
      <c r="E64" t="s">
        <v>113</v>
      </c>
      <c r="F64" t="str">
        <f>IF(A64="","",IF($K$4=1,SUBSTITUTE(SUBSTITUTE(E64,"_","&amp;")&amp;" "&amp;'[1]Expiry Dates Fut'!$A$8&amp;"-NSF",#REF!,#REF!),"nse_fo|"&amp;SUBSTITUTE(E64,"_","&amp;")&amp;$B$4))</f>
        <v>nse_fo|APOLLOTYREEntry Date</v>
      </c>
      <c r="G64">
        <v>5000</v>
      </c>
      <c r="H64">
        <v>10000</v>
      </c>
      <c r="I64">
        <f t="shared" si="16"/>
        <v>2</v>
      </c>
      <c r="J64" s="6">
        <v>217.6</v>
      </c>
      <c r="K64" s="5">
        <f t="shared" si="9"/>
        <v>2176000</v>
      </c>
      <c r="L64" s="4">
        <v>228.2</v>
      </c>
      <c r="M64" s="4">
        <f t="shared" si="10"/>
        <v>105999.99999999994</v>
      </c>
      <c r="N64" s="6">
        <v>601.83000000000004</v>
      </c>
      <c r="O64" s="6">
        <f t="shared" si="11"/>
        <v>105398.16999999994</v>
      </c>
      <c r="P64" s="5">
        <f t="shared" si="12"/>
        <v>2282000</v>
      </c>
      <c r="Q64" s="5" t="str">
        <f t="shared" si="13"/>
        <v/>
      </c>
      <c r="R64">
        <v>1</v>
      </c>
      <c r="S64">
        <v>0</v>
      </c>
      <c r="T64">
        <v>1</v>
      </c>
      <c r="U64">
        <v>0</v>
      </c>
      <c r="V64">
        <v>900</v>
      </c>
      <c r="W64">
        <v>300</v>
      </c>
      <c r="X64">
        <f t="shared" si="15"/>
        <v>114000</v>
      </c>
      <c r="Y64">
        <v>92500</v>
      </c>
      <c r="Z64" s="7">
        <v>4000000</v>
      </c>
      <c r="AA64">
        <v>2</v>
      </c>
    </row>
    <row r="65" spans="1:27" x14ac:dyDescent="0.45">
      <c r="A65">
        <f t="shared" si="17"/>
        <v>2</v>
      </c>
      <c r="B65" s="2">
        <v>44217</v>
      </c>
      <c r="C65" s="9">
        <v>44218</v>
      </c>
      <c r="D65" s="3" t="str">
        <f t="shared" si="14"/>
        <v>Close</v>
      </c>
      <c r="E65" t="s">
        <v>148</v>
      </c>
      <c r="F65" t="str">
        <f>IF(A65="","",IF($K$4=1,SUBSTITUTE(SUBSTITUTE(E65,"_","&amp;")&amp;" "&amp;'[1]Expiry Dates Fut'!$A$8&amp;"-NSF",#REF!,#REF!),"nse_fo|"&amp;SUBSTITUTE(E65,"_","&amp;")&amp;$B$4))</f>
        <v>nse_fo|BAJAJFINSVEntry Date</v>
      </c>
      <c r="G65">
        <v>125</v>
      </c>
      <c r="H65">
        <v>250</v>
      </c>
      <c r="I65">
        <f t="shared" si="16"/>
        <v>2</v>
      </c>
      <c r="J65" s="6">
        <v>9374.9</v>
      </c>
      <c r="K65" s="5">
        <f t="shared" si="9"/>
        <v>2343725</v>
      </c>
      <c r="L65" s="4">
        <v>9006.0249999999996</v>
      </c>
      <c r="M65" s="4">
        <f t="shared" si="10"/>
        <v>-92218.75</v>
      </c>
      <c r="N65" s="6">
        <v>620.35621875000004</v>
      </c>
      <c r="O65" s="6">
        <f t="shared" si="11"/>
        <v>-92839.106218750007</v>
      </c>
      <c r="P65" s="5">
        <f t="shared" si="12"/>
        <v>2251506.25</v>
      </c>
      <c r="Q65" s="5" t="str">
        <f t="shared" si="13"/>
        <v/>
      </c>
      <c r="R65">
        <v>1</v>
      </c>
      <c r="S65">
        <v>0</v>
      </c>
      <c r="T65">
        <v>2</v>
      </c>
      <c r="U65">
        <v>0</v>
      </c>
      <c r="V65">
        <v>900</v>
      </c>
      <c r="W65">
        <v>300</v>
      </c>
      <c r="X65">
        <f t="shared" si="15"/>
        <v>114000</v>
      </c>
      <c r="Y65">
        <v>92500</v>
      </c>
      <c r="Z65" s="7">
        <v>4000000</v>
      </c>
      <c r="AA65">
        <v>2</v>
      </c>
    </row>
    <row r="66" spans="1:27" x14ac:dyDescent="0.45">
      <c r="A66">
        <f t="shared" si="17"/>
        <v>3</v>
      </c>
      <c r="B66" s="2">
        <v>44217</v>
      </c>
      <c r="C66" s="9">
        <v>44218</v>
      </c>
      <c r="D66" s="3" t="str">
        <f t="shared" si="14"/>
        <v>Close</v>
      </c>
      <c r="E66" t="s">
        <v>145</v>
      </c>
      <c r="F66" t="str">
        <f>IF(A66="","",IF($K$4=1,SUBSTITUTE(SUBSTITUTE(E66,"_","&amp;")&amp;" "&amp;'[1]Expiry Dates Fut'!$A$8&amp;"-NSF",#REF!,#REF!),"nse_fo|"&amp;SUBSTITUTE(E66,"_","&amp;")&amp;$B$4))</f>
        <v>nse_fo|BAJFINANCEEntry Date</v>
      </c>
      <c r="G66">
        <v>250</v>
      </c>
      <c r="H66">
        <v>500</v>
      </c>
      <c r="I66">
        <f t="shared" si="16"/>
        <v>2</v>
      </c>
      <c r="J66" s="6">
        <v>5209.3500000000004</v>
      </c>
      <c r="K66" s="5">
        <f t="shared" si="9"/>
        <v>2604675</v>
      </c>
      <c r="L66" s="4">
        <v>5122.25</v>
      </c>
      <c r="M66" s="4">
        <f t="shared" si="10"/>
        <v>-43550.000000000182</v>
      </c>
      <c r="N66" s="6">
        <v>697.38300000000004</v>
      </c>
      <c r="O66" s="6">
        <f t="shared" si="11"/>
        <v>-44247.383000000184</v>
      </c>
      <c r="P66" s="5">
        <f t="shared" si="12"/>
        <v>2561125</v>
      </c>
      <c r="Q66" s="5" t="str">
        <f t="shared" si="13"/>
        <v/>
      </c>
      <c r="R66">
        <v>1</v>
      </c>
      <c r="S66">
        <v>0</v>
      </c>
      <c r="T66">
        <v>1</v>
      </c>
      <c r="U66">
        <v>0</v>
      </c>
      <c r="V66">
        <v>900</v>
      </c>
      <c r="W66">
        <v>300</v>
      </c>
      <c r="X66">
        <f t="shared" si="15"/>
        <v>114000</v>
      </c>
      <c r="Y66">
        <v>92500</v>
      </c>
      <c r="Z66" s="7">
        <v>4000000</v>
      </c>
      <c r="AA66">
        <v>2</v>
      </c>
    </row>
    <row r="67" spans="1:27" x14ac:dyDescent="0.45">
      <c r="A67">
        <f t="shared" si="17"/>
        <v>4</v>
      </c>
      <c r="B67" s="2">
        <v>44217</v>
      </c>
      <c r="C67" s="9">
        <v>44218</v>
      </c>
      <c r="D67" s="3" t="str">
        <f t="shared" si="14"/>
        <v>Close</v>
      </c>
      <c r="E67" t="s">
        <v>140</v>
      </c>
      <c r="F67" t="str">
        <f>IF(A67="","",IF($K$4=1,SUBSTITUTE(SUBSTITUTE(E67,"_","&amp;")&amp;" "&amp;'[1]Expiry Dates Fut'!$A$8&amp;"-NSF",#REF!,#REF!),"nse_fo|"&amp;SUBSTITUTE(E67,"_","&amp;")&amp;$B$4))</f>
        <v>nse_fo|HAVELLSEntry Date</v>
      </c>
      <c r="G67">
        <v>1000</v>
      </c>
      <c r="H67">
        <v>2000</v>
      </c>
      <c r="I67">
        <f t="shared" si="16"/>
        <v>2</v>
      </c>
      <c r="J67" s="6">
        <v>1136.6500000000001</v>
      </c>
      <c r="K67" s="5">
        <f t="shared" si="9"/>
        <v>2273300</v>
      </c>
      <c r="L67" s="4">
        <v>1131.625</v>
      </c>
      <c r="M67" s="4">
        <f t="shared" si="10"/>
        <v>-10050.000000000182</v>
      </c>
      <c r="N67" s="6">
        <v>612.43425000000002</v>
      </c>
      <c r="O67" s="6">
        <f t="shared" si="11"/>
        <v>-10662.434250000182</v>
      </c>
      <c r="P67" s="5">
        <f t="shared" si="12"/>
        <v>2263250</v>
      </c>
      <c r="Q67" s="5" t="str">
        <f t="shared" si="13"/>
        <v/>
      </c>
      <c r="R67">
        <v>1</v>
      </c>
      <c r="S67">
        <v>0</v>
      </c>
      <c r="T67">
        <v>2</v>
      </c>
      <c r="U67">
        <v>0</v>
      </c>
      <c r="V67">
        <v>900</v>
      </c>
      <c r="W67">
        <v>300</v>
      </c>
      <c r="X67">
        <f t="shared" si="15"/>
        <v>114000</v>
      </c>
      <c r="Y67">
        <v>92500</v>
      </c>
      <c r="Z67" s="7">
        <v>4000000</v>
      </c>
      <c r="AA67">
        <v>2</v>
      </c>
    </row>
    <row r="68" spans="1:27" x14ac:dyDescent="0.45">
      <c r="A68">
        <f t="shared" si="17"/>
        <v>5</v>
      </c>
      <c r="B68" s="2">
        <v>44217</v>
      </c>
      <c r="C68" s="9">
        <v>44218</v>
      </c>
      <c r="D68" s="3" t="str">
        <f t="shared" si="14"/>
        <v>Close</v>
      </c>
      <c r="E68" t="s">
        <v>52</v>
      </c>
      <c r="F68" t="str">
        <f>IF(A68="","",IF($K$4=1,SUBSTITUTE(SUBSTITUTE(E68,"_","&amp;")&amp;" "&amp;'[1]Expiry Dates Fut'!$A$8&amp;"-NSF",#REF!,#REF!),"nse_fo|"&amp;SUBSTITUTE(E68,"_","&amp;")&amp;$B$4))</f>
        <v>nse_fo|RBLBANKEntry Date</v>
      </c>
      <c r="G68">
        <v>2900</v>
      </c>
      <c r="H68">
        <v>8700</v>
      </c>
      <c r="I68">
        <f t="shared" si="16"/>
        <v>3</v>
      </c>
      <c r="J68" s="6">
        <v>263.85000000000002</v>
      </c>
      <c r="K68" s="5">
        <f t="shared" si="9"/>
        <v>2295495</v>
      </c>
      <c r="L68" s="4">
        <v>247.95</v>
      </c>
      <c r="M68" s="4">
        <f t="shared" si="10"/>
        <v>-138330.00000000029</v>
      </c>
      <c r="N68" s="6">
        <v>601.10910000000001</v>
      </c>
      <c r="O68" s="6">
        <f t="shared" si="11"/>
        <v>-138931.10910000029</v>
      </c>
      <c r="P68" s="5">
        <f t="shared" si="12"/>
        <v>2157165</v>
      </c>
      <c r="Q68" s="5" t="str">
        <f t="shared" si="13"/>
        <v/>
      </c>
      <c r="R68">
        <v>1</v>
      </c>
      <c r="S68">
        <v>0</v>
      </c>
      <c r="T68">
        <v>1</v>
      </c>
      <c r="U68">
        <v>0</v>
      </c>
      <c r="V68">
        <v>900</v>
      </c>
      <c r="W68">
        <v>300</v>
      </c>
      <c r="X68">
        <f t="shared" si="15"/>
        <v>114000</v>
      </c>
      <c r="Y68">
        <v>92500</v>
      </c>
      <c r="Z68" s="7">
        <v>4000000</v>
      </c>
      <c r="AA68">
        <v>2</v>
      </c>
    </row>
    <row r="69" spans="1:27" x14ac:dyDescent="0.45">
      <c r="A69">
        <f t="shared" si="17"/>
        <v>6</v>
      </c>
      <c r="B69" s="2">
        <v>44217</v>
      </c>
      <c r="C69" s="9">
        <v>44218</v>
      </c>
      <c r="D69" s="3" t="str">
        <f t="shared" si="14"/>
        <v>Close</v>
      </c>
      <c r="E69" t="s">
        <v>53</v>
      </c>
      <c r="F69" t="str">
        <f>IF(A69="","",IF($K$4=1,SUBSTITUTE(SUBSTITUTE(E69,"_","&amp;")&amp;" "&amp;'[1]Expiry Dates Fut'!$A$8&amp;"-NSF",#REF!,#REF!),"nse_fo|"&amp;SUBSTITUTE(E69,"_","&amp;")&amp;$B$4))</f>
        <v>nse_fo|TATAMOTORSEntry Date</v>
      </c>
      <c r="G69">
        <v>5700</v>
      </c>
      <c r="H69">
        <v>5700</v>
      </c>
      <c r="I69">
        <f t="shared" si="16"/>
        <v>1</v>
      </c>
      <c r="J69" s="6">
        <v>293.5</v>
      </c>
      <c r="K69" s="5">
        <f t="shared" si="9"/>
        <v>1672950</v>
      </c>
      <c r="L69" s="4">
        <v>305.55</v>
      </c>
      <c r="M69" s="4">
        <f t="shared" si="10"/>
        <v>68685.000000000058</v>
      </c>
      <c r="N69" s="6">
        <v>460.968975</v>
      </c>
      <c r="O69" s="6">
        <f t="shared" si="11"/>
        <v>68224.031025000062</v>
      </c>
      <c r="P69" s="5">
        <f t="shared" si="12"/>
        <v>1741635</v>
      </c>
      <c r="Q69" s="5" t="str">
        <f t="shared" si="13"/>
        <v/>
      </c>
      <c r="R69">
        <v>1</v>
      </c>
      <c r="S69">
        <v>0</v>
      </c>
      <c r="T69">
        <v>1</v>
      </c>
      <c r="U69">
        <v>0</v>
      </c>
      <c r="V69">
        <v>900</v>
      </c>
      <c r="W69">
        <v>300</v>
      </c>
      <c r="X69">
        <f t="shared" si="15"/>
        <v>114000</v>
      </c>
      <c r="Y69">
        <v>92500</v>
      </c>
      <c r="Z69" s="7">
        <v>4000000</v>
      </c>
      <c r="AA69">
        <v>2</v>
      </c>
    </row>
    <row r="70" spans="1:27" x14ac:dyDescent="0.45">
      <c r="A70">
        <f t="shared" si="17"/>
        <v>7</v>
      </c>
      <c r="B70" s="2">
        <v>44217</v>
      </c>
      <c r="C70" s="9">
        <v>44218</v>
      </c>
      <c r="D70" s="3" t="str">
        <f t="shared" si="14"/>
        <v>Close</v>
      </c>
      <c r="E70" t="s">
        <v>91</v>
      </c>
      <c r="F70" t="str">
        <f>IF(A70="","",IF($K$4=1,SUBSTITUTE(SUBSTITUTE(E70,"_","&amp;")&amp;" "&amp;'[1]Expiry Dates Fut'!$A$8&amp;"-NSF",#REF!,#REF!),"nse_fo|"&amp;SUBSTITUTE(E70,"_","&amp;")&amp;$B$4))</f>
        <v>nse_fo|VOLTASEntry Date</v>
      </c>
      <c r="G70">
        <v>1000</v>
      </c>
      <c r="H70">
        <v>2000</v>
      </c>
      <c r="I70">
        <f t="shared" si="16"/>
        <v>2</v>
      </c>
      <c r="J70" s="6">
        <v>980.6</v>
      </c>
      <c r="K70" s="5">
        <f t="shared" si="9"/>
        <v>1961200</v>
      </c>
      <c r="L70" s="4">
        <v>951.67499999999995</v>
      </c>
      <c r="M70" s="4">
        <f t="shared" si="10"/>
        <v>-57850.000000000138</v>
      </c>
      <c r="N70" s="6">
        <v>521.71424999999999</v>
      </c>
      <c r="O70" s="6">
        <f t="shared" si="11"/>
        <v>-58371.714250000136</v>
      </c>
      <c r="P70" s="5">
        <f t="shared" si="12"/>
        <v>1903350</v>
      </c>
      <c r="Q70" s="5" t="str">
        <f t="shared" si="13"/>
        <v/>
      </c>
      <c r="R70">
        <v>1</v>
      </c>
      <c r="S70">
        <v>0</v>
      </c>
      <c r="T70">
        <v>2</v>
      </c>
      <c r="U70">
        <v>0</v>
      </c>
      <c r="V70">
        <v>900</v>
      </c>
      <c r="W70">
        <v>300</v>
      </c>
      <c r="X70">
        <f t="shared" si="15"/>
        <v>114000</v>
      </c>
      <c r="Y70">
        <v>92500</v>
      </c>
      <c r="Z70" s="7">
        <v>4000000</v>
      </c>
      <c r="AA70">
        <v>2</v>
      </c>
    </row>
    <row r="71" spans="1:27" x14ac:dyDescent="0.45">
      <c r="A71">
        <v>1</v>
      </c>
      <c r="B71" s="2">
        <v>44218</v>
      </c>
      <c r="C71" s="9">
        <v>44221</v>
      </c>
      <c r="D71" s="3" t="str">
        <f t="shared" si="14"/>
        <v>Close</v>
      </c>
      <c r="E71" t="s">
        <v>113</v>
      </c>
      <c r="F71" t="str">
        <f>IF(A71="","",IF($K$4=1,SUBSTITUTE(SUBSTITUTE(E71,"_","&amp;")&amp;" "&amp;'[1]Expiry Dates Fut'!$A$8&amp;"-NSF",#REF!,#REF!),"nse_fo|"&amp;SUBSTITUTE(E71,"_","&amp;")&amp;$B$4))</f>
        <v>nse_fo|APOLLOTYREEntry Date</v>
      </c>
      <c r="G71">
        <v>5000</v>
      </c>
      <c r="H71">
        <v>10000</v>
      </c>
      <c r="I71">
        <f t="shared" si="16"/>
        <v>2</v>
      </c>
      <c r="J71" s="6">
        <v>231.3</v>
      </c>
      <c r="K71" s="5">
        <f t="shared" si="9"/>
        <v>2313000</v>
      </c>
      <c r="L71" s="4">
        <v>232</v>
      </c>
      <c r="M71" s="4">
        <f t="shared" si="10"/>
        <v>6999.9999999998863</v>
      </c>
      <c r="N71" s="6">
        <v>625.45500000000004</v>
      </c>
      <c r="O71" s="6">
        <f t="shared" si="11"/>
        <v>6374.5449999998864</v>
      </c>
      <c r="P71" s="5">
        <f t="shared" si="12"/>
        <v>2320000</v>
      </c>
      <c r="Q71" s="5" t="str">
        <f t="shared" si="13"/>
        <v/>
      </c>
      <c r="R71">
        <v>1</v>
      </c>
      <c r="S71">
        <v>0</v>
      </c>
      <c r="T71">
        <v>1</v>
      </c>
      <c r="U71">
        <v>0</v>
      </c>
      <c r="V71">
        <v>900</v>
      </c>
      <c r="W71">
        <v>300</v>
      </c>
      <c r="X71">
        <f t="shared" si="15"/>
        <v>114000</v>
      </c>
      <c r="Y71">
        <v>92500</v>
      </c>
      <c r="Z71" s="7">
        <v>4000000</v>
      </c>
      <c r="AA71">
        <v>2</v>
      </c>
    </row>
    <row r="72" spans="1:27" x14ac:dyDescent="0.45">
      <c r="A72">
        <f t="shared" si="17"/>
        <v>2</v>
      </c>
      <c r="B72" s="2">
        <v>44218</v>
      </c>
      <c r="C72" s="9">
        <v>44221</v>
      </c>
      <c r="D72" s="3" t="str">
        <f t="shared" si="14"/>
        <v>Close</v>
      </c>
      <c r="E72" t="s">
        <v>32</v>
      </c>
      <c r="F72" t="str">
        <f>IF(A72="","",IF($K$4=1,SUBSTITUTE(SUBSTITUTE(E72,"_","&amp;")&amp;" "&amp;'[1]Expiry Dates Fut'!$A$8&amp;"-NSF",#REF!,#REF!),"nse_fo|"&amp;SUBSTITUTE(E72,"_","&amp;")&amp;$B$4))</f>
        <v>nse_fo|ASHOKLEYEntry Date</v>
      </c>
      <c r="G72">
        <v>9000</v>
      </c>
      <c r="H72">
        <v>18000</v>
      </c>
      <c r="I72">
        <f t="shared" si="16"/>
        <v>2</v>
      </c>
      <c r="J72" s="6">
        <v>125.9</v>
      </c>
      <c r="K72" s="5">
        <f t="shared" si="9"/>
        <v>2266200</v>
      </c>
      <c r="L72" s="4">
        <v>121.65</v>
      </c>
      <c r="M72" s="4">
        <f t="shared" si="10"/>
        <v>-76500</v>
      </c>
      <c r="N72" s="6">
        <v>601.54650000000004</v>
      </c>
      <c r="O72" s="6">
        <f t="shared" si="11"/>
        <v>-77101.546499999997</v>
      </c>
      <c r="P72" s="5">
        <f t="shared" si="12"/>
        <v>2189700</v>
      </c>
      <c r="Q72" s="5" t="str">
        <f t="shared" si="13"/>
        <v/>
      </c>
      <c r="R72">
        <v>1</v>
      </c>
      <c r="S72">
        <v>0</v>
      </c>
      <c r="T72">
        <v>1</v>
      </c>
      <c r="U72">
        <v>0</v>
      </c>
      <c r="V72">
        <v>900</v>
      </c>
      <c r="W72">
        <v>300</v>
      </c>
      <c r="X72">
        <f t="shared" si="15"/>
        <v>114000</v>
      </c>
      <c r="Y72">
        <v>92500</v>
      </c>
      <c r="Z72" s="7">
        <v>4000000</v>
      </c>
      <c r="AA72">
        <v>2</v>
      </c>
    </row>
    <row r="73" spans="1:27" x14ac:dyDescent="0.45">
      <c r="A73">
        <f t="shared" si="17"/>
        <v>3</v>
      </c>
      <c r="B73" s="2">
        <v>44218</v>
      </c>
      <c r="C73" s="9">
        <v>44221</v>
      </c>
      <c r="D73" s="3" t="str">
        <f t="shared" si="14"/>
        <v>Close</v>
      </c>
      <c r="E73" t="s">
        <v>65</v>
      </c>
      <c r="F73" t="str">
        <f>IF(A73="","",IF($K$4=1,SUBSTITUTE(SUBSTITUTE(E73,"_","&amp;")&amp;" "&amp;'[1]Expiry Dates Fut'!$A$8&amp;"-NSF",#REF!,#REF!),"nse_fo|"&amp;SUBSTITUTE(E73,"_","&amp;")&amp;$B$4))</f>
        <v>nse_fo|BOSCHLTDEntry Date</v>
      </c>
      <c r="G73">
        <v>50</v>
      </c>
      <c r="H73">
        <v>150</v>
      </c>
      <c r="I73">
        <f t="shared" si="16"/>
        <v>3</v>
      </c>
      <c r="J73" s="6">
        <v>16228.7</v>
      </c>
      <c r="K73" s="5">
        <f t="shared" si="9"/>
        <v>2434305</v>
      </c>
      <c r="L73" s="4">
        <v>15722.6</v>
      </c>
      <c r="M73" s="4">
        <f t="shared" si="10"/>
        <v>-75915.000000000058</v>
      </c>
      <c r="N73" s="6">
        <v>647.013825</v>
      </c>
      <c r="O73" s="6">
        <f t="shared" si="11"/>
        <v>-76562.01382500006</v>
      </c>
      <c r="P73" s="5">
        <f t="shared" si="12"/>
        <v>2358390</v>
      </c>
      <c r="Q73" s="5" t="str">
        <f t="shared" si="13"/>
        <v/>
      </c>
      <c r="R73">
        <v>1</v>
      </c>
      <c r="S73">
        <v>0</v>
      </c>
      <c r="T73">
        <v>1</v>
      </c>
      <c r="U73">
        <v>0</v>
      </c>
      <c r="V73">
        <v>900</v>
      </c>
      <c r="W73">
        <v>300</v>
      </c>
      <c r="X73">
        <f t="shared" si="15"/>
        <v>114000</v>
      </c>
      <c r="Y73">
        <v>92500</v>
      </c>
      <c r="Z73" s="7">
        <v>4000000</v>
      </c>
      <c r="AA73">
        <v>2</v>
      </c>
    </row>
    <row r="74" spans="1:27" x14ac:dyDescent="0.45">
      <c r="A74">
        <f t="shared" si="17"/>
        <v>4</v>
      </c>
      <c r="B74" s="2">
        <v>44218</v>
      </c>
      <c r="C74" s="9">
        <v>44221</v>
      </c>
      <c r="D74" s="3" t="str">
        <f t="shared" si="14"/>
        <v>Close</v>
      </c>
      <c r="E74" t="s">
        <v>64</v>
      </c>
      <c r="F74" t="str">
        <f>IF(A74="","",IF($K$4=1,SUBSTITUTE(SUBSTITUTE(E74,"_","&amp;")&amp;" "&amp;'[1]Expiry Dates Fut'!$A$8&amp;"-NSF",#REF!,#REF!),"nse_fo|"&amp;SUBSTITUTE(E74,"_","&amp;")&amp;$B$4))</f>
        <v>nse_fo|EICHERMOTEntry Date</v>
      </c>
      <c r="G74">
        <v>350</v>
      </c>
      <c r="H74">
        <v>700</v>
      </c>
      <c r="I74">
        <f t="shared" si="16"/>
        <v>2</v>
      </c>
      <c r="J74" s="6">
        <v>2999.8</v>
      </c>
      <c r="K74" s="5">
        <f t="shared" si="9"/>
        <v>2099860</v>
      </c>
      <c r="L74" s="4">
        <v>2946.55</v>
      </c>
      <c r="M74" s="4">
        <f t="shared" si="10"/>
        <v>-37275</v>
      </c>
      <c r="N74" s="6">
        <v>561.93007499999999</v>
      </c>
      <c r="O74" s="6">
        <f t="shared" si="11"/>
        <v>-37836.930074999997</v>
      </c>
      <c r="P74" s="5">
        <f t="shared" si="12"/>
        <v>2062585.0000000002</v>
      </c>
      <c r="Q74" s="5" t="str">
        <f t="shared" si="13"/>
        <v/>
      </c>
      <c r="R74">
        <v>1</v>
      </c>
      <c r="S74">
        <v>0</v>
      </c>
      <c r="T74">
        <v>1</v>
      </c>
      <c r="U74">
        <v>0</v>
      </c>
      <c r="V74">
        <v>900</v>
      </c>
      <c r="W74">
        <v>300</v>
      </c>
      <c r="X74">
        <f t="shared" si="15"/>
        <v>114000</v>
      </c>
      <c r="Y74">
        <v>92500</v>
      </c>
      <c r="Z74" s="7">
        <v>4000000</v>
      </c>
      <c r="AA74">
        <v>2</v>
      </c>
    </row>
    <row r="75" spans="1:27" x14ac:dyDescent="0.45">
      <c r="A75">
        <f t="shared" si="17"/>
        <v>5</v>
      </c>
      <c r="B75" s="2">
        <v>44218</v>
      </c>
      <c r="C75" s="9">
        <v>44221</v>
      </c>
      <c r="D75" s="3" t="str">
        <f t="shared" si="14"/>
        <v>Close</v>
      </c>
      <c r="E75" t="s">
        <v>143</v>
      </c>
      <c r="F75" t="str">
        <f>IF(A75="","",IF($K$4=1,SUBSTITUTE(SUBSTITUTE(E75,"_","&amp;")&amp;" "&amp;'[1]Expiry Dates Fut'!$A$8&amp;"-NSF",#REF!,#REF!),"nse_fo|"&amp;SUBSTITUTE(E75,"_","&amp;")&amp;$B$4))</f>
        <v>nse_fo|HEROMOTOCOEntry Date</v>
      </c>
      <c r="G75">
        <v>300</v>
      </c>
      <c r="H75">
        <v>600</v>
      </c>
      <c r="I75">
        <f t="shared" si="16"/>
        <v>2</v>
      </c>
      <c r="J75" s="6">
        <v>3437.15</v>
      </c>
      <c r="K75" s="5">
        <f t="shared" si="9"/>
        <v>2062290</v>
      </c>
      <c r="L75" s="4">
        <v>3379.4</v>
      </c>
      <c r="M75" s="4">
        <f t="shared" si="10"/>
        <v>-34650</v>
      </c>
      <c r="N75" s="6">
        <v>552.14054999999996</v>
      </c>
      <c r="O75" s="6">
        <f t="shared" si="11"/>
        <v>-35202.140549999996</v>
      </c>
      <c r="P75" s="5">
        <f t="shared" si="12"/>
        <v>2027640</v>
      </c>
      <c r="Q75" s="5" t="str">
        <f t="shared" si="13"/>
        <v/>
      </c>
      <c r="R75">
        <v>1</v>
      </c>
      <c r="S75">
        <v>0</v>
      </c>
      <c r="T75">
        <v>1</v>
      </c>
      <c r="U75">
        <v>0</v>
      </c>
      <c r="V75">
        <v>900</v>
      </c>
      <c r="W75">
        <v>300</v>
      </c>
      <c r="X75">
        <f t="shared" si="15"/>
        <v>114000</v>
      </c>
      <c r="Y75">
        <v>92500</v>
      </c>
      <c r="Z75" s="7">
        <v>4000000</v>
      </c>
      <c r="AA75">
        <v>2</v>
      </c>
    </row>
    <row r="76" spans="1:27" x14ac:dyDescent="0.45">
      <c r="A76">
        <f t="shared" si="17"/>
        <v>6</v>
      </c>
      <c r="B76" s="2">
        <v>44218</v>
      </c>
      <c r="C76" s="9">
        <v>44221</v>
      </c>
      <c r="D76" s="3" t="str">
        <f t="shared" si="14"/>
        <v>Close</v>
      </c>
      <c r="E76" t="s">
        <v>75</v>
      </c>
      <c r="F76" t="str">
        <f>IF(A76="","",IF($K$4=1,SUBSTITUTE(SUBSTITUTE(E76,"_","&amp;")&amp;" "&amp;'[1]Expiry Dates Fut'!$A$8&amp;"-NSF",#REF!,#REF!),"nse_fo|"&amp;SUBSTITUTE(E76,"_","&amp;")&amp;$B$4))</f>
        <v>nse_fo|MOTHERSUMIEntry Date</v>
      </c>
      <c r="G76">
        <v>7000</v>
      </c>
      <c r="H76">
        <v>14000</v>
      </c>
      <c r="I76">
        <f t="shared" si="16"/>
        <v>2</v>
      </c>
      <c r="J76" s="6">
        <v>160.19999999999999</v>
      </c>
      <c r="K76" s="5">
        <f t="shared" si="9"/>
        <v>2242800</v>
      </c>
      <c r="L76" s="4">
        <v>156.44999999999999</v>
      </c>
      <c r="M76" s="4">
        <f t="shared" si="10"/>
        <v>-52500</v>
      </c>
      <c r="N76" s="6">
        <v>598.46850000000006</v>
      </c>
      <c r="O76" s="6">
        <f t="shared" si="11"/>
        <v>-53098.468500000003</v>
      </c>
      <c r="P76" s="5">
        <f t="shared" si="12"/>
        <v>2190300</v>
      </c>
      <c r="Q76" s="5" t="str">
        <f t="shared" si="13"/>
        <v/>
      </c>
      <c r="R76">
        <v>1</v>
      </c>
      <c r="S76">
        <v>0</v>
      </c>
      <c r="T76">
        <v>1</v>
      </c>
      <c r="U76">
        <v>0</v>
      </c>
      <c r="V76">
        <v>900</v>
      </c>
      <c r="W76">
        <v>300</v>
      </c>
      <c r="X76">
        <f t="shared" si="15"/>
        <v>114000</v>
      </c>
      <c r="Y76">
        <v>92500</v>
      </c>
      <c r="Z76" s="7">
        <v>4000000</v>
      </c>
      <c r="AA76">
        <v>2</v>
      </c>
    </row>
    <row r="77" spans="1:27" x14ac:dyDescent="0.45">
      <c r="A77">
        <v>1</v>
      </c>
      <c r="B77" s="2">
        <v>44221</v>
      </c>
      <c r="C77" s="9">
        <v>44223</v>
      </c>
      <c r="D77" s="3" t="str">
        <f t="shared" si="14"/>
        <v>Close</v>
      </c>
      <c r="E77" t="s">
        <v>55</v>
      </c>
      <c r="F77" t="str">
        <f>IF(A77="","",IF($K$4=1,SUBSTITUTE(SUBSTITUTE(E77,"_","&amp;")&amp;" "&amp;'[1]Expiry Dates Fut'!$A$8&amp;"-NSF",#REF!,#REF!),"nse_fo|"&amp;SUBSTITUTE(E77,"_","&amp;")&amp;$B$4))</f>
        <v>nse_fo|SRTRANSFINEntry Date</v>
      </c>
      <c r="G77">
        <v>800</v>
      </c>
      <c r="H77">
        <v>1600</v>
      </c>
      <c r="I77">
        <f t="shared" si="16"/>
        <v>2</v>
      </c>
      <c r="J77" s="6">
        <v>1237</v>
      </c>
      <c r="K77" s="5">
        <f t="shared" si="9"/>
        <v>1979200</v>
      </c>
      <c r="L77" s="4">
        <v>1158.3</v>
      </c>
      <c r="M77" s="4">
        <f t="shared" si="10"/>
        <v>-125920.00000000007</v>
      </c>
      <c r="N77" s="6">
        <v>517.38480000000004</v>
      </c>
      <c r="O77" s="6">
        <f t="shared" si="11"/>
        <v>-126437.38480000007</v>
      </c>
      <c r="P77" s="5">
        <f t="shared" si="12"/>
        <v>1853280</v>
      </c>
      <c r="Q77" s="5" t="str">
        <f t="shared" si="13"/>
        <v/>
      </c>
      <c r="R77">
        <v>1</v>
      </c>
      <c r="S77">
        <v>0</v>
      </c>
      <c r="T77">
        <v>1</v>
      </c>
      <c r="U77">
        <v>0</v>
      </c>
      <c r="V77">
        <v>900</v>
      </c>
      <c r="W77">
        <v>300</v>
      </c>
      <c r="X77">
        <f t="shared" si="15"/>
        <v>102500</v>
      </c>
      <c r="Y77">
        <v>92500</v>
      </c>
      <c r="Z77" s="7">
        <v>4000000</v>
      </c>
      <c r="AA77">
        <v>2</v>
      </c>
    </row>
    <row r="78" spans="1:27" x14ac:dyDescent="0.45">
      <c r="A78">
        <v>1</v>
      </c>
      <c r="B78" s="2">
        <v>44228</v>
      </c>
      <c r="C78" s="9">
        <v>44229</v>
      </c>
      <c r="D78" s="3" t="str">
        <f t="shared" si="14"/>
        <v>Close</v>
      </c>
      <c r="E78" t="s">
        <v>58</v>
      </c>
      <c r="F78" t="str">
        <f>IF(A78="","",IF($K$4=1,SUBSTITUTE(SUBSTITUTE(E78,"_","&amp;")&amp;" "&amp;'[1]Expiry Dates Fut'!$A$8&amp;"-NSF",#REF!,#REF!),"nse_fo|"&amp;SUBSTITUTE(E78,"_","&amp;")&amp;$B$4))</f>
        <v>nse_fo|INDUSINDBKEntry Date</v>
      </c>
      <c r="G78">
        <v>900</v>
      </c>
      <c r="H78">
        <v>1800</v>
      </c>
      <c r="I78">
        <f t="shared" si="16"/>
        <v>2</v>
      </c>
      <c r="J78" s="6">
        <v>915.85</v>
      </c>
      <c r="K78" s="5">
        <f t="shared" si="9"/>
        <v>1648530</v>
      </c>
      <c r="L78" s="4">
        <v>986</v>
      </c>
      <c r="M78" s="4">
        <f t="shared" si="10"/>
        <v>126269.99999999996</v>
      </c>
      <c r="N78" s="6">
        <v>462.14955000000003</v>
      </c>
      <c r="O78" s="6">
        <f t="shared" si="11"/>
        <v>125807.85044999995</v>
      </c>
      <c r="P78" s="5">
        <f t="shared" si="12"/>
        <v>1774800</v>
      </c>
      <c r="Q78" s="5" t="str">
        <f t="shared" si="13"/>
        <v/>
      </c>
      <c r="R78">
        <v>1</v>
      </c>
      <c r="S78">
        <v>0</v>
      </c>
      <c r="T78">
        <v>1</v>
      </c>
      <c r="U78">
        <v>0</v>
      </c>
      <c r="V78">
        <v>900</v>
      </c>
      <c r="W78">
        <v>300</v>
      </c>
      <c r="X78">
        <f t="shared" si="15"/>
        <v>102500</v>
      </c>
      <c r="Y78">
        <v>92500</v>
      </c>
      <c r="Z78" s="7">
        <v>4000000</v>
      </c>
      <c r="AA78">
        <v>2</v>
      </c>
    </row>
    <row r="79" spans="1:27" x14ac:dyDescent="0.45">
      <c r="A79">
        <v>1</v>
      </c>
      <c r="B79" s="2">
        <v>44229</v>
      </c>
      <c r="C79" s="9">
        <v>44230</v>
      </c>
      <c r="D79" s="3" t="str">
        <f t="shared" si="14"/>
        <v>Close</v>
      </c>
      <c r="E79" t="s">
        <v>154</v>
      </c>
      <c r="F79" t="str">
        <f>IF(A79="","",IF($K$4=1,SUBSTITUTE(SUBSTITUTE(E79,"_","&amp;")&amp;" "&amp;'[1]Expiry Dates Fut'!$A$8&amp;"-NSF",#REF!,#REF!),"nse_fo|"&amp;SUBSTITUTE(E79,"_","&amp;")&amp;$B$4))</f>
        <v>nse_fo|ACCEntry Date</v>
      </c>
      <c r="G79">
        <v>500</v>
      </c>
      <c r="H79">
        <v>1000</v>
      </c>
      <c r="I79">
        <f t="shared" si="16"/>
        <v>2</v>
      </c>
      <c r="J79" s="6">
        <v>1770.15</v>
      </c>
      <c r="K79" s="5">
        <f t="shared" si="9"/>
        <v>1770150</v>
      </c>
      <c r="L79" s="4">
        <v>1779.75</v>
      </c>
      <c r="M79" s="4">
        <f t="shared" si="10"/>
        <v>9599.9999999999091</v>
      </c>
      <c r="N79" s="6">
        <v>479.23649999999998</v>
      </c>
      <c r="O79" s="6">
        <f t="shared" si="11"/>
        <v>9120.76349999991</v>
      </c>
      <c r="P79" s="5">
        <f t="shared" si="12"/>
        <v>1779750</v>
      </c>
      <c r="Q79" s="5" t="str">
        <f t="shared" si="13"/>
        <v/>
      </c>
      <c r="R79">
        <v>2</v>
      </c>
      <c r="S79">
        <v>1</v>
      </c>
      <c r="T79">
        <v>1</v>
      </c>
      <c r="U79">
        <v>0</v>
      </c>
      <c r="V79">
        <v>900</v>
      </c>
      <c r="W79">
        <v>300</v>
      </c>
      <c r="X79">
        <f t="shared" si="15"/>
        <v>114500</v>
      </c>
      <c r="Y79">
        <v>92500</v>
      </c>
      <c r="Z79" s="7">
        <v>4000000</v>
      </c>
      <c r="AA79">
        <v>2</v>
      </c>
    </row>
    <row r="80" spans="1:27" x14ac:dyDescent="0.45">
      <c r="A80">
        <f t="shared" si="17"/>
        <v>2</v>
      </c>
      <c r="B80" s="2">
        <v>44229</v>
      </c>
      <c r="C80" s="9">
        <v>44230</v>
      </c>
      <c r="D80" s="3" t="str">
        <f t="shared" si="14"/>
        <v>Close</v>
      </c>
      <c r="E80" t="s">
        <v>105</v>
      </c>
      <c r="F80" t="str">
        <f>IF(A80="","",IF($K$4=1,SUBSTITUTE(SUBSTITUTE(E80,"_","&amp;")&amp;" "&amp;'[1]Expiry Dates Fut'!$A$8&amp;"-NSF",#REF!,#REF!),"nse_fo|"&amp;SUBSTITUTE(E80,"_","&amp;")&amp;$B$4))</f>
        <v>nse_fo|AMBUJACEMEntry Date</v>
      </c>
      <c r="G80">
        <v>3000</v>
      </c>
      <c r="H80">
        <v>6000</v>
      </c>
      <c r="I80">
        <f t="shared" si="16"/>
        <v>2</v>
      </c>
      <c r="J80" s="6">
        <v>275.39999999999998</v>
      </c>
      <c r="K80" s="5">
        <f t="shared" si="9"/>
        <v>1652399.9999999998</v>
      </c>
      <c r="L80" s="4">
        <v>277.8</v>
      </c>
      <c r="M80" s="4">
        <f t="shared" si="10"/>
        <v>14400.000000000204</v>
      </c>
      <c r="N80" s="6">
        <v>448.09199999999998</v>
      </c>
      <c r="O80" s="6">
        <f t="shared" si="11"/>
        <v>13951.908000000203</v>
      </c>
      <c r="P80" s="5">
        <f t="shared" si="12"/>
        <v>1666800</v>
      </c>
      <c r="Q80" s="5" t="str">
        <f t="shared" si="13"/>
        <v/>
      </c>
      <c r="R80">
        <v>2</v>
      </c>
      <c r="S80">
        <v>1</v>
      </c>
      <c r="T80">
        <v>1</v>
      </c>
      <c r="U80">
        <v>0</v>
      </c>
      <c r="V80">
        <v>900</v>
      </c>
      <c r="W80">
        <v>300</v>
      </c>
      <c r="X80">
        <f t="shared" si="15"/>
        <v>114500</v>
      </c>
      <c r="Y80">
        <v>92500</v>
      </c>
      <c r="Z80" s="7">
        <v>4000000</v>
      </c>
      <c r="AA80">
        <v>2</v>
      </c>
    </row>
    <row r="81" spans="1:27" x14ac:dyDescent="0.45">
      <c r="A81">
        <f t="shared" si="17"/>
        <v>3</v>
      </c>
      <c r="B81" s="2">
        <v>44229</v>
      </c>
      <c r="C81" s="9">
        <v>44230</v>
      </c>
      <c r="D81" s="3" t="str">
        <f t="shared" si="14"/>
        <v>Close</v>
      </c>
      <c r="E81" t="s">
        <v>32</v>
      </c>
      <c r="F81" t="str">
        <f>IF(A81="","",IF($K$4=1,SUBSTITUTE(SUBSTITUTE(E81,"_","&amp;")&amp;" "&amp;'[1]Expiry Dates Fut'!$A$8&amp;"-NSF",#REF!,#REF!),"nse_fo|"&amp;SUBSTITUTE(E81,"_","&amp;")&amp;$B$4))</f>
        <v>nse_fo|ASHOKLEYEntry Date</v>
      </c>
      <c r="G81">
        <v>9000</v>
      </c>
      <c r="H81">
        <v>18000</v>
      </c>
      <c r="I81">
        <f t="shared" si="16"/>
        <v>2</v>
      </c>
      <c r="J81" s="6">
        <v>131.35</v>
      </c>
      <c r="K81" s="5">
        <f t="shared" si="9"/>
        <v>2364300</v>
      </c>
      <c r="L81" s="4">
        <v>135.65</v>
      </c>
      <c r="M81" s="4">
        <f t="shared" si="10"/>
        <v>77400.000000000204</v>
      </c>
      <c r="N81" s="6">
        <v>648.81000000000006</v>
      </c>
      <c r="O81" s="6">
        <f t="shared" si="11"/>
        <v>76751.190000000206</v>
      </c>
      <c r="P81" s="5">
        <f t="shared" si="12"/>
        <v>2441700</v>
      </c>
      <c r="Q81" s="5" t="str">
        <f t="shared" si="13"/>
        <v/>
      </c>
      <c r="R81">
        <v>1</v>
      </c>
      <c r="S81">
        <v>0</v>
      </c>
      <c r="T81">
        <v>1</v>
      </c>
      <c r="U81">
        <v>0</v>
      </c>
      <c r="V81">
        <v>900</v>
      </c>
      <c r="W81">
        <v>300</v>
      </c>
      <c r="X81">
        <f t="shared" si="15"/>
        <v>114000</v>
      </c>
      <c r="Y81">
        <v>92500</v>
      </c>
      <c r="Z81" s="7">
        <v>4000000</v>
      </c>
      <c r="AA81">
        <v>2</v>
      </c>
    </row>
    <row r="82" spans="1:27" x14ac:dyDescent="0.45">
      <c r="A82">
        <f t="shared" si="17"/>
        <v>4</v>
      </c>
      <c r="B82" s="2">
        <v>44229</v>
      </c>
      <c r="C82" s="9">
        <v>44230</v>
      </c>
      <c r="D82" s="3" t="str">
        <f t="shared" si="14"/>
        <v>Close</v>
      </c>
      <c r="E82" t="s">
        <v>123</v>
      </c>
      <c r="F82" t="str">
        <f>IF(A82="","",IF($K$4=1,SUBSTITUTE(SUBSTITUTE(E82,"_","&amp;")&amp;" "&amp;'[1]Expiry Dates Fut'!$A$8&amp;"-NSF",#REF!,#REF!),"nse_fo|"&amp;SUBSTITUTE(E82,"_","&amp;")&amp;$B$4))</f>
        <v>nse_fo|CUMMINSINDEntry Date</v>
      </c>
      <c r="G82">
        <v>1200</v>
      </c>
      <c r="H82">
        <v>2400</v>
      </c>
      <c r="I82">
        <f t="shared" si="16"/>
        <v>2</v>
      </c>
      <c r="J82" s="6">
        <v>743.95</v>
      </c>
      <c r="K82" s="5">
        <f t="shared" si="9"/>
        <v>1785480</v>
      </c>
      <c r="L82" s="4">
        <v>756.95</v>
      </c>
      <c r="M82" s="4">
        <f t="shared" si="10"/>
        <v>31200</v>
      </c>
      <c r="N82" s="6">
        <v>486.29160000000002</v>
      </c>
      <c r="O82" s="6">
        <f t="shared" si="11"/>
        <v>30713.7084</v>
      </c>
      <c r="P82" s="5">
        <f t="shared" si="12"/>
        <v>1816680</v>
      </c>
      <c r="Q82" s="5" t="str">
        <f t="shared" si="13"/>
        <v/>
      </c>
      <c r="R82">
        <v>1</v>
      </c>
      <c r="S82">
        <v>0</v>
      </c>
      <c r="T82">
        <v>1</v>
      </c>
      <c r="U82">
        <v>0</v>
      </c>
      <c r="V82">
        <v>900</v>
      </c>
      <c r="W82">
        <v>300</v>
      </c>
      <c r="X82">
        <f t="shared" si="15"/>
        <v>114000</v>
      </c>
      <c r="Y82">
        <v>92500</v>
      </c>
      <c r="Z82" s="7">
        <v>4000000</v>
      </c>
      <c r="AA82">
        <v>2</v>
      </c>
    </row>
    <row r="83" spans="1:27" x14ac:dyDescent="0.45">
      <c r="A83">
        <f t="shared" si="17"/>
        <v>5</v>
      </c>
      <c r="B83" s="2">
        <v>44229</v>
      </c>
      <c r="C83" s="9">
        <v>44230</v>
      </c>
      <c r="D83" s="3" t="str">
        <f t="shared" si="14"/>
        <v>Close</v>
      </c>
      <c r="E83" t="s">
        <v>83</v>
      </c>
      <c r="F83" t="str">
        <f>IF(A83="","",IF($K$4=1,SUBSTITUTE(SUBSTITUTE(E83,"_","&amp;")&amp;" "&amp;'[1]Expiry Dates Fut'!$A$8&amp;"-NSF",#REF!,#REF!),"nse_fo|"&amp;SUBSTITUTE(E83,"_","&amp;")&amp;$B$4))</f>
        <v>nse_fo|GRASIMEntry Date</v>
      </c>
      <c r="G83">
        <v>950</v>
      </c>
      <c r="H83">
        <v>1900</v>
      </c>
      <c r="I83">
        <f t="shared" si="16"/>
        <v>2</v>
      </c>
      <c r="J83" s="6">
        <v>1185.95</v>
      </c>
      <c r="K83" s="5">
        <f t="shared" si="9"/>
        <v>2253305</v>
      </c>
      <c r="L83" s="4">
        <v>1185.7249999999999</v>
      </c>
      <c r="M83" s="4">
        <f t="shared" si="10"/>
        <v>-427.50000000025921</v>
      </c>
      <c r="N83" s="6">
        <v>608.33463749999999</v>
      </c>
      <c r="O83" s="6">
        <f t="shared" si="11"/>
        <v>-1035.8346375002593</v>
      </c>
      <c r="P83" s="5">
        <f t="shared" si="12"/>
        <v>2252877.5</v>
      </c>
      <c r="Q83" s="5" t="str">
        <f t="shared" si="13"/>
        <v/>
      </c>
      <c r="R83">
        <v>1</v>
      </c>
      <c r="S83">
        <v>0</v>
      </c>
      <c r="T83">
        <v>2</v>
      </c>
      <c r="U83">
        <v>0</v>
      </c>
      <c r="V83">
        <v>900</v>
      </c>
      <c r="W83">
        <v>300</v>
      </c>
      <c r="X83">
        <f t="shared" si="15"/>
        <v>114000</v>
      </c>
      <c r="Y83">
        <v>92500</v>
      </c>
      <c r="Z83" s="7">
        <v>4000000</v>
      </c>
      <c r="AA83">
        <v>2</v>
      </c>
    </row>
    <row r="84" spans="1:27" x14ac:dyDescent="0.45">
      <c r="A84">
        <f t="shared" si="17"/>
        <v>6</v>
      </c>
      <c r="B84" s="2">
        <v>44229</v>
      </c>
      <c r="C84" s="9">
        <v>44230</v>
      </c>
      <c r="D84" s="3" t="str">
        <f t="shared" si="14"/>
        <v>Close</v>
      </c>
      <c r="E84" t="s">
        <v>151</v>
      </c>
      <c r="F84" t="str">
        <f>IF(A84="","",IF($K$4=1,SUBSTITUTE(SUBSTITUTE(E84,"_","&amp;")&amp;" "&amp;'[1]Expiry Dates Fut'!$A$8&amp;"-NSF",#REF!,#REF!),"nse_fo|"&amp;SUBSTITUTE(E84,"_","&amp;")&amp;$B$4))</f>
        <v>nse_fo|HDFCBANKEntry Date</v>
      </c>
      <c r="G84">
        <v>550</v>
      </c>
      <c r="H84">
        <v>1100</v>
      </c>
      <c r="I84">
        <f t="shared" si="16"/>
        <v>2</v>
      </c>
      <c r="J84" s="6">
        <v>1559.8</v>
      </c>
      <c r="K84" s="5">
        <f t="shared" si="9"/>
        <v>1715780</v>
      </c>
      <c r="L84" s="4">
        <v>1548.45</v>
      </c>
      <c r="M84" s="4">
        <f t="shared" si="10"/>
        <v>-12484.9999999999</v>
      </c>
      <c r="N84" s="6">
        <v>461.57512500000001</v>
      </c>
      <c r="O84" s="6">
        <f t="shared" si="11"/>
        <v>-12946.575124999899</v>
      </c>
      <c r="P84" s="5">
        <f t="shared" si="12"/>
        <v>1703295</v>
      </c>
      <c r="Q84" s="5" t="str">
        <f t="shared" si="13"/>
        <v/>
      </c>
      <c r="R84">
        <v>1</v>
      </c>
      <c r="S84">
        <v>0</v>
      </c>
      <c r="T84">
        <v>1</v>
      </c>
      <c r="U84">
        <v>0</v>
      </c>
      <c r="V84">
        <v>900</v>
      </c>
      <c r="W84">
        <v>300</v>
      </c>
      <c r="X84">
        <f t="shared" si="15"/>
        <v>114000</v>
      </c>
      <c r="Y84">
        <v>92500</v>
      </c>
      <c r="Z84" s="7">
        <v>4000000</v>
      </c>
      <c r="AA84">
        <v>2</v>
      </c>
    </row>
    <row r="85" spans="1:27" x14ac:dyDescent="0.45">
      <c r="A85">
        <f t="shared" si="17"/>
        <v>7</v>
      </c>
      <c r="B85" s="2">
        <v>44229</v>
      </c>
      <c r="C85" s="9">
        <v>44230</v>
      </c>
      <c r="D85" s="3" t="str">
        <f t="shared" si="14"/>
        <v>Close</v>
      </c>
      <c r="E85" t="s">
        <v>36</v>
      </c>
      <c r="F85" t="str">
        <f>IF(A85="","",IF($K$4=1,SUBSTITUTE(SUBSTITUTE(E85,"_","&amp;")&amp;" "&amp;'[1]Expiry Dates Fut'!$A$8&amp;"-NSF",#REF!,#REF!),"nse_fo|"&amp;SUBSTITUTE(E85,"_","&amp;")&amp;$B$4))</f>
        <v>nse_fo|SIEMENSEntry Date</v>
      </c>
      <c r="G85">
        <v>550</v>
      </c>
      <c r="H85">
        <v>1100</v>
      </c>
      <c r="I85">
        <f t="shared" si="16"/>
        <v>2</v>
      </c>
      <c r="J85" s="6">
        <v>1772.45</v>
      </c>
      <c r="K85" s="5">
        <f t="shared" si="9"/>
        <v>1949695</v>
      </c>
      <c r="L85" s="4">
        <v>1814.35</v>
      </c>
      <c r="M85" s="4">
        <f t="shared" si="10"/>
        <v>46089.999999999847</v>
      </c>
      <c r="N85" s="6">
        <v>532.63980000000004</v>
      </c>
      <c r="O85" s="6">
        <f t="shared" si="11"/>
        <v>45557.36019999985</v>
      </c>
      <c r="P85" s="5">
        <f t="shared" si="12"/>
        <v>1995785</v>
      </c>
      <c r="Q85" s="5" t="str">
        <f t="shared" si="13"/>
        <v/>
      </c>
      <c r="R85">
        <v>1</v>
      </c>
      <c r="S85">
        <v>0</v>
      </c>
      <c r="T85">
        <v>1</v>
      </c>
      <c r="U85">
        <v>0</v>
      </c>
      <c r="V85">
        <v>900</v>
      </c>
      <c r="W85">
        <v>300</v>
      </c>
      <c r="X85">
        <f t="shared" si="15"/>
        <v>114000</v>
      </c>
      <c r="Y85">
        <v>92500</v>
      </c>
      <c r="Z85" s="7">
        <v>4000000</v>
      </c>
      <c r="AA85">
        <v>2</v>
      </c>
    </row>
    <row r="86" spans="1:27" x14ac:dyDescent="0.45">
      <c r="A86">
        <f t="shared" si="17"/>
        <v>8</v>
      </c>
      <c r="B86" s="2">
        <v>44229</v>
      </c>
      <c r="C86" s="9">
        <v>44230</v>
      </c>
      <c r="D86" s="3" t="str">
        <f t="shared" si="14"/>
        <v>Close</v>
      </c>
      <c r="E86" t="s">
        <v>53</v>
      </c>
      <c r="F86" t="str">
        <f>IF(A86="","",IF($K$4=1,SUBSTITUTE(SUBSTITUTE(E86,"_","&amp;")&amp;" "&amp;'[1]Expiry Dates Fut'!$A$8&amp;"-NSF",#REF!,#REF!),"nse_fo|"&amp;SUBSTITUTE(E86,"_","&amp;")&amp;$B$4))</f>
        <v>nse_fo|TATAMOTORSEntry Date</v>
      </c>
      <c r="G86">
        <v>5700</v>
      </c>
      <c r="H86">
        <v>5700</v>
      </c>
      <c r="I86">
        <f t="shared" si="16"/>
        <v>1</v>
      </c>
      <c r="J86" s="6">
        <v>310.45</v>
      </c>
      <c r="K86" s="5">
        <f t="shared" ref="K86:K149" si="18">IF(A86="","",J86*H86)</f>
        <v>1769565</v>
      </c>
      <c r="L86" s="4">
        <v>336.25</v>
      </c>
      <c r="M86" s="4">
        <f t="shared" si="10"/>
        <v>147060.00000000006</v>
      </c>
      <c r="N86" s="6">
        <v>497.63565</v>
      </c>
      <c r="O86" s="6">
        <f t="shared" si="11"/>
        <v>146562.36435000005</v>
      </c>
      <c r="P86" s="5">
        <f t="shared" si="12"/>
        <v>1916625</v>
      </c>
      <c r="Q86" s="5" t="str">
        <f t="shared" si="13"/>
        <v/>
      </c>
      <c r="R86">
        <v>1</v>
      </c>
      <c r="S86">
        <v>0</v>
      </c>
      <c r="T86">
        <v>1</v>
      </c>
      <c r="U86">
        <v>0</v>
      </c>
      <c r="V86">
        <v>900</v>
      </c>
      <c r="W86">
        <v>300</v>
      </c>
      <c r="X86">
        <f t="shared" si="15"/>
        <v>114000</v>
      </c>
      <c r="Y86">
        <v>92500</v>
      </c>
      <c r="Z86" s="7">
        <v>4000000</v>
      </c>
      <c r="AA86">
        <v>2</v>
      </c>
    </row>
    <row r="87" spans="1:27" x14ac:dyDescent="0.45">
      <c r="A87">
        <f t="shared" si="17"/>
        <v>9</v>
      </c>
      <c r="B87" s="2">
        <v>44229</v>
      </c>
      <c r="C87" s="9">
        <v>44230</v>
      </c>
      <c r="D87" s="3" t="str">
        <f t="shared" si="14"/>
        <v>Close</v>
      </c>
      <c r="E87" t="s">
        <v>48</v>
      </c>
      <c r="F87" t="str">
        <f>IF(A87="","",IF($K$4=1,SUBSTITUTE(SUBSTITUTE(E87,"_","&amp;")&amp;" "&amp;'[1]Expiry Dates Fut'!$A$8&amp;"-NSF",#REF!,#REF!),"nse_fo|"&amp;SUBSTITUTE(E87,"_","&amp;")&amp;$B$4))</f>
        <v>nse_fo|TVSMOTOREntry Date</v>
      </c>
      <c r="G87">
        <v>1400</v>
      </c>
      <c r="H87">
        <v>2800</v>
      </c>
      <c r="I87">
        <f t="shared" si="16"/>
        <v>2</v>
      </c>
      <c r="J87" s="6">
        <v>607.65</v>
      </c>
      <c r="K87" s="5">
        <f t="shared" si="18"/>
        <v>1701420</v>
      </c>
      <c r="L87" s="4">
        <v>619.5</v>
      </c>
      <c r="M87" s="4">
        <f t="shared" ref="M87:M150" si="19">IF(A87="","",((L87-J87)*H87))</f>
        <v>33180.000000000065</v>
      </c>
      <c r="N87" s="6">
        <v>463.86270000000002</v>
      </c>
      <c r="O87" s="6">
        <f t="shared" ref="O87:O150" si="20">IF(M87="","",M87-N87)</f>
        <v>32716.137300000064</v>
      </c>
      <c r="P87" s="5">
        <f t="shared" ref="P87:P150" si="21">IF(A87="","",L87*H87)</f>
        <v>1734600</v>
      </c>
      <c r="Q87" s="5" t="str">
        <f t="shared" ref="Q87:Q150" si="22">+IF(D87="Open",(K87+P87)/7,"")</f>
        <v/>
      </c>
      <c r="R87">
        <v>1</v>
      </c>
      <c r="S87">
        <v>0</v>
      </c>
      <c r="T87">
        <v>1</v>
      </c>
      <c r="U87">
        <v>0</v>
      </c>
      <c r="V87">
        <v>900</v>
      </c>
      <c r="W87">
        <v>300</v>
      </c>
      <c r="X87">
        <f t="shared" si="15"/>
        <v>114000</v>
      </c>
      <c r="Y87">
        <v>92500</v>
      </c>
      <c r="Z87" s="7">
        <v>4000000</v>
      </c>
      <c r="AA87">
        <v>2</v>
      </c>
    </row>
    <row r="88" spans="1:27" x14ac:dyDescent="0.45">
      <c r="A88">
        <f t="shared" si="17"/>
        <v>10</v>
      </c>
      <c r="B88" s="2">
        <v>44229</v>
      </c>
      <c r="C88" s="9">
        <v>44230</v>
      </c>
      <c r="D88" s="3" t="str">
        <f t="shared" si="14"/>
        <v>Close</v>
      </c>
      <c r="E88" t="s">
        <v>60</v>
      </c>
      <c r="F88" t="str">
        <f>IF(A88="","",IF($K$4=1,SUBSTITUTE(SUBSTITUTE(E88,"_","&amp;")&amp;" "&amp;'[1]Expiry Dates Fut'!$A$8&amp;"-NSF",#REF!,#REF!),"nse_fo|"&amp;SUBSTITUTE(E88,"_","&amp;")&amp;$B$4))</f>
        <v>nse_fo|ULTRACEMCOEntry Date</v>
      </c>
      <c r="G88">
        <v>200</v>
      </c>
      <c r="H88">
        <v>400</v>
      </c>
      <c r="I88">
        <f t="shared" si="16"/>
        <v>2</v>
      </c>
      <c r="J88" s="6">
        <v>6110.85</v>
      </c>
      <c r="K88" s="5">
        <f t="shared" si="18"/>
        <v>2444340</v>
      </c>
      <c r="L88" s="4">
        <v>6162.55</v>
      </c>
      <c r="M88" s="4">
        <f t="shared" si="19"/>
        <v>20679.999999999927</v>
      </c>
      <c r="N88" s="6">
        <v>662.7636</v>
      </c>
      <c r="O88" s="6">
        <f t="shared" si="20"/>
        <v>20017.236399999929</v>
      </c>
      <c r="P88" s="5">
        <f t="shared" si="21"/>
        <v>2465020</v>
      </c>
      <c r="Q88" s="5" t="str">
        <f t="shared" si="22"/>
        <v/>
      </c>
      <c r="R88">
        <v>1</v>
      </c>
      <c r="S88">
        <v>0</v>
      </c>
      <c r="T88">
        <v>1</v>
      </c>
      <c r="U88">
        <v>0</v>
      </c>
      <c r="V88">
        <v>900</v>
      </c>
      <c r="W88">
        <v>300</v>
      </c>
      <c r="X88">
        <f t="shared" si="15"/>
        <v>114000</v>
      </c>
      <c r="Y88">
        <v>92500</v>
      </c>
      <c r="Z88" s="7">
        <v>4000000</v>
      </c>
      <c r="AA88">
        <v>2</v>
      </c>
    </row>
    <row r="89" spans="1:27" x14ac:dyDescent="0.45">
      <c r="A89">
        <v>1</v>
      </c>
      <c r="B89" s="2">
        <v>44230</v>
      </c>
      <c r="C89" s="9">
        <v>44231</v>
      </c>
      <c r="D89" s="3" t="str">
        <f t="shared" ref="D89:D152" si="23">+IF(B89="","",IF(AND(B89&lt;&gt;"",C89=""),"Open","Close"))</f>
        <v>Close</v>
      </c>
      <c r="E89" t="s">
        <v>115</v>
      </c>
      <c r="F89" t="str">
        <f>IF(A89="","",IF($K$4=1,SUBSTITUTE(SUBSTITUTE(E89,"_","&amp;")&amp;" "&amp;'[1]Expiry Dates Fut'!$A$8&amp;"-NSF",#REF!,#REF!),"nse_fo|"&amp;SUBSTITUTE(E89,"_","&amp;")&amp;$B$4))</f>
        <v>nse_fo|CIPLAEntry Date</v>
      </c>
      <c r="G89">
        <v>1300</v>
      </c>
      <c r="H89">
        <v>2600</v>
      </c>
      <c r="I89">
        <f t="shared" si="16"/>
        <v>2</v>
      </c>
      <c r="J89" s="6">
        <v>880.1</v>
      </c>
      <c r="K89" s="5">
        <f t="shared" si="18"/>
        <v>2288260</v>
      </c>
      <c r="L89" s="4">
        <v>847.2</v>
      </c>
      <c r="M89" s="4">
        <f t="shared" si="19"/>
        <v>-85539.999999999942</v>
      </c>
      <c r="N89" s="6">
        <v>606.28229999999996</v>
      </c>
      <c r="O89" s="6">
        <f t="shared" si="20"/>
        <v>-86146.282299999948</v>
      </c>
      <c r="P89" s="5">
        <f t="shared" si="21"/>
        <v>2202720</v>
      </c>
      <c r="Q89" s="5" t="str">
        <f t="shared" si="22"/>
        <v/>
      </c>
      <c r="R89">
        <v>1</v>
      </c>
      <c r="S89">
        <v>0</v>
      </c>
      <c r="T89">
        <v>2</v>
      </c>
      <c r="U89">
        <v>0</v>
      </c>
      <c r="V89">
        <v>900</v>
      </c>
      <c r="W89">
        <v>300</v>
      </c>
      <c r="X89">
        <f t="shared" si="15"/>
        <v>114000</v>
      </c>
      <c r="Y89">
        <v>92500</v>
      </c>
      <c r="Z89" s="7">
        <v>4000000</v>
      </c>
      <c r="AA89">
        <v>2</v>
      </c>
    </row>
    <row r="90" spans="1:27" x14ac:dyDescent="0.45">
      <c r="A90">
        <f t="shared" si="17"/>
        <v>2</v>
      </c>
      <c r="B90" s="2">
        <v>44230</v>
      </c>
      <c r="C90" s="9">
        <v>44231</v>
      </c>
      <c r="D90" s="3" t="str">
        <f t="shared" si="23"/>
        <v>Close</v>
      </c>
      <c r="E90" t="s">
        <v>99</v>
      </c>
      <c r="F90" t="str">
        <f>IF(A90="","",IF($K$4=1,SUBSTITUTE(SUBSTITUTE(E90,"_","&amp;")&amp;" "&amp;'[1]Expiry Dates Fut'!$A$8&amp;"-NSF",#REF!,#REF!),"nse_fo|"&amp;SUBSTITUTE(E90,"_","&amp;")&amp;$B$4))</f>
        <v>nse_fo|ESCORTSEntry Date</v>
      </c>
      <c r="G90">
        <v>550</v>
      </c>
      <c r="H90">
        <v>1650</v>
      </c>
      <c r="I90">
        <f t="shared" si="16"/>
        <v>3</v>
      </c>
      <c r="J90" s="6">
        <v>1401.95</v>
      </c>
      <c r="K90" s="5">
        <f t="shared" si="18"/>
        <v>2313217.5</v>
      </c>
      <c r="L90" s="4">
        <v>1398.3</v>
      </c>
      <c r="M90" s="4">
        <f t="shared" si="19"/>
        <v>-6022.5000000001501</v>
      </c>
      <c r="N90" s="6">
        <v>623.75568750000002</v>
      </c>
      <c r="O90" s="6">
        <f t="shared" si="20"/>
        <v>-6646.2556875001501</v>
      </c>
      <c r="P90" s="5">
        <f t="shared" si="21"/>
        <v>2307195</v>
      </c>
      <c r="Q90" s="5" t="str">
        <f t="shared" si="22"/>
        <v/>
      </c>
      <c r="R90">
        <v>1</v>
      </c>
      <c r="S90">
        <v>0</v>
      </c>
      <c r="T90">
        <v>1</v>
      </c>
      <c r="U90">
        <v>0</v>
      </c>
      <c r="V90">
        <v>900</v>
      </c>
      <c r="W90">
        <v>300</v>
      </c>
      <c r="X90">
        <f t="shared" si="15"/>
        <v>114000</v>
      </c>
      <c r="Y90">
        <v>92500</v>
      </c>
      <c r="Z90" s="7">
        <v>4000000</v>
      </c>
      <c r="AA90">
        <v>2</v>
      </c>
    </row>
    <row r="91" spans="1:27" x14ac:dyDescent="0.45">
      <c r="A91">
        <f t="shared" si="17"/>
        <v>3</v>
      </c>
      <c r="B91" s="2">
        <v>44230</v>
      </c>
      <c r="C91" s="9">
        <v>44231</v>
      </c>
      <c r="D91" s="3" t="str">
        <f t="shared" si="23"/>
        <v>Close</v>
      </c>
      <c r="E91" t="s">
        <v>71</v>
      </c>
      <c r="F91" t="str">
        <f>IF(A91="","",IF($K$4=1,SUBSTITUTE(SUBSTITUTE(E91,"_","&amp;")&amp;" "&amp;'[1]Expiry Dates Fut'!$A$8&amp;"-NSF",#REF!,#REF!),"nse_fo|"&amp;SUBSTITUTE(E91,"_","&amp;")&amp;$B$4))</f>
        <v>nse_fo|GMRINFRAEntry Date</v>
      </c>
      <c r="G91">
        <v>22500</v>
      </c>
      <c r="H91">
        <v>67500</v>
      </c>
      <c r="I91">
        <f t="shared" si="16"/>
        <v>3</v>
      </c>
      <c r="J91" s="6">
        <v>26.45</v>
      </c>
      <c r="K91" s="5">
        <f t="shared" si="18"/>
        <v>1785375</v>
      </c>
      <c r="L91" s="4">
        <v>26.45</v>
      </c>
      <c r="M91" s="4">
        <f t="shared" si="19"/>
        <v>0</v>
      </c>
      <c r="N91" s="6">
        <v>482.05124999999998</v>
      </c>
      <c r="O91" s="6">
        <f t="shared" si="20"/>
        <v>-482.05124999999998</v>
      </c>
      <c r="P91" s="5">
        <f t="shared" si="21"/>
        <v>1785375</v>
      </c>
      <c r="Q91" s="5" t="str">
        <f t="shared" si="22"/>
        <v/>
      </c>
      <c r="R91">
        <v>1</v>
      </c>
      <c r="S91">
        <v>0</v>
      </c>
      <c r="T91">
        <v>1</v>
      </c>
      <c r="U91">
        <v>0</v>
      </c>
      <c r="V91">
        <v>900</v>
      </c>
      <c r="W91">
        <v>300</v>
      </c>
      <c r="X91">
        <f t="shared" si="15"/>
        <v>114000</v>
      </c>
      <c r="Y91">
        <v>92500</v>
      </c>
      <c r="Z91" s="7">
        <v>4000000</v>
      </c>
      <c r="AA91">
        <v>2</v>
      </c>
    </row>
    <row r="92" spans="1:27" x14ac:dyDescent="0.45">
      <c r="A92">
        <f t="shared" si="17"/>
        <v>4</v>
      </c>
      <c r="B92" s="2">
        <v>44230</v>
      </c>
      <c r="C92" s="9">
        <v>44231</v>
      </c>
      <c r="D92" s="3" t="str">
        <f t="shared" si="23"/>
        <v>Close</v>
      </c>
      <c r="E92" t="s">
        <v>158</v>
      </c>
      <c r="F92" t="str">
        <f>IF(A92="","",IF($K$4=1,SUBSTITUTE(SUBSTITUTE(E92,"_","&amp;")&amp;" "&amp;'[1]Expiry Dates Fut'!$A$8&amp;"-NSF",#REF!,#REF!),"nse_fo|"&amp;SUBSTITUTE(E92,"_","&amp;")&amp;$B$4))</f>
        <v>nse_fo|ICICIGIEntry Date</v>
      </c>
      <c r="G92">
        <v>425</v>
      </c>
      <c r="H92">
        <v>1275</v>
      </c>
      <c r="I92">
        <f t="shared" si="16"/>
        <v>3</v>
      </c>
      <c r="J92" s="6">
        <v>1457.95</v>
      </c>
      <c r="K92" s="5">
        <f t="shared" si="18"/>
        <v>1858886.25</v>
      </c>
      <c r="L92" s="4">
        <v>1431.05</v>
      </c>
      <c r="M92" s="4">
        <f t="shared" si="19"/>
        <v>-34297.500000000116</v>
      </c>
      <c r="N92" s="6">
        <v>497.26912500000003</v>
      </c>
      <c r="O92" s="6">
        <f t="shared" si="20"/>
        <v>-34794.769125000115</v>
      </c>
      <c r="P92" s="5">
        <f t="shared" si="21"/>
        <v>1824588.75</v>
      </c>
      <c r="Q92" s="5" t="str">
        <f t="shared" si="22"/>
        <v/>
      </c>
      <c r="R92">
        <v>1</v>
      </c>
      <c r="S92">
        <v>0</v>
      </c>
      <c r="T92">
        <v>2</v>
      </c>
      <c r="U92">
        <v>0</v>
      </c>
      <c r="V92">
        <v>900</v>
      </c>
      <c r="W92">
        <v>300</v>
      </c>
      <c r="X92">
        <f t="shared" si="15"/>
        <v>114000</v>
      </c>
      <c r="Y92">
        <v>92500</v>
      </c>
      <c r="Z92" s="7">
        <v>4000000</v>
      </c>
      <c r="AA92">
        <v>2</v>
      </c>
    </row>
    <row r="93" spans="1:27" x14ac:dyDescent="0.45">
      <c r="A93">
        <f t="shared" si="17"/>
        <v>5</v>
      </c>
      <c r="B93" s="2">
        <v>44230</v>
      </c>
      <c r="C93" s="9">
        <v>44231</v>
      </c>
      <c r="D93" s="3" t="str">
        <f t="shared" si="23"/>
        <v>Close</v>
      </c>
      <c r="E93" t="s">
        <v>58</v>
      </c>
      <c r="F93" t="str">
        <f>IF(A93="","",IF($K$4=1,SUBSTITUTE(SUBSTITUTE(E93,"_","&amp;")&amp;" "&amp;'[1]Expiry Dates Fut'!$A$8&amp;"-NSF",#REF!,#REF!),"nse_fo|"&amp;SUBSTITUTE(E93,"_","&amp;")&amp;$B$4))</f>
        <v>nse_fo|INDUSINDBKEntry Date</v>
      </c>
      <c r="G93">
        <v>900</v>
      </c>
      <c r="H93">
        <v>1800</v>
      </c>
      <c r="I93">
        <f t="shared" si="16"/>
        <v>2</v>
      </c>
      <c r="J93" s="6">
        <v>1069.55</v>
      </c>
      <c r="K93" s="5">
        <f t="shared" si="18"/>
        <v>1925190</v>
      </c>
      <c r="L93" s="4">
        <v>1032.3499999999999</v>
      </c>
      <c r="M93" s="4">
        <f t="shared" si="19"/>
        <v>-66960.000000000087</v>
      </c>
      <c r="N93" s="6">
        <v>510.76170000000002</v>
      </c>
      <c r="O93" s="6">
        <f t="shared" si="20"/>
        <v>-67470.76170000009</v>
      </c>
      <c r="P93" s="5">
        <f t="shared" si="21"/>
        <v>1858229.9999999998</v>
      </c>
      <c r="Q93" s="5" t="str">
        <f t="shared" si="22"/>
        <v/>
      </c>
      <c r="R93">
        <v>1</v>
      </c>
      <c r="S93">
        <v>0</v>
      </c>
      <c r="T93">
        <v>1</v>
      </c>
      <c r="U93">
        <v>0</v>
      </c>
      <c r="V93">
        <v>900</v>
      </c>
      <c r="W93">
        <v>300</v>
      </c>
      <c r="X93">
        <f t="shared" si="15"/>
        <v>114000</v>
      </c>
      <c r="Y93">
        <v>92500</v>
      </c>
      <c r="Z93" s="7">
        <v>4000000</v>
      </c>
      <c r="AA93">
        <v>2</v>
      </c>
    </row>
    <row r="94" spans="1:27" x14ac:dyDescent="0.45">
      <c r="A94">
        <f t="shared" si="17"/>
        <v>6</v>
      </c>
      <c r="B94" s="2">
        <v>44230</v>
      </c>
      <c r="C94" s="9">
        <v>44231</v>
      </c>
      <c r="D94" s="3" t="str">
        <f t="shared" si="23"/>
        <v>Close</v>
      </c>
      <c r="E94" t="s">
        <v>139</v>
      </c>
      <c r="F94" t="str">
        <f>IF(A94="","",IF($K$4=1,SUBSTITUTE(SUBSTITUTE(E94,"_","&amp;")&amp;" "&amp;'[1]Expiry Dates Fut'!$A$8&amp;"-NSF",#REF!,#REF!),"nse_fo|"&amp;SUBSTITUTE(E94,"_","&amp;")&amp;$B$4))</f>
        <v>nse_fo|M&amp;MEntry Date</v>
      </c>
      <c r="G94">
        <v>1400</v>
      </c>
      <c r="H94">
        <v>2800</v>
      </c>
      <c r="I94">
        <f t="shared" si="16"/>
        <v>2</v>
      </c>
      <c r="J94" s="6">
        <v>857.5</v>
      </c>
      <c r="K94" s="5">
        <f t="shared" si="18"/>
        <v>2401000</v>
      </c>
      <c r="L94" s="4">
        <v>869.3</v>
      </c>
      <c r="M94" s="4">
        <f t="shared" si="19"/>
        <v>33039.999999999869</v>
      </c>
      <c r="N94" s="6">
        <v>652.73040000000003</v>
      </c>
      <c r="O94" s="6">
        <f t="shared" si="20"/>
        <v>32387.269599999869</v>
      </c>
      <c r="P94" s="5">
        <f t="shared" si="21"/>
        <v>2434040</v>
      </c>
      <c r="Q94" s="5" t="str">
        <f t="shared" si="22"/>
        <v/>
      </c>
      <c r="R94">
        <v>2</v>
      </c>
      <c r="S94">
        <v>1</v>
      </c>
      <c r="T94">
        <v>1</v>
      </c>
      <c r="U94">
        <v>0</v>
      </c>
      <c r="V94">
        <v>900</v>
      </c>
      <c r="W94">
        <v>300</v>
      </c>
      <c r="X94">
        <f t="shared" si="15"/>
        <v>114500</v>
      </c>
      <c r="Y94">
        <v>92500</v>
      </c>
      <c r="Z94" s="7">
        <v>4000000</v>
      </c>
      <c r="AA94">
        <v>2</v>
      </c>
    </row>
    <row r="95" spans="1:27" x14ac:dyDescent="0.45">
      <c r="A95">
        <f t="shared" si="17"/>
        <v>7</v>
      </c>
      <c r="B95" s="2">
        <v>44230</v>
      </c>
      <c r="C95" s="9">
        <v>44231</v>
      </c>
      <c r="D95" s="3" t="str">
        <f t="shared" si="23"/>
        <v>Close</v>
      </c>
      <c r="E95" t="s">
        <v>42</v>
      </c>
      <c r="F95" t="str">
        <f>IF(A95="","",IF($K$4=1,SUBSTITUTE(SUBSTITUTE(E95,"_","&amp;")&amp;" "&amp;'[1]Expiry Dates Fut'!$A$8&amp;"-NSF",#REF!,#REF!),"nse_fo|"&amp;SUBSTITUTE(E95,"_","&amp;")&amp;$B$4))</f>
        <v>nse_fo|POWERGRIDEntry Date</v>
      </c>
      <c r="G95">
        <v>4000</v>
      </c>
      <c r="H95">
        <v>8000</v>
      </c>
      <c r="I95">
        <f t="shared" si="16"/>
        <v>2</v>
      </c>
      <c r="J95" s="6">
        <v>203.55</v>
      </c>
      <c r="K95" s="5">
        <f t="shared" si="18"/>
        <v>1628400</v>
      </c>
      <c r="L95" s="4">
        <v>206.3</v>
      </c>
      <c r="M95" s="4">
        <f t="shared" si="19"/>
        <v>22000</v>
      </c>
      <c r="N95" s="6">
        <v>442.63800000000003</v>
      </c>
      <c r="O95" s="6">
        <f t="shared" si="20"/>
        <v>21557.362000000001</v>
      </c>
      <c r="P95" s="5">
        <f t="shared" si="21"/>
        <v>1650400</v>
      </c>
      <c r="Q95" s="5" t="str">
        <f t="shared" si="22"/>
        <v/>
      </c>
      <c r="R95">
        <v>1</v>
      </c>
      <c r="S95">
        <v>0</v>
      </c>
      <c r="T95">
        <v>1</v>
      </c>
      <c r="U95">
        <v>0</v>
      </c>
      <c r="V95">
        <v>900</v>
      </c>
      <c r="W95">
        <v>300</v>
      </c>
      <c r="X95">
        <f t="shared" si="15"/>
        <v>114000</v>
      </c>
      <c r="Y95">
        <v>92500</v>
      </c>
      <c r="Z95" s="7">
        <v>4000000</v>
      </c>
      <c r="AA95">
        <v>2</v>
      </c>
    </row>
    <row r="96" spans="1:27" x14ac:dyDescent="0.45">
      <c r="A96">
        <f t="shared" si="17"/>
        <v>8</v>
      </c>
      <c r="B96" s="2">
        <v>44230</v>
      </c>
      <c r="C96" s="9">
        <v>44231</v>
      </c>
      <c r="D96" s="3" t="str">
        <f t="shared" si="23"/>
        <v>Close</v>
      </c>
      <c r="E96" t="s">
        <v>52</v>
      </c>
      <c r="F96" t="str">
        <f>IF(A96="","",IF($K$4=1,SUBSTITUTE(SUBSTITUTE(E96,"_","&amp;")&amp;" "&amp;'[1]Expiry Dates Fut'!$A$8&amp;"-NSF",#REF!,#REF!),"nse_fo|"&amp;SUBSTITUTE(E96,"_","&amp;")&amp;$B$4))</f>
        <v>nse_fo|RBLBANKEntry Date</v>
      </c>
      <c r="G96">
        <v>2900</v>
      </c>
      <c r="H96">
        <v>8700</v>
      </c>
      <c r="I96">
        <f t="shared" si="16"/>
        <v>3</v>
      </c>
      <c r="J96" s="6">
        <v>257.60000000000002</v>
      </c>
      <c r="K96" s="5">
        <f t="shared" si="18"/>
        <v>2241120</v>
      </c>
      <c r="L96" s="4">
        <v>255.45</v>
      </c>
      <c r="M96" s="4">
        <f t="shared" si="19"/>
        <v>-18705.000000000298</v>
      </c>
      <c r="N96" s="6">
        <v>602.577225</v>
      </c>
      <c r="O96" s="6">
        <f t="shared" si="20"/>
        <v>-19307.577225000299</v>
      </c>
      <c r="P96" s="5">
        <f t="shared" si="21"/>
        <v>2222415</v>
      </c>
      <c r="Q96" s="5" t="str">
        <f t="shared" si="22"/>
        <v/>
      </c>
      <c r="R96">
        <v>1</v>
      </c>
      <c r="S96">
        <v>0</v>
      </c>
      <c r="T96">
        <v>1</v>
      </c>
      <c r="U96">
        <v>0</v>
      </c>
      <c r="V96">
        <v>900</v>
      </c>
      <c r="W96">
        <v>300</v>
      </c>
      <c r="X96">
        <f t="shared" si="15"/>
        <v>114000</v>
      </c>
      <c r="Y96">
        <v>92500</v>
      </c>
      <c r="Z96" s="7">
        <v>4000000</v>
      </c>
      <c r="AA96">
        <v>2</v>
      </c>
    </row>
    <row r="97" spans="1:27" x14ac:dyDescent="0.45">
      <c r="A97">
        <f t="shared" si="17"/>
        <v>9</v>
      </c>
      <c r="B97" s="2">
        <v>44230</v>
      </c>
      <c r="C97" s="9">
        <v>44231</v>
      </c>
      <c r="D97" s="3" t="str">
        <f t="shared" si="23"/>
        <v>Close</v>
      </c>
      <c r="E97" t="s">
        <v>55</v>
      </c>
      <c r="F97" t="str">
        <f>IF(A97="","",IF($K$4=1,SUBSTITUTE(SUBSTITUTE(E97,"_","&amp;")&amp;" "&amp;'[1]Expiry Dates Fut'!$A$8&amp;"-NSF",#REF!,#REF!),"nse_fo|"&amp;SUBSTITUTE(E97,"_","&amp;")&amp;$B$4))</f>
        <v>nse_fo|SRTRANSFINEntry Date</v>
      </c>
      <c r="G97">
        <v>800</v>
      </c>
      <c r="H97">
        <v>1600</v>
      </c>
      <c r="I97">
        <f t="shared" si="16"/>
        <v>2</v>
      </c>
      <c r="J97" s="6">
        <v>1439.2</v>
      </c>
      <c r="K97" s="5">
        <f t="shared" si="18"/>
        <v>2302720</v>
      </c>
      <c r="L97" s="4">
        <v>1437.25</v>
      </c>
      <c r="M97" s="4">
        <f t="shared" si="19"/>
        <v>-3120.0000000000728</v>
      </c>
      <c r="N97" s="6">
        <v>621.31320000000005</v>
      </c>
      <c r="O97" s="6">
        <f t="shared" si="20"/>
        <v>-3741.3132000000728</v>
      </c>
      <c r="P97" s="5">
        <f t="shared" si="21"/>
        <v>2299600</v>
      </c>
      <c r="Q97" s="5" t="str">
        <f t="shared" si="22"/>
        <v/>
      </c>
      <c r="R97">
        <v>1</v>
      </c>
      <c r="S97">
        <v>0</v>
      </c>
      <c r="T97">
        <v>1</v>
      </c>
      <c r="U97">
        <v>0</v>
      </c>
      <c r="V97">
        <v>900</v>
      </c>
      <c r="W97">
        <v>300</v>
      </c>
      <c r="X97">
        <f t="shared" si="15"/>
        <v>114000</v>
      </c>
      <c r="Y97">
        <v>92500</v>
      </c>
      <c r="Z97" s="7">
        <v>4000000</v>
      </c>
      <c r="AA97">
        <v>2</v>
      </c>
    </row>
    <row r="98" spans="1:27" x14ac:dyDescent="0.45">
      <c r="A98">
        <f t="shared" si="17"/>
        <v>10</v>
      </c>
      <c r="B98" s="2">
        <v>44230</v>
      </c>
      <c r="C98" s="9">
        <v>44231</v>
      </c>
      <c r="D98" s="3" t="str">
        <f t="shared" si="23"/>
        <v>Close</v>
      </c>
      <c r="E98" t="s">
        <v>54</v>
      </c>
      <c r="F98" t="str">
        <f>IF(A98="","",IF($K$4=1,SUBSTITUTE(SUBSTITUTE(E98,"_","&amp;")&amp;" "&amp;'[1]Expiry Dates Fut'!$A$8&amp;"-NSF",#REF!,#REF!),"nse_fo|"&amp;SUBSTITUTE(E98,"_","&amp;")&amp;$B$4))</f>
        <v>nse_fo|TORNTPHARMEntry Date</v>
      </c>
      <c r="G98">
        <v>250</v>
      </c>
      <c r="H98">
        <v>750</v>
      </c>
      <c r="I98">
        <f t="shared" si="16"/>
        <v>3</v>
      </c>
      <c r="J98" s="6">
        <v>2676.03333333</v>
      </c>
      <c r="K98" s="5">
        <f t="shared" si="18"/>
        <v>2007024.9999975001</v>
      </c>
      <c r="L98" s="4">
        <v>2641.4</v>
      </c>
      <c r="M98" s="4">
        <f t="shared" si="19"/>
        <v>-25974.999997499937</v>
      </c>
      <c r="N98" s="6">
        <v>538.39012499966259</v>
      </c>
      <c r="O98" s="6">
        <f t="shared" si="20"/>
        <v>-26513.390122499601</v>
      </c>
      <c r="P98" s="5">
        <f t="shared" si="21"/>
        <v>1981050</v>
      </c>
      <c r="Q98" s="5" t="str">
        <f t="shared" si="22"/>
        <v/>
      </c>
      <c r="R98">
        <v>2</v>
      </c>
      <c r="S98">
        <v>1</v>
      </c>
      <c r="T98">
        <v>2</v>
      </c>
      <c r="U98">
        <v>0</v>
      </c>
      <c r="V98">
        <v>900</v>
      </c>
      <c r="W98">
        <v>300</v>
      </c>
      <c r="X98">
        <f t="shared" si="15"/>
        <v>114500</v>
      </c>
      <c r="Y98">
        <v>92500</v>
      </c>
      <c r="Z98" s="7">
        <v>4000000</v>
      </c>
      <c r="AA98">
        <v>2</v>
      </c>
    </row>
    <row r="99" spans="1:27" x14ac:dyDescent="0.45">
      <c r="A99">
        <v>1</v>
      </c>
      <c r="B99" s="2">
        <v>44231</v>
      </c>
      <c r="C99" s="9">
        <v>44232</v>
      </c>
      <c r="D99" s="3" t="str">
        <f t="shared" si="23"/>
        <v>Close</v>
      </c>
      <c r="E99" t="s">
        <v>63</v>
      </c>
      <c r="F99" t="str">
        <f>IF(A99="","",IF($K$4=1,SUBSTITUTE(SUBSTITUTE(E99,"_","&amp;")&amp;" "&amp;'[1]Expiry Dates Fut'!$A$8&amp;"-NSF",#REF!,#REF!),"nse_fo|"&amp;SUBSTITUTE(E99,"_","&amp;")&amp;$B$4))</f>
        <v>nse_fo|ADANIENTEntry Date</v>
      </c>
      <c r="G99">
        <v>2000</v>
      </c>
      <c r="H99">
        <v>4000</v>
      </c>
      <c r="I99">
        <f t="shared" si="16"/>
        <v>2</v>
      </c>
      <c r="J99" s="6">
        <v>605.15</v>
      </c>
      <c r="K99" s="5">
        <f t="shared" si="18"/>
        <v>2420600</v>
      </c>
      <c r="L99" s="4">
        <v>590.65</v>
      </c>
      <c r="M99" s="4">
        <f t="shared" si="19"/>
        <v>-58000</v>
      </c>
      <c r="N99" s="6">
        <v>645.73199999999997</v>
      </c>
      <c r="O99" s="6">
        <f t="shared" si="20"/>
        <v>-58645.732000000004</v>
      </c>
      <c r="P99" s="5">
        <f t="shared" si="21"/>
        <v>2362600</v>
      </c>
      <c r="Q99" s="5" t="str">
        <f t="shared" si="22"/>
        <v/>
      </c>
      <c r="R99">
        <v>1</v>
      </c>
      <c r="S99">
        <v>0</v>
      </c>
      <c r="T99">
        <v>1</v>
      </c>
      <c r="U99">
        <v>0</v>
      </c>
      <c r="V99">
        <v>900</v>
      </c>
      <c r="W99">
        <v>300</v>
      </c>
      <c r="X99">
        <f t="shared" si="15"/>
        <v>114000</v>
      </c>
      <c r="Y99">
        <v>92500</v>
      </c>
      <c r="Z99" s="7">
        <v>4000000</v>
      </c>
      <c r="AA99">
        <v>2</v>
      </c>
    </row>
    <row r="100" spans="1:27" x14ac:dyDescent="0.45">
      <c r="A100">
        <f t="shared" si="17"/>
        <v>2</v>
      </c>
      <c r="B100" s="2">
        <v>44231</v>
      </c>
      <c r="C100" s="9">
        <v>44232</v>
      </c>
      <c r="D100" s="3" t="str">
        <f t="shared" si="23"/>
        <v>Close</v>
      </c>
      <c r="E100" t="s">
        <v>95</v>
      </c>
      <c r="F100" t="str">
        <f>IF(A100="","",IF($K$4=1,SUBSTITUTE(SUBSTITUTE(E100,"_","&amp;")&amp;" "&amp;'[1]Expiry Dates Fut'!$A$8&amp;"-NSF",#REF!,#REF!),"nse_fo|"&amp;SUBSTITUTE(E100,"_","&amp;")&amp;$B$4))</f>
        <v>nse_fo|BALKRISINDEntry Date</v>
      </c>
      <c r="G100">
        <v>400</v>
      </c>
      <c r="H100">
        <v>1200</v>
      </c>
      <c r="I100">
        <f t="shared" si="16"/>
        <v>3</v>
      </c>
      <c r="J100" s="6">
        <v>1809.05</v>
      </c>
      <c r="K100" s="5">
        <f t="shared" si="18"/>
        <v>2170860</v>
      </c>
      <c r="L100" s="4">
        <v>1792.1333333299999</v>
      </c>
      <c r="M100" s="4">
        <f t="shared" si="19"/>
        <v>-20300.000004000049</v>
      </c>
      <c r="N100" s="6">
        <v>583.39169999946</v>
      </c>
      <c r="O100" s="6">
        <f t="shared" si="20"/>
        <v>-20883.39170399951</v>
      </c>
      <c r="P100" s="5">
        <f t="shared" si="21"/>
        <v>2150559.999996</v>
      </c>
      <c r="Q100" s="5" t="str">
        <f t="shared" si="22"/>
        <v/>
      </c>
      <c r="R100">
        <v>1</v>
      </c>
      <c r="S100">
        <v>0</v>
      </c>
      <c r="T100">
        <v>2</v>
      </c>
      <c r="U100">
        <v>0</v>
      </c>
      <c r="V100">
        <v>900</v>
      </c>
      <c r="W100">
        <v>300</v>
      </c>
      <c r="X100">
        <f t="shared" si="15"/>
        <v>114000</v>
      </c>
      <c r="Y100">
        <v>92500</v>
      </c>
      <c r="Z100" s="7">
        <v>4000000</v>
      </c>
      <c r="AA100">
        <v>2</v>
      </c>
    </row>
    <row r="101" spans="1:27" x14ac:dyDescent="0.45">
      <c r="A101">
        <f t="shared" si="17"/>
        <v>3</v>
      </c>
      <c r="B101" s="2">
        <v>44231</v>
      </c>
      <c r="C101" s="9">
        <v>44232</v>
      </c>
      <c r="D101" s="3" t="str">
        <f t="shared" si="23"/>
        <v>Close</v>
      </c>
      <c r="E101" t="s">
        <v>47</v>
      </c>
      <c r="F101" t="str">
        <f>IF(A101="","",IF($K$4=1,SUBSTITUTE(SUBSTITUTE(E101,"_","&amp;")&amp;" "&amp;'[1]Expiry Dates Fut'!$A$8&amp;"-NSF",#REF!,#REF!),"nse_fo|"&amp;SUBSTITUTE(E101,"_","&amp;")&amp;$B$4))</f>
        <v>nse_fo|BHELEntry Date</v>
      </c>
      <c r="G101">
        <v>21000</v>
      </c>
      <c r="H101">
        <v>42000</v>
      </c>
      <c r="I101">
        <f t="shared" si="16"/>
        <v>2</v>
      </c>
      <c r="J101" s="6">
        <v>42.6</v>
      </c>
      <c r="K101" s="5">
        <f t="shared" si="18"/>
        <v>1789200</v>
      </c>
      <c r="L101" s="4">
        <v>42.7</v>
      </c>
      <c r="M101" s="4">
        <f t="shared" si="19"/>
        <v>4200.00000000006</v>
      </c>
      <c r="N101" s="6">
        <v>483.65100000000001</v>
      </c>
      <c r="O101" s="6">
        <f t="shared" si="20"/>
        <v>3716.3490000000602</v>
      </c>
      <c r="P101" s="5">
        <f t="shared" si="21"/>
        <v>1793400.0000000002</v>
      </c>
      <c r="Q101" s="5" t="str">
        <f t="shared" si="22"/>
        <v/>
      </c>
      <c r="R101">
        <v>1</v>
      </c>
      <c r="S101">
        <v>0</v>
      </c>
      <c r="T101">
        <v>1</v>
      </c>
      <c r="U101">
        <v>0</v>
      </c>
      <c r="V101">
        <v>900</v>
      </c>
      <c r="W101">
        <v>300</v>
      </c>
      <c r="X101">
        <f t="shared" si="15"/>
        <v>114000</v>
      </c>
      <c r="Y101">
        <v>92500</v>
      </c>
      <c r="Z101" s="7">
        <v>4000000</v>
      </c>
      <c r="AA101">
        <v>2</v>
      </c>
    </row>
    <row r="102" spans="1:27" x14ac:dyDescent="0.45">
      <c r="A102">
        <f t="shared" si="17"/>
        <v>4</v>
      </c>
      <c r="B102" s="2">
        <v>44231</v>
      </c>
      <c r="C102" s="9">
        <v>44232</v>
      </c>
      <c r="D102" s="3" t="str">
        <f t="shared" si="23"/>
        <v>Close</v>
      </c>
      <c r="E102" t="s">
        <v>90</v>
      </c>
      <c r="F102" t="str">
        <f>IF(A102="","",IF($K$4=1,SUBSTITUTE(SUBSTITUTE(E102,"_","&amp;")&amp;" "&amp;'[1]Expiry Dates Fut'!$A$8&amp;"-NSF",#REF!,#REF!),"nse_fo|"&amp;SUBSTITUTE(E102,"_","&amp;")&amp;$B$4))</f>
        <v>nse_fo|DLFEntry Date</v>
      </c>
      <c r="G102">
        <v>3300</v>
      </c>
      <c r="H102">
        <v>6600</v>
      </c>
      <c r="I102">
        <f t="shared" si="16"/>
        <v>2</v>
      </c>
      <c r="J102" s="6">
        <v>312.55</v>
      </c>
      <c r="K102" s="5">
        <f t="shared" si="18"/>
        <v>2062830</v>
      </c>
      <c r="L102" s="4">
        <v>306.05</v>
      </c>
      <c r="M102" s="4">
        <f t="shared" si="19"/>
        <v>-42900</v>
      </c>
      <c r="N102" s="6">
        <v>551.17259999999999</v>
      </c>
      <c r="O102" s="6">
        <f t="shared" si="20"/>
        <v>-43451.172599999998</v>
      </c>
      <c r="P102" s="5">
        <f t="shared" si="21"/>
        <v>2019930</v>
      </c>
      <c r="Q102" s="5" t="str">
        <f t="shared" si="22"/>
        <v/>
      </c>
      <c r="R102">
        <v>1</v>
      </c>
      <c r="S102">
        <v>0</v>
      </c>
      <c r="T102">
        <v>1</v>
      </c>
      <c r="U102">
        <v>0</v>
      </c>
      <c r="V102">
        <v>900</v>
      </c>
      <c r="W102">
        <v>300</v>
      </c>
      <c r="X102">
        <f t="shared" si="15"/>
        <v>114000</v>
      </c>
      <c r="Y102">
        <v>92500</v>
      </c>
      <c r="Z102" s="7">
        <v>4000000</v>
      </c>
      <c r="AA102">
        <v>2</v>
      </c>
    </row>
    <row r="103" spans="1:27" x14ac:dyDescent="0.45">
      <c r="A103">
        <f t="shared" si="17"/>
        <v>5</v>
      </c>
      <c r="B103" s="2">
        <v>44231</v>
      </c>
      <c r="C103" s="9">
        <v>44232</v>
      </c>
      <c r="D103" s="3" t="str">
        <f t="shared" si="23"/>
        <v>Close</v>
      </c>
      <c r="E103" t="s">
        <v>66</v>
      </c>
      <c r="F103" t="str">
        <f>IF(A103="","",IF($K$4=1,SUBSTITUTE(SUBSTITUTE(E103,"_","&amp;")&amp;" "&amp;'[1]Expiry Dates Fut'!$A$8&amp;"-NSF",#REF!,#REF!),"nse_fo|"&amp;SUBSTITUTE(E103,"_","&amp;")&amp;$B$4))</f>
        <v>nse_fo|IBULHSGFINEntry Date</v>
      </c>
      <c r="G103">
        <v>3100</v>
      </c>
      <c r="H103">
        <v>9300</v>
      </c>
      <c r="I103">
        <f t="shared" si="16"/>
        <v>3</v>
      </c>
      <c r="J103" s="6">
        <v>226</v>
      </c>
      <c r="K103" s="5">
        <f t="shared" si="18"/>
        <v>2101800</v>
      </c>
      <c r="L103" s="4">
        <v>222.65</v>
      </c>
      <c r="M103" s="4">
        <f t="shared" si="19"/>
        <v>-31154.999999999945</v>
      </c>
      <c r="N103" s="6">
        <v>563.28007500000001</v>
      </c>
      <c r="O103" s="6">
        <f t="shared" si="20"/>
        <v>-31718.280074999944</v>
      </c>
      <c r="P103" s="5">
        <f t="shared" si="21"/>
        <v>2070645</v>
      </c>
      <c r="Q103" s="5" t="str">
        <f t="shared" si="22"/>
        <v/>
      </c>
      <c r="R103">
        <v>1</v>
      </c>
      <c r="S103">
        <v>0</v>
      </c>
      <c r="T103">
        <v>2</v>
      </c>
      <c r="U103">
        <v>0</v>
      </c>
      <c r="V103">
        <v>900</v>
      </c>
      <c r="W103">
        <v>300</v>
      </c>
      <c r="X103">
        <f t="shared" si="15"/>
        <v>114000</v>
      </c>
      <c r="Y103">
        <v>92500</v>
      </c>
      <c r="Z103" s="7">
        <v>4000000</v>
      </c>
      <c r="AA103">
        <v>2</v>
      </c>
    </row>
    <row r="104" spans="1:27" x14ac:dyDescent="0.45">
      <c r="A104">
        <f t="shared" si="17"/>
        <v>6</v>
      </c>
      <c r="B104" s="2">
        <v>44231</v>
      </c>
      <c r="C104" s="9">
        <v>44232</v>
      </c>
      <c r="D104" s="3" t="str">
        <f t="shared" si="23"/>
        <v>Close</v>
      </c>
      <c r="E104" t="s">
        <v>49</v>
      </c>
      <c r="F104" t="str">
        <f>IF(A104="","",IF($K$4=1,SUBSTITUTE(SUBSTITUTE(E104,"_","&amp;")&amp;" "&amp;'[1]Expiry Dates Fut'!$A$8&amp;"-NSF",#REF!,#REF!),"nse_fo|"&amp;SUBSTITUTE(E104,"_","&amp;")&amp;$B$4))</f>
        <v>nse_fo|MANAPPURAMEntry Date</v>
      </c>
      <c r="G104">
        <v>6000</v>
      </c>
      <c r="H104">
        <v>12000</v>
      </c>
      <c r="I104">
        <f t="shared" si="16"/>
        <v>2</v>
      </c>
      <c r="J104" s="6">
        <v>184.25</v>
      </c>
      <c r="K104" s="5">
        <f t="shared" si="18"/>
        <v>2211000</v>
      </c>
      <c r="L104" s="4">
        <v>181.47499999999999</v>
      </c>
      <c r="M104" s="4">
        <f t="shared" si="19"/>
        <v>-33300.000000000065</v>
      </c>
      <c r="N104" s="6">
        <v>592.47450000000003</v>
      </c>
      <c r="O104" s="6">
        <f t="shared" si="20"/>
        <v>-33892.474500000062</v>
      </c>
      <c r="P104" s="5">
        <f t="shared" si="21"/>
        <v>2177700</v>
      </c>
      <c r="Q104" s="5" t="str">
        <f t="shared" si="22"/>
        <v/>
      </c>
      <c r="R104">
        <v>1</v>
      </c>
      <c r="S104">
        <v>0</v>
      </c>
      <c r="T104">
        <v>2</v>
      </c>
      <c r="U104">
        <v>0</v>
      </c>
      <c r="V104">
        <v>900</v>
      </c>
      <c r="W104">
        <v>300</v>
      </c>
      <c r="X104">
        <f t="shared" ref="X104:X167" si="24">+IF(B104="","",IF(WEEKDAY(B104)=2,IF(R104=1,102500,IF(AND(R104=2,S104=1),103000,IF(AND(R104=2,S104=2),103500,104000))),IF(R104=1,114000,IF(AND(R104=2,S104=1),114500,IF(AND(R104=2,S104=2),115000,115500)))))</f>
        <v>114000</v>
      </c>
      <c r="Y104">
        <v>92500</v>
      </c>
      <c r="Z104" s="7">
        <v>4000000</v>
      </c>
      <c r="AA104">
        <v>2</v>
      </c>
    </row>
    <row r="105" spans="1:27" x14ac:dyDescent="0.45">
      <c r="A105">
        <f t="shared" si="17"/>
        <v>7</v>
      </c>
      <c r="B105" s="2">
        <v>44231</v>
      </c>
      <c r="C105" s="9">
        <v>44232</v>
      </c>
      <c r="D105" s="3" t="str">
        <f t="shared" si="23"/>
        <v>Close</v>
      </c>
      <c r="E105" t="s">
        <v>139</v>
      </c>
      <c r="F105" t="str">
        <f>IF(A105="","",IF($K$4=1,SUBSTITUTE(SUBSTITUTE(E105,"_","&amp;")&amp;" "&amp;'[1]Expiry Dates Fut'!$A$8&amp;"-NSF",#REF!,#REF!),"nse_fo|"&amp;SUBSTITUTE(E105,"_","&amp;")&amp;$B$4))</f>
        <v>nse_fo|M&amp;MEntry Date</v>
      </c>
      <c r="G105">
        <v>1400</v>
      </c>
      <c r="H105">
        <v>2800</v>
      </c>
      <c r="I105">
        <f t="shared" ref="I105:I168" si="25">+IF(D105="","",H105/G105)</f>
        <v>2</v>
      </c>
      <c r="J105" s="6">
        <v>879.35</v>
      </c>
      <c r="K105" s="5">
        <f t="shared" si="18"/>
        <v>2462180</v>
      </c>
      <c r="L105" s="4">
        <v>853.85</v>
      </c>
      <c r="M105" s="4">
        <f t="shared" si="19"/>
        <v>-71400</v>
      </c>
      <c r="N105" s="6">
        <v>655.14959999999996</v>
      </c>
      <c r="O105" s="6">
        <f t="shared" si="20"/>
        <v>-72055.149600000004</v>
      </c>
      <c r="P105" s="5">
        <f t="shared" si="21"/>
        <v>2390780</v>
      </c>
      <c r="Q105" s="5" t="str">
        <f t="shared" si="22"/>
        <v/>
      </c>
      <c r="R105">
        <v>1</v>
      </c>
      <c r="S105">
        <v>0</v>
      </c>
      <c r="T105">
        <v>2</v>
      </c>
      <c r="U105">
        <v>0</v>
      </c>
      <c r="V105">
        <v>900</v>
      </c>
      <c r="W105">
        <v>300</v>
      </c>
      <c r="X105">
        <f t="shared" si="24"/>
        <v>114000</v>
      </c>
      <c r="Y105">
        <v>92500</v>
      </c>
      <c r="Z105" s="7">
        <v>4000000</v>
      </c>
      <c r="AA105">
        <v>2</v>
      </c>
    </row>
    <row r="106" spans="1:27" x14ac:dyDescent="0.45">
      <c r="A106">
        <f t="shared" si="17"/>
        <v>8</v>
      </c>
      <c r="B106" s="2">
        <v>44231</v>
      </c>
      <c r="C106" s="9">
        <v>44232</v>
      </c>
      <c r="D106" s="3" t="str">
        <f t="shared" si="23"/>
        <v>Close</v>
      </c>
      <c r="E106" t="s">
        <v>129</v>
      </c>
      <c r="F106" t="str">
        <f>IF(A106="","",IF($K$4=1,SUBSTITUTE(SUBSTITUTE(E106,"_","&amp;")&amp;" "&amp;'[1]Expiry Dates Fut'!$A$8&amp;"-NSF",#REF!,#REF!),"nse_fo|"&amp;SUBSTITUTE(E106,"_","&amp;")&amp;$B$4))</f>
        <v>nse_fo|ONGCEntry Date</v>
      </c>
      <c r="G106">
        <v>7700</v>
      </c>
      <c r="H106">
        <v>23100</v>
      </c>
      <c r="I106">
        <f t="shared" si="25"/>
        <v>3</v>
      </c>
      <c r="J106" s="6">
        <v>97.8</v>
      </c>
      <c r="K106" s="5">
        <f t="shared" si="18"/>
        <v>2259180</v>
      </c>
      <c r="L106" s="4">
        <v>98.55</v>
      </c>
      <c r="M106" s="4">
        <f t="shared" si="19"/>
        <v>17325</v>
      </c>
      <c r="N106" s="6">
        <v>612.31747500000006</v>
      </c>
      <c r="O106" s="6">
        <f t="shared" si="20"/>
        <v>16712.682525</v>
      </c>
      <c r="P106" s="5">
        <f t="shared" si="21"/>
        <v>2276505</v>
      </c>
      <c r="Q106" s="5" t="str">
        <f t="shared" si="22"/>
        <v/>
      </c>
      <c r="R106">
        <v>1</v>
      </c>
      <c r="S106">
        <v>0</v>
      </c>
      <c r="T106">
        <v>1</v>
      </c>
      <c r="U106">
        <v>0</v>
      </c>
      <c r="V106">
        <v>900</v>
      </c>
      <c r="W106">
        <v>300</v>
      </c>
      <c r="X106">
        <f t="shared" si="24"/>
        <v>114000</v>
      </c>
      <c r="Y106">
        <v>92500</v>
      </c>
      <c r="Z106" s="7">
        <v>4000000</v>
      </c>
      <c r="AA106">
        <v>2</v>
      </c>
    </row>
    <row r="107" spans="1:27" x14ac:dyDescent="0.45">
      <c r="A107">
        <f t="shared" si="17"/>
        <v>9</v>
      </c>
      <c r="B107" s="2">
        <v>44231</v>
      </c>
      <c r="C107" s="9">
        <v>44232</v>
      </c>
      <c r="D107" s="3" t="str">
        <f t="shared" si="23"/>
        <v>Close</v>
      </c>
      <c r="E107" t="s">
        <v>94</v>
      </c>
      <c r="F107" t="str">
        <f>IF(A107="","",IF($K$4=1,SUBSTITUTE(SUBSTITUTE(E107,"_","&amp;")&amp;" "&amp;'[1]Expiry Dates Fut'!$A$8&amp;"-NSF",#REF!,#REF!),"nse_fo|"&amp;SUBSTITUTE(E107,"_","&amp;")&amp;$B$4))</f>
        <v>nse_fo|SUNTVEntry Date</v>
      </c>
      <c r="G107">
        <v>1500</v>
      </c>
      <c r="H107">
        <v>3000</v>
      </c>
      <c r="I107">
        <f t="shared" si="25"/>
        <v>2</v>
      </c>
      <c r="J107" s="6">
        <v>535.29999999999995</v>
      </c>
      <c r="K107" s="5">
        <f t="shared" si="18"/>
        <v>1605899.9999999998</v>
      </c>
      <c r="L107" s="4">
        <v>542</v>
      </c>
      <c r="M107" s="4">
        <f t="shared" si="19"/>
        <v>20100.000000000138</v>
      </c>
      <c r="N107" s="6">
        <v>436.30650000000003</v>
      </c>
      <c r="O107" s="6">
        <f t="shared" si="20"/>
        <v>19663.693500000139</v>
      </c>
      <c r="P107" s="5">
        <f t="shared" si="21"/>
        <v>1626000</v>
      </c>
      <c r="Q107" s="5" t="str">
        <f t="shared" si="22"/>
        <v/>
      </c>
      <c r="R107">
        <v>1</v>
      </c>
      <c r="S107">
        <v>0</v>
      </c>
      <c r="T107">
        <v>1</v>
      </c>
      <c r="U107">
        <v>0</v>
      </c>
      <c r="V107">
        <v>900</v>
      </c>
      <c r="W107">
        <v>300</v>
      </c>
      <c r="X107">
        <f t="shared" si="24"/>
        <v>114000</v>
      </c>
      <c r="Y107">
        <v>92500</v>
      </c>
      <c r="Z107" s="7">
        <v>4000000</v>
      </c>
      <c r="AA107">
        <v>2</v>
      </c>
    </row>
    <row r="108" spans="1:27" x14ac:dyDescent="0.45">
      <c r="A108">
        <f t="shared" si="17"/>
        <v>10</v>
      </c>
      <c r="B108" s="2">
        <v>44231</v>
      </c>
      <c r="C108" s="9">
        <v>44232</v>
      </c>
      <c r="D108" s="3" t="str">
        <f t="shared" si="23"/>
        <v>Close</v>
      </c>
      <c r="E108" t="s">
        <v>77</v>
      </c>
      <c r="F108" t="str">
        <f>IF(A108="","",IF($K$4=1,SUBSTITUTE(SUBSTITUTE(E108,"_","&amp;")&amp;" "&amp;'[1]Expiry Dates Fut'!$A$8&amp;"-NSF",#REF!,#REF!),"nse_fo|"&amp;SUBSTITUTE(E108,"_","&amp;")&amp;$B$4))</f>
        <v>nse_fo|TATAPOWEREntry Date</v>
      </c>
      <c r="G108">
        <v>13500</v>
      </c>
      <c r="H108">
        <v>27000</v>
      </c>
      <c r="I108">
        <f t="shared" si="25"/>
        <v>2</v>
      </c>
      <c r="J108" s="6">
        <v>88.45</v>
      </c>
      <c r="K108" s="5">
        <f t="shared" si="18"/>
        <v>2388150</v>
      </c>
      <c r="L108" s="4">
        <v>87.6</v>
      </c>
      <c r="M108" s="4">
        <f t="shared" si="19"/>
        <v>-22950.000000000229</v>
      </c>
      <c r="N108" s="6">
        <v>641.70225000000005</v>
      </c>
      <c r="O108" s="6">
        <f t="shared" si="20"/>
        <v>-23591.702250000228</v>
      </c>
      <c r="P108" s="5">
        <f t="shared" si="21"/>
        <v>2365200</v>
      </c>
      <c r="Q108" s="5" t="str">
        <f t="shared" si="22"/>
        <v/>
      </c>
      <c r="R108">
        <v>1</v>
      </c>
      <c r="S108">
        <v>0</v>
      </c>
      <c r="T108">
        <v>1</v>
      </c>
      <c r="U108">
        <v>0</v>
      </c>
      <c r="V108">
        <v>900</v>
      </c>
      <c r="W108">
        <v>300</v>
      </c>
      <c r="X108">
        <f t="shared" si="24"/>
        <v>114000</v>
      </c>
      <c r="Y108">
        <v>92500</v>
      </c>
      <c r="Z108" s="7">
        <v>4000000</v>
      </c>
      <c r="AA108">
        <v>2</v>
      </c>
    </row>
    <row r="109" spans="1:27" x14ac:dyDescent="0.45">
      <c r="A109">
        <v>1</v>
      </c>
      <c r="B109" s="2">
        <v>44232</v>
      </c>
      <c r="C109" s="9">
        <v>44235</v>
      </c>
      <c r="D109" s="3" t="str">
        <f t="shared" si="23"/>
        <v>Close</v>
      </c>
      <c r="E109" t="s">
        <v>138</v>
      </c>
      <c r="F109" t="str">
        <f>IF(A109="","",IF($K$4=1,SUBSTITUTE(SUBSTITUTE(E109,"_","&amp;")&amp;" "&amp;'[1]Expiry Dates Fut'!$A$8&amp;"-NSF",#REF!,#REF!),"nse_fo|"&amp;SUBSTITUTE(E109,"_","&amp;")&amp;$B$4))</f>
        <v>nse_fo|GODREJPROPEntry Date</v>
      </c>
      <c r="G109">
        <v>650</v>
      </c>
      <c r="H109">
        <v>1300</v>
      </c>
      <c r="I109">
        <f t="shared" si="25"/>
        <v>2</v>
      </c>
      <c r="J109" s="6">
        <v>1423</v>
      </c>
      <c r="K109" s="5">
        <f t="shared" si="18"/>
        <v>1849900</v>
      </c>
      <c r="L109" s="4">
        <v>1414.95</v>
      </c>
      <c r="M109" s="4">
        <f t="shared" si="19"/>
        <v>-10464.999999999942</v>
      </c>
      <c r="N109" s="6">
        <v>498.060225</v>
      </c>
      <c r="O109" s="6">
        <f t="shared" si="20"/>
        <v>-10963.060224999941</v>
      </c>
      <c r="P109" s="5">
        <f t="shared" si="21"/>
        <v>1839435</v>
      </c>
      <c r="Q109" s="5" t="str">
        <f t="shared" si="22"/>
        <v/>
      </c>
      <c r="R109">
        <v>1</v>
      </c>
      <c r="S109">
        <v>0</v>
      </c>
      <c r="T109">
        <v>1</v>
      </c>
      <c r="U109">
        <v>0</v>
      </c>
      <c r="V109">
        <v>900</v>
      </c>
      <c r="W109">
        <v>300</v>
      </c>
      <c r="X109">
        <f t="shared" si="24"/>
        <v>114000</v>
      </c>
      <c r="Y109">
        <v>92500</v>
      </c>
      <c r="Z109" s="7">
        <v>4000000</v>
      </c>
      <c r="AA109">
        <v>2</v>
      </c>
    </row>
    <row r="110" spans="1:27" x14ac:dyDescent="0.45">
      <c r="A110">
        <f t="shared" si="17"/>
        <v>2</v>
      </c>
      <c r="B110" s="2">
        <v>44232</v>
      </c>
      <c r="C110" s="9">
        <v>44235</v>
      </c>
      <c r="D110" s="3" t="str">
        <f t="shared" si="23"/>
        <v>Close</v>
      </c>
      <c r="E110" t="s">
        <v>151</v>
      </c>
      <c r="F110" t="str">
        <f>IF(A110="","",IF($K$4=1,SUBSTITUTE(SUBSTITUTE(E110,"_","&amp;")&amp;" "&amp;'[1]Expiry Dates Fut'!$A$8&amp;"-NSF",#REF!,#REF!),"nse_fo|"&amp;SUBSTITUTE(E110,"_","&amp;")&amp;$B$4))</f>
        <v>nse_fo|HDFCBANKEntry Date</v>
      </c>
      <c r="G110">
        <v>550</v>
      </c>
      <c r="H110">
        <v>1100</v>
      </c>
      <c r="I110">
        <f t="shared" si="25"/>
        <v>2</v>
      </c>
      <c r="J110" s="6">
        <v>1594.2</v>
      </c>
      <c r="K110" s="5">
        <f t="shared" si="18"/>
        <v>1753620</v>
      </c>
      <c r="L110" s="4">
        <v>1609.7</v>
      </c>
      <c r="M110" s="4">
        <f t="shared" si="19"/>
        <v>17050</v>
      </c>
      <c r="N110" s="6">
        <v>475.77915000000002</v>
      </c>
      <c r="O110" s="6">
        <f t="shared" si="20"/>
        <v>16574.220850000002</v>
      </c>
      <c r="P110" s="5">
        <f t="shared" si="21"/>
        <v>1770670</v>
      </c>
      <c r="Q110" s="5" t="str">
        <f t="shared" si="22"/>
        <v/>
      </c>
      <c r="R110">
        <v>1</v>
      </c>
      <c r="S110">
        <v>0</v>
      </c>
      <c r="T110">
        <v>1</v>
      </c>
      <c r="U110">
        <v>0</v>
      </c>
      <c r="V110">
        <v>900</v>
      </c>
      <c r="W110">
        <v>300</v>
      </c>
      <c r="X110">
        <f t="shared" si="24"/>
        <v>114000</v>
      </c>
      <c r="Y110">
        <v>92500</v>
      </c>
      <c r="Z110" s="7">
        <v>4000000</v>
      </c>
      <c r="AA110">
        <v>2</v>
      </c>
    </row>
    <row r="111" spans="1:27" x14ac:dyDescent="0.45">
      <c r="A111">
        <f t="shared" si="17"/>
        <v>3</v>
      </c>
      <c r="B111" s="2">
        <v>44232</v>
      </c>
      <c r="C111" s="9">
        <v>44235</v>
      </c>
      <c r="D111" s="3" t="str">
        <f t="shared" si="23"/>
        <v>Close</v>
      </c>
      <c r="E111" t="s">
        <v>117</v>
      </c>
      <c r="F111" t="str">
        <f>IF(A111="","",IF($K$4=1,SUBSTITUTE(SUBSTITUTE(E111,"_","&amp;")&amp;" "&amp;'[1]Expiry Dates Fut'!$A$8&amp;"-NSF",#REF!,#REF!),"nse_fo|"&amp;SUBSTITUTE(E111,"_","&amp;")&amp;$B$4))</f>
        <v>nse_fo|KOTAKBANKEntry Date</v>
      </c>
      <c r="G111">
        <v>400</v>
      </c>
      <c r="H111">
        <v>800</v>
      </c>
      <c r="I111">
        <f t="shared" si="25"/>
        <v>2</v>
      </c>
      <c r="J111" s="6">
        <v>1981</v>
      </c>
      <c r="K111" s="5">
        <f t="shared" si="18"/>
        <v>1584800</v>
      </c>
      <c r="L111" s="4">
        <v>2012.15</v>
      </c>
      <c r="M111" s="4">
        <f t="shared" si="19"/>
        <v>24920.000000000073</v>
      </c>
      <c r="N111" s="6">
        <v>431.2602</v>
      </c>
      <c r="O111" s="6">
        <f t="shared" si="20"/>
        <v>24488.739800000072</v>
      </c>
      <c r="P111" s="5">
        <f t="shared" si="21"/>
        <v>1609720</v>
      </c>
      <c r="Q111" s="5" t="str">
        <f t="shared" si="22"/>
        <v/>
      </c>
      <c r="R111">
        <v>1</v>
      </c>
      <c r="S111">
        <v>0</v>
      </c>
      <c r="T111">
        <v>1</v>
      </c>
      <c r="U111">
        <v>0</v>
      </c>
      <c r="V111">
        <v>900</v>
      </c>
      <c r="W111">
        <v>300</v>
      </c>
      <c r="X111">
        <f t="shared" si="24"/>
        <v>114000</v>
      </c>
      <c r="Y111">
        <v>92500</v>
      </c>
      <c r="Z111" s="7">
        <v>4000000</v>
      </c>
      <c r="AA111">
        <v>2</v>
      </c>
    </row>
    <row r="112" spans="1:27" x14ac:dyDescent="0.45">
      <c r="A112">
        <f t="shared" si="17"/>
        <v>4</v>
      </c>
      <c r="B112" s="2">
        <v>44232</v>
      </c>
      <c r="C112" s="9">
        <v>44235</v>
      </c>
      <c r="D112" s="3" t="str">
        <f t="shared" si="23"/>
        <v>Close</v>
      </c>
      <c r="E112" t="s">
        <v>82</v>
      </c>
      <c r="F112" t="str">
        <f>IF(A112="","",IF($K$4=1,SUBSTITUTE(SUBSTITUTE(E112,"_","&amp;")&amp;" "&amp;'[1]Expiry Dates Fut'!$A$8&amp;"-NSF",#REF!,#REF!),"nse_fo|"&amp;SUBSTITUTE(E112,"_","&amp;")&amp;$B$4))</f>
        <v>nse_fo|SBINEntry Date</v>
      </c>
      <c r="G112">
        <v>3000</v>
      </c>
      <c r="H112">
        <v>6000</v>
      </c>
      <c r="I112">
        <f t="shared" si="25"/>
        <v>2</v>
      </c>
      <c r="J112" s="6">
        <v>401.15</v>
      </c>
      <c r="K112" s="5">
        <f t="shared" si="18"/>
        <v>2406900</v>
      </c>
      <c r="L112" s="4">
        <v>407.15</v>
      </c>
      <c r="M112" s="4">
        <f t="shared" si="19"/>
        <v>36000</v>
      </c>
      <c r="N112" s="6">
        <v>654.72299999999996</v>
      </c>
      <c r="O112" s="6">
        <f t="shared" si="20"/>
        <v>35345.277000000002</v>
      </c>
      <c r="P112" s="5">
        <f t="shared" si="21"/>
        <v>2442900</v>
      </c>
      <c r="Q112" s="5" t="str">
        <f t="shared" si="22"/>
        <v/>
      </c>
      <c r="R112">
        <v>1</v>
      </c>
      <c r="S112">
        <v>0</v>
      </c>
      <c r="T112">
        <v>1</v>
      </c>
      <c r="U112">
        <v>0</v>
      </c>
      <c r="V112">
        <v>900</v>
      </c>
      <c r="W112">
        <v>300</v>
      </c>
      <c r="X112">
        <f t="shared" si="24"/>
        <v>114000</v>
      </c>
      <c r="Y112">
        <v>92500</v>
      </c>
      <c r="Z112" s="7">
        <v>4000000</v>
      </c>
      <c r="AA112">
        <v>2</v>
      </c>
    </row>
    <row r="113" spans="1:27" x14ac:dyDescent="0.45">
      <c r="A113">
        <v>1</v>
      </c>
      <c r="B113" s="2">
        <v>44235</v>
      </c>
      <c r="C113" s="9">
        <v>44236</v>
      </c>
      <c r="D113" s="3" t="str">
        <f t="shared" si="23"/>
        <v>Close</v>
      </c>
      <c r="E113" t="s">
        <v>63</v>
      </c>
      <c r="F113" t="str">
        <f>IF(A113="","",IF($K$4=1,SUBSTITUTE(SUBSTITUTE(E113,"_","&amp;")&amp;" "&amp;'[1]Expiry Dates Fut'!$A$8&amp;"-NSF",#REF!,#REF!),"nse_fo|"&amp;SUBSTITUTE(E113,"_","&amp;")&amp;$B$4))</f>
        <v>nse_fo|ADANIENTEntry Date</v>
      </c>
      <c r="G113">
        <v>2000</v>
      </c>
      <c r="H113">
        <v>4000</v>
      </c>
      <c r="I113">
        <f t="shared" si="25"/>
        <v>2</v>
      </c>
      <c r="J113" s="6">
        <v>627.15</v>
      </c>
      <c r="K113" s="5">
        <f t="shared" si="18"/>
        <v>2508600</v>
      </c>
      <c r="L113" s="4">
        <v>626.20000000000005</v>
      </c>
      <c r="M113" s="4">
        <f t="shared" si="19"/>
        <v>-3799.9999999997272</v>
      </c>
      <c r="N113" s="6">
        <v>676.80899999999997</v>
      </c>
      <c r="O113" s="6">
        <f t="shared" si="20"/>
        <v>-4476.8089999997273</v>
      </c>
      <c r="P113" s="5">
        <f t="shared" si="21"/>
        <v>2504800</v>
      </c>
      <c r="Q113" s="5" t="str">
        <f t="shared" si="22"/>
        <v/>
      </c>
      <c r="R113">
        <v>1</v>
      </c>
      <c r="S113">
        <v>0</v>
      </c>
      <c r="T113">
        <v>1</v>
      </c>
      <c r="U113">
        <v>0</v>
      </c>
      <c r="V113">
        <v>900</v>
      </c>
      <c r="W113">
        <v>300</v>
      </c>
      <c r="X113">
        <f t="shared" si="24"/>
        <v>102500</v>
      </c>
      <c r="Y113">
        <v>92500</v>
      </c>
      <c r="Z113" s="7">
        <v>4000000</v>
      </c>
      <c r="AA113">
        <v>2</v>
      </c>
    </row>
    <row r="114" spans="1:27" x14ac:dyDescent="0.45">
      <c r="A114">
        <f t="shared" ref="A114:A176" si="26">IF(D114="","",A113+1)</f>
        <v>2</v>
      </c>
      <c r="B114" s="2">
        <v>44235</v>
      </c>
      <c r="C114" s="9">
        <v>44236</v>
      </c>
      <c r="D114" s="3" t="str">
        <f t="shared" si="23"/>
        <v>Close</v>
      </c>
      <c r="E114" t="s">
        <v>127</v>
      </c>
      <c r="F114" t="str">
        <f>IF(A114="","",IF($K$4=1,SUBSTITUTE(SUBSTITUTE(E114,"_","&amp;")&amp;" "&amp;'[1]Expiry Dates Fut'!$A$8&amp;"-NSF",#REF!,#REF!),"nse_fo|"&amp;SUBSTITUTE(E114,"_","&amp;")&amp;$B$4))</f>
        <v>nse_fo|CONCOREntry Date</v>
      </c>
      <c r="G114">
        <v>1563</v>
      </c>
      <c r="H114">
        <v>3126</v>
      </c>
      <c r="I114">
        <f t="shared" si="25"/>
        <v>2</v>
      </c>
      <c r="J114" s="6">
        <v>501.65</v>
      </c>
      <c r="K114" s="5">
        <f t="shared" si="18"/>
        <v>1568157.9</v>
      </c>
      <c r="L114" s="4">
        <v>503.2</v>
      </c>
      <c r="M114" s="4">
        <f t="shared" si="19"/>
        <v>4845.3000000000357</v>
      </c>
      <c r="N114" s="6">
        <v>424.05674849999997</v>
      </c>
      <c r="O114" s="6">
        <f t="shared" si="20"/>
        <v>4421.2432515000355</v>
      </c>
      <c r="P114" s="5">
        <f t="shared" si="21"/>
        <v>1573003.2</v>
      </c>
      <c r="Q114" s="5" t="str">
        <f t="shared" si="22"/>
        <v/>
      </c>
      <c r="R114">
        <v>1</v>
      </c>
      <c r="S114">
        <v>0</v>
      </c>
      <c r="T114">
        <v>1</v>
      </c>
      <c r="U114">
        <v>0</v>
      </c>
      <c r="V114">
        <v>900</v>
      </c>
      <c r="W114">
        <v>300</v>
      </c>
      <c r="X114">
        <f t="shared" si="24"/>
        <v>102500</v>
      </c>
      <c r="Y114">
        <v>92500</v>
      </c>
      <c r="Z114" s="7">
        <v>4000000</v>
      </c>
      <c r="AA114">
        <v>2</v>
      </c>
    </row>
    <row r="115" spans="1:27" x14ac:dyDescent="0.45">
      <c r="A115">
        <f t="shared" si="26"/>
        <v>3</v>
      </c>
      <c r="B115" s="2">
        <v>44235</v>
      </c>
      <c r="C115" s="9">
        <v>44236</v>
      </c>
      <c r="D115" s="3" t="str">
        <f t="shared" si="23"/>
        <v>Close</v>
      </c>
      <c r="E115" t="s">
        <v>30</v>
      </c>
      <c r="F115" t="str">
        <f>IF(A115="","",IF($K$4=1,SUBSTITUTE(SUBSTITUTE(E115,"_","&amp;")&amp;" "&amp;'[1]Expiry Dates Fut'!$A$8&amp;"-NSF",#REF!,#REF!),"nse_fo|"&amp;SUBSTITUTE(E115,"_","&amp;")&amp;$B$4))</f>
        <v>nse_fo|EXIDEINDEntry Date</v>
      </c>
      <c r="G115">
        <v>3600</v>
      </c>
      <c r="H115">
        <v>10800</v>
      </c>
      <c r="I115">
        <f t="shared" si="25"/>
        <v>3</v>
      </c>
      <c r="J115" s="6">
        <v>214</v>
      </c>
      <c r="K115" s="5">
        <f t="shared" si="18"/>
        <v>2311200</v>
      </c>
      <c r="L115" s="4">
        <v>213.55</v>
      </c>
      <c r="M115" s="4">
        <f t="shared" si="19"/>
        <v>-4859.9999999998772</v>
      </c>
      <c r="N115" s="6">
        <v>623.36789999999996</v>
      </c>
      <c r="O115" s="6">
        <f t="shared" si="20"/>
        <v>-5483.3678999998774</v>
      </c>
      <c r="P115" s="5">
        <f t="shared" si="21"/>
        <v>2306340</v>
      </c>
      <c r="Q115" s="5" t="str">
        <f t="shared" si="22"/>
        <v/>
      </c>
      <c r="R115">
        <v>1</v>
      </c>
      <c r="S115">
        <v>0</v>
      </c>
      <c r="T115">
        <v>1</v>
      </c>
      <c r="U115">
        <v>0</v>
      </c>
      <c r="V115">
        <v>900</v>
      </c>
      <c r="W115">
        <v>300</v>
      </c>
      <c r="X115">
        <f t="shared" si="24"/>
        <v>102500</v>
      </c>
      <c r="Y115">
        <v>92500</v>
      </c>
      <c r="Z115" s="7">
        <v>4000000</v>
      </c>
      <c r="AA115">
        <v>2</v>
      </c>
    </row>
    <row r="116" spans="1:27" x14ac:dyDescent="0.45">
      <c r="A116">
        <f t="shared" si="26"/>
        <v>4</v>
      </c>
      <c r="B116" s="2">
        <v>44235</v>
      </c>
      <c r="C116" s="9">
        <v>44236</v>
      </c>
      <c r="D116" s="3" t="str">
        <f t="shared" si="23"/>
        <v>Close</v>
      </c>
      <c r="E116" t="s">
        <v>139</v>
      </c>
      <c r="F116" t="str">
        <f>IF(A116="","",IF($K$4=1,SUBSTITUTE(SUBSTITUTE(E116,"_","&amp;")&amp;" "&amp;'[1]Expiry Dates Fut'!$A$8&amp;"-NSF",#REF!,#REF!),"nse_fo|"&amp;SUBSTITUTE(E116,"_","&amp;")&amp;$B$4))</f>
        <v>nse_fo|M&amp;MEntry Date</v>
      </c>
      <c r="G116">
        <v>1400</v>
      </c>
      <c r="H116">
        <v>2800</v>
      </c>
      <c r="I116">
        <f t="shared" si="25"/>
        <v>2</v>
      </c>
      <c r="J116" s="6">
        <v>921.4</v>
      </c>
      <c r="K116" s="5">
        <f t="shared" si="18"/>
        <v>2579920</v>
      </c>
      <c r="L116" s="4">
        <v>930.6</v>
      </c>
      <c r="M116" s="4">
        <f t="shared" si="19"/>
        <v>25760.000000000127</v>
      </c>
      <c r="N116" s="6">
        <v>700.05600000000004</v>
      </c>
      <c r="O116" s="6">
        <f t="shared" si="20"/>
        <v>25059.944000000127</v>
      </c>
      <c r="P116" s="5">
        <f t="shared" si="21"/>
        <v>2605680</v>
      </c>
      <c r="Q116" s="5" t="str">
        <f t="shared" si="22"/>
        <v/>
      </c>
      <c r="R116">
        <v>1</v>
      </c>
      <c r="S116">
        <v>0</v>
      </c>
      <c r="T116">
        <v>1</v>
      </c>
      <c r="U116">
        <v>0</v>
      </c>
      <c r="V116">
        <v>900</v>
      </c>
      <c r="W116">
        <v>300</v>
      </c>
      <c r="X116">
        <f t="shared" si="24"/>
        <v>102500</v>
      </c>
      <c r="Y116">
        <v>92500</v>
      </c>
      <c r="Z116" s="7">
        <v>4000000</v>
      </c>
      <c r="AA116">
        <v>2</v>
      </c>
    </row>
    <row r="117" spans="1:27" x14ac:dyDescent="0.45">
      <c r="A117">
        <f t="shared" si="26"/>
        <v>5</v>
      </c>
      <c r="B117" s="2">
        <v>44235</v>
      </c>
      <c r="C117" s="9">
        <v>44236</v>
      </c>
      <c r="D117" s="3" t="str">
        <f t="shared" si="23"/>
        <v>Close</v>
      </c>
      <c r="E117" t="s">
        <v>67</v>
      </c>
      <c r="F117" t="str">
        <f>IF(A117="","",IF($K$4=1,SUBSTITUTE(SUBSTITUTE(E117,"_","&amp;")&amp;" "&amp;'[1]Expiry Dates Fut'!$A$8&amp;"-NSF",#REF!,#REF!),"nse_fo|"&amp;SUBSTITUTE(E117,"_","&amp;")&amp;$B$4))</f>
        <v>nse_fo|PELEntry Date</v>
      </c>
      <c r="G117">
        <v>550</v>
      </c>
      <c r="H117">
        <v>1100</v>
      </c>
      <c r="I117">
        <f t="shared" si="25"/>
        <v>2</v>
      </c>
      <c r="J117" s="6">
        <v>1621.95</v>
      </c>
      <c r="K117" s="5">
        <f t="shared" si="18"/>
        <v>1784145</v>
      </c>
      <c r="L117" s="4">
        <v>1561.55</v>
      </c>
      <c r="M117" s="4">
        <f t="shared" si="19"/>
        <v>-66440.000000000102</v>
      </c>
      <c r="N117" s="6">
        <v>472.74975000000001</v>
      </c>
      <c r="O117" s="6">
        <f t="shared" si="20"/>
        <v>-66912.749750000105</v>
      </c>
      <c r="P117" s="5">
        <f t="shared" si="21"/>
        <v>1717705</v>
      </c>
      <c r="Q117" s="5" t="str">
        <f t="shared" si="22"/>
        <v/>
      </c>
      <c r="R117">
        <v>2</v>
      </c>
      <c r="S117">
        <v>1</v>
      </c>
      <c r="T117">
        <v>1</v>
      </c>
      <c r="U117">
        <v>0</v>
      </c>
      <c r="V117">
        <v>900</v>
      </c>
      <c r="W117">
        <v>300</v>
      </c>
      <c r="X117">
        <f t="shared" si="24"/>
        <v>103000</v>
      </c>
      <c r="Y117">
        <v>92500</v>
      </c>
      <c r="Z117" s="7">
        <v>4000000</v>
      </c>
      <c r="AA117">
        <v>2</v>
      </c>
    </row>
    <row r="118" spans="1:27" x14ac:dyDescent="0.45">
      <c r="A118">
        <v>1</v>
      </c>
      <c r="B118" s="2">
        <v>44236</v>
      </c>
      <c r="C118" s="9">
        <v>44237</v>
      </c>
      <c r="D118" s="3" t="str">
        <f t="shared" si="23"/>
        <v>Close</v>
      </c>
      <c r="E118" t="s">
        <v>31</v>
      </c>
      <c r="F118" t="str">
        <f>IF(A118="","",IF($K$4=1,SUBSTITUTE(SUBSTITUTE(E118,"_","&amp;")&amp;" "&amp;'[1]Expiry Dates Fut'!$A$8&amp;"-NSF",#REF!,#REF!),"nse_fo|"&amp;SUBSTITUTE(E118,"_","&amp;")&amp;$B$4))</f>
        <v>nse_fo|ASIANPAINTEntry Date</v>
      </c>
      <c r="G118">
        <v>300</v>
      </c>
      <c r="H118">
        <v>900</v>
      </c>
      <c r="I118">
        <f t="shared" si="25"/>
        <v>3</v>
      </c>
      <c r="J118" s="6">
        <v>2511.75</v>
      </c>
      <c r="K118" s="5">
        <f t="shared" si="18"/>
        <v>2260575</v>
      </c>
      <c r="L118" s="4">
        <v>2523.5</v>
      </c>
      <c r="M118" s="4">
        <f t="shared" si="19"/>
        <v>10575</v>
      </c>
      <c r="N118" s="6">
        <v>611.78287499999999</v>
      </c>
      <c r="O118" s="6">
        <f t="shared" si="20"/>
        <v>9963.2171249999992</v>
      </c>
      <c r="P118" s="5">
        <f t="shared" si="21"/>
        <v>2271150</v>
      </c>
      <c r="Q118" s="5" t="str">
        <f t="shared" si="22"/>
        <v/>
      </c>
      <c r="R118">
        <v>2</v>
      </c>
      <c r="S118">
        <v>1</v>
      </c>
      <c r="T118">
        <v>1</v>
      </c>
      <c r="U118">
        <v>0</v>
      </c>
      <c r="V118">
        <v>900</v>
      </c>
      <c r="W118">
        <v>300</v>
      </c>
      <c r="X118">
        <f t="shared" si="24"/>
        <v>114500</v>
      </c>
      <c r="Y118">
        <v>92500</v>
      </c>
      <c r="Z118" s="7">
        <v>4000000</v>
      </c>
      <c r="AA118">
        <v>2</v>
      </c>
    </row>
    <row r="119" spans="1:27" x14ac:dyDescent="0.45">
      <c r="A119">
        <f t="shared" si="26"/>
        <v>2</v>
      </c>
      <c r="B119" s="2">
        <v>44236</v>
      </c>
      <c r="C119" s="9">
        <v>44237</v>
      </c>
      <c r="D119" s="3" t="str">
        <f t="shared" si="23"/>
        <v>Close</v>
      </c>
      <c r="E119" t="s">
        <v>56</v>
      </c>
      <c r="F119" t="str">
        <f>IF(A119="","",IF($K$4=1,SUBSTITUTE(SUBSTITUTE(E119,"_","&amp;")&amp;" "&amp;'[1]Expiry Dates Fut'!$A$8&amp;"-NSF",#REF!,#REF!),"nse_fo|"&amp;SUBSTITUTE(E119,"_","&amp;")&amp;$B$4))</f>
        <v>nse_fo|IDEAEntry Date</v>
      </c>
      <c r="G119">
        <v>70000</v>
      </c>
      <c r="H119">
        <v>140000</v>
      </c>
      <c r="I119">
        <f t="shared" si="25"/>
        <v>2</v>
      </c>
      <c r="J119" s="6">
        <v>12.3</v>
      </c>
      <c r="K119" s="5">
        <f t="shared" si="18"/>
        <v>1722000</v>
      </c>
      <c r="L119" s="4">
        <v>12</v>
      </c>
      <c r="M119" s="4">
        <f t="shared" si="19"/>
        <v>-42000.000000000102</v>
      </c>
      <c r="N119" s="6">
        <v>459.27</v>
      </c>
      <c r="O119" s="6">
        <f t="shared" si="20"/>
        <v>-42459.270000000099</v>
      </c>
      <c r="P119" s="5">
        <f t="shared" si="21"/>
        <v>1680000</v>
      </c>
      <c r="Q119" s="5" t="str">
        <f t="shared" si="22"/>
        <v/>
      </c>
      <c r="R119">
        <v>2</v>
      </c>
      <c r="S119">
        <v>1</v>
      </c>
      <c r="T119">
        <v>1</v>
      </c>
      <c r="U119">
        <v>0</v>
      </c>
      <c r="V119">
        <v>900</v>
      </c>
      <c r="W119">
        <v>300</v>
      </c>
      <c r="X119">
        <f t="shared" si="24"/>
        <v>114500</v>
      </c>
      <c r="Y119">
        <v>92500</v>
      </c>
      <c r="Z119" s="7">
        <v>4000000</v>
      </c>
      <c r="AA119">
        <v>2</v>
      </c>
    </row>
    <row r="120" spans="1:27" x14ac:dyDescent="0.45">
      <c r="A120">
        <f t="shared" si="26"/>
        <v>3</v>
      </c>
      <c r="B120" s="2">
        <v>44236</v>
      </c>
      <c r="C120" s="9">
        <v>44237</v>
      </c>
      <c r="D120" s="3" t="str">
        <f t="shared" si="23"/>
        <v>Close</v>
      </c>
      <c r="E120" t="s">
        <v>156</v>
      </c>
      <c r="F120" t="str">
        <f>IF(A120="","",IF($K$4=1,SUBSTITUTE(SUBSTITUTE(E120,"_","&amp;")&amp;" "&amp;'[1]Expiry Dates Fut'!$A$8&amp;"-NSF",#REF!,#REF!),"nse_fo|"&amp;SUBSTITUTE(E120,"_","&amp;")&amp;$B$4))</f>
        <v>nse_fo|INDUSTOWEREntry Date</v>
      </c>
      <c r="G120">
        <v>2800</v>
      </c>
      <c r="H120">
        <v>8400</v>
      </c>
      <c r="I120">
        <f t="shared" si="25"/>
        <v>3</v>
      </c>
      <c r="J120" s="6">
        <v>254.65</v>
      </c>
      <c r="K120" s="5">
        <f t="shared" si="18"/>
        <v>2139060</v>
      </c>
      <c r="L120" s="4">
        <v>249.03333332999901</v>
      </c>
      <c r="M120" s="4">
        <f t="shared" si="19"/>
        <v>-47180.000028008362</v>
      </c>
      <c r="N120" s="6">
        <v>571.17689999621882</v>
      </c>
      <c r="O120" s="6">
        <f t="shared" si="20"/>
        <v>-47751.176928004585</v>
      </c>
      <c r="P120" s="5">
        <f t="shared" si="21"/>
        <v>2091879.9999719916</v>
      </c>
      <c r="Q120" s="5" t="str">
        <f t="shared" si="22"/>
        <v/>
      </c>
      <c r="R120">
        <v>1</v>
      </c>
      <c r="S120">
        <v>0</v>
      </c>
      <c r="T120">
        <v>2</v>
      </c>
      <c r="U120">
        <v>0</v>
      </c>
      <c r="V120">
        <v>900</v>
      </c>
      <c r="W120">
        <v>300</v>
      </c>
      <c r="X120">
        <f t="shared" si="24"/>
        <v>114000</v>
      </c>
      <c r="Y120">
        <v>92500</v>
      </c>
      <c r="Z120" s="7">
        <v>4000000</v>
      </c>
      <c r="AA120">
        <v>2</v>
      </c>
    </row>
    <row r="121" spans="1:27" x14ac:dyDescent="0.45">
      <c r="A121">
        <f t="shared" si="26"/>
        <v>4</v>
      </c>
      <c r="B121" s="2">
        <v>44236</v>
      </c>
      <c r="C121" s="9">
        <v>44237</v>
      </c>
      <c r="D121" s="3" t="str">
        <f t="shared" si="23"/>
        <v>Close</v>
      </c>
      <c r="E121" t="s">
        <v>129</v>
      </c>
      <c r="F121" t="str">
        <f>IF(A121="","",IF($K$4=1,SUBSTITUTE(SUBSTITUTE(E121,"_","&amp;")&amp;" "&amp;'[1]Expiry Dates Fut'!$A$8&amp;"-NSF",#REF!,#REF!),"nse_fo|"&amp;SUBSTITUTE(E121,"_","&amp;")&amp;$B$4))</f>
        <v>nse_fo|ONGCEntry Date</v>
      </c>
      <c r="G121">
        <v>7700</v>
      </c>
      <c r="H121">
        <v>15400</v>
      </c>
      <c r="I121">
        <f t="shared" si="25"/>
        <v>2</v>
      </c>
      <c r="J121" s="6">
        <v>101.675</v>
      </c>
      <c r="K121" s="5">
        <f t="shared" si="18"/>
        <v>1565795</v>
      </c>
      <c r="L121" s="4">
        <v>99.4</v>
      </c>
      <c r="M121" s="4">
        <f t="shared" si="19"/>
        <v>-35034.999999999869</v>
      </c>
      <c r="N121" s="6">
        <v>418.03492499999999</v>
      </c>
      <c r="O121" s="6">
        <f t="shared" si="20"/>
        <v>-35453.034924999869</v>
      </c>
      <c r="P121" s="5">
        <f t="shared" si="21"/>
        <v>1530760</v>
      </c>
      <c r="Q121" s="5" t="str">
        <f t="shared" si="22"/>
        <v/>
      </c>
      <c r="R121">
        <v>3</v>
      </c>
      <c r="S121">
        <v>2</v>
      </c>
      <c r="T121">
        <v>1</v>
      </c>
      <c r="U121">
        <v>0</v>
      </c>
      <c r="V121">
        <v>900</v>
      </c>
      <c r="W121">
        <v>300</v>
      </c>
      <c r="X121">
        <f t="shared" si="24"/>
        <v>115500</v>
      </c>
      <c r="Y121">
        <v>92500</v>
      </c>
      <c r="Z121" s="7">
        <v>4000000</v>
      </c>
      <c r="AA121">
        <v>2</v>
      </c>
    </row>
    <row r="122" spans="1:27" x14ac:dyDescent="0.45">
      <c r="A122">
        <f t="shared" si="26"/>
        <v>5</v>
      </c>
      <c r="B122" s="2">
        <v>44236</v>
      </c>
      <c r="C122" s="9">
        <v>44237</v>
      </c>
      <c r="D122" s="3" t="str">
        <f t="shared" si="23"/>
        <v>Close</v>
      </c>
      <c r="E122" t="s">
        <v>100</v>
      </c>
      <c r="F122" t="str">
        <f>IF(A122="","",IF($K$4=1,SUBSTITUTE(SUBSTITUTE(E122,"_","&amp;")&amp;" "&amp;'[1]Expiry Dates Fut'!$A$8&amp;"-NSF",#REF!,#REF!),"nse_fo|"&amp;SUBSTITUTE(E122,"_","&amp;")&amp;$B$4))</f>
        <v>nse_fo|PNBEntry Date</v>
      </c>
      <c r="G122">
        <v>16000</v>
      </c>
      <c r="H122">
        <v>48000</v>
      </c>
      <c r="I122">
        <f t="shared" si="25"/>
        <v>3</v>
      </c>
      <c r="J122" s="6">
        <v>41.1</v>
      </c>
      <c r="K122" s="5">
        <f t="shared" si="18"/>
        <v>1972800</v>
      </c>
      <c r="L122" s="4">
        <v>39.1</v>
      </c>
      <c r="M122" s="4">
        <f t="shared" si="19"/>
        <v>-96000</v>
      </c>
      <c r="N122" s="6">
        <v>519.69600000000003</v>
      </c>
      <c r="O122" s="6">
        <f t="shared" si="20"/>
        <v>-96519.695999999996</v>
      </c>
      <c r="P122" s="5">
        <f t="shared" si="21"/>
        <v>1876800</v>
      </c>
      <c r="Q122" s="5" t="str">
        <f t="shared" si="22"/>
        <v/>
      </c>
      <c r="R122">
        <v>3</v>
      </c>
      <c r="S122">
        <v>2</v>
      </c>
      <c r="T122">
        <v>1</v>
      </c>
      <c r="U122">
        <v>0</v>
      </c>
      <c r="V122">
        <v>900</v>
      </c>
      <c r="W122">
        <v>300</v>
      </c>
      <c r="X122">
        <f t="shared" si="24"/>
        <v>115500</v>
      </c>
      <c r="Y122">
        <v>92500</v>
      </c>
      <c r="Z122" s="7">
        <v>4000000</v>
      </c>
      <c r="AA122">
        <v>2</v>
      </c>
    </row>
    <row r="123" spans="1:27" x14ac:dyDescent="0.45">
      <c r="A123">
        <f t="shared" si="26"/>
        <v>6</v>
      </c>
      <c r="B123" s="2">
        <v>44236</v>
      </c>
      <c r="C123" s="9">
        <v>44237</v>
      </c>
      <c r="D123" s="3" t="str">
        <f t="shared" si="23"/>
        <v>Close</v>
      </c>
      <c r="E123" t="s">
        <v>42</v>
      </c>
      <c r="F123" t="str">
        <f>IF(A123="","",IF($K$4=1,SUBSTITUTE(SUBSTITUTE(E123,"_","&amp;")&amp;" "&amp;'[1]Expiry Dates Fut'!$A$8&amp;"-NSF",#REF!,#REF!),"nse_fo|"&amp;SUBSTITUTE(E123,"_","&amp;")&amp;$B$4))</f>
        <v>nse_fo|POWERGRIDEntry Date</v>
      </c>
      <c r="G123">
        <v>4000</v>
      </c>
      <c r="H123">
        <v>8000</v>
      </c>
      <c r="I123">
        <f t="shared" si="25"/>
        <v>2</v>
      </c>
      <c r="J123" s="6">
        <v>216.05</v>
      </c>
      <c r="K123" s="5">
        <f t="shared" si="18"/>
        <v>1728400</v>
      </c>
      <c r="L123" s="4">
        <v>208.05</v>
      </c>
      <c r="M123" s="4">
        <f t="shared" si="19"/>
        <v>-64000</v>
      </c>
      <c r="N123" s="6">
        <v>458.02800000000002</v>
      </c>
      <c r="O123" s="6">
        <f t="shared" si="20"/>
        <v>-64458.027999999998</v>
      </c>
      <c r="P123" s="5">
        <f t="shared" si="21"/>
        <v>1664400</v>
      </c>
      <c r="Q123" s="5" t="str">
        <f t="shared" si="22"/>
        <v/>
      </c>
      <c r="R123">
        <v>1</v>
      </c>
      <c r="S123">
        <v>0</v>
      </c>
      <c r="T123">
        <v>1</v>
      </c>
      <c r="U123">
        <v>0</v>
      </c>
      <c r="V123">
        <v>900</v>
      </c>
      <c r="W123">
        <v>300</v>
      </c>
      <c r="X123">
        <f t="shared" si="24"/>
        <v>114000</v>
      </c>
      <c r="Y123">
        <v>92500</v>
      </c>
      <c r="Z123" s="7">
        <v>4000000</v>
      </c>
      <c r="AA123">
        <v>2</v>
      </c>
    </row>
    <row r="124" spans="1:27" x14ac:dyDescent="0.45">
      <c r="A124">
        <v>1</v>
      </c>
      <c r="B124" s="2">
        <v>44237</v>
      </c>
      <c r="C124" s="9">
        <v>44238</v>
      </c>
      <c r="D124" s="3" t="str">
        <f t="shared" si="23"/>
        <v>Close</v>
      </c>
      <c r="E124" t="s">
        <v>148</v>
      </c>
      <c r="F124" t="str">
        <f>IF(A124="","",IF($K$4=1,SUBSTITUTE(SUBSTITUTE(E124,"_","&amp;")&amp;" "&amp;'[1]Expiry Dates Fut'!$A$8&amp;"-NSF",#REF!,#REF!),"nse_fo|"&amp;SUBSTITUTE(E124,"_","&amp;")&amp;$B$4))</f>
        <v>nse_fo|BAJAJFINSVEntry Date</v>
      </c>
      <c r="G124">
        <v>125</v>
      </c>
      <c r="H124">
        <v>125</v>
      </c>
      <c r="I124">
        <f t="shared" si="25"/>
        <v>1</v>
      </c>
      <c r="J124" s="6">
        <v>10346.1</v>
      </c>
      <c r="K124" s="5">
        <f t="shared" si="18"/>
        <v>1293262.5</v>
      </c>
      <c r="L124" s="4">
        <v>10317.299999999999</v>
      </c>
      <c r="M124" s="4">
        <f t="shared" si="19"/>
        <v>-3600.0000000001364</v>
      </c>
      <c r="N124" s="6">
        <v>348.69487500000002</v>
      </c>
      <c r="O124" s="6">
        <f t="shared" si="20"/>
        <v>-3948.6948750001366</v>
      </c>
      <c r="P124" s="5">
        <f t="shared" si="21"/>
        <v>1289662.5</v>
      </c>
      <c r="Q124" s="5" t="str">
        <f t="shared" si="22"/>
        <v/>
      </c>
      <c r="R124">
        <v>2</v>
      </c>
      <c r="S124">
        <v>1</v>
      </c>
      <c r="T124">
        <v>1</v>
      </c>
      <c r="U124">
        <v>0</v>
      </c>
      <c r="V124">
        <v>900</v>
      </c>
      <c r="W124">
        <v>300</v>
      </c>
      <c r="X124">
        <f t="shared" si="24"/>
        <v>114500</v>
      </c>
      <c r="Y124">
        <v>92500</v>
      </c>
      <c r="Z124" s="7">
        <v>4000000</v>
      </c>
      <c r="AA124">
        <v>2</v>
      </c>
    </row>
    <row r="125" spans="1:27" x14ac:dyDescent="0.45">
      <c r="A125">
        <f t="shared" si="26"/>
        <v>2</v>
      </c>
      <c r="B125" s="2">
        <v>44237</v>
      </c>
      <c r="C125" s="9">
        <v>44238</v>
      </c>
      <c r="D125" s="3" t="str">
        <f t="shared" si="23"/>
        <v>Close</v>
      </c>
      <c r="E125" t="s">
        <v>87</v>
      </c>
      <c r="F125" t="str">
        <f>IF(A125="","",IF($K$4=1,SUBSTITUTE(SUBSTITUTE(E125,"_","&amp;")&amp;" "&amp;'[1]Expiry Dates Fut'!$A$8&amp;"-NSF",#REF!,#REF!),"nse_fo|"&amp;SUBSTITUTE(E125,"_","&amp;")&amp;$B$4))</f>
        <v>nse_fo|MFSLEntry Date</v>
      </c>
      <c r="G125">
        <v>1300</v>
      </c>
      <c r="H125">
        <v>2600</v>
      </c>
      <c r="I125">
        <f t="shared" si="25"/>
        <v>2</v>
      </c>
      <c r="J125" s="6">
        <v>792.8</v>
      </c>
      <c r="K125" s="5">
        <f t="shared" si="18"/>
        <v>2061279.9999999998</v>
      </c>
      <c r="L125" s="4">
        <v>783.35</v>
      </c>
      <c r="M125" s="4">
        <f t="shared" si="19"/>
        <v>-24569.999999999822</v>
      </c>
      <c r="N125" s="6">
        <v>553.22865000000002</v>
      </c>
      <c r="O125" s="6">
        <f t="shared" si="20"/>
        <v>-25123.228649999823</v>
      </c>
      <c r="P125" s="5">
        <f t="shared" si="21"/>
        <v>2036710</v>
      </c>
      <c r="Q125" s="5" t="str">
        <f t="shared" si="22"/>
        <v/>
      </c>
      <c r="R125">
        <v>1</v>
      </c>
      <c r="S125">
        <v>0</v>
      </c>
      <c r="T125">
        <v>1</v>
      </c>
      <c r="U125">
        <v>0</v>
      </c>
      <c r="V125">
        <v>900</v>
      </c>
      <c r="W125">
        <v>300</v>
      </c>
      <c r="X125">
        <f t="shared" si="24"/>
        <v>114000</v>
      </c>
      <c r="Y125">
        <v>92500</v>
      </c>
      <c r="Z125" s="7">
        <v>4000000</v>
      </c>
      <c r="AA125">
        <v>2</v>
      </c>
    </row>
    <row r="126" spans="1:27" x14ac:dyDescent="0.45">
      <c r="A126">
        <f t="shared" si="26"/>
        <v>3</v>
      </c>
      <c r="B126" s="2">
        <v>44237</v>
      </c>
      <c r="C126" s="9">
        <v>44238</v>
      </c>
      <c r="D126" s="3" t="str">
        <f t="shared" si="23"/>
        <v>Close</v>
      </c>
      <c r="E126" t="s">
        <v>39</v>
      </c>
      <c r="F126" t="str">
        <f>IF(A126="","",IF($K$4=1,SUBSTITUTE(SUBSTITUTE(E126,"_","&amp;")&amp;" "&amp;'[1]Expiry Dates Fut'!$A$8&amp;"-NSF",#REF!,#REF!),"nse_fo|"&amp;SUBSTITUTE(E126,"_","&amp;")&amp;$B$4))</f>
        <v>nse_fo|MUTHOOTFINEntry Date</v>
      </c>
      <c r="G126">
        <v>750</v>
      </c>
      <c r="H126">
        <v>1500</v>
      </c>
      <c r="I126">
        <f t="shared" si="25"/>
        <v>2</v>
      </c>
      <c r="J126" s="6">
        <v>1251.9000000000001</v>
      </c>
      <c r="K126" s="5">
        <f t="shared" si="18"/>
        <v>1877850.0000000002</v>
      </c>
      <c r="L126" s="4">
        <v>1273.5999999999999</v>
      </c>
      <c r="M126" s="4">
        <f t="shared" si="19"/>
        <v>32549.999999999727</v>
      </c>
      <c r="N126" s="6">
        <v>511.41374999999999</v>
      </c>
      <c r="O126" s="6">
        <f t="shared" si="20"/>
        <v>32038.586249999727</v>
      </c>
      <c r="P126" s="5">
        <f t="shared" si="21"/>
        <v>1910399.9999999998</v>
      </c>
      <c r="Q126" s="5" t="str">
        <f t="shared" si="22"/>
        <v/>
      </c>
      <c r="R126">
        <v>2</v>
      </c>
      <c r="S126">
        <v>1</v>
      </c>
      <c r="T126">
        <v>1</v>
      </c>
      <c r="U126">
        <v>0</v>
      </c>
      <c r="V126">
        <v>900</v>
      </c>
      <c r="W126">
        <v>300</v>
      </c>
      <c r="X126">
        <f t="shared" si="24"/>
        <v>114500</v>
      </c>
      <c r="Y126">
        <v>92500</v>
      </c>
      <c r="Z126" s="7">
        <v>4000000</v>
      </c>
      <c r="AA126">
        <v>2</v>
      </c>
    </row>
    <row r="127" spans="1:27" x14ac:dyDescent="0.45">
      <c r="A127">
        <f t="shared" si="26"/>
        <v>4</v>
      </c>
      <c r="B127" s="2">
        <v>44237</v>
      </c>
      <c r="C127" s="9">
        <v>44238</v>
      </c>
      <c r="D127" s="3" t="str">
        <f t="shared" si="23"/>
        <v>Close</v>
      </c>
      <c r="E127" t="s">
        <v>73</v>
      </c>
      <c r="F127" t="str">
        <f>IF(A127="","",IF($K$4=1,SUBSTITUTE(SUBSTITUTE(E127,"_","&amp;")&amp;" "&amp;'[1]Expiry Dates Fut'!$A$8&amp;"-NSF",#REF!,#REF!),"nse_fo|"&amp;SUBSTITUTE(E127,"_","&amp;")&amp;$B$4))</f>
        <v>nse_fo|M&amp;MFINEntry Date</v>
      </c>
      <c r="G127">
        <v>4000</v>
      </c>
      <c r="H127">
        <v>8000</v>
      </c>
      <c r="I127">
        <f t="shared" si="25"/>
        <v>2</v>
      </c>
      <c r="J127" s="6">
        <v>192.95</v>
      </c>
      <c r="K127" s="5">
        <f t="shared" si="18"/>
        <v>1543600</v>
      </c>
      <c r="L127" s="4">
        <v>188.625</v>
      </c>
      <c r="M127" s="4">
        <f t="shared" si="19"/>
        <v>-34599.999999999913</v>
      </c>
      <c r="N127" s="6">
        <v>412.101</v>
      </c>
      <c r="O127" s="6">
        <f t="shared" si="20"/>
        <v>-35012.100999999915</v>
      </c>
      <c r="P127" s="5">
        <f t="shared" si="21"/>
        <v>1509000</v>
      </c>
      <c r="Q127" s="5" t="str">
        <f t="shared" si="22"/>
        <v/>
      </c>
      <c r="R127">
        <v>1</v>
      </c>
      <c r="S127">
        <v>0</v>
      </c>
      <c r="T127">
        <v>1</v>
      </c>
      <c r="U127">
        <v>0</v>
      </c>
      <c r="V127">
        <v>900</v>
      </c>
      <c r="W127">
        <v>300</v>
      </c>
      <c r="X127">
        <f t="shared" si="24"/>
        <v>114000</v>
      </c>
      <c r="Y127">
        <v>92500</v>
      </c>
      <c r="Z127" s="7">
        <v>4000000</v>
      </c>
      <c r="AA127">
        <v>2</v>
      </c>
    </row>
    <row r="128" spans="1:27" x14ac:dyDescent="0.45">
      <c r="A128">
        <f t="shared" si="26"/>
        <v>5</v>
      </c>
      <c r="B128" s="2">
        <v>44237</v>
      </c>
      <c r="C128" s="9">
        <v>44238</v>
      </c>
      <c r="D128" s="3" t="str">
        <f t="shared" si="23"/>
        <v>Close</v>
      </c>
      <c r="E128" t="s">
        <v>111</v>
      </c>
      <c r="F128" t="str">
        <f>IF(A128="","",IF($K$4=1,SUBSTITUTE(SUBSTITUTE(E128,"_","&amp;")&amp;" "&amp;'[1]Expiry Dates Fut'!$A$8&amp;"-NSF",#REF!,#REF!),"nse_fo|"&amp;SUBSTITUTE(E128,"_","&amp;")&amp;$B$4))</f>
        <v>nse_fo|TORNTPOWEREntry Date</v>
      </c>
      <c r="G128">
        <v>3000</v>
      </c>
      <c r="H128">
        <v>6000</v>
      </c>
      <c r="I128">
        <f t="shared" si="25"/>
        <v>2</v>
      </c>
      <c r="J128" s="6">
        <v>329.45</v>
      </c>
      <c r="K128" s="5">
        <f t="shared" si="18"/>
        <v>1976700</v>
      </c>
      <c r="L128" s="4">
        <v>327.64999999999998</v>
      </c>
      <c r="M128" s="4">
        <f t="shared" si="19"/>
        <v>-10800.000000000069</v>
      </c>
      <c r="N128" s="6">
        <v>532.25099999999998</v>
      </c>
      <c r="O128" s="6">
        <f t="shared" si="20"/>
        <v>-11332.251000000069</v>
      </c>
      <c r="P128" s="5">
        <f t="shared" si="21"/>
        <v>1965899.9999999998</v>
      </c>
      <c r="Q128" s="5" t="str">
        <f t="shared" si="22"/>
        <v/>
      </c>
      <c r="R128">
        <v>2</v>
      </c>
      <c r="S128">
        <v>1</v>
      </c>
      <c r="T128">
        <v>1</v>
      </c>
      <c r="U128">
        <v>0</v>
      </c>
      <c r="V128">
        <v>900</v>
      </c>
      <c r="W128">
        <v>300</v>
      </c>
      <c r="X128">
        <f t="shared" si="24"/>
        <v>114500</v>
      </c>
      <c r="Y128">
        <v>92500</v>
      </c>
      <c r="Z128" s="7">
        <v>4000000</v>
      </c>
      <c r="AA128">
        <v>2</v>
      </c>
    </row>
    <row r="129" spans="1:27" x14ac:dyDescent="0.45">
      <c r="A129">
        <v>1</v>
      </c>
      <c r="B129" s="2">
        <v>44238</v>
      </c>
      <c r="C129" s="9">
        <v>44239</v>
      </c>
      <c r="D129" s="3" t="str">
        <f t="shared" si="23"/>
        <v>Close</v>
      </c>
      <c r="E129" t="s">
        <v>84</v>
      </c>
      <c r="F129" t="str">
        <f>IF(A129="","",IF($K$4=1,SUBSTITUTE(SUBSTITUTE(E129,"_","&amp;")&amp;" "&amp;'[1]Expiry Dates Fut'!$A$8&amp;"-NSF",#REF!,#REF!),"nse_fo|"&amp;SUBSTITUTE(E129,"_","&amp;")&amp;$B$4))</f>
        <v>nse_fo|HINDALCOEntry Date</v>
      </c>
      <c r="G129">
        <v>4300</v>
      </c>
      <c r="H129">
        <v>4300</v>
      </c>
      <c r="I129">
        <f t="shared" si="25"/>
        <v>1</v>
      </c>
      <c r="J129" s="6">
        <v>293.10000000000002</v>
      </c>
      <c r="K129" s="5">
        <f t="shared" si="18"/>
        <v>1260330</v>
      </c>
      <c r="L129" s="4">
        <v>292.75</v>
      </c>
      <c r="M129" s="4">
        <f t="shared" si="19"/>
        <v>-1505.0000000000978</v>
      </c>
      <c r="N129" s="6">
        <v>340.08592500000003</v>
      </c>
      <c r="O129" s="6">
        <f t="shared" si="20"/>
        <v>-1845.0859250000979</v>
      </c>
      <c r="P129" s="5">
        <f t="shared" si="21"/>
        <v>1258825</v>
      </c>
      <c r="Q129" s="5" t="str">
        <f t="shared" si="22"/>
        <v/>
      </c>
      <c r="R129">
        <v>1</v>
      </c>
      <c r="S129">
        <v>0</v>
      </c>
      <c r="T129">
        <v>1</v>
      </c>
      <c r="U129">
        <v>0</v>
      </c>
      <c r="V129">
        <v>900</v>
      </c>
      <c r="W129">
        <v>300</v>
      </c>
      <c r="X129">
        <f t="shared" si="24"/>
        <v>114000</v>
      </c>
      <c r="Y129">
        <v>92500</v>
      </c>
      <c r="Z129" s="7">
        <v>4000000</v>
      </c>
      <c r="AA129">
        <v>2</v>
      </c>
    </row>
    <row r="130" spans="1:27" x14ac:dyDescent="0.45">
      <c r="A130">
        <f t="shared" si="26"/>
        <v>2</v>
      </c>
      <c r="B130" s="2">
        <v>44238</v>
      </c>
      <c r="C130" s="9">
        <v>44239</v>
      </c>
      <c r="D130" s="3" t="str">
        <f t="shared" si="23"/>
        <v>Close</v>
      </c>
      <c r="E130" t="s">
        <v>56</v>
      </c>
      <c r="F130" t="str">
        <f>IF(A130="","",IF($K$4=1,SUBSTITUTE(SUBSTITUTE(E130,"_","&amp;")&amp;" "&amp;'[1]Expiry Dates Fut'!$A$8&amp;"-NSF",#REF!,#REF!),"nse_fo|"&amp;SUBSTITUTE(E130,"_","&amp;")&amp;$B$4))</f>
        <v>nse_fo|IDEAEntry Date</v>
      </c>
      <c r="G130">
        <v>70000</v>
      </c>
      <c r="H130">
        <v>140000</v>
      </c>
      <c r="I130">
        <f t="shared" si="25"/>
        <v>2</v>
      </c>
      <c r="J130" s="6">
        <v>12.7</v>
      </c>
      <c r="K130" s="5">
        <f t="shared" si="18"/>
        <v>1778000</v>
      </c>
      <c r="L130" s="4">
        <v>12.7</v>
      </c>
      <c r="M130" s="4">
        <f t="shared" si="19"/>
        <v>0</v>
      </c>
      <c r="N130" s="6">
        <v>480.06</v>
      </c>
      <c r="O130" s="6">
        <f t="shared" si="20"/>
        <v>-480.06</v>
      </c>
      <c r="P130" s="5">
        <f t="shared" si="21"/>
        <v>1778000</v>
      </c>
      <c r="Q130" s="5" t="str">
        <f t="shared" si="22"/>
        <v/>
      </c>
      <c r="R130">
        <v>1</v>
      </c>
      <c r="S130">
        <v>0</v>
      </c>
      <c r="T130">
        <v>1</v>
      </c>
      <c r="U130">
        <v>0</v>
      </c>
      <c r="V130">
        <v>900</v>
      </c>
      <c r="W130">
        <v>300</v>
      </c>
      <c r="X130">
        <f t="shared" si="24"/>
        <v>114000</v>
      </c>
      <c r="Y130">
        <v>92500</v>
      </c>
      <c r="Z130" s="7">
        <v>4000000</v>
      </c>
      <c r="AA130">
        <v>2</v>
      </c>
    </row>
    <row r="131" spans="1:27" x14ac:dyDescent="0.45">
      <c r="A131">
        <f t="shared" si="26"/>
        <v>3</v>
      </c>
      <c r="B131" s="2">
        <v>44238</v>
      </c>
      <c r="C131" s="9">
        <v>44239</v>
      </c>
      <c r="D131" s="3" t="str">
        <f t="shared" si="23"/>
        <v>Close</v>
      </c>
      <c r="E131" t="s">
        <v>89</v>
      </c>
      <c r="F131" t="str">
        <f>IF(A131="","",IF($K$4=1,SUBSTITUTE(SUBSTITUTE(E131,"_","&amp;")&amp;" "&amp;'[1]Expiry Dates Fut'!$A$8&amp;"-NSF",#REF!,#REF!),"nse_fo|"&amp;SUBSTITUTE(E131,"_","&amp;")&amp;$B$4))</f>
        <v>nse_fo|IGLEntry Date</v>
      </c>
      <c r="G131">
        <v>1375</v>
      </c>
      <c r="H131">
        <v>2750</v>
      </c>
      <c r="I131">
        <f t="shared" si="25"/>
        <v>2</v>
      </c>
      <c r="J131" s="6">
        <v>564.70000000000005</v>
      </c>
      <c r="K131" s="5">
        <f t="shared" si="18"/>
        <v>1552925.0000000002</v>
      </c>
      <c r="L131" s="4">
        <v>567.20000000000005</v>
      </c>
      <c r="M131" s="4">
        <f t="shared" si="19"/>
        <v>6875</v>
      </c>
      <c r="N131" s="6">
        <v>420.21787500000005</v>
      </c>
      <c r="O131" s="6">
        <f t="shared" si="20"/>
        <v>6454.7821249999997</v>
      </c>
      <c r="P131" s="5">
        <f t="shared" si="21"/>
        <v>1559800.0000000002</v>
      </c>
      <c r="Q131" s="5" t="str">
        <f t="shared" si="22"/>
        <v/>
      </c>
      <c r="R131">
        <v>1</v>
      </c>
      <c r="S131">
        <v>0</v>
      </c>
      <c r="T131">
        <v>1</v>
      </c>
      <c r="U131">
        <v>0</v>
      </c>
      <c r="V131">
        <v>900</v>
      </c>
      <c r="W131">
        <v>300</v>
      </c>
      <c r="X131">
        <f t="shared" si="24"/>
        <v>114000</v>
      </c>
      <c r="Y131">
        <v>92500</v>
      </c>
      <c r="Z131" s="7">
        <v>4000000</v>
      </c>
      <c r="AA131">
        <v>2</v>
      </c>
    </row>
    <row r="132" spans="1:27" x14ac:dyDescent="0.45">
      <c r="A132">
        <f t="shared" si="26"/>
        <v>4</v>
      </c>
      <c r="B132" s="2">
        <v>44238</v>
      </c>
      <c r="C132" s="9">
        <v>44239</v>
      </c>
      <c r="D132" s="3" t="str">
        <f t="shared" si="23"/>
        <v>Close</v>
      </c>
      <c r="E132" t="s">
        <v>97</v>
      </c>
      <c r="F132" t="str">
        <f>IF(A132="","",IF($K$4=1,SUBSTITUTE(SUBSTITUTE(E132,"_","&amp;")&amp;" "&amp;'[1]Expiry Dates Fut'!$A$8&amp;"-NSF",#REF!,#REF!),"nse_fo|"&amp;SUBSTITUTE(E132,"_","&amp;")&amp;$B$4))</f>
        <v>nse_fo|L&amp;TFHEntry Date</v>
      </c>
      <c r="G132">
        <v>8924</v>
      </c>
      <c r="H132">
        <v>17848</v>
      </c>
      <c r="I132">
        <f t="shared" si="25"/>
        <v>2</v>
      </c>
      <c r="J132" s="6">
        <v>94.25</v>
      </c>
      <c r="K132" s="5">
        <f t="shared" si="18"/>
        <v>1682174</v>
      </c>
      <c r="L132" s="4">
        <v>93.65</v>
      </c>
      <c r="M132" s="4">
        <f t="shared" si="19"/>
        <v>-10708.799999999899</v>
      </c>
      <c r="N132" s="6">
        <v>452.74129200000004</v>
      </c>
      <c r="O132" s="6">
        <f t="shared" si="20"/>
        <v>-11161.5412919999</v>
      </c>
      <c r="P132" s="5">
        <f t="shared" si="21"/>
        <v>1671465.2000000002</v>
      </c>
      <c r="Q132" s="5" t="str">
        <f t="shared" si="22"/>
        <v/>
      </c>
      <c r="R132">
        <v>1</v>
      </c>
      <c r="S132">
        <v>0</v>
      </c>
      <c r="T132">
        <v>1</v>
      </c>
      <c r="U132">
        <v>0</v>
      </c>
      <c r="V132">
        <v>900</v>
      </c>
      <c r="W132">
        <v>300</v>
      </c>
      <c r="X132">
        <f t="shared" si="24"/>
        <v>114000</v>
      </c>
      <c r="Y132">
        <v>92500</v>
      </c>
      <c r="Z132" s="7">
        <v>4000000</v>
      </c>
      <c r="AA132">
        <v>2</v>
      </c>
    </row>
    <row r="133" spans="1:27" x14ac:dyDescent="0.45">
      <c r="A133">
        <f t="shared" si="26"/>
        <v>5</v>
      </c>
      <c r="B133" s="2">
        <v>44238</v>
      </c>
      <c r="C133" s="9">
        <v>44239</v>
      </c>
      <c r="D133" s="3" t="str">
        <f t="shared" si="23"/>
        <v>Close</v>
      </c>
      <c r="E133" t="s">
        <v>49</v>
      </c>
      <c r="F133" t="str">
        <f>IF(A133="","",IF($K$4=1,SUBSTITUTE(SUBSTITUTE(E133,"_","&amp;")&amp;" "&amp;'[1]Expiry Dates Fut'!$A$8&amp;"-NSF",#REF!,#REF!),"nse_fo|"&amp;SUBSTITUTE(E133,"_","&amp;")&amp;$B$4))</f>
        <v>nse_fo|MANAPPURAMEntry Date</v>
      </c>
      <c r="G133">
        <v>6000</v>
      </c>
      <c r="H133">
        <v>12000</v>
      </c>
      <c r="I133">
        <f t="shared" si="25"/>
        <v>2</v>
      </c>
      <c r="J133" s="6">
        <v>178.3</v>
      </c>
      <c r="K133" s="5">
        <f t="shared" si="18"/>
        <v>2139600</v>
      </c>
      <c r="L133" s="4">
        <v>177.55</v>
      </c>
      <c r="M133" s="4">
        <f t="shared" si="19"/>
        <v>-9000</v>
      </c>
      <c r="N133" s="6">
        <v>576.47699999999998</v>
      </c>
      <c r="O133" s="6">
        <f t="shared" si="20"/>
        <v>-9576.4770000000008</v>
      </c>
      <c r="P133" s="5">
        <f t="shared" si="21"/>
        <v>2130600</v>
      </c>
      <c r="Q133" s="5" t="str">
        <f t="shared" si="22"/>
        <v/>
      </c>
      <c r="R133">
        <v>1</v>
      </c>
      <c r="S133">
        <v>0</v>
      </c>
      <c r="T133">
        <v>1</v>
      </c>
      <c r="U133">
        <v>0</v>
      </c>
      <c r="V133">
        <v>900</v>
      </c>
      <c r="W133">
        <v>300</v>
      </c>
      <c r="X133">
        <f t="shared" si="24"/>
        <v>114000</v>
      </c>
      <c r="Y133">
        <v>92500</v>
      </c>
      <c r="Z133" s="7">
        <v>4000000</v>
      </c>
      <c r="AA133">
        <v>2</v>
      </c>
    </row>
    <row r="134" spans="1:27" x14ac:dyDescent="0.45">
      <c r="A134">
        <f t="shared" si="26"/>
        <v>6</v>
      </c>
      <c r="B134" s="2">
        <v>44238</v>
      </c>
      <c r="C134" s="9">
        <v>44239</v>
      </c>
      <c r="D134" s="3" t="str">
        <f t="shared" si="23"/>
        <v>Close</v>
      </c>
      <c r="E134" t="s">
        <v>107</v>
      </c>
      <c r="F134" t="str">
        <f>IF(A134="","",IF($K$4=1,SUBSTITUTE(SUBSTITUTE(E134,"_","&amp;")&amp;" "&amp;'[1]Expiry Dates Fut'!$A$8&amp;"-NSF",#REF!,#REF!),"nse_fo|"&amp;SUBSTITUTE(E134,"_","&amp;")&amp;$B$4))</f>
        <v>nse_fo|MGLEntry Date</v>
      </c>
      <c r="G134">
        <v>600</v>
      </c>
      <c r="H134">
        <v>1800</v>
      </c>
      <c r="I134">
        <f t="shared" si="25"/>
        <v>3</v>
      </c>
      <c r="J134" s="6">
        <v>1164.0999999999999</v>
      </c>
      <c r="K134" s="5">
        <f t="shared" si="18"/>
        <v>2095379.9999999998</v>
      </c>
      <c r="L134" s="4">
        <v>1151.9833333300001</v>
      </c>
      <c r="M134" s="4">
        <f t="shared" si="19"/>
        <v>-21810.000005999747</v>
      </c>
      <c r="N134" s="6">
        <v>562.80824999919002</v>
      </c>
      <c r="O134" s="6">
        <f t="shared" si="20"/>
        <v>-22372.808255998938</v>
      </c>
      <c r="P134" s="5">
        <f t="shared" si="21"/>
        <v>2073569.9999940002</v>
      </c>
      <c r="Q134" s="5" t="str">
        <f t="shared" si="22"/>
        <v/>
      </c>
      <c r="R134">
        <v>2</v>
      </c>
      <c r="S134">
        <v>1</v>
      </c>
      <c r="T134">
        <v>2</v>
      </c>
      <c r="U134">
        <v>0</v>
      </c>
      <c r="V134">
        <v>900</v>
      </c>
      <c r="W134">
        <v>300</v>
      </c>
      <c r="X134">
        <f t="shared" si="24"/>
        <v>114500</v>
      </c>
      <c r="Y134">
        <v>92500</v>
      </c>
      <c r="Z134" s="7">
        <v>4000000</v>
      </c>
      <c r="AA134">
        <v>2</v>
      </c>
    </row>
    <row r="135" spans="1:27" x14ac:dyDescent="0.45">
      <c r="A135">
        <f t="shared" si="26"/>
        <v>7</v>
      </c>
      <c r="B135" s="2">
        <v>44238</v>
      </c>
      <c r="C135" s="9">
        <v>44239</v>
      </c>
      <c r="D135" s="3" t="str">
        <f t="shared" si="23"/>
        <v>Close</v>
      </c>
      <c r="E135" t="s">
        <v>73</v>
      </c>
      <c r="F135" t="str">
        <f>IF(A135="","",IF($K$4=1,SUBSTITUTE(SUBSTITUTE(E135,"_","&amp;")&amp;" "&amp;'[1]Expiry Dates Fut'!$A$8&amp;"-NSF",#REF!,#REF!),"nse_fo|"&amp;SUBSTITUTE(E135,"_","&amp;")&amp;$B$4))</f>
        <v>nse_fo|M&amp;MFINEntry Date</v>
      </c>
      <c r="G135">
        <v>4000</v>
      </c>
      <c r="H135">
        <v>8000</v>
      </c>
      <c r="I135">
        <f t="shared" si="25"/>
        <v>2</v>
      </c>
      <c r="J135" s="6">
        <v>197.1</v>
      </c>
      <c r="K135" s="5">
        <f t="shared" si="18"/>
        <v>1576800</v>
      </c>
      <c r="L135" s="4">
        <v>195.35</v>
      </c>
      <c r="M135" s="4">
        <f t="shared" si="19"/>
        <v>-14000</v>
      </c>
      <c r="N135" s="6">
        <v>423.846</v>
      </c>
      <c r="O135" s="6">
        <f t="shared" si="20"/>
        <v>-14423.846</v>
      </c>
      <c r="P135" s="5">
        <f t="shared" si="21"/>
        <v>1562800</v>
      </c>
      <c r="Q135" s="5" t="str">
        <f t="shared" si="22"/>
        <v/>
      </c>
      <c r="R135">
        <v>1</v>
      </c>
      <c r="S135">
        <v>0</v>
      </c>
      <c r="T135">
        <v>1</v>
      </c>
      <c r="U135">
        <v>0</v>
      </c>
      <c r="V135">
        <v>900</v>
      </c>
      <c r="W135">
        <v>300</v>
      </c>
      <c r="X135">
        <f t="shared" si="24"/>
        <v>114000</v>
      </c>
      <c r="Y135">
        <v>92500</v>
      </c>
      <c r="Z135" s="7">
        <v>4000000</v>
      </c>
      <c r="AA135">
        <v>2</v>
      </c>
    </row>
    <row r="136" spans="1:27" x14ac:dyDescent="0.45">
      <c r="A136">
        <f t="shared" si="26"/>
        <v>8</v>
      </c>
      <c r="B136" s="2">
        <v>44238</v>
      </c>
      <c r="C136" s="9">
        <v>44239</v>
      </c>
      <c r="D136" s="3" t="str">
        <f t="shared" si="23"/>
        <v>Close</v>
      </c>
      <c r="E136" t="s">
        <v>147</v>
      </c>
      <c r="F136" t="str">
        <f>IF(A136="","",IF($K$4=1,SUBSTITUTE(SUBSTITUTE(E136,"_","&amp;")&amp;" "&amp;'[1]Expiry Dates Fut'!$A$8&amp;"-NSF",#REF!,#REF!),"nse_fo|"&amp;SUBSTITUTE(E136,"_","&amp;")&amp;$B$4))</f>
        <v>nse_fo|NAUKRIEntry Date</v>
      </c>
      <c r="G136">
        <v>250</v>
      </c>
      <c r="H136">
        <v>250</v>
      </c>
      <c r="I136">
        <f t="shared" si="25"/>
        <v>1</v>
      </c>
      <c r="J136" s="6">
        <v>5320</v>
      </c>
      <c r="K136" s="5">
        <f t="shared" si="18"/>
        <v>1330000</v>
      </c>
      <c r="L136" s="4">
        <v>5383.45</v>
      </c>
      <c r="M136" s="4">
        <f t="shared" si="19"/>
        <v>15862.499999999955</v>
      </c>
      <c r="N136" s="6">
        <v>361.24143750000002</v>
      </c>
      <c r="O136" s="6">
        <f t="shared" si="20"/>
        <v>15501.258562499954</v>
      </c>
      <c r="P136" s="5">
        <f t="shared" si="21"/>
        <v>1345862.5</v>
      </c>
      <c r="Q136" s="5" t="str">
        <f t="shared" si="22"/>
        <v/>
      </c>
      <c r="R136">
        <v>1</v>
      </c>
      <c r="S136">
        <v>0</v>
      </c>
      <c r="T136">
        <v>2</v>
      </c>
      <c r="U136">
        <v>0</v>
      </c>
      <c r="V136">
        <v>900</v>
      </c>
      <c r="W136">
        <v>300</v>
      </c>
      <c r="X136">
        <f t="shared" si="24"/>
        <v>114000</v>
      </c>
      <c r="Y136">
        <v>92500</v>
      </c>
      <c r="Z136" s="7">
        <v>4000000</v>
      </c>
      <c r="AA136">
        <v>2</v>
      </c>
    </row>
    <row r="137" spans="1:27" x14ac:dyDescent="0.45">
      <c r="A137">
        <v>1</v>
      </c>
      <c r="B137" s="2">
        <v>44239</v>
      </c>
      <c r="C137" s="9">
        <v>44242</v>
      </c>
      <c r="D137" s="3" t="str">
        <f t="shared" si="23"/>
        <v>Close</v>
      </c>
      <c r="E137" t="s">
        <v>63</v>
      </c>
      <c r="F137" t="str">
        <f>IF(A137="","",IF($K$4=1,SUBSTITUTE(SUBSTITUTE(E137,"_","&amp;")&amp;" "&amp;'[1]Expiry Dates Fut'!$A$8&amp;"-NSF",#REF!,#REF!),"nse_fo|"&amp;SUBSTITUTE(E137,"_","&amp;")&amp;$B$4))</f>
        <v>nse_fo|ADANIENTEntry Date</v>
      </c>
      <c r="G137">
        <v>2000</v>
      </c>
      <c r="H137">
        <v>2000</v>
      </c>
      <c r="I137">
        <f t="shared" si="25"/>
        <v>1</v>
      </c>
      <c r="J137" s="6">
        <v>684.9</v>
      </c>
      <c r="K137" s="5">
        <f t="shared" si="18"/>
        <v>1369800</v>
      </c>
      <c r="L137" s="4">
        <v>711.7</v>
      </c>
      <c r="M137" s="4">
        <f t="shared" si="19"/>
        <v>53600.000000000138</v>
      </c>
      <c r="N137" s="6">
        <v>377.08199999999999</v>
      </c>
      <c r="O137" s="6">
        <f t="shared" si="20"/>
        <v>53222.918000000136</v>
      </c>
      <c r="P137" s="5">
        <f t="shared" si="21"/>
        <v>1423400</v>
      </c>
      <c r="Q137" s="5" t="str">
        <f t="shared" si="22"/>
        <v/>
      </c>
      <c r="R137">
        <v>1</v>
      </c>
      <c r="S137">
        <v>0</v>
      </c>
      <c r="T137">
        <v>2</v>
      </c>
      <c r="U137">
        <v>0</v>
      </c>
      <c r="V137">
        <v>900</v>
      </c>
      <c r="W137">
        <v>300</v>
      </c>
      <c r="X137">
        <f t="shared" si="24"/>
        <v>114000</v>
      </c>
      <c r="Y137">
        <v>92500</v>
      </c>
      <c r="Z137" s="7">
        <v>4000000</v>
      </c>
      <c r="AA137">
        <v>2</v>
      </c>
    </row>
    <row r="138" spans="1:27" x14ac:dyDescent="0.45">
      <c r="A138">
        <f t="shared" si="26"/>
        <v>2</v>
      </c>
      <c r="B138" s="2">
        <v>44239</v>
      </c>
      <c r="C138" s="9">
        <v>44242</v>
      </c>
      <c r="D138" s="3" t="str">
        <f t="shared" si="23"/>
        <v>Close</v>
      </c>
      <c r="E138" t="s">
        <v>127</v>
      </c>
      <c r="F138" t="str">
        <f>IF(A138="","",IF($K$4=1,SUBSTITUTE(SUBSTITUTE(E138,"_","&amp;")&amp;" "&amp;'[1]Expiry Dates Fut'!$A$8&amp;"-NSF",#REF!,#REF!),"nse_fo|"&amp;SUBSTITUTE(E138,"_","&amp;")&amp;$B$4))</f>
        <v>nse_fo|CONCOREntry Date</v>
      </c>
      <c r="G138">
        <v>1563</v>
      </c>
      <c r="H138">
        <v>3126</v>
      </c>
      <c r="I138">
        <f t="shared" si="25"/>
        <v>2</v>
      </c>
      <c r="J138" s="6">
        <v>517.20000000000005</v>
      </c>
      <c r="K138" s="5">
        <f t="shared" si="18"/>
        <v>1616767.2000000002</v>
      </c>
      <c r="L138" s="4">
        <v>538.04999999999995</v>
      </c>
      <c r="M138" s="4">
        <f t="shared" si="19"/>
        <v>65177.099999999715</v>
      </c>
      <c r="N138" s="6">
        <v>445.3260525</v>
      </c>
      <c r="O138" s="6">
        <f t="shared" si="20"/>
        <v>64731.773947499714</v>
      </c>
      <c r="P138" s="5">
        <f t="shared" si="21"/>
        <v>1681944.2999999998</v>
      </c>
      <c r="Q138" s="5" t="str">
        <f t="shared" si="22"/>
        <v/>
      </c>
      <c r="R138">
        <v>1</v>
      </c>
      <c r="S138">
        <v>0</v>
      </c>
      <c r="T138">
        <v>1</v>
      </c>
      <c r="U138">
        <v>0</v>
      </c>
      <c r="V138">
        <v>900</v>
      </c>
      <c r="W138">
        <v>300</v>
      </c>
      <c r="X138">
        <f t="shared" si="24"/>
        <v>114000</v>
      </c>
      <c r="Y138">
        <v>92500</v>
      </c>
      <c r="Z138" s="7">
        <v>4000000</v>
      </c>
      <c r="AA138">
        <v>2</v>
      </c>
    </row>
    <row r="139" spans="1:27" x14ac:dyDescent="0.45">
      <c r="A139">
        <f t="shared" si="26"/>
        <v>3</v>
      </c>
      <c r="B139" s="2">
        <v>44239</v>
      </c>
      <c r="C139" s="9">
        <v>44242</v>
      </c>
      <c r="D139" s="3" t="str">
        <f t="shared" si="23"/>
        <v>Close</v>
      </c>
      <c r="E139" t="s">
        <v>39</v>
      </c>
      <c r="F139" t="str">
        <f>IF(A139="","",IF($K$4=1,SUBSTITUTE(SUBSTITUTE(E139,"_","&amp;")&amp;" "&amp;'[1]Expiry Dates Fut'!$A$8&amp;"-NSF",#REF!,#REF!),"nse_fo|"&amp;SUBSTITUTE(E139,"_","&amp;")&amp;$B$4))</f>
        <v>nse_fo|MUTHOOTFINEntry Date</v>
      </c>
      <c r="G139">
        <v>750</v>
      </c>
      <c r="H139">
        <v>1500</v>
      </c>
      <c r="I139">
        <f t="shared" si="25"/>
        <v>2</v>
      </c>
      <c r="J139" s="6">
        <v>1328.35</v>
      </c>
      <c r="K139" s="5">
        <f t="shared" si="18"/>
        <v>1992524.9999999998</v>
      </c>
      <c r="L139" s="4">
        <v>1345.55</v>
      </c>
      <c r="M139" s="4">
        <f t="shared" si="19"/>
        <v>25800.000000000069</v>
      </c>
      <c r="N139" s="6">
        <v>541.46474999999998</v>
      </c>
      <c r="O139" s="6">
        <f t="shared" si="20"/>
        <v>25258.53525000007</v>
      </c>
      <c r="P139" s="5">
        <f t="shared" si="21"/>
        <v>2018325</v>
      </c>
      <c r="Q139" s="5" t="str">
        <f t="shared" si="22"/>
        <v/>
      </c>
      <c r="R139">
        <v>2</v>
      </c>
      <c r="S139">
        <v>1</v>
      </c>
      <c r="T139">
        <v>1</v>
      </c>
      <c r="U139">
        <v>0</v>
      </c>
      <c r="V139">
        <v>900</v>
      </c>
      <c r="W139">
        <v>300</v>
      </c>
      <c r="X139">
        <f t="shared" si="24"/>
        <v>114500</v>
      </c>
      <c r="Y139">
        <v>92500</v>
      </c>
      <c r="Z139" s="7">
        <v>4000000</v>
      </c>
      <c r="AA139">
        <v>2</v>
      </c>
    </row>
    <row r="140" spans="1:27" x14ac:dyDescent="0.45">
      <c r="A140">
        <f t="shared" si="26"/>
        <v>4</v>
      </c>
      <c r="B140" s="2">
        <v>44239</v>
      </c>
      <c r="C140" s="9">
        <v>44242</v>
      </c>
      <c r="D140" s="3" t="str">
        <f t="shared" si="23"/>
        <v>Close</v>
      </c>
      <c r="E140" t="s">
        <v>73</v>
      </c>
      <c r="F140" t="str">
        <f>IF(A140="","",IF($K$4=1,SUBSTITUTE(SUBSTITUTE(E140,"_","&amp;")&amp;" "&amp;'[1]Expiry Dates Fut'!$A$8&amp;"-NSF",#REF!,#REF!),"nse_fo|"&amp;SUBSTITUTE(E140,"_","&amp;")&amp;$B$4))</f>
        <v>nse_fo|M&amp;MFINEntry Date</v>
      </c>
      <c r="G140">
        <v>4000</v>
      </c>
      <c r="H140">
        <v>8000</v>
      </c>
      <c r="I140">
        <f t="shared" si="25"/>
        <v>2</v>
      </c>
      <c r="J140" s="6">
        <v>206.8</v>
      </c>
      <c r="K140" s="5">
        <f t="shared" si="18"/>
        <v>1654400</v>
      </c>
      <c r="L140" s="4">
        <v>209.42500000000001</v>
      </c>
      <c r="M140" s="4">
        <f t="shared" si="19"/>
        <v>21000</v>
      </c>
      <c r="N140" s="6">
        <v>449.52300000000002</v>
      </c>
      <c r="O140" s="6">
        <f t="shared" si="20"/>
        <v>20550.476999999999</v>
      </c>
      <c r="P140" s="5">
        <f t="shared" si="21"/>
        <v>1675400</v>
      </c>
      <c r="Q140" s="5" t="str">
        <f t="shared" si="22"/>
        <v/>
      </c>
      <c r="R140">
        <v>2</v>
      </c>
      <c r="S140">
        <v>1</v>
      </c>
      <c r="T140">
        <v>1</v>
      </c>
      <c r="U140">
        <v>0</v>
      </c>
      <c r="V140">
        <v>900</v>
      </c>
      <c r="W140">
        <v>300</v>
      </c>
      <c r="X140">
        <f t="shared" si="24"/>
        <v>114500</v>
      </c>
      <c r="Y140">
        <v>92500</v>
      </c>
      <c r="Z140" s="7">
        <v>4000000</v>
      </c>
      <c r="AA140">
        <v>2</v>
      </c>
    </row>
    <row r="141" spans="1:27" x14ac:dyDescent="0.45">
      <c r="A141">
        <f t="shared" si="26"/>
        <v>5</v>
      </c>
      <c r="B141" s="2">
        <v>44239</v>
      </c>
      <c r="C141" s="9">
        <v>44242</v>
      </c>
      <c r="D141" s="3" t="str">
        <f t="shared" si="23"/>
        <v>Close</v>
      </c>
      <c r="E141" t="s">
        <v>67</v>
      </c>
      <c r="F141" t="str">
        <f>IF(A141="","",IF($K$4=1,SUBSTITUTE(SUBSTITUTE(E141,"_","&amp;")&amp;" "&amp;'[1]Expiry Dates Fut'!$A$8&amp;"-NSF",#REF!,#REF!),"nse_fo|"&amp;SUBSTITUTE(E141,"_","&amp;")&amp;$B$4))</f>
        <v>nse_fo|PELEntry Date</v>
      </c>
      <c r="G141">
        <v>550</v>
      </c>
      <c r="H141">
        <v>1100</v>
      </c>
      <c r="I141">
        <f t="shared" si="25"/>
        <v>2</v>
      </c>
      <c r="J141" s="6">
        <v>1700.8</v>
      </c>
      <c r="K141" s="5">
        <f t="shared" si="18"/>
        <v>1870880</v>
      </c>
      <c r="L141" s="4">
        <v>1752</v>
      </c>
      <c r="M141" s="4">
        <f t="shared" si="19"/>
        <v>56320.000000000051</v>
      </c>
      <c r="N141" s="6">
        <v>512.74080000000004</v>
      </c>
      <c r="O141" s="6">
        <f t="shared" si="20"/>
        <v>55807.259200000051</v>
      </c>
      <c r="P141" s="5">
        <f t="shared" si="21"/>
        <v>1927200</v>
      </c>
      <c r="Q141" s="5" t="str">
        <f t="shared" si="22"/>
        <v/>
      </c>
      <c r="R141">
        <v>2</v>
      </c>
      <c r="S141">
        <v>2</v>
      </c>
      <c r="T141">
        <v>1</v>
      </c>
      <c r="U141">
        <v>0</v>
      </c>
      <c r="V141">
        <v>900</v>
      </c>
      <c r="W141">
        <v>300</v>
      </c>
      <c r="X141">
        <f t="shared" si="24"/>
        <v>115000</v>
      </c>
      <c r="Y141">
        <v>92500</v>
      </c>
      <c r="Z141" s="7">
        <v>4000000</v>
      </c>
      <c r="AA141">
        <v>2</v>
      </c>
    </row>
    <row r="142" spans="1:27" x14ac:dyDescent="0.45">
      <c r="A142">
        <v>1</v>
      </c>
      <c r="B142" s="2">
        <v>44242</v>
      </c>
      <c r="C142" s="9">
        <v>44243</v>
      </c>
      <c r="D142" s="3" t="str">
        <f t="shared" si="23"/>
        <v>Close</v>
      </c>
      <c r="E142" t="s">
        <v>68</v>
      </c>
      <c r="F142" t="str">
        <f>IF(A142="","",IF($K$4=1,SUBSTITUTE(SUBSTITUTE(E142,"_","&amp;")&amp;" "&amp;'[1]Expiry Dates Fut'!$A$8&amp;"-NSF",#REF!,#REF!),"nse_fo|"&amp;SUBSTITUTE(E142,"_","&amp;")&amp;$B$4))</f>
        <v>nse_fo|CHOLAFINEntry Date</v>
      </c>
      <c r="G142">
        <v>2500</v>
      </c>
      <c r="H142">
        <v>2500</v>
      </c>
      <c r="I142">
        <f t="shared" si="25"/>
        <v>1</v>
      </c>
      <c r="J142" s="6">
        <v>520.5</v>
      </c>
      <c r="K142" s="5">
        <f t="shared" si="18"/>
        <v>1301250</v>
      </c>
      <c r="L142" s="4">
        <v>529.79999999999995</v>
      </c>
      <c r="M142" s="4">
        <f t="shared" si="19"/>
        <v>23249.999999999887</v>
      </c>
      <c r="N142" s="6">
        <v>354.47624999999999</v>
      </c>
      <c r="O142" s="6">
        <f t="shared" si="20"/>
        <v>22895.523749999888</v>
      </c>
      <c r="P142" s="5">
        <f t="shared" si="21"/>
        <v>1324500</v>
      </c>
      <c r="Q142" s="5" t="str">
        <f t="shared" si="22"/>
        <v/>
      </c>
      <c r="R142">
        <v>1</v>
      </c>
      <c r="S142">
        <v>0</v>
      </c>
      <c r="T142">
        <v>1</v>
      </c>
      <c r="U142">
        <v>0</v>
      </c>
      <c r="V142">
        <v>900</v>
      </c>
      <c r="W142">
        <v>300</v>
      </c>
      <c r="X142">
        <f t="shared" si="24"/>
        <v>102500</v>
      </c>
      <c r="Y142">
        <v>92500</v>
      </c>
      <c r="Z142" s="7">
        <v>4000000</v>
      </c>
      <c r="AA142">
        <v>2</v>
      </c>
    </row>
    <row r="143" spans="1:27" x14ac:dyDescent="0.45">
      <c r="A143">
        <f t="shared" si="26"/>
        <v>2</v>
      </c>
      <c r="B143" s="2">
        <v>44242</v>
      </c>
      <c r="C143" s="9">
        <v>44243</v>
      </c>
      <c r="D143" s="3" t="str">
        <f t="shared" si="23"/>
        <v>Close</v>
      </c>
      <c r="E143" t="s">
        <v>73</v>
      </c>
      <c r="F143" t="str">
        <f>IF(A143="","",IF($K$4=1,SUBSTITUTE(SUBSTITUTE(E143,"_","&amp;")&amp;" "&amp;'[1]Expiry Dates Fut'!$A$8&amp;"-NSF",#REF!,#REF!),"nse_fo|"&amp;SUBSTITUTE(E143,"_","&amp;")&amp;$B$4))</f>
        <v>nse_fo|M&amp;MFINEntry Date</v>
      </c>
      <c r="G143">
        <v>4000</v>
      </c>
      <c r="H143">
        <v>8000</v>
      </c>
      <c r="I143">
        <f t="shared" si="25"/>
        <v>2</v>
      </c>
      <c r="J143" s="6">
        <v>220.1</v>
      </c>
      <c r="K143" s="5">
        <f t="shared" si="18"/>
        <v>1760800</v>
      </c>
      <c r="L143" s="4">
        <v>212.77500000000001</v>
      </c>
      <c r="M143" s="4">
        <f t="shared" si="19"/>
        <v>-58599.999999999913</v>
      </c>
      <c r="N143" s="6">
        <v>467.505</v>
      </c>
      <c r="O143" s="6">
        <f t="shared" si="20"/>
        <v>-59067.50499999991</v>
      </c>
      <c r="P143" s="5">
        <f t="shared" si="21"/>
        <v>1702200</v>
      </c>
      <c r="Q143" s="5" t="str">
        <f t="shared" si="22"/>
        <v/>
      </c>
      <c r="R143">
        <v>1</v>
      </c>
      <c r="S143">
        <v>0</v>
      </c>
      <c r="T143">
        <v>2</v>
      </c>
      <c r="U143">
        <v>0</v>
      </c>
      <c r="V143">
        <v>900</v>
      </c>
      <c r="W143">
        <v>300</v>
      </c>
      <c r="X143">
        <f t="shared" si="24"/>
        <v>102500</v>
      </c>
      <c r="Y143">
        <v>92500</v>
      </c>
      <c r="Z143" s="7">
        <v>4000000</v>
      </c>
      <c r="AA143">
        <v>2</v>
      </c>
    </row>
    <row r="144" spans="1:27" x14ac:dyDescent="0.45">
      <c r="A144">
        <f t="shared" si="26"/>
        <v>3</v>
      </c>
      <c r="B144" s="2">
        <v>44242</v>
      </c>
      <c r="C144" s="9">
        <v>44243</v>
      </c>
      <c r="D144" s="3" t="str">
        <f t="shared" si="23"/>
        <v>Close</v>
      </c>
      <c r="E144" t="s">
        <v>67</v>
      </c>
      <c r="F144" t="str">
        <f>IF(A144="","",IF($K$4=1,SUBSTITUTE(SUBSTITUTE(E144,"_","&amp;")&amp;" "&amp;'[1]Expiry Dates Fut'!$A$8&amp;"-NSF",#REF!,#REF!),"nse_fo|"&amp;SUBSTITUTE(E144,"_","&amp;")&amp;$B$4))</f>
        <v>nse_fo|PELEntry Date</v>
      </c>
      <c r="G144">
        <v>550</v>
      </c>
      <c r="H144">
        <v>1100</v>
      </c>
      <c r="I144">
        <f t="shared" si="25"/>
        <v>2</v>
      </c>
      <c r="J144" s="6">
        <v>1790.4</v>
      </c>
      <c r="K144" s="5">
        <f t="shared" si="18"/>
        <v>1969440</v>
      </c>
      <c r="L144" s="4">
        <v>1811.0250000000001</v>
      </c>
      <c r="M144" s="4">
        <f t="shared" si="19"/>
        <v>22687.5</v>
      </c>
      <c r="N144" s="6">
        <v>534.81161250000002</v>
      </c>
      <c r="O144" s="6">
        <f t="shared" si="20"/>
        <v>22152.688387499998</v>
      </c>
      <c r="P144" s="5">
        <f t="shared" si="21"/>
        <v>1992127.5</v>
      </c>
      <c r="Q144" s="5" t="str">
        <f t="shared" si="22"/>
        <v/>
      </c>
      <c r="R144">
        <v>1</v>
      </c>
      <c r="S144">
        <v>0</v>
      </c>
      <c r="T144">
        <v>2</v>
      </c>
      <c r="U144">
        <v>0</v>
      </c>
      <c r="V144">
        <v>900</v>
      </c>
      <c r="W144">
        <v>300</v>
      </c>
      <c r="X144">
        <f t="shared" si="24"/>
        <v>102500</v>
      </c>
      <c r="Y144">
        <v>92500</v>
      </c>
      <c r="Z144" s="7">
        <v>4000000</v>
      </c>
      <c r="AA144">
        <v>2</v>
      </c>
    </row>
    <row r="145" spans="1:27" x14ac:dyDescent="0.45">
      <c r="A145">
        <f t="shared" si="26"/>
        <v>4</v>
      </c>
      <c r="B145" s="2">
        <v>44242</v>
      </c>
      <c r="C145" s="9">
        <v>44243</v>
      </c>
      <c r="D145" s="3" t="str">
        <f t="shared" si="23"/>
        <v>Close</v>
      </c>
      <c r="E145" t="s">
        <v>55</v>
      </c>
      <c r="F145" t="str">
        <f>IF(A145="","",IF($K$4=1,SUBSTITUTE(SUBSTITUTE(E145,"_","&amp;")&amp;" "&amp;'[1]Expiry Dates Fut'!$A$8&amp;"-NSF",#REF!,#REF!),"nse_fo|"&amp;SUBSTITUTE(E145,"_","&amp;")&amp;$B$4))</f>
        <v>nse_fo|SRTRANSFINEntry Date</v>
      </c>
      <c r="G145">
        <v>800</v>
      </c>
      <c r="H145">
        <v>1600</v>
      </c>
      <c r="I145">
        <f t="shared" si="25"/>
        <v>2</v>
      </c>
      <c r="J145" s="6">
        <v>1528.2</v>
      </c>
      <c r="K145" s="5">
        <f t="shared" si="18"/>
        <v>2445120</v>
      </c>
      <c r="L145" s="4">
        <v>1512.075</v>
      </c>
      <c r="M145" s="4">
        <f t="shared" si="19"/>
        <v>-25800</v>
      </c>
      <c r="N145" s="6">
        <v>656.69939999999997</v>
      </c>
      <c r="O145" s="6">
        <f t="shared" si="20"/>
        <v>-26456.699400000001</v>
      </c>
      <c r="P145" s="5">
        <f t="shared" si="21"/>
        <v>2419320</v>
      </c>
      <c r="Q145" s="5" t="str">
        <f t="shared" si="22"/>
        <v/>
      </c>
      <c r="R145">
        <v>1</v>
      </c>
      <c r="S145">
        <v>0</v>
      </c>
      <c r="T145">
        <v>2</v>
      </c>
      <c r="U145">
        <v>0</v>
      </c>
      <c r="V145">
        <v>900</v>
      </c>
      <c r="W145">
        <v>300</v>
      </c>
      <c r="X145">
        <f t="shared" si="24"/>
        <v>102500</v>
      </c>
      <c r="Y145">
        <v>92500</v>
      </c>
      <c r="Z145" s="7">
        <v>4000000</v>
      </c>
      <c r="AA145">
        <v>2</v>
      </c>
    </row>
    <row r="146" spans="1:27" x14ac:dyDescent="0.45">
      <c r="A146">
        <v>1</v>
      </c>
      <c r="B146" s="2">
        <v>44243</v>
      </c>
      <c r="C146" s="9">
        <v>44244</v>
      </c>
      <c r="D146" s="3" t="str">
        <f t="shared" si="23"/>
        <v>Close</v>
      </c>
      <c r="E146" t="s">
        <v>63</v>
      </c>
      <c r="F146" t="str">
        <f>IF(A146="","",IF($K$4=1,SUBSTITUTE(SUBSTITUTE(E146,"_","&amp;")&amp;" "&amp;'[1]Expiry Dates Fut'!$A$8&amp;"-NSF",#REF!,#REF!),"nse_fo|"&amp;SUBSTITUTE(E146,"_","&amp;")&amp;$B$4))</f>
        <v>nse_fo|ADANIENTEntry Date</v>
      </c>
      <c r="G146">
        <v>2000</v>
      </c>
      <c r="H146">
        <v>2000</v>
      </c>
      <c r="I146">
        <f t="shared" si="25"/>
        <v>1</v>
      </c>
      <c r="J146" s="6">
        <v>788.55</v>
      </c>
      <c r="K146" s="5">
        <f t="shared" si="18"/>
        <v>1577100</v>
      </c>
      <c r="L146" s="4">
        <v>788.8</v>
      </c>
      <c r="M146" s="4">
        <f t="shared" si="19"/>
        <v>500</v>
      </c>
      <c r="N146" s="6">
        <v>425.8845</v>
      </c>
      <c r="O146" s="6">
        <f t="shared" si="20"/>
        <v>74.115499999999997</v>
      </c>
      <c r="P146" s="5">
        <f t="shared" si="21"/>
        <v>1577600</v>
      </c>
      <c r="Q146" s="5" t="str">
        <f t="shared" si="22"/>
        <v/>
      </c>
      <c r="R146">
        <v>2</v>
      </c>
      <c r="S146">
        <v>1</v>
      </c>
      <c r="T146">
        <v>1</v>
      </c>
      <c r="U146">
        <v>0</v>
      </c>
      <c r="V146">
        <v>900</v>
      </c>
      <c r="W146">
        <v>300</v>
      </c>
      <c r="X146">
        <f t="shared" si="24"/>
        <v>114500</v>
      </c>
      <c r="Y146">
        <v>92500</v>
      </c>
      <c r="Z146" s="7">
        <v>4000000</v>
      </c>
      <c r="AA146">
        <v>2</v>
      </c>
    </row>
    <row r="147" spans="1:27" x14ac:dyDescent="0.45">
      <c r="A147">
        <f t="shared" si="26"/>
        <v>2</v>
      </c>
      <c r="B147" s="2">
        <v>44243</v>
      </c>
      <c r="C147" s="9">
        <v>44244</v>
      </c>
      <c r="D147" s="3" t="str">
        <f t="shared" si="23"/>
        <v>Close</v>
      </c>
      <c r="E147" t="s">
        <v>84</v>
      </c>
      <c r="F147" t="str">
        <f>IF(A147="","",IF($K$4=1,SUBSTITUTE(SUBSTITUTE(E147,"_","&amp;")&amp;" "&amp;'[1]Expiry Dates Fut'!$A$8&amp;"-NSF",#REF!,#REF!),"nse_fo|"&amp;SUBSTITUTE(E147,"_","&amp;")&amp;$B$4))</f>
        <v>nse_fo|HINDALCOEntry Date</v>
      </c>
      <c r="G147">
        <v>4300</v>
      </c>
      <c r="H147">
        <v>4300</v>
      </c>
      <c r="I147">
        <f t="shared" si="25"/>
        <v>1</v>
      </c>
      <c r="J147" s="6">
        <v>303.45</v>
      </c>
      <c r="K147" s="5">
        <f t="shared" si="18"/>
        <v>1304835</v>
      </c>
      <c r="L147" s="4">
        <v>302.64999999999998</v>
      </c>
      <c r="M147" s="4">
        <f t="shared" si="19"/>
        <v>-3440.0000000000491</v>
      </c>
      <c r="N147" s="6">
        <v>351.84105</v>
      </c>
      <c r="O147" s="6">
        <f t="shared" si="20"/>
        <v>-3791.8410500000491</v>
      </c>
      <c r="P147" s="5">
        <f t="shared" si="21"/>
        <v>1301395</v>
      </c>
      <c r="Q147" s="5" t="str">
        <f t="shared" si="22"/>
        <v/>
      </c>
      <c r="R147">
        <v>1</v>
      </c>
      <c r="S147">
        <v>0</v>
      </c>
      <c r="T147">
        <v>1</v>
      </c>
      <c r="U147">
        <v>0</v>
      </c>
      <c r="V147">
        <v>900</v>
      </c>
      <c r="W147">
        <v>300</v>
      </c>
      <c r="X147">
        <f t="shared" si="24"/>
        <v>114000</v>
      </c>
      <c r="Y147">
        <v>92500</v>
      </c>
      <c r="Z147" s="7">
        <v>4000000</v>
      </c>
      <c r="AA147">
        <v>2</v>
      </c>
    </row>
    <row r="148" spans="1:27" x14ac:dyDescent="0.45">
      <c r="A148">
        <f t="shared" si="26"/>
        <v>3</v>
      </c>
      <c r="B148" s="2">
        <v>44243</v>
      </c>
      <c r="C148" s="9">
        <v>44244</v>
      </c>
      <c r="D148" s="3" t="str">
        <f t="shared" si="23"/>
        <v>Close</v>
      </c>
      <c r="E148" t="s">
        <v>51</v>
      </c>
      <c r="F148" t="str">
        <f>IF(A148="","",IF($K$4=1,SUBSTITUTE(SUBSTITUTE(E148,"_","&amp;")&amp;" "&amp;'[1]Expiry Dates Fut'!$A$8&amp;"-NSF",#REF!,#REF!),"nse_fo|"&amp;SUBSTITUTE(E148,"_","&amp;")&amp;$B$4))</f>
        <v>nse_fo|JINDALSTELEntry Date</v>
      </c>
      <c r="G148">
        <v>5000</v>
      </c>
      <c r="H148">
        <v>5000</v>
      </c>
      <c r="I148">
        <f t="shared" si="25"/>
        <v>1</v>
      </c>
      <c r="J148" s="6">
        <v>332.05</v>
      </c>
      <c r="K148" s="5">
        <f t="shared" si="18"/>
        <v>1660250</v>
      </c>
      <c r="L148" s="4">
        <v>327.25</v>
      </c>
      <c r="M148" s="4">
        <f t="shared" si="19"/>
        <v>-24000.000000000058</v>
      </c>
      <c r="N148" s="6">
        <v>445.02750000000003</v>
      </c>
      <c r="O148" s="6">
        <f t="shared" si="20"/>
        <v>-24445.027500000058</v>
      </c>
      <c r="P148" s="5">
        <f t="shared" si="21"/>
        <v>1636250</v>
      </c>
      <c r="Q148" s="5" t="str">
        <f t="shared" si="22"/>
        <v/>
      </c>
      <c r="R148">
        <v>2</v>
      </c>
      <c r="S148">
        <v>1</v>
      </c>
      <c r="T148">
        <v>1</v>
      </c>
      <c r="U148">
        <v>0</v>
      </c>
      <c r="V148">
        <v>900</v>
      </c>
      <c r="W148">
        <v>300</v>
      </c>
      <c r="X148">
        <f t="shared" si="24"/>
        <v>114500</v>
      </c>
      <c r="Y148">
        <v>92500</v>
      </c>
      <c r="Z148" s="7">
        <v>4000000</v>
      </c>
      <c r="AA148">
        <v>2</v>
      </c>
    </row>
    <row r="149" spans="1:27" x14ac:dyDescent="0.45">
      <c r="A149">
        <f t="shared" si="26"/>
        <v>4</v>
      </c>
      <c r="B149" s="2">
        <v>44243</v>
      </c>
      <c r="C149" s="9">
        <v>44244</v>
      </c>
      <c r="D149" s="3" t="str">
        <f t="shared" si="23"/>
        <v>Close</v>
      </c>
      <c r="E149" t="s">
        <v>87</v>
      </c>
      <c r="F149" t="str">
        <f>IF(A149="","",IF($K$4=1,SUBSTITUTE(SUBSTITUTE(E149,"_","&amp;")&amp;" "&amp;'[1]Expiry Dates Fut'!$A$8&amp;"-NSF",#REF!,#REF!),"nse_fo|"&amp;SUBSTITUTE(E149,"_","&amp;")&amp;$B$4))</f>
        <v>nse_fo|MFSLEntry Date</v>
      </c>
      <c r="G149">
        <v>1300</v>
      </c>
      <c r="H149">
        <v>2600</v>
      </c>
      <c r="I149">
        <f t="shared" si="25"/>
        <v>2</v>
      </c>
      <c r="J149" s="6">
        <v>850.15</v>
      </c>
      <c r="K149" s="5">
        <f t="shared" si="18"/>
        <v>2210390</v>
      </c>
      <c r="L149" s="4">
        <v>857.45</v>
      </c>
      <c r="M149" s="4">
        <f t="shared" si="19"/>
        <v>18980.000000000178</v>
      </c>
      <c r="N149" s="6">
        <v>599.36760000000004</v>
      </c>
      <c r="O149" s="6">
        <f t="shared" si="20"/>
        <v>18380.632400000177</v>
      </c>
      <c r="P149" s="5">
        <f t="shared" si="21"/>
        <v>2229370</v>
      </c>
      <c r="Q149" s="5" t="str">
        <f t="shared" si="22"/>
        <v/>
      </c>
      <c r="R149">
        <v>1</v>
      </c>
      <c r="S149">
        <v>0</v>
      </c>
      <c r="T149">
        <v>1</v>
      </c>
      <c r="U149">
        <v>0</v>
      </c>
      <c r="V149">
        <v>900</v>
      </c>
      <c r="W149">
        <v>300</v>
      </c>
      <c r="X149">
        <f t="shared" si="24"/>
        <v>114000</v>
      </c>
      <c r="Y149">
        <v>92500</v>
      </c>
      <c r="Z149" s="7">
        <v>4000000</v>
      </c>
      <c r="AA149">
        <v>2</v>
      </c>
    </row>
    <row r="150" spans="1:27" x14ac:dyDescent="0.45">
      <c r="A150">
        <f t="shared" si="26"/>
        <v>5</v>
      </c>
      <c r="B150" s="2">
        <v>44243</v>
      </c>
      <c r="C150" s="9">
        <v>44244</v>
      </c>
      <c r="D150" s="3" t="str">
        <f t="shared" si="23"/>
        <v>Close</v>
      </c>
      <c r="E150" t="s">
        <v>46</v>
      </c>
      <c r="F150" t="str">
        <f>IF(A150="","",IF($K$4=1,SUBSTITUTE(SUBSTITUTE(E150,"_","&amp;")&amp;" "&amp;'[1]Expiry Dates Fut'!$A$8&amp;"-NSF",#REF!,#REF!),"nse_fo|"&amp;SUBSTITUTE(E150,"_","&amp;")&amp;$B$4))</f>
        <v>nse_fo|NATIONALUMEntry Date</v>
      </c>
      <c r="G150">
        <v>17000</v>
      </c>
      <c r="H150">
        <v>34000</v>
      </c>
      <c r="I150">
        <f t="shared" si="25"/>
        <v>2</v>
      </c>
      <c r="J150" s="6">
        <v>50.4</v>
      </c>
      <c r="K150" s="5">
        <f t="shared" ref="K150:K213" si="27">IF(A150="","",J150*H150)</f>
        <v>1713600</v>
      </c>
      <c r="L150" s="4">
        <v>50</v>
      </c>
      <c r="M150" s="4">
        <f t="shared" si="19"/>
        <v>-13599.999999999951</v>
      </c>
      <c r="N150" s="6">
        <v>460.83600000000001</v>
      </c>
      <c r="O150" s="6">
        <f t="shared" si="20"/>
        <v>-14060.83599999995</v>
      </c>
      <c r="P150" s="5">
        <f t="shared" si="21"/>
        <v>1700000</v>
      </c>
      <c r="Q150" s="5" t="str">
        <f t="shared" si="22"/>
        <v/>
      </c>
      <c r="R150">
        <v>1</v>
      </c>
      <c r="S150">
        <v>0</v>
      </c>
      <c r="T150">
        <v>1</v>
      </c>
      <c r="U150">
        <v>0</v>
      </c>
      <c r="V150">
        <v>900</v>
      </c>
      <c r="W150">
        <v>300</v>
      </c>
      <c r="X150">
        <f t="shared" si="24"/>
        <v>114000</v>
      </c>
      <c r="Y150">
        <v>92500</v>
      </c>
      <c r="Z150" s="7">
        <v>4000000</v>
      </c>
      <c r="AA150">
        <v>2</v>
      </c>
    </row>
    <row r="151" spans="1:27" x14ac:dyDescent="0.45">
      <c r="A151">
        <f t="shared" si="26"/>
        <v>6</v>
      </c>
      <c r="B151" s="2">
        <v>44243</v>
      </c>
      <c r="C151" s="9">
        <v>44244</v>
      </c>
      <c r="D151" s="3" t="str">
        <f t="shared" si="23"/>
        <v>Close</v>
      </c>
      <c r="E151" t="s">
        <v>129</v>
      </c>
      <c r="F151" t="str">
        <f>IF(A151="","",IF($K$4=1,SUBSTITUTE(SUBSTITUTE(E151,"_","&amp;")&amp;" "&amp;'[1]Expiry Dates Fut'!$A$8&amp;"-NSF",#REF!,#REF!),"nse_fo|"&amp;SUBSTITUTE(E151,"_","&amp;")&amp;$B$4))</f>
        <v>nse_fo|ONGCEntry Date</v>
      </c>
      <c r="G151">
        <v>7700</v>
      </c>
      <c r="H151">
        <v>15400</v>
      </c>
      <c r="I151">
        <f t="shared" si="25"/>
        <v>2</v>
      </c>
      <c r="J151" s="6">
        <v>102.55</v>
      </c>
      <c r="K151" s="5">
        <f t="shared" si="27"/>
        <v>1579270</v>
      </c>
      <c r="L151" s="4">
        <v>102.2</v>
      </c>
      <c r="M151" s="4">
        <f t="shared" ref="M151:M214" si="28">IF(A151="","",((L151-J151)*H151))</f>
        <v>-5389.9999999999127</v>
      </c>
      <c r="N151" s="6">
        <v>425.67525000000001</v>
      </c>
      <c r="O151" s="6">
        <f t="shared" ref="O151:O214" si="29">IF(M151="","",M151-N151)</f>
        <v>-5815.6752499999129</v>
      </c>
      <c r="P151" s="5">
        <f t="shared" ref="P151:P214" si="30">IF(A151="","",L151*H151)</f>
        <v>1573880</v>
      </c>
      <c r="Q151" s="5" t="str">
        <f t="shared" ref="Q151:Q214" si="31">+IF(D151="Open",(K151+P151)/7,"")</f>
        <v/>
      </c>
      <c r="R151">
        <v>2</v>
      </c>
      <c r="S151">
        <v>1</v>
      </c>
      <c r="T151">
        <v>1</v>
      </c>
      <c r="U151">
        <v>0</v>
      </c>
      <c r="V151">
        <v>900</v>
      </c>
      <c r="W151">
        <v>300</v>
      </c>
      <c r="X151">
        <f t="shared" si="24"/>
        <v>114500</v>
      </c>
      <c r="Y151">
        <v>92500</v>
      </c>
      <c r="Z151" s="7">
        <v>4000000</v>
      </c>
      <c r="AA151">
        <v>2</v>
      </c>
    </row>
    <row r="152" spans="1:27" x14ac:dyDescent="0.45">
      <c r="A152">
        <f t="shared" si="26"/>
        <v>7</v>
      </c>
      <c r="B152" s="2">
        <v>44243</v>
      </c>
      <c r="C152" s="9">
        <v>44244</v>
      </c>
      <c r="D152" s="3" t="str">
        <f t="shared" si="23"/>
        <v>Close</v>
      </c>
      <c r="E152" t="s">
        <v>42</v>
      </c>
      <c r="F152" t="str">
        <f>IF(A152="","",IF($K$4=1,SUBSTITUTE(SUBSTITUTE(E152,"_","&amp;")&amp;" "&amp;'[1]Expiry Dates Fut'!$A$8&amp;"-NSF",#REF!,#REF!),"nse_fo|"&amp;SUBSTITUTE(E152,"_","&amp;")&amp;$B$4))</f>
        <v>nse_fo|POWERGRIDEntry Date</v>
      </c>
      <c r="G152">
        <v>4000</v>
      </c>
      <c r="H152">
        <v>8000</v>
      </c>
      <c r="I152">
        <f t="shared" si="25"/>
        <v>2</v>
      </c>
      <c r="J152" s="6">
        <v>220.45</v>
      </c>
      <c r="K152" s="5">
        <f t="shared" si="27"/>
        <v>1763600</v>
      </c>
      <c r="L152" s="4">
        <v>223.95</v>
      </c>
      <c r="M152" s="4">
        <f t="shared" si="28"/>
        <v>28000</v>
      </c>
      <c r="N152" s="6">
        <v>479.952</v>
      </c>
      <c r="O152" s="6">
        <f t="shared" si="29"/>
        <v>27520.047999999999</v>
      </c>
      <c r="P152" s="5">
        <f t="shared" si="30"/>
        <v>1791600</v>
      </c>
      <c r="Q152" s="5" t="str">
        <f t="shared" si="31"/>
        <v/>
      </c>
      <c r="R152">
        <v>1</v>
      </c>
      <c r="S152">
        <v>0</v>
      </c>
      <c r="T152">
        <v>1</v>
      </c>
      <c r="U152">
        <v>0</v>
      </c>
      <c r="V152">
        <v>900</v>
      </c>
      <c r="W152">
        <v>300</v>
      </c>
      <c r="X152">
        <f t="shared" si="24"/>
        <v>114000</v>
      </c>
      <c r="Y152">
        <v>92500</v>
      </c>
      <c r="Z152" s="7">
        <v>4000000</v>
      </c>
      <c r="AA152">
        <v>2</v>
      </c>
    </row>
    <row r="153" spans="1:27" x14ac:dyDescent="0.45">
      <c r="A153">
        <f t="shared" si="26"/>
        <v>8</v>
      </c>
      <c r="B153" s="2">
        <v>44243</v>
      </c>
      <c r="C153" s="9">
        <v>44244</v>
      </c>
      <c r="D153" s="3" t="str">
        <f t="shared" ref="D153:D216" si="32">+IF(B153="","",IF(AND(B153&lt;&gt;"",C153=""),"Open","Close"))</f>
        <v>Close</v>
      </c>
      <c r="E153" t="s">
        <v>80</v>
      </c>
      <c r="F153" t="str">
        <f>IF(A153="","",IF($K$4=1,SUBSTITUTE(SUBSTITUTE(E153,"_","&amp;")&amp;" "&amp;'[1]Expiry Dates Fut'!$A$8&amp;"-NSF",#REF!,#REF!),"nse_fo|"&amp;SUBSTITUTE(E153,"_","&amp;")&amp;$B$4))</f>
        <v>nse_fo|TATASTEELEntry Date</v>
      </c>
      <c r="G153">
        <v>1700</v>
      </c>
      <c r="H153">
        <v>3400</v>
      </c>
      <c r="I153">
        <f t="shared" si="25"/>
        <v>2</v>
      </c>
      <c r="J153" s="6">
        <v>704.35</v>
      </c>
      <c r="K153" s="5">
        <f t="shared" si="27"/>
        <v>2394790</v>
      </c>
      <c r="L153" s="4">
        <v>692.35</v>
      </c>
      <c r="M153" s="4">
        <f t="shared" si="28"/>
        <v>-40800</v>
      </c>
      <c r="N153" s="6">
        <v>641.08529999999996</v>
      </c>
      <c r="O153" s="6">
        <f t="shared" si="29"/>
        <v>-41441.085299999999</v>
      </c>
      <c r="P153" s="5">
        <f t="shared" si="30"/>
        <v>2353990</v>
      </c>
      <c r="Q153" s="5" t="str">
        <f t="shared" si="31"/>
        <v/>
      </c>
      <c r="R153">
        <v>2</v>
      </c>
      <c r="S153">
        <v>1</v>
      </c>
      <c r="T153">
        <v>1</v>
      </c>
      <c r="U153">
        <v>0</v>
      </c>
      <c r="V153">
        <v>900</v>
      </c>
      <c r="W153">
        <v>300</v>
      </c>
      <c r="X153">
        <f t="shared" si="24"/>
        <v>114500</v>
      </c>
      <c r="Y153">
        <v>92500</v>
      </c>
      <c r="Z153" s="7">
        <v>4000000</v>
      </c>
      <c r="AA153">
        <v>2</v>
      </c>
    </row>
    <row r="154" spans="1:27" x14ac:dyDescent="0.45">
      <c r="A154">
        <f t="shared" si="26"/>
        <v>9</v>
      </c>
      <c r="B154" s="2">
        <v>44243</v>
      </c>
      <c r="C154" s="9">
        <v>44244</v>
      </c>
      <c r="D154" s="3" t="str">
        <f t="shared" si="32"/>
        <v>Close</v>
      </c>
      <c r="E154" t="s">
        <v>104</v>
      </c>
      <c r="F154" t="str">
        <f>IF(A154="","",IF($K$4=1,SUBSTITUTE(SUBSTITUTE(E154,"_","&amp;")&amp;" "&amp;'[1]Expiry Dates Fut'!$A$8&amp;"-NSF",#REF!,#REF!),"nse_fo|"&amp;SUBSTITUTE(E154,"_","&amp;")&amp;$B$4))</f>
        <v>nse_fo|VEDLEntry Date</v>
      </c>
      <c r="G154">
        <v>6200</v>
      </c>
      <c r="H154">
        <v>12400</v>
      </c>
      <c r="I154">
        <f t="shared" si="25"/>
        <v>2</v>
      </c>
      <c r="J154" s="6">
        <v>191.4</v>
      </c>
      <c r="K154" s="5">
        <f t="shared" si="27"/>
        <v>2373360</v>
      </c>
      <c r="L154" s="4">
        <v>189.32499999999999</v>
      </c>
      <c r="M154" s="4">
        <f t="shared" si="28"/>
        <v>-25730.000000000211</v>
      </c>
      <c r="N154" s="6">
        <v>637.33365000000003</v>
      </c>
      <c r="O154" s="6">
        <f t="shared" si="29"/>
        <v>-26367.333650000211</v>
      </c>
      <c r="P154" s="5">
        <f t="shared" si="30"/>
        <v>2347630</v>
      </c>
      <c r="Q154" s="5" t="str">
        <f t="shared" si="31"/>
        <v/>
      </c>
      <c r="R154">
        <v>2</v>
      </c>
      <c r="S154">
        <v>1</v>
      </c>
      <c r="T154">
        <v>2</v>
      </c>
      <c r="U154">
        <v>0</v>
      </c>
      <c r="V154">
        <v>900</v>
      </c>
      <c r="W154">
        <v>300</v>
      </c>
      <c r="X154">
        <f t="shared" si="24"/>
        <v>114500</v>
      </c>
      <c r="Y154">
        <v>92500</v>
      </c>
      <c r="Z154" s="7">
        <v>4000000</v>
      </c>
      <c r="AA154">
        <v>2</v>
      </c>
    </row>
    <row r="155" spans="1:27" x14ac:dyDescent="0.45">
      <c r="A155">
        <v>1</v>
      </c>
      <c r="B155" s="2">
        <v>44244</v>
      </c>
      <c r="C155" s="9">
        <v>44245</v>
      </c>
      <c r="D155" s="3" t="str">
        <f t="shared" si="32"/>
        <v>Close</v>
      </c>
      <c r="E155" t="s">
        <v>59</v>
      </c>
      <c r="F155" t="str">
        <f>IF(A155="","",IF($K$4=1,SUBSTITUTE(SUBSTITUTE(E155,"_","&amp;")&amp;" "&amp;'[1]Expiry Dates Fut'!$A$8&amp;"-NSF",#REF!,#REF!),"nse_fo|"&amp;SUBSTITUTE(E155,"_","&amp;")&amp;$B$4))</f>
        <v>nse_fo|BANKBARODAEntry Date</v>
      </c>
      <c r="G155">
        <v>11700</v>
      </c>
      <c r="H155">
        <v>23400</v>
      </c>
      <c r="I155">
        <f t="shared" si="25"/>
        <v>2</v>
      </c>
      <c r="J155" s="6">
        <v>83.5</v>
      </c>
      <c r="K155" s="5">
        <f t="shared" si="27"/>
        <v>1953900</v>
      </c>
      <c r="L155" s="4">
        <v>85.5</v>
      </c>
      <c r="M155" s="4">
        <f t="shared" si="28"/>
        <v>46800</v>
      </c>
      <c r="N155" s="6">
        <v>533.87099999999998</v>
      </c>
      <c r="O155" s="6">
        <f t="shared" si="29"/>
        <v>46266.129000000001</v>
      </c>
      <c r="P155" s="5">
        <f t="shared" si="30"/>
        <v>2000700</v>
      </c>
      <c r="Q155" s="5" t="str">
        <f t="shared" si="31"/>
        <v/>
      </c>
      <c r="R155">
        <v>1</v>
      </c>
      <c r="S155">
        <v>0</v>
      </c>
      <c r="T155">
        <v>1</v>
      </c>
      <c r="U155">
        <v>0</v>
      </c>
      <c r="V155">
        <v>900</v>
      </c>
      <c r="W155">
        <v>300</v>
      </c>
      <c r="X155">
        <f t="shared" si="24"/>
        <v>114000</v>
      </c>
      <c r="Y155">
        <v>92500</v>
      </c>
      <c r="Z155" s="7">
        <v>4000000</v>
      </c>
      <c r="AA155">
        <v>2</v>
      </c>
    </row>
    <row r="156" spans="1:27" x14ac:dyDescent="0.45">
      <c r="A156">
        <f t="shared" si="26"/>
        <v>2</v>
      </c>
      <c r="B156" s="2">
        <v>44244</v>
      </c>
      <c r="C156" s="9">
        <v>44245</v>
      </c>
      <c r="D156" s="3" t="str">
        <f t="shared" si="32"/>
        <v>Close</v>
      </c>
      <c r="E156" t="s">
        <v>69</v>
      </c>
      <c r="F156" t="str">
        <f>IF(A156="","",IF($K$4=1,SUBSTITUTE(SUBSTITUTE(E156,"_","&amp;")&amp;" "&amp;'[1]Expiry Dates Fut'!$A$8&amp;"-NSF",#REF!,#REF!),"nse_fo|"&amp;SUBSTITUTE(E156,"_","&amp;")&amp;$B$4))</f>
        <v>nse_fo|BELEntry Date</v>
      </c>
      <c r="G156">
        <v>7600</v>
      </c>
      <c r="H156">
        <v>15200</v>
      </c>
      <c r="I156">
        <f t="shared" si="25"/>
        <v>2</v>
      </c>
      <c r="J156" s="6">
        <v>137.4</v>
      </c>
      <c r="K156" s="5">
        <f t="shared" si="27"/>
        <v>2088480</v>
      </c>
      <c r="L156" s="4">
        <v>138.5</v>
      </c>
      <c r="M156" s="4">
        <f t="shared" si="28"/>
        <v>16719.999999999913</v>
      </c>
      <c r="N156" s="6">
        <v>566.14679999999998</v>
      </c>
      <c r="O156" s="6">
        <f t="shared" si="29"/>
        <v>16153.853199999912</v>
      </c>
      <c r="P156" s="5">
        <f t="shared" si="30"/>
        <v>2105200</v>
      </c>
      <c r="Q156" s="5" t="str">
        <f t="shared" si="31"/>
        <v/>
      </c>
      <c r="R156">
        <v>2</v>
      </c>
      <c r="S156">
        <v>1</v>
      </c>
      <c r="T156">
        <v>2</v>
      </c>
      <c r="U156">
        <v>0</v>
      </c>
      <c r="V156">
        <v>900</v>
      </c>
      <c r="W156">
        <v>300</v>
      </c>
      <c r="X156">
        <f t="shared" si="24"/>
        <v>114500</v>
      </c>
      <c r="Y156">
        <v>92500</v>
      </c>
      <c r="Z156" s="7">
        <v>4000000</v>
      </c>
      <c r="AA156">
        <v>2</v>
      </c>
    </row>
    <row r="157" spans="1:27" x14ac:dyDescent="0.45">
      <c r="A157">
        <f t="shared" si="26"/>
        <v>3</v>
      </c>
      <c r="B157" s="2">
        <v>44244</v>
      </c>
      <c r="C157" s="9">
        <v>44245</v>
      </c>
      <c r="D157" s="3" t="str">
        <f t="shared" si="32"/>
        <v>Close</v>
      </c>
      <c r="E157" t="s">
        <v>127</v>
      </c>
      <c r="F157" t="str">
        <f>IF(A157="","",IF($K$4=1,SUBSTITUTE(SUBSTITUTE(E157,"_","&amp;")&amp;" "&amp;'[1]Expiry Dates Fut'!$A$8&amp;"-NSF",#REF!,#REF!),"nse_fo|"&amp;SUBSTITUTE(E157,"_","&amp;")&amp;$B$4))</f>
        <v>nse_fo|CONCOREntry Date</v>
      </c>
      <c r="G157">
        <v>1563</v>
      </c>
      <c r="H157">
        <v>3126</v>
      </c>
      <c r="I157">
        <f t="shared" si="25"/>
        <v>2</v>
      </c>
      <c r="J157" s="6">
        <v>552.04999999999995</v>
      </c>
      <c r="K157" s="5">
        <f t="shared" si="27"/>
        <v>1725708.2999999998</v>
      </c>
      <c r="L157" s="4">
        <v>551.04999999999995</v>
      </c>
      <c r="M157" s="4">
        <f t="shared" si="28"/>
        <v>-3126</v>
      </c>
      <c r="N157" s="6">
        <v>465.51923099999993</v>
      </c>
      <c r="O157" s="6">
        <f t="shared" si="29"/>
        <v>-3591.5192309999998</v>
      </c>
      <c r="P157" s="5">
        <f t="shared" si="30"/>
        <v>1722582.2999999998</v>
      </c>
      <c r="Q157" s="5" t="str">
        <f t="shared" si="31"/>
        <v/>
      </c>
      <c r="R157">
        <v>1</v>
      </c>
      <c r="S157">
        <v>0</v>
      </c>
      <c r="T157">
        <v>1</v>
      </c>
      <c r="U157">
        <v>0</v>
      </c>
      <c r="V157">
        <v>900</v>
      </c>
      <c r="W157">
        <v>300</v>
      </c>
      <c r="X157">
        <f t="shared" si="24"/>
        <v>114000</v>
      </c>
      <c r="Y157">
        <v>92500</v>
      </c>
      <c r="Z157" s="7">
        <v>4000000</v>
      </c>
      <c r="AA157">
        <v>2</v>
      </c>
    </row>
    <row r="158" spans="1:27" x14ac:dyDescent="0.45">
      <c r="A158">
        <f t="shared" si="26"/>
        <v>4</v>
      </c>
      <c r="B158" s="2">
        <v>44244</v>
      </c>
      <c r="C158" s="9">
        <v>44245</v>
      </c>
      <c r="D158" s="3" t="str">
        <f t="shared" si="32"/>
        <v>Close</v>
      </c>
      <c r="E158" t="s">
        <v>56</v>
      </c>
      <c r="F158" t="str">
        <f>IF(A158="","",IF($K$4=1,SUBSTITUTE(SUBSTITUTE(E158,"_","&amp;")&amp;" "&amp;'[1]Expiry Dates Fut'!$A$8&amp;"-NSF",#REF!,#REF!),"nse_fo|"&amp;SUBSTITUTE(E158,"_","&amp;")&amp;$B$4))</f>
        <v>nse_fo|IDEAEntry Date</v>
      </c>
      <c r="G158">
        <v>70000</v>
      </c>
      <c r="H158">
        <v>140000</v>
      </c>
      <c r="I158">
        <f t="shared" si="25"/>
        <v>2</v>
      </c>
      <c r="J158" s="6">
        <v>12.15</v>
      </c>
      <c r="K158" s="5">
        <f t="shared" si="27"/>
        <v>1701000</v>
      </c>
      <c r="L158" s="4">
        <v>11.85</v>
      </c>
      <c r="M158" s="4">
        <f t="shared" si="28"/>
        <v>-42000.000000000102</v>
      </c>
      <c r="N158" s="6">
        <v>453.6</v>
      </c>
      <c r="O158" s="6">
        <f t="shared" si="29"/>
        <v>-42453.6000000001</v>
      </c>
      <c r="P158" s="5">
        <f t="shared" si="30"/>
        <v>1659000</v>
      </c>
      <c r="Q158" s="5" t="str">
        <f t="shared" si="31"/>
        <v/>
      </c>
      <c r="R158">
        <v>1</v>
      </c>
      <c r="S158">
        <v>0</v>
      </c>
      <c r="T158">
        <v>1</v>
      </c>
      <c r="U158">
        <v>0</v>
      </c>
      <c r="V158">
        <v>900</v>
      </c>
      <c r="W158">
        <v>300</v>
      </c>
      <c r="X158">
        <f t="shared" si="24"/>
        <v>114000</v>
      </c>
      <c r="Y158">
        <v>92500</v>
      </c>
      <c r="Z158" s="7">
        <v>4000000</v>
      </c>
      <c r="AA158">
        <v>2</v>
      </c>
    </row>
    <row r="159" spans="1:27" x14ac:dyDescent="0.45">
      <c r="A159">
        <f t="shared" si="26"/>
        <v>5</v>
      </c>
      <c r="B159" s="2">
        <v>44244</v>
      </c>
      <c r="C159" s="9">
        <v>44245</v>
      </c>
      <c r="D159" s="3" t="str">
        <f t="shared" si="32"/>
        <v>Close</v>
      </c>
      <c r="E159" t="s">
        <v>156</v>
      </c>
      <c r="F159" t="str">
        <f>IF(A159="","",IF($K$4=1,SUBSTITUTE(SUBSTITUTE(E159,"_","&amp;")&amp;" "&amp;'[1]Expiry Dates Fut'!$A$8&amp;"-NSF",#REF!,#REF!),"nse_fo|"&amp;SUBSTITUTE(E159,"_","&amp;")&amp;$B$4))</f>
        <v>nse_fo|INDUSTOWEREntry Date</v>
      </c>
      <c r="G159">
        <v>2800</v>
      </c>
      <c r="H159">
        <v>8400</v>
      </c>
      <c r="I159">
        <f t="shared" si="25"/>
        <v>3</v>
      </c>
      <c r="J159" s="6">
        <v>256.39999999999998</v>
      </c>
      <c r="K159" s="5">
        <f t="shared" si="27"/>
        <v>2153760</v>
      </c>
      <c r="L159" s="4">
        <v>252.78333332999901</v>
      </c>
      <c r="M159" s="4">
        <f t="shared" si="28"/>
        <v>-30380.000028008122</v>
      </c>
      <c r="N159" s="6">
        <v>577.4138999962189</v>
      </c>
      <c r="O159" s="6">
        <f t="shared" si="29"/>
        <v>-30957.413928004342</v>
      </c>
      <c r="P159" s="5">
        <f t="shared" si="30"/>
        <v>2123379.9999719919</v>
      </c>
      <c r="Q159" s="5" t="str">
        <f t="shared" si="31"/>
        <v/>
      </c>
      <c r="R159">
        <v>2</v>
      </c>
      <c r="S159">
        <v>1</v>
      </c>
      <c r="T159">
        <v>2</v>
      </c>
      <c r="U159">
        <v>0</v>
      </c>
      <c r="V159">
        <v>900</v>
      </c>
      <c r="W159">
        <v>300</v>
      </c>
      <c r="X159">
        <f t="shared" si="24"/>
        <v>114500</v>
      </c>
      <c r="Y159">
        <v>92500</v>
      </c>
      <c r="Z159" s="7">
        <v>4000000</v>
      </c>
      <c r="AA159">
        <v>2</v>
      </c>
    </row>
    <row r="160" spans="1:27" x14ac:dyDescent="0.45">
      <c r="A160">
        <f t="shared" si="26"/>
        <v>6</v>
      </c>
      <c r="B160" s="2">
        <v>44244</v>
      </c>
      <c r="C160" s="9">
        <v>44245</v>
      </c>
      <c r="D160" s="3" t="str">
        <f t="shared" si="32"/>
        <v>Close</v>
      </c>
      <c r="E160" t="s">
        <v>159</v>
      </c>
      <c r="F160" t="str">
        <f>IF(A160="","",IF($K$4=1,SUBSTITUTE(SUBSTITUTE(E160,"_","&amp;")&amp;" "&amp;'[1]Expiry Dates Fut'!$A$8&amp;"-NSF",#REF!,#REF!),"nse_fo|"&amp;SUBSTITUTE(E160,"_","&amp;")&amp;$B$4))</f>
        <v>nse_fo|LALPATHLABEntry Date</v>
      </c>
      <c r="G160">
        <v>250</v>
      </c>
      <c r="H160">
        <v>750</v>
      </c>
      <c r="I160">
        <f t="shared" si="25"/>
        <v>3</v>
      </c>
      <c r="J160" s="6">
        <v>2579.6</v>
      </c>
      <c r="K160" s="5">
        <f t="shared" si="27"/>
        <v>1934700</v>
      </c>
      <c r="L160" s="4">
        <v>2555.1</v>
      </c>
      <c r="M160" s="4">
        <f t="shared" si="28"/>
        <v>-18375</v>
      </c>
      <c r="N160" s="6">
        <v>519.888375</v>
      </c>
      <c r="O160" s="6">
        <f t="shared" si="29"/>
        <v>-18894.888374999999</v>
      </c>
      <c r="P160" s="5">
        <f t="shared" si="30"/>
        <v>1916325</v>
      </c>
      <c r="Q160" s="5" t="str">
        <f t="shared" si="31"/>
        <v/>
      </c>
      <c r="R160">
        <v>2</v>
      </c>
      <c r="S160">
        <v>1</v>
      </c>
      <c r="T160">
        <v>2</v>
      </c>
      <c r="U160">
        <v>0</v>
      </c>
      <c r="V160">
        <v>900</v>
      </c>
      <c r="W160">
        <v>300</v>
      </c>
      <c r="X160">
        <f t="shared" si="24"/>
        <v>114500</v>
      </c>
      <c r="Y160">
        <v>92500</v>
      </c>
      <c r="Z160" s="7">
        <v>4000000</v>
      </c>
      <c r="AA160">
        <v>2</v>
      </c>
    </row>
    <row r="161" spans="1:27" x14ac:dyDescent="0.45">
      <c r="A161">
        <f t="shared" si="26"/>
        <v>7</v>
      </c>
      <c r="B161" s="2">
        <v>44244</v>
      </c>
      <c r="C161" s="9">
        <v>44245</v>
      </c>
      <c r="D161" s="3" t="str">
        <f t="shared" si="32"/>
        <v>Close</v>
      </c>
      <c r="E161" t="s">
        <v>100</v>
      </c>
      <c r="F161" t="str">
        <f>IF(A161="","",IF($K$4=1,SUBSTITUTE(SUBSTITUTE(E161,"_","&amp;")&amp;" "&amp;'[1]Expiry Dates Fut'!$A$8&amp;"-NSF",#REF!,#REF!),"nse_fo|"&amp;SUBSTITUTE(E161,"_","&amp;")&amp;$B$4))</f>
        <v>nse_fo|PNBEntry Date</v>
      </c>
      <c r="G161">
        <v>16000</v>
      </c>
      <c r="H161">
        <v>48000</v>
      </c>
      <c r="I161">
        <f t="shared" si="25"/>
        <v>3</v>
      </c>
      <c r="J161" s="6">
        <v>42.1</v>
      </c>
      <c r="K161" s="5">
        <f t="shared" si="27"/>
        <v>2020800</v>
      </c>
      <c r="L161" s="4">
        <v>42.05</v>
      </c>
      <c r="M161" s="4">
        <f t="shared" si="28"/>
        <v>-2400.0000000002046</v>
      </c>
      <c r="N161" s="6">
        <v>545.29200000000003</v>
      </c>
      <c r="O161" s="6">
        <f t="shared" si="29"/>
        <v>-2945.2920000002046</v>
      </c>
      <c r="P161" s="5">
        <f t="shared" si="30"/>
        <v>2018399.9999999998</v>
      </c>
      <c r="Q161" s="5" t="str">
        <f t="shared" si="31"/>
        <v/>
      </c>
      <c r="R161">
        <v>1</v>
      </c>
      <c r="S161">
        <v>0</v>
      </c>
      <c r="T161">
        <v>2</v>
      </c>
      <c r="U161">
        <v>0</v>
      </c>
      <c r="V161">
        <v>900</v>
      </c>
      <c r="W161">
        <v>300</v>
      </c>
      <c r="X161">
        <f t="shared" si="24"/>
        <v>114000</v>
      </c>
      <c r="Y161">
        <v>92500</v>
      </c>
      <c r="Z161" s="7">
        <v>4000000</v>
      </c>
      <c r="AA161">
        <v>2</v>
      </c>
    </row>
    <row r="162" spans="1:27" x14ac:dyDescent="0.45">
      <c r="A162">
        <v>1</v>
      </c>
      <c r="B162" s="2">
        <v>44245</v>
      </c>
      <c r="C162" s="9">
        <v>44246</v>
      </c>
      <c r="D162" s="3" t="str">
        <f t="shared" si="32"/>
        <v>Close</v>
      </c>
      <c r="E162" t="s">
        <v>59</v>
      </c>
      <c r="F162" t="str">
        <f>IF(A162="","",IF($K$4=1,SUBSTITUTE(SUBSTITUTE(E162,"_","&amp;")&amp;" "&amp;'[1]Expiry Dates Fut'!$A$8&amp;"-NSF",#REF!,#REF!),"nse_fo|"&amp;SUBSTITUTE(E162,"_","&amp;")&amp;$B$4))</f>
        <v>nse_fo|BANKBARODAEntry Date</v>
      </c>
      <c r="G162">
        <v>11700</v>
      </c>
      <c r="H162">
        <v>23400</v>
      </c>
      <c r="I162">
        <f t="shared" si="25"/>
        <v>2</v>
      </c>
      <c r="J162" s="6">
        <v>91.65</v>
      </c>
      <c r="K162" s="5">
        <f t="shared" si="27"/>
        <v>2144610</v>
      </c>
      <c r="L162" s="4">
        <v>92.55</v>
      </c>
      <c r="M162" s="4">
        <f t="shared" si="28"/>
        <v>21059.9999999998</v>
      </c>
      <c r="N162" s="6">
        <v>581.88779999999997</v>
      </c>
      <c r="O162" s="6">
        <f t="shared" si="29"/>
        <v>20478.112199999799</v>
      </c>
      <c r="P162" s="5">
        <f t="shared" si="30"/>
        <v>2165670</v>
      </c>
      <c r="Q162" s="5" t="str">
        <f t="shared" si="31"/>
        <v/>
      </c>
      <c r="R162">
        <v>0</v>
      </c>
      <c r="S162">
        <v>0</v>
      </c>
      <c r="T162">
        <v>2</v>
      </c>
      <c r="U162">
        <v>0</v>
      </c>
      <c r="V162">
        <v>900</v>
      </c>
      <c r="W162">
        <v>300</v>
      </c>
      <c r="X162">
        <f t="shared" si="24"/>
        <v>115500</v>
      </c>
      <c r="Y162">
        <v>92500</v>
      </c>
      <c r="Z162" s="7">
        <v>4000000</v>
      </c>
      <c r="AA162">
        <v>2</v>
      </c>
    </row>
    <row r="163" spans="1:27" x14ac:dyDescent="0.45">
      <c r="A163">
        <f t="shared" si="26"/>
        <v>2</v>
      </c>
      <c r="B163" s="2">
        <v>44245</v>
      </c>
      <c r="C163" s="9">
        <v>44246</v>
      </c>
      <c r="D163" s="3" t="str">
        <f t="shared" si="32"/>
        <v>Close</v>
      </c>
      <c r="E163" t="s">
        <v>127</v>
      </c>
      <c r="F163" t="str">
        <f>IF(A163="","",IF($K$4=1,SUBSTITUTE(SUBSTITUTE(E163,"_","&amp;")&amp;" "&amp;'[1]Expiry Dates Fut'!$A$8&amp;"-NSF",#REF!,#REF!),"nse_fo|"&amp;SUBSTITUTE(E163,"_","&amp;")&amp;$B$4))</f>
        <v>nse_fo|CONCOREntry Date</v>
      </c>
      <c r="G163">
        <v>1563</v>
      </c>
      <c r="H163">
        <v>3126</v>
      </c>
      <c r="I163">
        <f t="shared" si="25"/>
        <v>2</v>
      </c>
      <c r="J163" s="6">
        <v>559.75</v>
      </c>
      <c r="K163" s="5">
        <f t="shared" si="27"/>
        <v>1749778.5</v>
      </c>
      <c r="L163" s="4">
        <v>572.25</v>
      </c>
      <c r="M163" s="4">
        <f t="shared" si="28"/>
        <v>39075</v>
      </c>
      <c r="N163" s="6">
        <v>477.71532000000002</v>
      </c>
      <c r="O163" s="6">
        <f t="shared" si="29"/>
        <v>38597.284679999997</v>
      </c>
      <c r="P163" s="5">
        <f t="shared" si="30"/>
        <v>1788853.5</v>
      </c>
      <c r="Q163" s="5" t="str">
        <f t="shared" si="31"/>
        <v/>
      </c>
      <c r="R163">
        <v>1</v>
      </c>
      <c r="S163">
        <v>0</v>
      </c>
      <c r="T163">
        <v>1</v>
      </c>
      <c r="U163">
        <v>0</v>
      </c>
      <c r="V163">
        <v>900</v>
      </c>
      <c r="W163">
        <v>300</v>
      </c>
      <c r="X163">
        <f t="shared" si="24"/>
        <v>114000</v>
      </c>
      <c r="Y163">
        <v>92500</v>
      </c>
      <c r="Z163" s="7">
        <v>4000000</v>
      </c>
      <c r="AA163">
        <v>2</v>
      </c>
    </row>
    <row r="164" spans="1:27" x14ac:dyDescent="0.45">
      <c r="A164">
        <f t="shared" si="26"/>
        <v>3</v>
      </c>
      <c r="B164" s="2">
        <v>44245</v>
      </c>
      <c r="C164" s="9">
        <v>44246</v>
      </c>
      <c r="D164" s="3" t="str">
        <f t="shared" si="32"/>
        <v>Close</v>
      </c>
      <c r="E164" t="s">
        <v>114</v>
      </c>
      <c r="F164" t="str">
        <f>IF(A164="","",IF($K$4=1,SUBSTITUTE(SUBSTITUTE(E164,"_","&amp;")&amp;" "&amp;'[1]Expiry Dates Fut'!$A$8&amp;"-NSF",#REF!,#REF!),"nse_fo|"&amp;SUBSTITUTE(E164,"_","&amp;")&amp;$B$4))</f>
        <v>nse_fo|GAILEntry Date</v>
      </c>
      <c r="G164">
        <v>6100</v>
      </c>
      <c r="H164">
        <v>12200</v>
      </c>
      <c r="I164">
        <f t="shared" si="25"/>
        <v>2</v>
      </c>
      <c r="J164" s="6">
        <v>144.6</v>
      </c>
      <c r="K164" s="5">
        <f t="shared" si="27"/>
        <v>1764120</v>
      </c>
      <c r="L164" s="4">
        <v>148</v>
      </c>
      <c r="M164" s="4">
        <f t="shared" si="28"/>
        <v>41480.000000000073</v>
      </c>
      <c r="N164" s="6">
        <v>481.91219999999998</v>
      </c>
      <c r="O164" s="6">
        <f t="shared" si="29"/>
        <v>40998.087800000074</v>
      </c>
      <c r="P164" s="5">
        <f t="shared" si="30"/>
        <v>1805600</v>
      </c>
      <c r="Q164" s="5" t="str">
        <f t="shared" si="31"/>
        <v/>
      </c>
      <c r="R164">
        <v>1</v>
      </c>
      <c r="S164">
        <v>0</v>
      </c>
      <c r="T164">
        <v>1</v>
      </c>
      <c r="U164">
        <v>0</v>
      </c>
      <c r="V164">
        <v>900</v>
      </c>
      <c r="W164">
        <v>300</v>
      </c>
      <c r="X164">
        <f t="shared" si="24"/>
        <v>114000</v>
      </c>
      <c r="Y164">
        <v>92500</v>
      </c>
      <c r="Z164" s="7">
        <v>4000000</v>
      </c>
      <c r="AA164">
        <v>2</v>
      </c>
    </row>
    <row r="165" spans="1:27" x14ac:dyDescent="0.45">
      <c r="A165">
        <f t="shared" si="26"/>
        <v>4</v>
      </c>
      <c r="B165" s="2">
        <v>44245</v>
      </c>
      <c r="C165" s="9">
        <v>44246</v>
      </c>
      <c r="D165" s="3" t="str">
        <f t="shared" si="32"/>
        <v>Close</v>
      </c>
      <c r="E165" t="s">
        <v>45</v>
      </c>
      <c r="F165" t="str">
        <f>IF(A165="","",IF($K$4=1,SUBSTITUTE(SUBSTITUTE(E165,"_","&amp;")&amp;" "&amp;'[1]Expiry Dates Fut'!$A$8&amp;"-NSF",#REF!,#REF!),"nse_fo|"&amp;SUBSTITUTE(E165,"_","&amp;")&amp;$B$4))</f>
        <v>nse_fo|HINDPETROEntry Date</v>
      </c>
      <c r="G165">
        <v>2700</v>
      </c>
      <c r="H165">
        <v>8100</v>
      </c>
      <c r="I165">
        <f t="shared" si="25"/>
        <v>3</v>
      </c>
      <c r="J165" s="6">
        <v>249.35</v>
      </c>
      <c r="K165" s="5">
        <f t="shared" si="27"/>
        <v>2019735</v>
      </c>
      <c r="L165" s="4">
        <v>242.9</v>
      </c>
      <c r="M165" s="4">
        <f t="shared" si="28"/>
        <v>-52244.999999999905</v>
      </c>
      <c r="N165" s="6">
        <v>538.27537500000005</v>
      </c>
      <c r="O165" s="6">
        <f t="shared" si="29"/>
        <v>-52783.275374999903</v>
      </c>
      <c r="P165" s="5">
        <f t="shared" si="30"/>
        <v>1967490</v>
      </c>
      <c r="Q165" s="5" t="str">
        <f t="shared" si="31"/>
        <v/>
      </c>
      <c r="R165">
        <v>1</v>
      </c>
      <c r="S165">
        <v>0</v>
      </c>
      <c r="T165">
        <v>2</v>
      </c>
      <c r="U165">
        <v>0</v>
      </c>
      <c r="V165">
        <v>900</v>
      </c>
      <c r="W165">
        <v>300</v>
      </c>
      <c r="X165">
        <f t="shared" si="24"/>
        <v>114000</v>
      </c>
      <c r="Y165">
        <v>92500</v>
      </c>
      <c r="Z165" s="7">
        <v>4000000</v>
      </c>
      <c r="AA165">
        <v>2</v>
      </c>
    </row>
    <row r="166" spans="1:27" x14ac:dyDescent="0.45">
      <c r="A166">
        <f t="shared" si="26"/>
        <v>5</v>
      </c>
      <c r="B166" s="2">
        <v>44245</v>
      </c>
      <c r="C166" s="9">
        <v>44246</v>
      </c>
      <c r="D166" s="3" t="str">
        <f t="shared" si="32"/>
        <v>Close</v>
      </c>
      <c r="E166" t="s">
        <v>89</v>
      </c>
      <c r="F166" t="str">
        <f>IF(A166="","",IF($K$4=1,SUBSTITUTE(SUBSTITUTE(E166,"_","&amp;")&amp;" "&amp;'[1]Expiry Dates Fut'!$A$8&amp;"-NSF",#REF!,#REF!),"nse_fo|"&amp;SUBSTITUTE(E166,"_","&amp;")&amp;$B$4))</f>
        <v>nse_fo|IGLEntry Date</v>
      </c>
      <c r="G166">
        <v>1375</v>
      </c>
      <c r="H166">
        <v>2750</v>
      </c>
      <c r="I166">
        <f t="shared" si="25"/>
        <v>2</v>
      </c>
      <c r="J166" s="6">
        <v>583</v>
      </c>
      <c r="K166" s="5">
        <f t="shared" si="27"/>
        <v>1603250</v>
      </c>
      <c r="L166" s="4">
        <v>558.70000000000005</v>
      </c>
      <c r="M166" s="4">
        <f t="shared" si="28"/>
        <v>-66824.999999999869</v>
      </c>
      <c r="N166" s="6">
        <v>423.85612500000002</v>
      </c>
      <c r="O166" s="6">
        <f t="shared" si="29"/>
        <v>-67248.856124999875</v>
      </c>
      <c r="P166" s="5">
        <f t="shared" si="30"/>
        <v>1536425.0000000002</v>
      </c>
      <c r="Q166" s="5" t="str">
        <f t="shared" si="31"/>
        <v/>
      </c>
      <c r="R166">
        <v>1</v>
      </c>
      <c r="S166">
        <v>0</v>
      </c>
      <c r="T166">
        <v>1</v>
      </c>
      <c r="U166">
        <v>0</v>
      </c>
      <c r="V166">
        <v>900</v>
      </c>
      <c r="W166">
        <v>300</v>
      </c>
      <c r="X166">
        <f t="shared" si="24"/>
        <v>114000</v>
      </c>
      <c r="Y166">
        <v>92500</v>
      </c>
      <c r="Z166" s="7">
        <v>4000000</v>
      </c>
      <c r="AA166">
        <v>2</v>
      </c>
    </row>
    <row r="167" spans="1:27" x14ac:dyDescent="0.45">
      <c r="A167">
        <f t="shared" si="26"/>
        <v>6</v>
      </c>
      <c r="B167" s="2">
        <v>44245</v>
      </c>
      <c r="C167" s="9">
        <v>44246</v>
      </c>
      <c r="D167" s="3" t="str">
        <f t="shared" si="32"/>
        <v>Close</v>
      </c>
      <c r="E167" t="s">
        <v>108</v>
      </c>
      <c r="F167" t="str">
        <f>IF(A167="","",IF($K$4=1,SUBSTITUTE(SUBSTITUTE(E167,"_","&amp;")&amp;" "&amp;'[1]Expiry Dates Fut'!$A$8&amp;"-NSF",#REF!,#REF!),"nse_fo|"&amp;SUBSTITUTE(E167,"_","&amp;")&amp;$B$4))</f>
        <v>nse_fo|IOCEntry Date</v>
      </c>
      <c r="G167">
        <v>6500</v>
      </c>
      <c r="H167">
        <v>19500</v>
      </c>
      <c r="I167">
        <f t="shared" si="25"/>
        <v>3</v>
      </c>
      <c r="J167" s="6">
        <v>99.2</v>
      </c>
      <c r="K167" s="5">
        <f t="shared" si="27"/>
        <v>1934400</v>
      </c>
      <c r="L167" s="4">
        <v>98.466666669999995</v>
      </c>
      <c r="M167" s="4">
        <f t="shared" si="28"/>
        <v>-14299.999935000151</v>
      </c>
      <c r="N167" s="6">
        <v>520.35750000877499</v>
      </c>
      <c r="O167" s="6">
        <f t="shared" si="29"/>
        <v>-14820.357435008926</v>
      </c>
      <c r="P167" s="5">
        <f t="shared" si="30"/>
        <v>1920100.0000649998</v>
      </c>
      <c r="Q167" s="5" t="str">
        <f t="shared" si="31"/>
        <v/>
      </c>
      <c r="R167">
        <v>1</v>
      </c>
      <c r="S167">
        <v>0</v>
      </c>
      <c r="T167">
        <v>2</v>
      </c>
      <c r="U167">
        <v>0</v>
      </c>
      <c r="V167">
        <v>900</v>
      </c>
      <c r="W167">
        <v>300</v>
      </c>
      <c r="X167">
        <f t="shared" si="24"/>
        <v>114000</v>
      </c>
      <c r="Y167">
        <v>92500</v>
      </c>
      <c r="Z167" s="7">
        <v>4000000</v>
      </c>
      <c r="AA167">
        <v>2</v>
      </c>
    </row>
    <row r="168" spans="1:27" x14ac:dyDescent="0.45">
      <c r="A168">
        <f t="shared" si="26"/>
        <v>7</v>
      </c>
      <c r="B168" s="2">
        <v>44245</v>
      </c>
      <c r="C168" s="9">
        <v>44246</v>
      </c>
      <c r="D168" s="3" t="str">
        <f t="shared" si="32"/>
        <v>Close</v>
      </c>
      <c r="E168" t="s">
        <v>107</v>
      </c>
      <c r="F168" t="str">
        <f>IF(A168="","",IF($K$4=1,SUBSTITUTE(SUBSTITUTE(E168,"_","&amp;")&amp;" "&amp;'[1]Expiry Dates Fut'!$A$8&amp;"-NSF",#REF!,#REF!),"nse_fo|"&amp;SUBSTITUTE(E168,"_","&amp;")&amp;$B$4))</f>
        <v>nse_fo|MGLEntry Date</v>
      </c>
      <c r="G168">
        <v>600</v>
      </c>
      <c r="H168">
        <v>1800</v>
      </c>
      <c r="I168">
        <f t="shared" si="25"/>
        <v>3</v>
      </c>
      <c r="J168" s="6">
        <v>1210.5</v>
      </c>
      <c r="K168" s="5">
        <f t="shared" si="27"/>
        <v>2178900</v>
      </c>
      <c r="L168" s="4">
        <v>1173.4833333300001</v>
      </c>
      <c r="M168" s="4">
        <f t="shared" si="28"/>
        <v>-66630.000005999915</v>
      </c>
      <c r="N168" s="6">
        <v>579.3079499991901</v>
      </c>
      <c r="O168" s="6">
        <f t="shared" si="29"/>
        <v>-67209.307955999102</v>
      </c>
      <c r="P168" s="5">
        <f t="shared" si="30"/>
        <v>2112269.999994</v>
      </c>
      <c r="Q168" s="5" t="str">
        <f t="shared" si="31"/>
        <v/>
      </c>
      <c r="R168">
        <v>1</v>
      </c>
      <c r="S168">
        <v>0</v>
      </c>
      <c r="T168">
        <v>2</v>
      </c>
      <c r="U168">
        <v>0</v>
      </c>
      <c r="V168">
        <v>900</v>
      </c>
      <c r="W168">
        <v>300</v>
      </c>
      <c r="X168">
        <f t="shared" ref="X168:X231" si="33">+IF(B168="","",IF(WEEKDAY(B168)=2,IF(R168=1,102500,IF(AND(R168=2,S168=1),103000,IF(AND(R168=2,S168=2),103500,104000))),IF(R168=1,114000,IF(AND(R168=2,S168=1),114500,IF(AND(R168=2,S168=2),115000,115500)))))</f>
        <v>114000</v>
      </c>
      <c r="Y168">
        <v>92500</v>
      </c>
      <c r="Z168" s="7">
        <v>4000000</v>
      </c>
      <c r="AA168">
        <v>2</v>
      </c>
    </row>
    <row r="169" spans="1:27" x14ac:dyDescent="0.45">
      <c r="A169">
        <f t="shared" si="26"/>
        <v>8</v>
      </c>
      <c r="B169" s="2">
        <v>44245</v>
      </c>
      <c r="C169" s="9">
        <v>44246</v>
      </c>
      <c r="D169" s="3" t="str">
        <f t="shared" si="32"/>
        <v>Close</v>
      </c>
      <c r="E169" t="s">
        <v>147</v>
      </c>
      <c r="F169" t="str">
        <f>IF(A169="","",IF($K$4=1,SUBSTITUTE(SUBSTITUTE(E169,"_","&amp;")&amp;" "&amp;'[1]Expiry Dates Fut'!$A$8&amp;"-NSF",#REF!,#REF!),"nse_fo|"&amp;SUBSTITUTE(E169,"_","&amp;")&amp;$B$4))</f>
        <v>nse_fo|NAUKRIEntry Date</v>
      </c>
      <c r="G169">
        <v>250</v>
      </c>
      <c r="H169">
        <v>250</v>
      </c>
      <c r="I169">
        <f t="shared" ref="I169:I232" si="34">+IF(D169="","",H169/G169)</f>
        <v>1</v>
      </c>
      <c r="J169" s="6">
        <v>5197.75</v>
      </c>
      <c r="K169" s="5">
        <f t="shared" si="27"/>
        <v>1299437.5</v>
      </c>
      <c r="L169" s="4">
        <v>5185</v>
      </c>
      <c r="M169" s="4">
        <f t="shared" si="28"/>
        <v>-3187.5</v>
      </c>
      <c r="N169" s="6">
        <v>350.41781250000003</v>
      </c>
      <c r="O169" s="6">
        <f t="shared" si="29"/>
        <v>-3537.9178124999999</v>
      </c>
      <c r="P169" s="5">
        <f t="shared" si="30"/>
        <v>1296250</v>
      </c>
      <c r="Q169" s="5" t="str">
        <f t="shared" si="31"/>
        <v/>
      </c>
      <c r="R169">
        <v>1</v>
      </c>
      <c r="S169">
        <v>0</v>
      </c>
      <c r="T169">
        <v>2</v>
      </c>
      <c r="U169">
        <v>0</v>
      </c>
      <c r="V169">
        <v>900</v>
      </c>
      <c r="W169">
        <v>300</v>
      </c>
      <c r="X169">
        <f t="shared" si="33"/>
        <v>114000</v>
      </c>
      <c r="Y169">
        <v>92500</v>
      </c>
      <c r="Z169" s="7">
        <v>4000000</v>
      </c>
      <c r="AA169">
        <v>2</v>
      </c>
    </row>
    <row r="170" spans="1:27" x14ac:dyDescent="0.45">
      <c r="A170">
        <f t="shared" si="26"/>
        <v>9</v>
      </c>
      <c r="B170" s="2">
        <v>44245</v>
      </c>
      <c r="C170" s="9">
        <v>44246</v>
      </c>
      <c r="D170" s="3" t="str">
        <f t="shared" si="32"/>
        <v>Close</v>
      </c>
      <c r="E170" t="s">
        <v>129</v>
      </c>
      <c r="F170" t="str">
        <f>IF(A170="","",IF($K$4=1,SUBSTITUTE(SUBSTITUTE(E170,"_","&amp;")&amp;" "&amp;'[1]Expiry Dates Fut'!$A$8&amp;"-NSF",#REF!,#REF!),"nse_fo|"&amp;SUBSTITUTE(E170,"_","&amp;")&amp;$B$4))</f>
        <v>nse_fo|ONGCEntry Date</v>
      </c>
      <c r="G170">
        <v>7700</v>
      </c>
      <c r="H170">
        <v>15400</v>
      </c>
      <c r="I170">
        <f t="shared" si="34"/>
        <v>2</v>
      </c>
      <c r="J170" s="6">
        <v>109.95</v>
      </c>
      <c r="K170" s="5">
        <f t="shared" si="27"/>
        <v>1693230</v>
      </c>
      <c r="L170" s="4">
        <v>109.65</v>
      </c>
      <c r="M170" s="4">
        <f t="shared" si="28"/>
        <v>-4619.9999999999563</v>
      </c>
      <c r="N170" s="6">
        <v>456.54840000000002</v>
      </c>
      <c r="O170" s="6">
        <f t="shared" si="29"/>
        <v>-5076.548399999956</v>
      </c>
      <c r="P170" s="5">
        <f t="shared" si="30"/>
        <v>1688610</v>
      </c>
      <c r="Q170" s="5" t="str">
        <f t="shared" si="31"/>
        <v/>
      </c>
      <c r="R170">
        <v>1</v>
      </c>
      <c r="S170">
        <v>0</v>
      </c>
      <c r="T170">
        <v>1</v>
      </c>
      <c r="U170">
        <v>0</v>
      </c>
      <c r="V170">
        <v>900</v>
      </c>
      <c r="W170">
        <v>300</v>
      </c>
      <c r="X170">
        <f t="shared" si="33"/>
        <v>114000</v>
      </c>
      <c r="Y170">
        <v>92500</v>
      </c>
      <c r="Z170" s="7">
        <v>4000000</v>
      </c>
      <c r="AA170">
        <v>2</v>
      </c>
    </row>
    <row r="171" spans="1:27" x14ac:dyDescent="0.45">
      <c r="A171">
        <f t="shared" si="26"/>
        <v>10</v>
      </c>
      <c r="B171" s="2">
        <v>44245</v>
      </c>
      <c r="C171" s="9">
        <v>44246</v>
      </c>
      <c r="D171" s="3" t="str">
        <f t="shared" si="32"/>
        <v>Close</v>
      </c>
      <c r="E171" t="s">
        <v>101</v>
      </c>
      <c r="F171" t="str">
        <f>IF(A171="","",IF($K$4=1,SUBSTITUTE(SUBSTITUTE(E171,"_","&amp;")&amp;" "&amp;'[1]Expiry Dates Fut'!$A$8&amp;"-NSF",#REF!,#REF!),"nse_fo|"&amp;SUBSTITUTE(E171,"_","&amp;")&amp;$B$4))</f>
        <v>nse_fo|UPLEntry Date</v>
      </c>
      <c r="G171">
        <v>1300</v>
      </c>
      <c r="H171">
        <v>3900</v>
      </c>
      <c r="I171">
        <f t="shared" si="34"/>
        <v>3</v>
      </c>
      <c r="J171" s="6">
        <v>554.85</v>
      </c>
      <c r="K171" s="5">
        <f t="shared" si="27"/>
        <v>2163915</v>
      </c>
      <c r="L171" s="4">
        <v>546.15</v>
      </c>
      <c r="M171" s="4">
        <f t="shared" si="28"/>
        <v>-33930.000000000175</v>
      </c>
      <c r="N171" s="6">
        <v>579.67650000000003</v>
      </c>
      <c r="O171" s="6">
        <f t="shared" si="29"/>
        <v>-34509.676500000176</v>
      </c>
      <c r="P171" s="5">
        <f t="shared" si="30"/>
        <v>2129985</v>
      </c>
      <c r="Q171" s="5" t="str">
        <f t="shared" si="31"/>
        <v/>
      </c>
      <c r="R171">
        <v>1</v>
      </c>
      <c r="S171">
        <v>0</v>
      </c>
      <c r="T171">
        <v>1</v>
      </c>
      <c r="U171">
        <v>0</v>
      </c>
      <c r="V171">
        <v>900</v>
      </c>
      <c r="W171">
        <v>300</v>
      </c>
      <c r="X171">
        <f t="shared" si="33"/>
        <v>114000</v>
      </c>
      <c r="Y171">
        <v>92500</v>
      </c>
      <c r="Z171" s="7">
        <v>4000000</v>
      </c>
      <c r="AA171">
        <v>2</v>
      </c>
    </row>
    <row r="172" spans="1:27" x14ac:dyDescent="0.45">
      <c r="A172">
        <v>1</v>
      </c>
      <c r="B172" s="2">
        <v>44246</v>
      </c>
      <c r="C172" s="9">
        <v>44249</v>
      </c>
      <c r="D172" s="3" t="str">
        <f t="shared" si="32"/>
        <v>Close</v>
      </c>
      <c r="E172" t="s">
        <v>127</v>
      </c>
      <c r="F172" t="str">
        <f>IF(A172="","",IF($K$4=1,SUBSTITUTE(SUBSTITUTE(E172,"_","&amp;")&amp;" "&amp;'[1]Expiry Dates Fut'!$A$8&amp;"-NSF",#REF!,#REF!),"nse_fo|"&amp;SUBSTITUTE(E172,"_","&amp;")&amp;$B$4))</f>
        <v>nse_fo|CONCOREntry Date</v>
      </c>
      <c r="G172">
        <v>1563</v>
      </c>
      <c r="H172">
        <v>3126</v>
      </c>
      <c r="I172">
        <f t="shared" si="34"/>
        <v>2</v>
      </c>
      <c r="J172" s="6">
        <v>583.9</v>
      </c>
      <c r="K172" s="5">
        <f t="shared" si="27"/>
        <v>1825271.4</v>
      </c>
      <c r="L172" s="4">
        <v>559.75</v>
      </c>
      <c r="M172" s="4">
        <f t="shared" si="28"/>
        <v>-75492.899999999936</v>
      </c>
      <c r="N172" s="6">
        <v>482.63173649999999</v>
      </c>
      <c r="O172" s="6">
        <f t="shared" si="29"/>
        <v>-75975.531736499936</v>
      </c>
      <c r="P172" s="5">
        <f t="shared" si="30"/>
        <v>1749778.5</v>
      </c>
      <c r="Q172" s="5" t="str">
        <f t="shared" si="31"/>
        <v/>
      </c>
      <c r="R172">
        <v>1</v>
      </c>
      <c r="S172">
        <v>0</v>
      </c>
      <c r="T172">
        <v>1</v>
      </c>
      <c r="U172">
        <v>0</v>
      </c>
      <c r="V172">
        <v>900</v>
      </c>
      <c r="W172">
        <v>300</v>
      </c>
      <c r="X172">
        <f t="shared" si="33"/>
        <v>114000</v>
      </c>
      <c r="Y172">
        <v>92500</v>
      </c>
      <c r="Z172" s="7">
        <v>4000000</v>
      </c>
      <c r="AA172">
        <v>2</v>
      </c>
    </row>
    <row r="173" spans="1:27" x14ac:dyDescent="0.45">
      <c r="A173">
        <f t="shared" si="26"/>
        <v>2</v>
      </c>
      <c r="B173" s="2">
        <v>44246</v>
      </c>
      <c r="C173" s="9">
        <v>44249</v>
      </c>
      <c r="D173" s="3" t="str">
        <f t="shared" si="32"/>
        <v>Close</v>
      </c>
      <c r="E173" t="s">
        <v>66</v>
      </c>
      <c r="F173" t="str">
        <f>IF(A173="","",IF($K$4=1,SUBSTITUTE(SUBSTITUTE(E173,"_","&amp;")&amp;" "&amp;'[1]Expiry Dates Fut'!$A$8&amp;"-NSF",#REF!,#REF!),"nse_fo|"&amp;SUBSTITUTE(E173,"_","&amp;")&amp;$B$4))</f>
        <v>nse_fo|IBULHSGFINEntry Date</v>
      </c>
      <c r="G173">
        <v>3100</v>
      </c>
      <c r="H173">
        <v>6200</v>
      </c>
      <c r="I173">
        <f t="shared" si="34"/>
        <v>2</v>
      </c>
      <c r="J173" s="6">
        <v>243.65</v>
      </c>
      <c r="K173" s="5">
        <f t="shared" si="27"/>
        <v>1510630</v>
      </c>
      <c r="L173" s="4">
        <v>226.15</v>
      </c>
      <c r="M173" s="4">
        <f t="shared" si="28"/>
        <v>-108500</v>
      </c>
      <c r="N173" s="6">
        <v>393.2226</v>
      </c>
      <c r="O173" s="6">
        <f t="shared" si="29"/>
        <v>-108893.22259999999</v>
      </c>
      <c r="P173" s="5">
        <f t="shared" si="30"/>
        <v>1402130</v>
      </c>
      <c r="Q173" s="5" t="str">
        <f t="shared" si="31"/>
        <v/>
      </c>
      <c r="R173">
        <v>1</v>
      </c>
      <c r="S173">
        <v>0</v>
      </c>
      <c r="T173">
        <v>1</v>
      </c>
      <c r="U173">
        <v>0</v>
      </c>
      <c r="V173">
        <v>900</v>
      </c>
      <c r="W173">
        <v>300</v>
      </c>
      <c r="X173">
        <f t="shared" si="33"/>
        <v>114000</v>
      </c>
      <c r="Y173">
        <v>92500</v>
      </c>
      <c r="Z173" s="7">
        <v>4000000</v>
      </c>
      <c r="AA173">
        <v>2</v>
      </c>
    </row>
    <row r="174" spans="1:27" x14ac:dyDescent="0.45">
      <c r="A174">
        <f t="shared" si="26"/>
        <v>3</v>
      </c>
      <c r="B174" s="2">
        <v>44246</v>
      </c>
      <c r="C174" s="9">
        <v>44249</v>
      </c>
      <c r="D174" s="3" t="str">
        <f t="shared" si="32"/>
        <v>Close</v>
      </c>
      <c r="E174" t="s">
        <v>81</v>
      </c>
      <c r="F174" t="str">
        <f>IF(A174="","",IF($K$4=1,SUBSTITUTE(SUBSTITUTE(E174,"_","&amp;")&amp;" "&amp;'[1]Expiry Dates Fut'!$A$8&amp;"-NSF",#REF!,#REF!),"nse_fo|"&amp;SUBSTITUTE(E174,"_","&amp;")&amp;$B$4))</f>
        <v>nse_fo|IDFCFIRSTBEntry Date</v>
      </c>
      <c r="G174">
        <v>19000</v>
      </c>
      <c r="H174">
        <v>38000</v>
      </c>
      <c r="I174">
        <f t="shared" si="34"/>
        <v>2</v>
      </c>
      <c r="J174" s="6">
        <v>63.4</v>
      </c>
      <c r="K174" s="5">
        <f t="shared" si="27"/>
        <v>2409200</v>
      </c>
      <c r="L174" s="4">
        <v>61.674999999999997</v>
      </c>
      <c r="M174" s="4">
        <f t="shared" si="28"/>
        <v>-65550.000000000058</v>
      </c>
      <c r="N174" s="6">
        <v>641.63475000000005</v>
      </c>
      <c r="O174" s="6">
        <f t="shared" si="29"/>
        <v>-66191.634750000056</v>
      </c>
      <c r="P174" s="5">
        <f t="shared" si="30"/>
        <v>2343650</v>
      </c>
      <c r="Q174" s="5" t="str">
        <f t="shared" si="31"/>
        <v/>
      </c>
      <c r="R174">
        <v>1</v>
      </c>
      <c r="S174">
        <v>0</v>
      </c>
      <c r="T174">
        <v>1</v>
      </c>
      <c r="U174">
        <v>0</v>
      </c>
      <c r="V174">
        <v>900</v>
      </c>
      <c r="W174">
        <v>300</v>
      </c>
      <c r="X174">
        <f t="shared" si="33"/>
        <v>114000</v>
      </c>
      <c r="Y174">
        <v>92500</v>
      </c>
      <c r="Z174" s="7">
        <v>4000000</v>
      </c>
      <c r="AA174">
        <v>2</v>
      </c>
    </row>
    <row r="175" spans="1:27" x14ac:dyDescent="0.45">
      <c r="A175">
        <f t="shared" si="26"/>
        <v>4</v>
      </c>
      <c r="B175" s="2">
        <v>44246</v>
      </c>
      <c r="C175" s="9">
        <v>44249</v>
      </c>
      <c r="D175" s="3" t="str">
        <f t="shared" si="32"/>
        <v>Close</v>
      </c>
      <c r="E175" t="s">
        <v>52</v>
      </c>
      <c r="F175" t="str">
        <f>IF(A175="","",IF($K$4=1,SUBSTITUTE(SUBSTITUTE(E175,"_","&amp;")&amp;" "&amp;'[1]Expiry Dates Fut'!$A$8&amp;"-NSF",#REF!,#REF!),"nse_fo|"&amp;SUBSTITUTE(E175,"_","&amp;")&amp;$B$4))</f>
        <v>nse_fo|RBLBANKEntry Date</v>
      </c>
      <c r="G175">
        <v>2900</v>
      </c>
      <c r="H175">
        <v>5800</v>
      </c>
      <c r="I175">
        <f t="shared" si="34"/>
        <v>2</v>
      </c>
      <c r="J175" s="6">
        <v>258.35000000000002</v>
      </c>
      <c r="K175" s="5">
        <f t="shared" si="27"/>
        <v>1498430.0000000002</v>
      </c>
      <c r="L175" s="4">
        <v>243.4</v>
      </c>
      <c r="M175" s="4">
        <f t="shared" si="28"/>
        <v>-86710.000000000102</v>
      </c>
      <c r="N175" s="6">
        <v>392.87025</v>
      </c>
      <c r="O175" s="6">
        <f t="shared" si="29"/>
        <v>-87102.870250000109</v>
      </c>
      <c r="P175" s="5">
        <f t="shared" si="30"/>
        <v>1411720</v>
      </c>
      <c r="Q175" s="5" t="str">
        <f t="shared" si="31"/>
        <v/>
      </c>
      <c r="R175">
        <v>1</v>
      </c>
      <c r="S175">
        <v>0</v>
      </c>
      <c r="T175">
        <v>1</v>
      </c>
      <c r="U175">
        <v>0</v>
      </c>
      <c r="V175">
        <v>900</v>
      </c>
      <c r="W175">
        <v>300</v>
      </c>
      <c r="X175">
        <f t="shared" si="33"/>
        <v>114000</v>
      </c>
      <c r="Y175">
        <v>92500</v>
      </c>
      <c r="Z175" s="7">
        <v>4000000</v>
      </c>
      <c r="AA175">
        <v>2</v>
      </c>
    </row>
    <row r="176" spans="1:27" x14ac:dyDescent="0.45">
      <c r="A176">
        <f t="shared" si="26"/>
        <v>5</v>
      </c>
      <c r="B176" s="2">
        <v>44246</v>
      </c>
      <c r="C176" s="9">
        <v>44249</v>
      </c>
      <c r="D176" s="3" t="str">
        <f t="shared" si="32"/>
        <v>Close</v>
      </c>
      <c r="E176" t="s">
        <v>142</v>
      </c>
      <c r="F176" t="str">
        <f>IF(A176="","",IF($K$4=1,SUBSTITUTE(SUBSTITUTE(E176,"_","&amp;")&amp;" "&amp;'[1]Expiry Dates Fut'!$A$8&amp;"-NSF",#REF!,#REF!),"nse_fo|"&amp;SUBSTITUTE(E176,"_","&amp;")&amp;$B$4))</f>
        <v>nse_fo|TATACHEMEntry Date</v>
      </c>
      <c r="G176">
        <v>2000</v>
      </c>
      <c r="H176">
        <v>4000</v>
      </c>
      <c r="I176">
        <f t="shared" si="34"/>
        <v>2</v>
      </c>
      <c r="J176" s="6">
        <v>619.65</v>
      </c>
      <c r="K176" s="5">
        <f t="shared" si="27"/>
        <v>2478600</v>
      </c>
      <c r="L176" s="4">
        <v>617.5</v>
      </c>
      <c r="M176" s="4">
        <f t="shared" si="28"/>
        <v>-8599.9999999999091</v>
      </c>
      <c r="N176" s="6">
        <v>668.06100000000004</v>
      </c>
      <c r="O176" s="6">
        <f t="shared" si="29"/>
        <v>-9268.0609999999087</v>
      </c>
      <c r="P176" s="5">
        <f t="shared" si="30"/>
        <v>2470000</v>
      </c>
      <c r="Q176" s="5" t="str">
        <f t="shared" si="31"/>
        <v/>
      </c>
      <c r="R176">
        <v>1</v>
      </c>
      <c r="S176">
        <v>0</v>
      </c>
      <c r="T176">
        <v>1</v>
      </c>
      <c r="U176">
        <v>0</v>
      </c>
      <c r="V176">
        <v>900</v>
      </c>
      <c r="W176">
        <v>300</v>
      </c>
      <c r="X176">
        <f t="shared" si="33"/>
        <v>114000</v>
      </c>
      <c r="Y176">
        <v>92500</v>
      </c>
      <c r="Z176" s="7">
        <v>4000000</v>
      </c>
      <c r="AA176">
        <v>2</v>
      </c>
    </row>
    <row r="177" spans="1:27" x14ac:dyDescent="0.45">
      <c r="A177">
        <v>1</v>
      </c>
      <c r="B177" s="2">
        <v>44249</v>
      </c>
      <c r="C177" s="9">
        <v>44250</v>
      </c>
      <c r="D177" s="3" t="str">
        <f t="shared" si="32"/>
        <v>Close</v>
      </c>
      <c r="E177" t="s">
        <v>84</v>
      </c>
      <c r="F177" t="str">
        <f>IF(A177="","",IF($K$4=1,SUBSTITUTE(SUBSTITUTE(E177,"_","&amp;")&amp;" "&amp;'[1]Expiry Dates Fut'!$A$8&amp;"-NSF",#REF!,#REF!),"nse_fo|"&amp;SUBSTITUTE(E177,"_","&amp;")&amp;$B$4))</f>
        <v>nse_fo|HINDALCOEntry Date</v>
      </c>
      <c r="G177">
        <v>4300</v>
      </c>
      <c r="H177">
        <v>4300</v>
      </c>
      <c r="I177">
        <f t="shared" si="34"/>
        <v>1</v>
      </c>
      <c r="J177" s="6">
        <v>324.75</v>
      </c>
      <c r="K177" s="5">
        <f t="shared" si="27"/>
        <v>1396425</v>
      </c>
      <c r="L177" s="4">
        <v>323.45</v>
      </c>
      <c r="M177" s="4">
        <f t="shared" si="28"/>
        <v>-5590.0000000000491</v>
      </c>
      <c r="N177" s="6">
        <v>376.2801</v>
      </c>
      <c r="O177" s="6">
        <f t="shared" si="29"/>
        <v>-5966.2801000000491</v>
      </c>
      <c r="P177" s="5">
        <f t="shared" si="30"/>
        <v>1390835</v>
      </c>
      <c r="Q177" s="5" t="str">
        <f t="shared" si="31"/>
        <v/>
      </c>
      <c r="R177">
        <v>1</v>
      </c>
      <c r="S177">
        <v>0</v>
      </c>
      <c r="T177">
        <v>1</v>
      </c>
      <c r="U177">
        <v>0</v>
      </c>
      <c r="V177">
        <v>900</v>
      </c>
      <c r="W177">
        <v>300</v>
      </c>
      <c r="X177">
        <f t="shared" si="33"/>
        <v>102500</v>
      </c>
      <c r="Y177">
        <v>92500</v>
      </c>
      <c r="Z177" s="7">
        <v>4000000</v>
      </c>
      <c r="AA177">
        <v>2</v>
      </c>
    </row>
    <row r="178" spans="1:27" x14ac:dyDescent="0.45">
      <c r="A178">
        <f t="shared" ref="A178:A186" si="35">IF(D178="","",A177+1)</f>
        <v>2</v>
      </c>
      <c r="B178" s="2">
        <v>44249</v>
      </c>
      <c r="C178" s="9">
        <v>44250</v>
      </c>
      <c r="D178" s="3" t="str">
        <f t="shared" si="32"/>
        <v>Close</v>
      </c>
      <c r="E178" t="s">
        <v>78</v>
      </c>
      <c r="F178" t="str">
        <f>IF(A178="","",IF($K$4=1,SUBSTITUTE(SUBSTITUTE(E178,"_","&amp;")&amp;" "&amp;'[1]Expiry Dates Fut'!$A$8&amp;"-NSF",#REF!,#REF!),"nse_fo|"&amp;SUBSTITUTE(E178,"_","&amp;")&amp;$B$4))</f>
        <v>nse_fo|JUBLFOODEntry Date</v>
      </c>
      <c r="G178">
        <v>250</v>
      </c>
      <c r="H178">
        <v>500</v>
      </c>
      <c r="I178">
        <f t="shared" si="34"/>
        <v>2</v>
      </c>
      <c r="J178" s="6">
        <v>3081.9</v>
      </c>
      <c r="K178" s="5">
        <f t="shared" si="27"/>
        <v>1540950</v>
      </c>
      <c r="L178" s="4">
        <v>3083.7750000000001</v>
      </c>
      <c r="M178" s="4">
        <f t="shared" si="28"/>
        <v>937.5</v>
      </c>
      <c r="N178" s="6">
        <v>416.18306250000001</v>
      </c>
      <c r="O178" s="6">
        <f t="shared" si="29"/>
        <v>521.31693749999999</v>
      </c>
      <c r="P178" s="5">
        <f t="shared" si="30"/>
        <v>1541887.5</v>
      </c>
      <c r="Q178" s="5" t="str">
        <f t="shared" si="31"/>
        <v/>
      </c>
      <c r="R178">
        <v>1</v>
      </c>
      <c r="S178">
        <v>0</v>
      </c>
      <c r="T178">
        <v>2</v>
      </c>
      <c r="U178">
        <v>0</v>
      </c>
      <c r="V178">
        <v>900</v>
      </c>
      <c r="W178">
        <v>300</v>
      </c>
      <c r="X178">
        <f t="shared" si="33"/>
        <v>102500</v>
      </c>
      <c r="Y178">
        <v>92500</v>
      </c>
      <c r="Z178" s="7">
        <v>4000000</v>
      </c>
      <c r="AA178">
        <v>2</v>
      </c>
    </row>
    <row r="179" spans="1:27" x14ac:dyDescent="0.45">
      <c r="A179">
        <f t="shared" si="35"/>
        <v>3</v>
      </c>
      <c r="B179" s="2">
        <v>44249</v>
      </c>
      <c r="C179" s="9">
        <v>44250</v>
      </c>
      <c r="D179" s="3" t="str">
        <f t="shared" si="32"/>
        <v>Close</v>
      </c>
      <c r="E179" t="s">
        <v>111</v>
      </c>
      <c r="F179" t="str">
        <f>IF(A179="","",IF($K$4=1,SUBSTITUTE(SUBSTITUTE(E179,"_","&amp;")&amp;" "&amp;'[1]Expiry Dates Fut'!$A$8&amp;"-NSF",#REF!,#REF!),"nse_fo|"&amp;SUBSTITUTE(E179,"_","&amp;")&amp;$B$4))</f>
        <v>nse_fo|TORNTPOWEREntry Date</v>
      </c>
      <c r="G179">
        <v>3000</v>
      </c>
      <c r="H179">
        <v>6000</v>
      </c>
      <c r="I179">
        <f t="shared" si="34"/>
        <v>2</v>
      </c>
      <c r="J179" s="6">
        <v>381.6</v>
      </c>
      <c r="K179" s="5">
        <f t="shared" si="27"/>
        <v>2289600</v>
      </c>
      <c r="L179" s="4">
        <v>382.35</v>
      </c>
      <c r="M179" s="4">
        <f t="shared" si="28"/>
        <v>4500</v>
      </c>
      <c r="N179" s="6">
        <v>618.79949999999997</v>
      </c>
      <c r="O179" s="6">
        <f t="shared" si="29"/>
        <v>3881.2004999999999</v>
      </c>
      <c r="P179" s="5">
        <f t="shared" si="30"/>
        <v>2294100</v>
      </c>
      <c r="Q179" s="5" t="str">
        <f t="shared" si="31"/>
        <v/>
      </c>
      <c r="R179">
        <v>1</v>
      </c>
      <c r="S179">
        <v>0</v>
      </c>
      <c r="T179">
        <v>1</v>
      </c>
      <c r="U179">
        <v>0</v>
      </c>
      <c r="V179">
        <v>900</v>
      </c>
      <c r="W179">
        <v>300</v>
      </c>
      <c r="X179">
        <f t="shared" si="33"/>
        <v>102500</v>
      </c>
      <c r="Y179">
        <v>92500</v>
      </c>
      <c r="Z179" s="7">
        <v>4000000</v>
      </c>
      <c r="AA179">
        <v>2</v>
      </c>
    </row>
    <row r="180" spans="1:27" x14ac:dyDescent="0.45">
      <c r="A180">
        <f t="shared" si="35"/>
        <v>4</v>
      </c>
      <c r="B180" s="2">
        <v>44249</v>
      </c>
      <c r="C180" s="9">
        <v>44250</v>
      </c>
      <c r="D180" s="3" t="str">
        <f t="shared" si="32"/>
        <v>Close</v>
      </c>
      <c r="E180" t="s">
        <v>104</v>
      </c>
      <c r="F180" t="str">
        <f>IF(A180="","",IF($K$4=1,SUBSTITUTE(SUBSTITUTE(E180,"_","&amp;")&amp;" "&amp;'[1]Expiry Dates Fut'!$A$8&amp;"-NSF",#REF!,#REF!),"nse_fo|"&amp;SUBSTITUTE(E180,"_","&amp;")&amp;$B$4))</f>
        <v>nse_fo|VEDLEntry Date</v>
      </c>
      <c r="G180">
        <v>6200</v>
      </c>
      <c r="H180">
        <v>6200</v>
      </c>
      <c r="I180">
        <f t="shared" si="34"/>
        <v>1</v>
      </c>
      <c r="J180" s="6">
        <v>204.6</v>
      </c>
      <c r="K180" s="5">
        <f t="shared" si="27"/>
        <v>1268520</v>
      </c>
      <c r="L180" s="4">
        <v>208.3</v>
      </c>
      <c r="M180" s="4">
        <f t="shared" si="28"/>
        <v>22940.000000000106</v>
      </c>
      <c r="N180" s="6">
        <v>345.59730000000002</v>
      </c>
      <c r="O180" s="6">
        <f t="shared" si="29"/>
        <v>22594.402700000104</v>
      </c>
      <c r="P180" s="5">
        <f t="shared" si="30"/>
        <v>1291460</v>
      </c>
      <c r="Q180" s="5" t="str">
        <f t="shared" si="31"/>
        <v/>
      </c>
      <c r="R180">
        <v>1</v>
      </c>
      <c r="S180">
        <v>0</v>
      </c>
      <c r="T180">
        <v>1</v>
      </c>
      <c r="U180">
        <v>0</v>
      </c>
      <c r="V180">
        <v>900</v>
      </c>
      <c r="W180">
        <v>300</v>
      </c>
      <c r="X180">
        <f t="shared" si="33"/>
        <v>102500</v>
      </c>
      <c r="Y180">
        <v>92500</v>
      </c>
      <c r="Z180" s="7">
        <v>4000000</v>
      </c>
      <c r="AA180">
        <v>2</v>
      </c>
    </row>
    <row r="181" spans="1:27" x14ac:dyDescent="0.45">
      <c r="A181">
        <v>1</v>
      </c>
      <c r="B181" s="2">
        <v>44250</v>
      </c>
      <c r="C181" s="9">
        <v>44251</v>
      </c>
      <c r="D181" s="3" t="str">
        <f t="shared" si="32"/>
        <v>Close</v>
      </c>
      <c r="E181" t="s">
        <v>90</v>
      </c>
      <c r="F181" t="str">
        <f>IF(A181="","",IF($K$4=1,SUBSTITUTE(SUBSTITUTE(E181,"_","&amp;")&amp;" "&amp;'[1]Expiry Dates Fut'!$A$8&amp;"-NSF",#REF!,#REF!),"nse_fo|"&amp;SUBSTITUTE(E181,"_","&amp;")&amp;$B$4))</f>
        <v>nse_fo|DLFEntry Date</v>
      </c>
      <c r="G181">
        <v>3300</v>
      </c>
      <c r="H181">
        <v>6600</v>
      </c>
      <c r="I181">
        <f t="shared" si="34"/>
        <v>2</v>
      </c>
      <c r="J181" s="6">
        <v>306.85000000000002</v>
      </c>
      <c r="K181" s="5">
        <f t="shared" si="27"/>
        <v>2025210.0000000002</v>
      </c>
      <c r="L181" s="4">
        <v>312.55</v>
      </c>
      <c r="M181" s="4">
        <f t="shared" si="28"/>
        <v>37619.999999999927</v>
      </c>
      <c r="N181" s="6">
        <v>551.8854</v>
      </c>
      <c r="O181" s="6">
        <f t="shared" si="29"/>
        <v>37068.114599999928</v>
      </c>
      <c r="P181" s="5">
        <f t="shared" si="30"/>
        <v>2062830</v>
      </c>
      <c r="Q181" s="5" t="str">
        <f t="shared" si="31"/>
        <v/>
      </c>
      <c r="R181">
        <v>1</v>
      </c>
      <c r="S181">
        <v>0</v>
      </c>
      <c r="T181">
        <v>1</v>
      </c>
      <c r="U181">
        <v>0</v>
      </c>
      <c r="V181">
        <v>900</v>
      </c>
      <c r="W181">
        <v>300</v>
      </c>
      <c r="X181">
        <f t="shared" si="33"/>
        <v>114000</v>
      </c>
      <c r="Y181">
        <v>92500</v>
      </c>
      <c r="Z181" s="7">
        <v>4000000</v>
      </c>
      <c r="AA181">
        <v>2</v>
      </c>
    </row>
    <row r="182" spans="1:27" x14ac:dyDescent="0.45">
      <c r="A182">
        <f t="shared" si="35"/>
        <v>2</v>
      </c>
      <c r="B182" s="2">
        <v>44250</v>
      </c>
      <c r="C182" s="9">
        <v>44251</v>
      </c>
      <c r="D182" s="3" t="str">
        <f t="shared" si="32"/>
        <v>Close</v>
      </c>
      <c r="E182" t="s">
        <v>114</v>
      </c>
      <c r="F182" t="str">
        <f>IF(A182="","",IF($K$4=1,SUBSTITUTE(SUBSTITUTE(E182,"_","&amp;")&amp;" "&amp;'[1]Expiry Dates Fut'!$A$8&amp;"-NSF",#REF!,#REF!),"nse_fo|"&amp;SUBSTITUTE(E182,"_","&amp;")&amp;$B$4))</f>
        <v>nse_fo|GAILEntry Date</v>
      </c>
      <c r="G182">
        <v>6100</v>
      </c>
      <c r="H182">
        <v>12200</v>
      </c>
      <c r="I182">
        <f t="shared" si="34"/>
        <v>2</v>
      </c>
      <c r="J182" s="6">
        <v>148.1</v>
      </c>
      <c r="K182" s="5">
        <f t="shared" si="27"/>
        <v>1806820</v>
      </c>
      <c r="L182" s="4">
        <v>143.80000000000001</v>
      </c>
      <c r="M182" s="4">
        <f t="shared" si="28"/>
        <v>-52459.999999999789</v>
      </c>
      <c r="N182" s="6">
        <v>480.7593</v>
      </c>
      <c r="O182" s="6">
        <f t="shared" si="29"/>
        <v>-52940.759299999787</v>
      </c>
      <c r="P182" s="5">
        <f t="shared" si="30"/>
        <v>1754360.0000000002</v>
      </c>
      <c r="Q182" s="5" t="str">
        <f t="shared" si="31"/>
        <v/>
      </c>
      <c r="R182">
        <v>1</v>
      </c>
      <c r="S182">
        <v>0</v>
      </c>
      <c r="T182">
        <v>1</v>
      </c>
      <c r="U182">
        <v>0</v>
      </c>
      <c r="V182">
        <v>900</v>
      </c>
      <c r="W182">
        <v>300</v>
      </c>
      <c r="X182">
        <f t="shared" si="33"/>
        <v>114000</v>
      </c>
      <c r="Y182">
        <v>92500</v>
      </c>
      <c r="Z182" s="7">
        <v>4000000</v>
      </c>
      <c r="AA182">
        <v>2</v>
      </c>
    </row>
    <row r="183" spans="1:27" x14ac:dyDescent="0.45">
      <c r="A183">
        <f t="shared" si="35"/>
        <v>3</v>
      </c>
      <c r="B183" s="2">
        <v>44250</v>
      </c>
      <c r="C183" s="9">
        <v>44251</v>
      </c>
      <c r="D183" s="3" t="str">
        <f t="shared" si="32"/>
        <v>Close</v>
      </c>
      <c r="E183" t="s">
        <v>138</v>
      </c>
      <c r="F183" t="str">
        <f>IF(A183="","",IF($K$4=1,SUBSTITUTE(SUBSTITUTE(E183,"_","&amp;")&amp;" "&amp;'[1]Expiry Dates Fut'!$A$8&amp;"-NSF",#REF!,#REF!),"nse_fo|"&amp;SUBSTITUTE(E183,"_","&amp;")&amp;$B$4))</f>
        <v>nse_fo|GODREJPROPEntry Date</v>
      </c>
      <c r="G183">
        <v>650</v>
      </c>
      <c r="H183">
        <v>1300</v>
      </c>
      <c r="I183">
        <f t="shared" si="34"/>
        <v>2</v>
      </c>
      <c r="J183" s="6">
        <v>1494.925</v>
      </c>
      <c r="K183" s="5">
        <f t="shared" si="27"/>
        <v>1943402.5</v>
      </c>
      <c r="L183" s="4">
        <v>1498.6</v>
      </c>
      <c r="M183" s="4">
        <f t="shared" si="28"/>
        <v>4777.4999999999409</v>
      </c>
      <c r="N183" s="6">
        <v>525.36363749999998</v>
      </c>
      <c r="O183" s="6">
        <f t="shared" si="29"/>
        <v>4252.1363624999412</v>
      </c>
      <c r="P183" s="5">
        <f t="shared" si="30"/>
        <v>1948179.9999999998</v>
      </c>
      <c r="Q183" s="5" t="str">
        <f t="shared" si="31"/>
        <v/>
      </c>
      <c r="R183">
        <v>3</v>
      </c>
      <c r="S183">
        <v>2</v>
      </c>
      <c r="T183">
        <v>1</v>
      </c>
      <c r="U183">
        <v>0</v>
      </c>
      <c r="V183">
        <v>900</v>
      </c>
      <c r="W183">
        <v>300</v>
      </c>
      <c r="X183">
        <f t="shared" si="33"/>
        <v>115500</v>
      </c>
      <c r="Y183">
        <v>92500</v>
      </c>
      <c r="Z183" s="7">
        <v>4000000</v>
      </c>
      <c r="AA183">
        <v>2</v>
      </c>
    </row>
    <row r="184" spans="1:27" x14ac:dyDescent="0.45">
      <c r="A184">
        <f t="shared" si="35"/>
        <v>4</v>
      </c>
      <c r="B184" s="2">
        <v>44250</v>
      </c>
      <c r="C184" s="9">
        <v>44251</v>
      </c>
      <c r="D184" s="3" t="str">
        <f t="shared" si="32"/>
        <v>Close</v>
      </c>
      <c r="E184" t="s">
        <v>33</v>
      </c>
      <c r="F184" t="str">
        <f>IF(A184="","",IF($K$4=1,SUBSTITUTE(SUBSTITUTE(E184,"_","&amp;")&amp;" "&amp;'[1]Expiry Dates Fut'!$A$8&amp;"-NSF",#REF!,#REF!),"nse_fo|"&amp;SUBSTITUTE(E184,"_","&amp;")&amp;$B$4))</f>
        <v>nse_fo|PAGEINDEntry Date</v>
      </c>
      <c r="G184">
        <v>30</v>
      </c>
      <c r="H184">
        <v>60</v>
      </c>
      <c r="I184">
        <f t="shared" si="34"/>
        <v>2</v>
      </c>
      <c r="J184" s="6">
        <v>28730.85</v>
      </c>
      <c r="K184" s="5">
        <f t="shared" si="27"/>
        <v>1723851</v>
      </c>
      <c r="L184" s="4">
        <v>29111.5</v>
      </c>
      <c r="M184" s="4">
        <f t="shared" si="28"/>
        <v>22839.000000000087</v>
      </c>
      <c r="N184" s="6">
        <v>468.52303499999999</v>
      </c>
      <c r="O184" s="6">
        <f t="shared" si="29"/>
        <v>22370.476965000089</v>
      </c>
      <c r="P184" s="5">
        <f t="shared" si="30"/>
        <v>1746690</v>
      </c>
      <c r="Q184" s="5" t="str">
        <f t="shared" si="31"/>
        <v/>
      </c>
      <c r="R184">
        <v>3</v>
      </c>
      <c r="S184">
        <v>2</v>
      </c>
      <c r="T184">
        <v>1</v>
      </c>
      <c r="U184">
        <v>0</v>
      </c>
      <c r="V184">
        <v>900</v>
      </c>
      <c r="W184">
        <v>300</v>
      </c>
      <c r="X184">
        <f t="shared" si="33"/>
        <v>115500</v>
      </c>
      <c r="Y184">
        <v>92500</v>
      </c>
      <c r="Z184" s="7">
        <v>4000000</v>
      </c>
      <c r="AA184">
        <v>2</v>
      </c>
    </row>
    <row r="185" spans="1:27" x14ac:dyDescent="0.45">
      <c r="A185">
        <f t="shared" si="35"/>
        <v>5</v>
      </c>
      <c r="B185" s="2">
        <v>44250</v>
      </c>
      <c r="C185" s="9">
        <v>44251</v>
      </c>
      <c r="D185" s="3" t="str">
        <f t="shared" si="32"/>
        <v>Close</v>
      </c>
      <c r="E185" t="s">
        <v>67</v>
      </c>
      <c r="F185" t="str">
        <f>IF(A185="","",IF($K$4=1,SUBSTITUTE(SUBSTITUTE(E185,"_","&amp;")&amp;" "&amp;'[1]Expiry Dates Fut'!$A$8&amp;"-NSF",#REF!,#REF!),"nse_fo|"&amp;SUBSTITUTE(E185,"_","&amp;")&amp;$B$4))</f>
        <v>nse_fo|PELEntry Date</v>
      </c>
      <c r="G185">
        <v>550</v>
      </c>
      <c r="H185">
        <v>1100</v>
      </c>
      <c r="I185">
        <f t="shared" si="34"/>
        <v>2</v>
      </c>
      <c r="J185" s="6">
        <v>1913.075</v>
      </c>
      <c r="K185" s="5">
        <f t="shared" si="27"/>
        <v>2104382.5</v>
      </c>
      <c r="L185" s="4">
        <v>1853</v>
      </c>
      <c r="M185" s="4">
        <f t="shared" si="28"/>
        <v>-66082.500000000044</v>
      </c>
      <c r="N185" s="6">
        <v>559.26213749999999</v>
      </c>
      <c r="O185" s="6">
        <f t="shared" si="29"/>
        <v>-66641.762137500045</v>
      </c>
      <c r="P185" s="5">
        <f t="shared" si="30"/>
        <v>2038300</v>
      </c>
      <c r="Q185" s="5" t="str">
        <f t="shared" si="31"/>
        <v/>
      </c>
      <c r="R185">
        <v>1</v>
      </c>
      <c r="S185">
        <v>0</v>
      </c>
      <c r="T185">
        <v>1</v>
      </c>
      <c r="U185">
        <v>0</v>
      </c>
      <c r="V185">
        <v>900</v>
      </c>
      <c r="W185">
        <v>300</v>
      </c>
      <c r="X185">
        <f t="shared" si="33"/>
        <v>114000</v>
      </c>
      <c r="Y185">
        <v>92500</v>
      </c>
      <c r="Z185" s="7">
        <v>4000000</v>
      </c>
      <c r="AA185">
        <v>2</v>
      </c>
    </row>
    <row r="186" spans="1:27" x14ac:dyDescent="0.45">
      <c r="A186">
        <f t="shared" si="35"/>
        <v>6</v>
      </c>
      <c r="B186" s="2">
        <v>44250</v>
      </c>
      <c r="C186" s="9">
        <v>44251</v>
      </c>
      <c r="D186" s="3" t="str">
        <f t="shared" si="32"/>
        <v>Close</v>
      </c>
      <c r="E186" t="s">
        <v>53</v>
      </c>
      <c r="F186" t="str">
        <f>IF(A186="","",IF($K$4=1,SUBSTITUTE(SUBSTITUTE(E186,"_","&amp;")&amp;" "&amp;'[1]Expiry Dates Fut'!$A$8&amp;"-NSF",#REF!,#REF!),"nse_fo|"&amp;SUBSTITUTE(E186,"_","&amp;")&amp;$B$4))</f>
        <v>nse_fo|TATAMOTORSEntry Date</v>
      </c>
      <c r="G186">
        <v>5700</v>
      </c>
      <c r="H186">
        <v>5700</v>
      </c>
      <c r="I186">
        <f t="shared" si="34"/>
        <v>1</v>
      </c>
      <c r="J186" s="6">
        <v>317.85000000000002</v>
      </c>
      <c r="K186" s="5">
        <f t="shared" si="27"/>
        <v>1811745.0000000002</v>
      </c>
      <c r="L186" s="4">
        <v>325</v>
      </c>
      <c r="M186" s="4">
        <f t="shared" si="28"/>
        <v>40754.999999999869</v>
      </c>
      <c r="N186" s="6">
        <v>494.67307499999998</v>
      </c>
      <c r="O186" s="6">
        <f t="shared" si="29"/>
        <v>40260.32692499987</v>
      </c>
      <c r="P186" s="5">
        <f t="shared" si="30"/>
        <v>1852500</v>
      </c>
      <c r="Q186" s="5" t="str">
        <f t="shared" si="31"/>
        <v/>
      </c>
      <c r="R186">
        <v>2</v>
      </c>
      <c r="S186">
        <v>2</v>
      </c>
      <c r="T186">
        <v>1</v>
      </c>
      <c r="U186">
        <v>0</v>
      </c>
      <c r="V186">
        <v>900</v>
      </c>
      <c r="W186">
        <v>300</v>
      </c>
      <c r="X186">
        <f t="shared" si="33"/>
        <v>115000</v>
      </c>
      <c r="Y186">
        <v>92500</v>
      </c>
      <c r="Z186" s="7">
        <v>4000000</v>
      </c>
      <c r="AA186">
        <v>2</v>
      </c>
    </row>
    <row r="187" spans="1:27" x14ac:dyDescent="0.45">
      <c r="A187">
        <v>1</v>
      </c>
      <c r="B187" s="2">
        <v>44256</v>
      </c>
      <c r="C187" s="9">
        <v>44257</v>
      </c>
      <c r="D187" s="3" t="str">
        <f t="shared" si="32"/>
        <v>Close</v>
      </c>
      <c r="E187" t="s">
        <v>160</v>
      </c>
      <c r="F187" t="str">
        <f>IF(A187="","",IF($K$4=1,SUBSTITUTE(SUBSTITUTE(E187,"_","&amp;")&amp;" "&amp;'[1]Expiry Dates Fut'!$A$8&amp;"-NSF",#REF!,#REF!),"nse_fo|"&amp;SUBSTITUTE(E187,"_","&amp;")&amp;$B$4))</f>
        <v>nse_fo|DEEPAKNTREntry Date</v>
      </c>
      <c r="G187">
        <f>IF(A187="","",VLOOKUP(E187,'[1]Lot Sizes'!$A$3:$B$198,2,FALSE))</f>
        <v>250</v>
      </c>
      <c r="H187">
        <v>1500</v>
      </c>
      <c r="I187">
        <f t="shared" si="34"/>
        <v>6</v>
      </c>
      <c r="J187" s="6">
        <v>1438.2</v>
      </c>
      <c r="K187" s="5">
        <f t="shared" si="27"/>
        <v>2157300</v>
      </c>
      <c r="L187" s="4">
        <v>1555.95</v>
      </c>
      <c r="M187" s="4">
        <f t="shared" si="28"/>
        <v>176625</v>
      </c>
      <c r="N187" s="6">
        <v>606.31537500000002</v>
      </c>
      <c r="O187" s="6">
        <f t="shared" si="29"/>
        <v>176018.68462499999</v>
      </c>
      <c r="P187" s="5">
        <f t="shared" si="30"/>
        <v>2333925</v>
      </c>
      <c r="Q187" s="5" t="str">
        <f t="shared" si="31"/>
        <v/>
      </c>
      <c r="R187">
        <v>1</v>
      </c>
      <c r="S187">
        <v>0</v>
      </c>
      <c r="V187">
        <v>900</v>
      </c>
      <c r="W187">
        <v>300</v>
      </c>
      <c r="X187">
        <f t="shared" si="33"/>
        <v>102500</v>
      </c>
      <c r="Y187">
        <v>92500</v>
      </c>
      <c r="Z187" s="7">
        <v>4000000</v>
      </c>
      <c r="AA187">
        <v>2</v>
      </c>
    </row>
    <row r="188" spans="1:27" x14ac:dyDescent="0.45">
      <c r="A188">
        <v>2</v>
      </c>
      <c r="B188" s="2">
        <v>44256</v>
      </c>
      <c r="C188" s="9">
        <v>44257</v>
      </c>
      <c r="D188" s="3" t="str">
        <f t="shared" si="32"/>
        <v>Close</v>
      </c>
      <c r="E188" t="s">
        <v>161</v>
      </c>
      <c r="F188" t="str">
        <f>IF(A188="","",IF($K$4=1,SUBSTITUTE(SUBSTITUTE(E188,"_","&amp;")&amp;" "&amp;'[1]Expiry Dates Fut'!$A$8&amp;"-NSF",#REF!,#REF!),"nse_fo|"&amp;SUBSTITUTE(E188,"_","&amp;")&amp;$B$4))</f>
        <v>nse_fo|GUJGASLTDEntry Date</v>
      </c>
      <c r="G188">
        <f>IF(A188="","",VLOOKUP(E188,'[1]Lot Sizes'!$A$3:$B$198,2,FALSE))</f>
        <v>1250</v>
      </c>
      <c r="H188">
        <v>3750</v>
      </c>
      <c r="I188">
        <f t="shared" si="34"/>
        <v>3</v>
      </c>
      <c r="J188" s="6">
        <v>521.68333332999998</v>
      </c>
      <c r="K188" s="5">
        <f t="shared" si="27"/>
        <v>1956312.4999875</v>
      </c>
      <c r="L188" s="4">
        <v>534.91666666999902</v>
      </c>
      <c r="M188" s="4">
        <f t="shared" si="28"/>
        <v>49625.000024996385</v>
      </c>
      <c r="N188" s="6">
        <v>534.90374999999949</v>
      </c>
      <c r="O188" s="6">
        <f t="shared" si="29"/>
        <v>49090.096274996387</v>
      </c>
      <c r="P188" s="5">
        <f t="shared" si="30"/>
        <v>2005937.5000124963</v>
      </c>
      <c r="Q188" s="5" t="str">
        <f t="shared" si="31"/>
        <v/>
      </c>
      <c r="R188">
        <v>2</v>
      </c>
      <c r="S188">
        <v>1</v>
      </c>
      <c r="V188">
        <v>900</v>
      </c>
      <c r="W188">
        <v>300</v>
      </c>
      <c r="X188">
        <f t="shared" si="33"/>
        <v>103000</v>
      </c>
      <c r="Y188">
        <v>92500</v>
      </c>
      <c r="Z188" s="7">
        <v>4000000</v>
      </c>
      <c r="AA188">
        <v>2</v>
      </c>
    </row>
    <row r="189" spans="1:27" x14ac:dyDescent="0.45">
      <c r="A189">
        <v>3</v>
      </c>
      <c r="B189" s="2">
        <v>44256</v>
      </c>
      <c r="C189" s="9">
        <v>44257</v>
      </c>
      <c r="D189" s="3" t="str">
        <f t="shared" si="32"/>
        <v>Close</v>
      </c>
      <c r="E189" t="s">
        <v>75</v>
      </c>
      <c r="F189" t="str">
        <f>IF(A189="","",IF($K$4=1,SUBSTITUTE(SUBSTITUTE(E189,"_","&amp;")&amp;" "&amp;'[1]Expiry Dates Fut'!$A$8&amp;"-NSF",#REF!,#REF!),"nse_fo|"&amp;SUBSTITUTE(E189,"_","&amp;")&amp;$B$4))</f>
        <v>nse_fo|MOTHERSUMIEntry Date</v>
      </c>
      <c r="G189">
        <f>IF(A189="","",VLOOKUP(E189,'[1]Lot Sizes'!$A$3:$B$198,2,FALSE))</f>
        <v>3500</v>
      </c>
      <c r="H189">
        <v>7000</v>
      </c>
      <c r="I189">
        <f t="shared" si="34"/>
        <v>2</v>
      </c>
      <c r="J189" s="6">
        <v>228.35</v>
      </c>
      <c r="K189" s="5">
        <f t="shared" si="27"/>
        <v>1598450</v>
      </c>
      <c r="L189" s="4">
        <v>229.3</v>
      </c>
      <c r="M189" s="4">
        <f t="shared" si="28"/>
        <v>6650.0000000001191</v>
      </c>
      <c r="N189" s="6">
        <v>432.47924999999998</v>
      </c>
      <c r="O189" s="6">
        <f t="shared" si="29"/>
        <v>6217.5207500001188</v>
      </c>
      <c r="P189" s="5">
        <f t="shared" si="30"/>
        <v>1605100</v>
      </c>
      <c r="Q189" s="5" t="str">
        <f t="shared" si="31"/>
        <v/>
      </c>
      <c r="R189">
        <v>1</v>
      </c>
      <c r="S189">
        <v>0</v>
      </c>
      <c r="V189">
        <v>900</v>
      </c>
      <c r="W189">
        <v>300</v>
      </c>
      <c r="X189">
        <f t="shared" si="33"/>
        <v>102500</v>
      </c>
      <c r="Y189">
        <v>92500</v>
      </c>
      <c r="Z189" s="7">
        <v>4000000</v>
      </c>
      <c r="AA189">
        <v>2</v>
      </c>
    </row>
    <row r="190" spans="1:27" x14ac:dyDescent="0.45">
      <c r="A190">
        <v>4</v>
      </c>
      <c r="B190" s="2">
        <v>44256</v>
      </c>
      <c r="C190" s="9">
        <v>44257</v>
      </c>
      <c r="D190" s="3" t="str">
        <f t="shared" si="32"/>
        <v>Close</v>
      </c>
      <c r="E190" t="s">
        <v>67</v>
      </c>
      <c r="F190" t="str">
        <f>IF(A190="","",IF($K$4=1,SUBSTITUTE(SUBSTITUTE(E190,"_","&amp;")&amp;" "&amp;'[1]Expiry Dates Fut'!$A$8&amp;"-NSF",#REF!,#REF!),"nse_fo|"&amp;SUBSTITUTE(E190,"_","&amp;")&amp;$B$4))</f>
        <v>nse_fo|PELEntry Date</v>
      </c>
      <c r="G190">
        <f>IF(A190="","",VLOOKUP(E190,'[1]Lot Sizes'!$A$3:$B$198,2,FALSE))</f>
        <v>275</v>
      </c>
      <c r="H190">
        <v>1100</v>
      </c>
      <c r="I190">
        <f t="shared" si="34"/>
        <v>4</v>
      </c>
      <c r="J190" s="6">
        <v>1943.65</v>
      </c>
      <c r="K190" s="5">
        <f t="shared" si="27"/>
        <v>2138015</v>
      </c>
      <c r="L190" s="4">
        <v>1922.05</v>
      </c>
      <c r="M190" s="4">
        <f t="shared" si="28"/>
        <v>-23760.000000000149</v>
      </c>
      <c r="N190" s="6">
        <v>574.05645000000004</v>
      </c>
      <c r="O190" s="6">
        <f t="shared" si="29"/>
        <v>-24334.056450000149</v>
      </c>
      <c r="P190" s="5">
        <f t="shared" si="30"/>
        <v>2114255</v>
      </c>
      <c r="Q190" s="5" t="str">
        <f t="shared" si="31"/>
        <v/>
      </c>
      <c r="R190">
        <v>1</v>
      </c>
      <c r="S190">
        <v>0</v>
      </c>
      <c r="V190">
        <v>900</v>
      </c>
      <c r="W190">
        <v>300</v>
      </c>
      <c r="X190">
        <f t="shared" si="33"/>
        <v>102500</v>
      </c>
      <c r="Y190">
        <v>92500</v>
      </c>
      <c r="Z190" s="7">
        <v>4000000</v>
      </c>
      <c r="AA190">
        <v>2</v>
      </c>
    </row>
    <row r="191" spans="1:27" x14ac:dyDescent="0.45">
      <c r="A191">
        <v>5</v>
      </c>
      <c r="B191" s="2">
        <v>44256</v>
      </c>
      <c r="C191" s="9">
        <v>44257</v>
      </c>
      <c r="D191" s="3" t="str">
        <f t="shared" si="32"/>
        <v>Close</v>
      </c>
      <c r="E191" t="s">
        <v>41</v>
      </c>
      <c r="F191" t="str">
        <f>IF(A191="","",IF($K$4=1,SUBSTITUTE(SUBSTITUTE(E191,"_","&amp;")&amp;" "&amp;'[1]Expiry Dates Fut'!$A$8&amp;"-NSF",#REF!,#REF!),"nse_fo|"&amp;SUBSTITUTE(E191,"_","&amp;")&amp;$B$4))</f>
        <v>nse_fo|ZEELEntry Date</v>
      </c>
      <c r="G191">
        <f>IF(A191="","",VLOOKUP(E191,'[1]Lot Sizes'!$A$3:$B$198,2,FALSE))</f>
        <v>3000</v>
      </c>
      <c r="H191">
        <v>9000</v>
      </c>
      <c r="I191">
        <f t="shared" si="34"/>
        <v>3</v>
      </c>
      <c r="J191" s="6">
        <v>216.25</v>
      </c>
      <c r="K191" s="5">
        <f t="shared" si="27"/>
        <v>1946250</v>
      </c>
      <c r="L191" s="4">
        <v>216.55</v>
      </c>
      <c r="M191" s="4">
        <f t="shared" si="28"/>
        <v>2700.0000000001023</v>
      </c>
      <c r="N191" s="6">
        <v>525.85199999999998</v>
      </c>
      <c r="O191" s="6">
        <f t="shared" si="29"/>
        <v>2174.1480000001025</v>
      </c>
      <c r="P191" s="5">
        <f t="shared" si="30"/>
        <v>1948950</v>
      </c>
      <c r="Q191" s="5" t="str">
        <f t="shared" si="31"/>
        <v/>
      </c>
      <c r="R191">
        <v>1</v>
      </c>
      <c r="S191">
        <v>0</v>
      </c>
      <c r="V191">
        <v>900</v>
      </c>
      <c r="W191">
        <v>300</v>
      </c>
      <c r="X191">
        <f t="shared" si="33"/>
        <v>102500</v>
      </c>
      <c r="Y191">
        <v>92500</v>
      </c>
      <c r="Z191" s="7">
        <v>4000000</v>
      </c>
      <c r="AA191">
        <v>2</v>
      </c>
    </row>
    <row r="192" spans="1:27" x14ac:dyDescent="0.45">
      <c r="A192">
        <v>1</v>
      </c>
      <c r="B192" s="2">
        <v>44257</v>
      </c>
      <c r="C192" s="9">
        <v>44258</v>
      </c>
      <c r="D192" s="3" t="str">
        <f t="shared" si="32"/>
        <v>Close</v>
      </c>
      <c r="E192" t="s">
        <v>162</v>
      </c>
      <c r="F192" t="str">
        <f>IF(A192="","",IF($K$4=1,SUBSTITUTE(SUBSTITUTE(E192,"_","&amp;")&amp;" "&amp;'[1]Expiry Dates Fut'!$A$8&amp;"-NSF",#REF!,#REF!),"nse_fo|"&amp;SUBSTITUTE(E192,"_","&amp;")&amp;$B$4))</f>
        <v>nse_fo|PIINDEntry Date</v>
      </c>
      <c r="G192">
        <v>250</v>
      </c>
      <c r="H192">
        <v>750</v>
      </c>
      <c r="I192">
        <f t="shared" si="34"/>
        <v>3</v>
      </c>
      <c r="J192" s="6">
        <v>2291.1333333299999</v>
      </c>
      <c r="K192" s="5">
        <f t="shared" si="27"/>
        <v>1718349.9999974999</v>
      </c>
      <c r="L192" s="4">
        <v>2306</v>
      </c>
      <c r="M192" s="4">
        <f t="shared" si="28"/>
        <v>11150.000002500065</v>
      </c>
      <c r="N192" s="6">
        <v>465.45974999966251</v>
      </c>
      <c r="O192" s="6">
        <f t="shared" si="29"/>
        <v>10684.540252500403</v>
      </c>
      <c r="P192" s="5">
        <f t="shared" si="30"/>
        <v>1729500</v>
      </c>
      <c r="Q192" s="5" t="str">
        <f t="shared" si="31"/>
        <v/>
      </c>
      <c r="R192">
        <v>1</v>
      </c>
      <c r="S192">
        <v>0</v>
      </c>
      <c r="T192">
        <v>2</v>
      </c>
      <c r="U192">
        <v>0</v>
      </c>
      <c r="V192">
        <v>900</v>
      </c>
      <c r="W192">
        <v>300</v>
      </c>
      <c r="X192">
        <f t="shared" si="33"/>
        <v>114000</v>
      </c>
      <c r="Y192">
        <v>92500</v>
      </c>
      <c r="Z192" s="7">
        <v>4000000</v>
      </c>
      <c r="AA192">
        <v>2</v>
      </c>
    </row>
    <row r="193" spans="1:27" x14ac:dyDescent="0.45">
      <c r="A193">
        <v>2</v>
      </c>
      <c r="B193" s="2">
        <v>44257</v>
      </c>
      <c r="C193" s="9">
        <v>44258</v>
      </c>
      <c r="D193" s="3" t="str">
        <f t="shared" si="32"/>
        <v>Close</v>
      </c>
      <c r="E193" t="s">
        <v>163</v>
      </c>
      <c r="F193" t="str">
        <f>IF(A193="","",IF($K$4=1,SUBSTITUTE(SUBSTITUTE(E193,"_","&amp;")&amp;" "&amp;'[1]Expiry Dates Fut'!$A$8&amp;"-NSF",#REF!,#REF!),"nse_fo|"&amp;SUBSTITUTE(E193,"_","&amp;")&amp;$B$4))</f>
        <v>nse_fo|TRENTEntry Date</v>
      </c>
      <c r="G193">
        <v>725</v>
      </c>
      <c r="H193">
        <v>2175</v>
      </c>
      <c r="I193">
        <f t="shared" si="34"/>
        <v>3</v>
      </c>
      <c r="J193" s="6">
        <v>894.45</v>
      </c>
      <c r="K193" s="5">
        <f t="shared" si="27"/>
        <v>1945428.75</v>
      </c>
      <c r="L193" s="4">
        <v>913.7</v>
      </c>
      <c r="M193" s="4">
        <f t="shared" si="28"/>
        <v>41868.75</v>
      </c>
      <c r="N193" s="6">
        <v>530.91804375000004</v>
      </c>
      <c r="O193" s="6">
        <f t="shared" si="29"/>
        <v>41337.831956249996</v>
      </c>
      <c r="P193" s="5">
        <f t="shared" si="30"/>
        <v>1987297.5</v>
      </c>
      <c r="Q193" s="5" t="str">
        <f t="shared" si="31"/>
        <v/>
      </c>
      <c r="R193">
        <v>1</v>
      </c>
      <c r="S193">
        <v>0</v>
      </c>
      <c r="T193">
        <v>1</v>
      </c>
      <c r="U193">
        <v>0</v>
      </c>
      <c r="V193">
        <v>900</v>
      </c>
      <c r="W193">
        <v>300</v>
      </c>
      <c r="X193">
        <f t="shared" si="33"/>
        <v>114000</v>
      </c>
      <c r="Y193">
        <v>92500</v>
      </c>
      <c r="Z193" s="7">
        <v>4000000</v>
      </c>
      <c r="AA193">
        <v>2</v>
      </c>
    </row>
    <row r="194" spans="1:27" x14ac:dyDescent="0.45">
      <c r="A194">
        <v>1</v>
      </c>
      <c r="B194" s="2">
        <v>44258</v>
      </c>
      <c r="C194" s="9">
        <v>44259</v>
      </c>
      <c r="D194" s="3" t="str">
        <f t="shared" si="32"/>
        <v>Close</v>
      </c>
      <c r="E194" t="s">
        <v>123</v>
      </c>
      <c r="F194" t="str">
        <f>IF(A194="","",IF($K$4=1,SUBSTITUTE(SUBSTITUTE(E194,"_","&amp;")&amp;" "&amp;'[1]Expiry Dates Fut'!$A$8&amp;"-NSF",#REF!,#REF!),"nse_fo|"&amp;SUBSTITUTE(E194,"_","&amp;")&amp;$B$4))</f>
        <v>nse_fo|CUMMINSINDEntry Date</v>
      </c>
      <c r="G194">
        <v>1200</v>
      </c>
      <c r="H194">
        <v>2400</v>
      </c>
      <c r="I194">
        <f t="shared" si="34"/>
        <v>2</v>
      </c>
      <c r="J194" s="6">
        <v>861.45</v>
      </c>
      <c r="K194" s="5">
        <f t="shared" si="27"/>
        <v>2067480</v>
      </c>
      <c r="L194" s="4">
        <v>862.4</v>
      </c>
      <c r="M194" s="4">
        <f t="shared" si="28"/>
        <v>2279.9999999998363</v>
      </c>
      <c r="N194" s="6">
        <v>558.52740000000006</v>
      </c>
      <c r="O194" s="6">
        <f t="shared" si="29"/>
        <v>1721.4725999998363</v>
      </c>
      <c r="P194" s="5">
        <f t="shared" si="30"/>
        <v>2069760</v>
      </c>
      <c r="Q194" s="5" t="str">
        <f t="shared" si="31"/>
        <v/>
      </c>
      <c r="R194">
        <v>2</v>
      </c>
      <c r="S194">
        <v>1</v>
      </c>
      <c r="T194">
        <v>2</v>
      </c>
      <c r="U194">
        <v>0</v>
      </c>
      <c r="V194">
        <v>900</v>
      </c>
      <c r="W194">
        <v>300</v>
      </c>
      <c r="X194">
        <f t="shared" si="33"/>
        <v>114500</v>
      </c>
      <c r="Y194">
        <v>92500</v>
      </c>
      <c r="Z194" s="7">
        <v>4000000</v>
      </c>
      <c r="AA194">
        <v>2</v>
      </c>
    </row>
    <row r="195" spans="1:27" x14ac:dyDescent="0.45">
      <c r="A195">
        <f t="shared" ref="A195:A256" si="36">IF(D195="","",A194+1)</f>
        <v>2</v>
      </c>
      <c r="B195" s="2">
        <v>44258</v>
      </c>
      <c r="C195" s="9">
        <v>44259</v>
      </c>
      <c r="D195" s="3" t="str">
        <f t="shared" si="32"/>
        <v>Close</v>
      </c>
      <c r="E195" t="s">
        <v>164</v>
      </c>
      <c r="F195" t="str">
        <f>IF(A195="","",IF($K$4=1,SUBSTITUTE(SUBSTITUTE(E195,"_","&amp;")&amp;" "&amp;'[1]Expiry Dates Fut'!$A$8&amp;"-NSF",#REF!,#REF!),"nse_fo|"&amp;SUBSTITUTE(E195,"_","&amp;")&amp;$B$4))</f>
        <v>nse_fo|GRANULESEntry Date</v>
      </c>
      <c r="G195">
        <v>1550</v>
      </c>
      <c r="H195">
        <v>4650</v>
      </c>
      <c r="I195">
        <f t="shared" si="34"/>
        <v>3</v>
      </c>
      <c r="J195" s="6">
        <v>365.2</v>
      </c>
      <c r="K195" s="5">
        <f t="shared" si="27"/>
        <v>1698180</v>
      </c>
      <c r="L195" s="4">
        <v>364.25</v>
      </c>
      <c r="M195" s="4">
        <f t="shared" si="28"/>
        <v>-4417.4999999999472</v>
      </c>
      <c r="N195" s="6">
        <v>457.9122375</v>
      </c>
      <c r="O195" s="6">
        <f t="shared" si="29"/>
        <v>-4875.412237499947</v>
      </c>
      <c r="P195" s="5">
        <f t="shared" si="30"/>
        <v>1693762.5</v>
      </c>
      <c r="Q195" s="5" t="str">
        <f t="shared" si="31"/>
        <v/>
      </c>
      <c r="R195">
        <v>1</v>
      </c>
      <c r="S195">
        <v>0</v>
      </c>
      <c r="T195">
        <v>1</v>
      </c>
      <c r="U195">
        <v>0</v>
      </c>
      <c r="V195">
        <v>900</v>
      </c>
      <c r="W195">
        <v>300</v>
      </c>
      <c r="X195">
        <f t="shared" si="33"/>
        <v>114000</v>
      </c>
      <c r="Y195">
        <v>92500</v>
      </c>
      <c r="Z195" s="7">
        <v>4000000</v>
      </c>
      <c r="AA195">
        <v>2</v>
      </c>
    </row>
    <row r="196" spans="1:27" x14ac:dyDescent="0.45">
      <c r="A196">
        <f t="shared" si="36"/>
        <v>3</v>
      </c>
      <c r="B196" s="2">
        <v>44258</v>
      </c>
      <c r="C196" s="9">
        <v>44259</v>
      </c>
      <c r="D196" s="3" t="str">
        <f t="shared" si="32"/>
        <v>Close</v>
      </c>
      <c r="E196" t="s">
        <v>165</v>
      </c>
      <c r="F196" t="str">
        <f>IF(A196="","",IF($K$4=1,SUBSTITUTE(SUBSTITUTE(E196,"_","&amp;")&amp;" "&amp;'[1]Expiry Dates Fut'!$A$8&amp;"-NSF",#REF!,#REF!),"nse_fo|"&amp;SUBSTITUTE(E196,"_","&amp;")&amp;$B$4))</f>
        <v>nse_fo|HDFCAMCEntry Date</v>
      </c>
      <c r="G196">
        <v>200</v>
      </c>
      <c r="H196">
        <v>600</v>
      </c>
      <c r="I196">
        <f t="shared" si="34"/>
        <v>3</v>
      </c>
      <c r="J196" s="6">
        <v>3146.95</v>
      </c>
      <c r="K196" s="5">
        <f t="shared" si="27"/>
        <v>1888170</v>
      </c>
      <c r="L196" s="4">
        <v>3164.1166666699901</v>
      </c>
      <c r="M196" s="4">
        <f t="shared" si="28"/>
        <v>10300.000001994158</v>
      </c>
      <c r="N196" s="6">
        <v>511.19640000026919</v>
      </c>
      <c r="O196" s="6">
        <f t="shared" si="29"/>
        <v>9788.8036019938882</v>
      </c>
      <c r="P196" s="5">
        <f t="shared" si="30"/>
        <v>1898470.000001994</v>
      </c>
      <c r="Q196" s="5" t="str">
        <f t="shared" si="31"/>
        <v/>
      </c>
      <c r="R196">
        <v>3</v>
      </c>
      <c r="S196">
        <v>2</v>
      </c>
      <c r="T196">
        <v>2</v>
      </c>
      <c r="U196">
        <v>0</v>
      </c>
      <c r="V196">
        <v>900</v>
      </c>
      <c r="W196">
        <v>300</v>
      </c>
      <c r="X196">
        <f t="shared" si="33"/>
        <v>115500</v>
      </c>
      <c r="Y196">
        <v>92500</v>
      </c>
      <c r="Z196" s="7">
        <v>4000000</v>
      </c>
      <c r="AA196">
        <v>2</v>
      </c>
    </row>
    <row r="197" spans="1:27" x14ac:dyDescent="0.45">
      <c r="A197">
        <f t="shared" si="36"/>
        <v>4</v>
      </c>
      <c r="B197" s="2">
        <v>44258</v>
      </c>
      <c r="C197" s="9">
        <v>44259</v>
      </c>
      <c r="D197" s="3" t="str">
        <f t="shared" si="32"/>
        <v>Close</v>
      </c>
      <c r="E197" t="s">
        <v>51</v>
      </c>
      <c r="F197" t="str">
        <f>IF(A197="","",IF($K$4=1,SUBSTITUTE(SUBSTITUTE(E197,"_","&amp;")&amp;" "&amp;'[1]Expiry Dates Fut'!$A$8&amp;"-NSF",#REF!,#REF!),"nse_fo|"&amp;SUBSTITUTE(E197,"_","&amp;")&amp;$B$4))</f>
        <v>nse_fo|JINDALSTELEntry Date</v>
      </c>
      <c r="G197">
        <v>5000</v>
      </c>
      <c r="H197">
        <v>5000</v>
      </c>
      <c r="I197">
        <f t="shared" si="34"/>
        <v>1</v>
      </c>
      <c r="J197" s="6">
        <v>354.35</v>
      </c>
      <c r="K197" s="5">
        <f t="shared" si="27"/>
        <v>1771750</v>
      </c>
      <c r="L197" s="4">
        <v>342.25</v>
      </c>
      <c r="M197" s="4">
        <f t="shared" si="28"/>
        <v>-60500.000000000116</v>
      </c>
      <c r="N197" s="6">
        <v>470.20499999999998</v>
      </c>
      <c r="O197" s="6">
        <f t="shared" si="29"/>
        <v>-60970.205000000118</v>
      </c>
      <c r="P197" s="5">
        <f t="shared" si="30"/>
        <v>1711250</v>
      </c>
      <c r="Q197" s="5" t="str">
        <f t="shared" si="31"/>
        <v/>
      </c>
      <c r="R197">
        <v>1</v>
      </c>
      <c r="S197">
        <v>0</v>
      </c>
      <c r="T197">
        <v>1</v>
      </c>
      <c r="U197">
        <v>0</v>
      </c>
      <c r="V197">
        <v>900</v>
      </c>
      <c r="W197">
        <v>300</v>
      </c>
      <c r="X197">
        <f t="shared" si="33"/>
        <v>114000</v>
      </c>
      <c r="Y197">
        <v>92500</v>
      </c>
      <c r="Z197" s="7">
        <v>4000000</v>
      </c>
      <c r="AA197">
        <v>2</v>
      </c>
    </row>
    <row r="198" spans="1:27" x14ac:dyDescent="0.45">
      <c r="A198">
        <f t="shared" si="36"/>
        <v>5</v>
      </c>
      <c r="B198" s="2">
        <v>44258</v>
      </c>
      <c r="C198" s="9">
        <v>44259</v>
      </c>
      <c r="D198" s="3" t="str">
        <f t="shared" si="32"/>
        <v>Close</v>
      </c>
      <c r="E198" t="s">
        <v>79</v>
      </c>
      <c r="F198" t="str">
        <f>IF(A198="","",IF($K$4=1,SUBSTITUTE(SUBSTITUTE(E198,"_","&amp;")&amp;" "&amp;'[1]Expiry Dates Fut'!$A$8&amp;"-NSF",#REF!,#REF!),"nse_fo|"&amp;SUBSTITUTE(E198,"_","&amp;")&amp;$B$4))</f>
        <v>nse_fo|JSWSTEELEntry Date</v>
      </c>
      <c r="G198">
        <v>2700</v>
      </c>
      <c r="H198">
        <v>5400</v>
      </c>
      <c r="I198">
        <f t="shared" si="34"/>
        <v>2</v>
      </c>
      <c r="J198" s="6">
        <v>434.3</v>
      </c>
      <c r="K198" s="5">
        <f t="shared" si="27"/>
        <v>2345220</v>
      </c>
      <c r="L198" s="4">
        <v>417</v>
      </c>
      <c r="M198" s="4">
        <f t="shared" si="28"/>
        <v>-93420.000000000058</v>
      </c>
      <c r="N198" s="6">
        <v>620.59770000000003</v>
      </c>
      <c r="O198" s="6">
        <f t="shared" si="29"/>
        <v>-94040.597700000057</v>
      </c>
      <c r="P198" s="5">
        <f t="shared" si="30"/>
        <v>2251800</v>
      </c>
      <c r="Q198" s="5" t="str">
        <f t="shared" si="31"/>
        <v/>
      </c>
      <c r="R198">
        <v>1</v>
      </c>
      <c r="S198">
        <v>0</v>
      </c>
      <c r="T198">
        <v>2</v>
      </c>
      <c r="U198">
        <v>0</v>
      </c>
      <c r="V198">
        <v>900</v>
      </c>
      <c r="W198">
        <v>300</v>
      </c>
      <c r="X198">
        <f t="shared" si="33"/>
        <v>114000</v>
      </c>
      <c r="Y198">
        <v>92500</v>
      </c>
      <c r="Z198" s="7">
        <v>4000000</v>
      </c>
      <c r="AA198">
        <v>2</v>
      </c>
    </row>
    <row r="199" spans="1:27" x14ac:dyDescent="0.45">
      <c r="A199">
        <f t="shared" si="36"/>
        <v>6</v>
      </c>
      <c r="B199" s="2">
        <v>44258</v>
      </c>
      <c r="C199" s="9">
        <v>44259</v>
      </c>
      <c r="D199" s="3" t="str">
        <f t="shared" si="32"/>
        <v>Close</v>
      </c>
      <c r="E199" t="s">
        <v>46</v>
      </c>
      <c r="F199" t="str">
        <f>IF(A199="","",IF($K$4=1,SUBSTITUTE(SUBSTITUTE(E199,"_","&amp;")&amp;" "&amp;'[1]Expiry Dates Fut'!$A$8&amp;"-NSF",#REF!,#REF!),"nse_fo|"&amp;SUBSTITUTE(E199,"_","&amp;")&amp;$B$4))</f>
        <v>nse_fo|NATIONALUMEntry Date</v>
      </c>
      <c r="G199">
        <v>17000</v>
      </c>
      <c r="H199">
        <v>34000</v>
      </c>
      <c r="I199">
        <f t="shared" si="34"/>
        <v>2</v>
      </c>
      <c r="J199" s="6">
        <v>62.7</v>
      </c>
      <c r="K199" s="5">
        <f t="shared" si="27"/>
        <v>2131800</v>
      </c>
      <c r="L199" s="4">
        <v>60.375</v>
      </c>
      <c r="M199" s="4">
        <f t="shared" si="28"/>
        <v>-79050.000000000102</v>
      </c>
      <c r="N199" s="6">
        <v>564.91425000000004</v>
      </c>
      <c r="O199" s="6">
        <f t="shared" si="29"/>
        <v>-79614.914250000103</v>
      </c>
      <c r="P199" s="5">
        <f t="shared" si="30"/>
        <v>2052750</v>
      </c>
      <c r="Q199" s="5" t="str">
        <f t="shared" si="31"/>
        <v/>
      </c>
      <c r="R199">
        <v>1</v>
      </c>
      <c r="S199">
        <v>0</v>
      </c>
      <c r="T199">
        <v>2</v>
      </c>
      <c r="U199">
        <v>0</v>
      </c>
      <c r="V199">
        <v>900</v>
      </c>
      <c r="W199">
        <v>300</v>
      </c>
      <c r="X199">
        <f t="shared" si="33"/>
        <v>114000</v>
      </c>
      <c r="Y199">
        <v>92500</v>
      </c>
      <c r="Z199" s="7">
        <v>4000000</v>
      </c>
      <c r="AA199">
        <v>2</v>
      </c>
    </row>
    <row r="200" spans="1:27" x14ac:dyDescent="0.45">
      <c r="A200">
        <f t="shared" si="36"/>
        <v>7</v>
      </c>
      <c r="B200" s="2">
        <v>44258</v>
      </c>
      <c r="C200" s="9">
        <v>44259</v>
      </c>
      <c r="D200" s="3" t="str">
        <f t="shared" si="32"/>
        <v>Close</v>
      </c>
      <c r="E200" t="s">
        <v>100</v>
      </c>
      <c r="F200" t="str">
        <f>IF(A200="","",IF($K$4=1,SUBSTITUTE(SUBSTITUTE(E200,"_","&amp;")&amp;" "&amp;'[1]Expiry Dates Fut'!$A$8&amp;"-NSF",#REF!,#REF!),"nse_fo|"&amp;SUBSTITUTE(E200,"_","&amp;")&amp;$B$4))</f>
        <v>nse_fo|PNBEntry Date</v>
      </c>
      <c r="G200">
        <v>16000</v>
      </c>
      <c r="H200">
        <v>48000</v>
      </c>
      <c r="I200">
        <f t="shared" si="34"/>
        <v>3</v>
      </c>
      <c r="J200" s="6">
        <v>42.75</v>
      </c>
      <c r="K200" s="5">
        <f t="shared" si="27"/>
        <v>2052000</v>
      </c>
      <c r="L200" s="4">
        <v>43</v>
      </c>
      <c r="M200" s="4">
        <f t="shared" si="28"/>
        <v>12000</v>
      </c>
      <c r="N200" s="6">
        <v>555.66</v>
      </c>
      <c r="O200" s="6">
        <f t="shared" si="29"/>
        <v>11444.34</v>
      </c>
      <c r="P200" s="5">
        <f t="shared" si="30"/>
        <v>2064000</v>
      </c>
      <c r="Q200" s="5" t="str">
        <f t="shared" si="31"/>
        <v/>
      </c>
      <c r="R200">
        <v>1</v>
      </c>
      <c r="S200">
        <v>0</v>
      </c>
      <c r="T200">
        <v>1</v>
      </c>
      <c r="U200">
        <v>0</v>
      </c>
      <c r="V200">
        <v>900</v>
      </c>
      <c r="W200">
        <v>300</v>
      </c>
      <c r="X200">
        <f t="shared" si="33"/>
        <v>114000</v>
      </c>
      <c r="Y200">
        <v>92500</v>
      </c>
      <c r="Z200" s="7">
        <v>4000000</v>
      </c>
      <c r="AA200">
        <v>2</v>
      </c>
    </row>
    <row r="201" spans="1:27" x14ac:dyDescent="0.45">
      <c r="A201">
        <f t="shared" si="36"/>
        <v>8</v>
      </c>
      <c r="B201" s="2">
        <v>44258</v>
      </c>
      <c r="C201" s="9">
        <v>44259</v>
      </c>
      <c r="D201" s="3" t="str">
        <f t="shared" si="32"/>
        <v>Close</v>
      </c>
      <c r="E201" t="s">
        <v>142</v>
      </c>
      <c r="F201" t="str">
        <f>IF(A201="","",IF($K$4=1,SUBSTITUTE(SUBSTITUTE(E201,"_","&amp;")&amp;" "&amp;'[1]Expiry Dates Fut'!$A$8&amp;"-NSF",#REF!,#REF!),"nse_fo|"&amp;SUBSTITUTE(E201,"_","&amp;")&amp;$B$4))</f>
        <v>nse_fo|TATACHEMEntry Date</v>
      </c>
      <c r="G201">
        <v>2000</v>
      </c>
      <c r="H201">
        <v>2000</v>
      </c>
      <c r="I201">
        <f t="shared" si="34"/>
        <v>1</v>
      </c>
      <c r="J201" s="6">
        <v>771.3</v>
      </c>
      <c r="K201" s="5">
        <f t="shared" si="27"/>
        <v>1542600</v>
      </c>
      <c r="L201" s="4">
        <v>772.3</v>
      </c>
      <c r="M201" s="4">
        <f t="shared" si="28"/>
        <v>2000</v>
      </c>
      <c r="N201" s="6">
        <v>416.77199999999999</v>
      </c>
      <c r="O201" s="6">
        <f t="shared" si="29"/>
        <v>1583.2280000000001</v>
      </c>
      <c r="P201" s="5">
        <f t="shared" si="30"/>
        <v>1544600</v>
      </c>
      <c r="Q201" s="5" t="str">
        <f t="shared" si="31"/>
        <v/>
      </c>
      <c r="R201">
        <v>1</v>
      </c>
      <c r="S201">
        <v>0</v>
      </c>
      <c r="T201">
        <v>2</v>
      </c>
      <c r="U201">
        <v>0</v>
      </c>
      <c r="V201">
        <v>900</v>
      </c>
      <c r="W201">
        <v>300</v>
      </c>
      <c r="X201">
        <f t="shared" si="33"/>
        <v>114000</v>
      </c>
      <c r="Y201">
        <v>92500</v>
      </c>
      <c r="Z201" s="7">
        <v>4000000</v>
      </c>
      <c r="AA201">
        <v>2</v>
      </c>
    </row>
    <row r="202" spans="1:27" x14ac:dyDescent="0.45">
      <c r="A202">
        <f t="shared" si="36"/>
        <v>9</v>
      </c>
      <c r="B202" s="2">
        <v>44258</v>
      </c>
      <c r="C202" s="9">
        <v>44259</v>
      </c>
      <c r="D202" s="3" t="str">
        <f t="shared" si="32"/>
        <v>Close</v>
      </c>
      <c r="E202" t="s">
        <v>80</v>
      </c>
      <c r="F202" t="str">
        <f>IF(A202="","",IF($K$4=1,SUBSTITUTE(SUBSTITUTE(E202,"_","&amp;")&amp;" "&amp;'[1]Expiry Dates Fut'!$A$8&amp;"-NSF",#REF!,#REF!),"nse_fo|"&amp;SUBSTITUTE(E202,"_","&amp;")&amp;$B$4))</f>
        <v>nse_fo|TATASTEELEntry Date</v>
      </c>
      <c r="G202">
        <v>1700</v>
      </c>
      <c r="H202">
        <v>1700</v>
      </c>
      <c r="I202">
        <f t="shared" si="34"/>
        <v>1</v>
      </c>
      <c r="J202" s="6">
        <v>782.2</v>
      </c>
      <c r="K202" s="5">
        <f t="shared" si="27"/>
        <v>1329740</v>
      </c>
      <c r="L202" s="4">
        <v>756.4</v>
      </c>
      <c r="M202" s="4">
        <f t="shared" si="28"/>
        <v>-43860.000000000116</v>
      </c>
      <c r="N202" s="6">
        <v>353.1087</v>
      </c>
      <c r="O202" s="6">
        <f t="shared" si="29"/>
        <v>-44213.108700000113</v>
      </c>
      <c r="P202" s="5">
        <f t="shared" si="30"/>
        <v>1285880</v>
      </c>
      <c r="Q202" s="5" t="str">
        <f t="shared" si="31"/>
        <v/>
      </c>
      <c r="R202">
        <v>1</v>
      </c>
      <c r="S202">
        <v>0</v>
      </c>
      <c r="T202">
        <v>1</v>
      </c>
      <c r="U202">
        <v>0</v>
      </c>
      <c r="V202">
        <v>900</v>
      </c>
      <c r="W202">
        <v>300</v>
      </c>
      <c r="X202">
        <f t="shared" si="33"/>
        <v>114000</v>
      </c>
      <c r="Y202">
        <v>92500</v>
      </c>
      <c r="Z202" s="7">
        <v>4000000</v>
      </c>
      <c r="AA202">
        <v>2</v>
      </c>
    </row>
    <row r="203" spans="1:27" x14ac:dyDescent="0.45">
      <c r="A203">
        <f t="shared" si="36"/>
        <v>10</v>
      </c>
      <c r="B203" s="2">
        <v>44258</v>
      </c>
      <c r="C203" s="9">
        <v>44259</v>
      </c>
      <c r="D203" s="3" t="str">
        <f t="shared" si="32"/>
        <v>Close</v>
      </c>
      <c r="E203" t="s">
        <v>111</v>
      </c>
      <c r="F203" t="str">
        <f>IF(A203="","",IF($K$4=1,SUBSTITUTE(SUBSTITUTE(E203,"_","&amp;")&amp;" "&amp;'[1]Expiry Dates Fut'!$A$8&amp;"-NSF",#REF!,#REF!),"nse_fo|"&amp;SUBSTITUTE(E203,"_","&amp;")&amp;$B$4))</f>
        <v>nse_fo|TORNTPOWEREntry Date</v>
      </c>
      <c r="G203">
        <v>3000</v>
      </c>
      <c r="H203">
        <v>6000</v>
      </c>
      <c r="I203">
        <f t="shared" si="34"/>
        <v>2</v>
      </c>
      <c r="J203" s="6">
        <v>408.2</v>
      </c>
      <c r="K203" s="5">
        <f t="shared" si="27"/>
        <v>2449200</v>
      </c>
      <c r="L203" s="4">
        <v>404.7</v>
      </c>
      <c r="M203" s="4">
        <f t="shared" si="28"/>
        <v>-21000</v>
      </c>
      <c r="N203" s="6">
        <v>658.44899999999996</v>
      </c>
      <c r="O203" s="6">
        <f t="shared" si="29"/>
        <v>-21658.449000000001</v>
      </c>
      <c r="P203" s="5">
        <f t="shared" si="30"/>
        <v>2428200</v>
      </c>
      <c r="Q203" s="5" t="str">
        <f t="shared" si="31"/>
        <v/>
      </c>
      <c r="R203">
        <v>1</v>
      </c>
      <c r="S203">
        <v>0</v>
      </c>
      <c r="T203">
        <v>1</v>
      </c>
      <c r="U203">
        <v>0</v>
      </c>
      <c r="V203">
        <v>900</v>
      </c>
      <c r="W203">
        <v>300</v>
      </c>
      <c r="X203">
        <f t="shared" si="33"/>
        <v>114000</v>
      </c>
      <c r="Y203">
        <v>92500</v>
      </c>
      <c r="Z203" s="7">
        <v>4000000</v>
      </c>
      <c r="AA203">
        <v>2</v>
      </c>
    </row>
    <row r="204" spans="1:27" x14ac:dyDescent="0.45">
      <c r="A204">
        <v>1</v>
      </c>
      <c r="B204" s="2">
        <v>44259</v>
      </c>
      <c r="C204" s="9">
        <v>44260</v>
      </c>
      <c r="D204" s="3" t="str">
        <f t="shared" si="32"/>
        <v>Close</v>
      </c>
      <c r="E204" t="s">
        <v>166</v>
      </c>
      <c r="F204" t="str">
        <f>IF(A204="","",IF($K$4=1,SUBSTITUTE(SUBSTITUTE(E204,"_","&amp;")&amp;" "&amp;'[1]Expiry Dates Fut'!$A$8&amp;"-NSF",#REF!,#REF!),"nse_fo|"&amp;SUBSTITUTE(E204,"_","&amp;")&amp;$B$4))</f>
        <v>nse_fo|AUBANKEntry Date</v>
      </c>
      <c r="G204">
        <f>IF(A204="","",VLOOKUP(E204,'[1]Lot Sizes'!$A$3:$B$198,2,FALSE))</f>
        <v>500</v>
      </c>
      <c r="H204">
        <v>1500</v>
      </c>
      <c r="I204">
        <f t="shared" si="34"/>
        <v>3</v>
      </c>
      <c r="J204" s="6">
        <v>1264.25</v>
      </c>
      <c r="K204" s="5">
        <f t="shared" si="27"/>
        <v>1896375</v>
      </c>
      <c r="L204" s="4">
        <v>1275.9333333300001</v>
      </c>
      <c r="M204" s="4">
        <f t="shared" si="28"/>
        <v>17524.999995000144</v>
      </c>
      <c r="N204" s="6">
        <v>514.38712499932501</v>
      </c>
      <c r="O204" s="6">
        <f t="shared" si="29"/>
        <v>17010.612870000819</v>
      </c>
      <c r="P204" s="5">
        <f t="shared" si="30"/>
        <v>1913899.9999950002</v>
      </c>
      <c r="Q204" s="5" t="str">
        <f t="shared" si="31"/>
        <v/>
      </c>
      <c r="R204">
        <v>1</v>
      </c>
      <c r="S204">
        <v>0</v>
      </c>
      <c r="T204">
        <v>2</v>
      </c>
      <c r="U204">
        <v>0</v>
      </c>
      <c r="V204">
        <v>900</v>
      </c>
      <c r="W204">
        <v>300</v>
      </c>
      <c r="X204">
        <f t="shared" si="33"/>
        <v>114000</v>
      </c>
      <c r="Y204">
        <v>92500</v>
      </c>
      <c r="Z204" s="7">
        <v>4000000</v>
      </c>
      <c r="AA204">
        <v>2</v>
      </c>
    </row>
    <row r="205" spans="1:27" x14ac:dyDescent="0.45">
      <c r="A205">
        <f t="shared" si="36"/>
        <v>2</v>
      </c>
      <c r="B205" s="2">
        <v>44259</v>
      </c>
      <c r="C205" s="9">
        <v>44260</v>
      </c>
      <c r="D205" s="3" t="str">
        <f t="shared" si="32"/>
        <v>Close</v>
      </c>
      <c r="E205" t="s">
        <v>127</v>
      </c>
      <c r="F205" t="str">
        <f>IF(A205="","",IF($K$4=1,SUBSTITUTE(SUBSTITUTE(E205,"_","&amp;")&amp;" "&amp;'[1]Expiry Dates Fut'!$A$8&amp;"-NSF",#REF!,#REF!),"nse_fo|"&amp;SUBSTITUTE(E205,"_","&amp;")&amp;$B$4))</f>
        <v>nse_fo|CONCOREntry Date</v>
      </c>
      <c r="G205">
        <f>IF(A205="","",VLOOKUP(E205,'[1]Lot Sizes'!$A$3:$B$198,2,FALSE))</f>
        <v>800</v>
      </c>
      <c r="H205">
        <v>3126</v>
      </c>
      <c r="I205">
        <f t="shared" si="34"/>
        <v>3.9075000000000002</v>
      </c>
      <c r="J205" s="6">
        <v>635.04999999999995</v>
      </c>
      <c r="K205" s="5">
        <f t="shared" si="27"/>
        <v>1985166.2999999998</v>
      </c>
      <c r="L205" s="4">
        <v>614.15</v>
      </c>
      <c r="M205" s="4">
        <f t="shared" si="28"/>
        <v>-65333.399999999929</v>
      </c>
      <c r="N205" s="6">
        <v>527.174892</v>
      </c>
      <c r="O205" s="6">
        <f t="shared" si="29"/>
        <v>-65860.574891999931</v>
      </c>
      <c r="P205" s="5">
        <f t="shared" si="30"/>
        <v>1919832.9</v>
      </c>
      <c r="Q205" s="5" t="str">
        <f t="shared" si="31"/>
        <v/>
      </c>
      <c r="R205">
        <v>1</v>
      </c>
      <c r="S205">
        <v>0</v>
      </c>
      <c r="T205">
        <v>2</v>
      </c>
      <c r="U205">
        <v>0</v>
      </c>
      <c r="V205">
        <v>900</v>
      </c>
      <c r="W205">
        <v>300</v>
      </c>
      <c r="X205">
        <f t="shared" si="33"/>
        <v>114000</v>
      </c>
      <c r="Y205">
        <v>92500</v>
      </c>
      <c r="Z205" s="7">
        <v>4000000</v>
      </c>
      <c r="AA205">
        <v>2</v>
      </c>
    </row>
    <row r="206" spans="1:27" x14ac:dyDescent="0.45">
      <c r="A206">
        <f t="shared" si="36"/>
        <v>3</v>
      </c>
      <c r="B206" s="2">
        <v>44259</v>
      </c>
      <c r="C206" s="9">
        <v>44260</v>
      </c>
      <c r="D206" s="3" t="str">
        <f t="shared" si="32"/>
        <v>Close</v>
      </c>
      <c r="E206" t="s">
        <v>167</v>
      </c>
      <c r="F206" t="str">
        <f>IF(A206="","",IF($K$4=1,SUBSTITUTE(SUBSTITUTE(E206,"_","&amp;")&amp;" "&amp;'[1]Expiry Dates Fut'!$A$8&amp;"-NSF",#REF!,#REF!),"nse_fo|"&amp;SUBSTITUTE(E206,"_","&amp;")&amp;$B$4))</f>
        <v>nse_fo|IRCTCEntry Date</v>
      </c>
      <c r="G206">
        <f>IF(A206="","",VLOOKUP(E206,'[1]Lot Sizes'!$A$3:$B$198,2,FALSE))</f>
        <v>875</v>
      </c>
      <c r="H206">
        <v>975</v>
      </c>
      <c r="I206">
        <f t="shared" si="34"/>
        <v>1.1142857142857143</v>
      </c>
      <c r="J206" s="6">
        <v>2020.95</v>
      </c>
      <c r="K206" s="5">
        <f t="shared" si="27"/>
        <v>1970426.25</v>
      </c>
      <c r="L206" s="4">
        <v>1986.6833333299901</v>
      </c>
      <c r="M206" s="4">
        <f t="shared" si="28"/>
        <v>-33410.000003259702</v>
      </c>
      <c r="N206" s="6">
        <v>527.50473749955995</v>
      </c>
      <c r="O206" s="6">
        <f t="shared" si="29"/>
        <v>-33937.504740759265</v>
      </c>
      <c r="P206" s="5">
        <f t="shared" si="30"/>
        <v>1937016.2499967404</v>
      </c>
      <c r="Q206" s="5" t="str">
        <f t="shared" si="31"/>
        <v/>
      </c>
      <c r="R206">
        <v>1</v>
      </c>
      <c r="S206">
        <v>0</v>
      </c>
      <c r="T206">
        <v>2</v>
      </c>
      <c r="U206">
        <v>0</v>
      </c>
      <c r="V206">
        <v>900</v>
      </c>
      <c r="W206">
        <v>300</v>
      </c>
      <c r="X206">
        <f t="shared" si="33"/>
        <v>114000</v>
      </c>
      <c r="Y206">
        <v>92500</v>
      </c>
      <c r="Z206" s="7">
        <v>4000000</v>
      </c>
      <c r="AA206">
        <v>2</v>
      </c>
    </row>
    <row r="207" spans="1:27" x14ac:dyDescent="0.45">
      <c r="A207">
        <f t="shared" si="36"/>
        <v>4</v>
      </c>
      <c r="B207" s="2">
        <v>44259</v>
      </c>
      <c r="C207" s="9">
        <v>44260</v>
      </c>
      <c r="D207" s="3" t="str">
        <f t="shared" si="32"/>
        <v>Close</v>
      </c>
      <c r="E207" t="s">
        <v>33</v>
      </c>
      <c r="F207" t="str">
        <f>IF(A207="","",IF($K$4=1,SUBSTITUTE(SUBSTITUTE(E207,"_","&amp;")&amp;" "&amp;'[1]Expiry Dates Fut'!$A$8&amp;"-NSF",#REF!,#REF!),"nse_fo|"&amp;SUBSTITUTE(E207,"_","&amp;")&amp;$B$4))</f>
        <v>nse_fo|PAGEINDEntry Date</v>
      </c>
      <c r="G207">
        <f>IF(A207="","",VLOOKUP(E207,'[1]Lot Sizes'!$A$3:$B$198,2,FALSE))</f>
        <v>30</v>
      </c>
      <c r="H207">
        <v>60</v>
      </c>
      <c r="I207">
        <f t="shared" si="34"/>
        <v>2</v>
      </c>
      <c r="J207" s="6">
        <v>30087.35</v>
      </c>
      <c r="K207" s="5">
        <f t="shared" si="27"/>
        <v>1805241</v>
      </c>
      <c r="L207" s="4">
        <v>29411.599999999999</v>
      </c>
      <c r="M207" s="4">
        <f t="shared" si="28"/>
        <v>-40545</v>
      </c>
      <c r="N207" s="6">
        <v>481.94149500000003</v>
      </c>
      <c r="O207" s="6">
        <f t="shared" si="29"/>
        <v>-41026.941494999999</v>
      </c>
      <c r="P207" s="5">
        <f t="shared" si="30"/>
        <v>1764696</v>
      </c>
      <c r="Q207" s="5" t="str">
        <f t="shared" si="31"/>
        <v/>
      </c>
      <c r="R207">
        <v>1</v>
      </c>
      <c r="S207">
        <v>0</v>
      </c>
      <c r="T207">
        <v>1</v>
      </c>
      <c r="U207">
        <v>0</v>
      </c>
      <c r="V207">
        <v>900</v>
      </c>
      <c r="W207">
        <v>300</v>
      </c>
      <c r="X207">
        <f t="shared" si="33"/>
        <v>114000</v>
      </c>
      <c r="Y207">
        <v>92500</v>
      </c>
      <c r="Z207" s="7">
        <v>4000000</v>
      </c>
      <c r="AA207">
        <v>2</v>
      </c>
    </row>
    <row r="208" spans="1:27" x14ac:dyDescent="0.45">
      <c r="A208">
        <f t="shared" si="36"/>
        <v>5</v>
      </c>
      <c r="B208" s="2">
        <v>44259</v>
      </c>
      <c r="C208" s="9">
        <v>44260</v>
      </c>
      <c r="D208" s="3" t="str">
        <f t="shared" si="32"/>
        <v>Close</v>
      </c>
      <c r="E208" t="s">
        <v>34</v>
      </c>
      <c r="F208" t="str">
        <f>IF(A208="","",IF($K$4=1,SUBSTITUTE(SUBSTITUTE(E208,"_","&amp;")&amp;" "&amp;'[1]Expiry Dates Fut'!$A$8&amp;"-NSF",#REF!,#REF!),"nse_fo|"&amp;SUBSTITUTE(E208,"_","&amp;")&amp;$B$4))</f>
        <v>nse_fo|PVREntry Date</v>
      </c>
      <c r="G208">
        <f>IF(A208="","",VLOOKUP(E208,'[1]Lot Sizes'!$A$3:$B$198,2,FALSE))</f>
        <v>407</v>
      </c>
      <c r="H208">
        <v>1221</v>
      </c>
      <c r="I208">
        <f t="shared" si="34"/>
        <v>3</v>
      </c>
      <c r="J208" s="6">
        <v>1481</v>
      </c>
      <c r="K208" s="5">
        <f t="shared" si="27"/>
        <v>1808301</v>
      </c>
      <c r="L208" s="4">
        <v>1472.3833333299999</v>
      </c>
      <c r="M208" s="4">
        <f t="shared" si="28"/>
        <v>-10520.950004070106</v>
      </c>
      <c r="N208" s="6">
        <v>486.82094174945053</v>
      </c>
      <c r="O208" s="6">
        <f t="shared" si="29"/>
        <v>-11007.770945819557</v>
      </c>
      <c r="P208" s="5">
        <f t="shared" si="30"/>
        <v>1797780.0499959299</v>
      </c>
      <c r="Q208" s="5" t="str">
        <f t="shared" si="31"/>
        <v/>
      </c>
      <c r="R208">
        <v>1</v>
      </c>
      <c r="S208">
        <v>0</v>
      </c>
      <c r="T208">
        <v>2</v>
      </c>
      <c r="U208">
        <v>0</v>
      </c>
      <c r="V208">
        <v>900</v>
      </c>
      <c r="W208">
        <v>300</v>
      </c>
      <c r="X208">
        <f t="shared" si="33"/>
        <v>114000</v>
      </c>
      <c r="Y208">
        <v>92500</v>
      </c>
      <c r="Z208" s="7">
        <v>4000000</v>
      </c>
      <c r="AA208">
        <v>2</v>
      </c>
    </row>
    <row r="209" spans="1:27" x14ac:dyDescent="0.45">
      <c r="A209">
        <f t="shared" si="36"/>
        <v>6</v>
      </c>
      <c r="B209" s="2">
        <v>44259</v>
      </c>
      <c r="C209" s="9">
        <v>44260</v>
      </c>
      <c r="D209" s="3" t="str">
        <f t="shared" si="32"/>
        <v>Close</v>
      </c>
      <c r="E209" t="s">
        <v>77</v>
      </c>
      <c r="F209" t="str">
        <f>IF(A209="","",IF($K$4=1,SUBSTITUTE(SUBSTITUTE(E209,"_","&amp;")&amp;" "&amp;'[1]Expiry Dates Fut'!$A$8&amp;"-NSF",#REF!,#REF!),"nse_fo|"&amp;SUBSTITUTE(E209,"_","&amp;")&amp;$B$4))</f>
        <v>nse_fo|TATAPOWEREntry Date</v>
      </c>
      <c r="G209">
        <f>IF(A209="","",VLOOKUP(E209,'[1]Lot Sizes'!$A$3:$B$198,2,FALSE))</f>
        <v>6750</v>
      </c>
      <c r="H209">
        <v>13500</v>
      </c>
      <c r="I209">
        <f t="shared" si="34"/>
        <v>2</v>
      </c>
      <c r="J209" s="6">
        <v>112.1</v>
      </c>
      <c r="K209" s="5">
        <f t="shared" si="27"/>
        <v>1513350</v>
      </c>
      <c r="L209" s="4">
        <v>109</v>
      </c>
      <c r="M209" s="4">
        <f t="shared" si="28"/>
        <v>-41849.99999999992</v>
      </c>
      <c r="N209" s="6">
        <v>402.95474999999999</v>
      </c>
      <c r="O209" s="6">
        <f t="shared" si="29"/>
        <v>-42252.954749999917</v>
      </c>
      <c r="P209" s="5">
        <f t="shared" si="30"/>
        <v>1471500</v>
      </c>
      <c r="Q209" s="5" t="str">
        <f t="shared" si="31"/>
        <v/>
      </c>
      <c r="R209">
        <v>1</v>
      </c>
      <c r="S209">
        <v>0</v>
      </c>
      <c r="T209">
        <v>2</v>
      </c>
      <c r="U209">
        <v>0</v>
      </c>
      <c r="V209">
        <v>900</v>
      </c>
      <c r="W209">
        <v>300</v>
      </c>
      <c r="X209">
        <f t="shared" si="33"/>
        <v>114000</v>
      </c>
      <c r="Y209">
        <v>92500</v>
      </c>
      <c r="Z209" s="7">
        <v>4000000</v>
      </c>
      <c r="AA209">
        <v>2</v>
      </c>
    </row>
    <row r="210" spans="1:27" x14ac:dyDescent="0.45">
      <c r="A210">
        <f t="shared" si="36"/>
        <v>7</v>
      </c>
      <c r="B210" s="2">
        <v>44259</v>
      </c>
      <c r="C210" s="9">
        <v>44260</v>
      </c>
      <c r="D210" s="3" t="str">
        <f t="shared" si="32"/>
        <v>Close</v>
      </c>
      <c r="E210" t="s">
        <v>111</v>
      </c>
      <c r="F210" t="str">
        <f>IF(A210="","",IF($K$4=1,SUBSTITUTE(SUBSTITUTE(E210,"_","&amp;")&amp;" "&amp;'[1]Expiry Dates Fut'!$A$8&amp;"-NSF",#REF!,#REF!),"nse_fo|"&amp;SUBSTITUTE(E210,"_","&amp;")&amp;$B$4))</f>
        <v>nse_fo|TORNTPOWEREntry Date</v>
      </c>
      <c r="G210">
        <f>IF(A210="","",VLOOKUP(E210,'[1]Lot Sizes'!$A$3:$B$198,2,FALSE))</f>
        <v>1500</v>
      </c>
      <c r="H210">
        <v>3000</v>
      </c>
      <c r="I210">
        <f t="shared" si="34"/>
        <v>2</v>
      </c>
      <c r="J210" s="6">
        <v>416.1</v>
      </c>
      <c r="K210" s="5">
        <f t="shared" si="27"/>
        <v>1248300</v>
      </c>
      <c r="L210" s="4">
        <v>414.85</v>
      </c>
      <c r="M210" s="4">
        <f t="shared" si="28"/>
        <v>-3750</v>
      </c>
      <c r="N210" s="6">
        <v>336.53475000000003</v>
      </c>
      <c r="O210" s="6">
        <f t="shared" si="29"/>
        <v>-4086.5347499999998</v>
      </c>
      <c r="P210" s="5">
        <f t="shared" si="30"/>
        <v>1244550</v>
      </c>
      <c r="Q210" s="5" t="str">
        <f t="shared" si="31"/>
        <v/>
      </c>
      <c r="R210">
        <v>1</v>
      </c>
      <c r="S210">
        <v>0</v>
      </c>
      <c r="T210">
        <v>1</v>
      </c>
      <c r="U210">
        <v>0</v>
      </c>
      <c r="V210">
        <v>900</v>
      </c>
      <c r="W210">
        <v>300</v>
      </c>
      <c r="X210">
        <f t="shared" si="33"/>
        <v>114000</v>
      </c>
      <c r="Y210">
        <v>92500</v>
      </c>
      <c r="Z210" s="7">
        <v>4000000</v>
      </c>
      <c r="AA210">
        <v>2</v>
      </c>
    </row>
    <row r="211" spans="1:27" x14ac:dyDescent="0.45">
      <c r="A211">
        <f t="shared" si="36"/>
        <v>8</v>
      </c>
      <c r="B211" s="2">
        <v>44259</v>
      </c>
      <c r="C211" s="9">
        <v>44260</v>
      </c>
      <c r="D211" s="3" t="str">
        <f t="shared" si="32"/>
        <v>Close</v>
      </c>
      <c r="E211" t="s">
        <v>163</v>
      </c>
      <c r="F211" t="str">
        <f>IF(A211="","",IF($K$4=1,SUBSTITUTE(SUBSTITUTE(E211,"_","&amp;")&amp;" "&amp;'[1]Expiry Dates Fut'!$A$8&amp;"-NSF",#REF!,#REF!),"nse_fo|"&amp;SUBSTITUTE(E211,"_","&amp;")&amp;$B$4))</f>
        <v>nse_fo|TRENTEntry Date</v>
      </c>
      <c r="G211">
        <f>IF(A211="","",VLOOKUP(E211,'[1]Lot Sizes'!$A$3:$B$198,2,FALSE))</f>
        <v>725</v>
      </c>
      <c r="H211">
        <v>2175</v>
      </c>
      <c r="I211">
        <f t="shared" si="34"/>
        <v>3</v>
      </c>
      <c r="J211" s="6">
        <v>943.15</v>
      </c>
      <c r="K211" s="5">
        <f t="shared" si="27"/>
        <v>2051351.25</v>
      </c>
      <c r="L211" s="4">
        <v>932.5</v>
      </c>
      <c r="M211" s="4">
        <f t="shared" si="28"/>
        <v>-23163.749999999949</v>
      </c>
      <c r="N211" s="6">
        <v>550.73773125000002</v>
      </c>
      <c r="O211" s="6">
        <f t="shared" si="29"/>
        <v>-23714.487731249948</v>
      </c>
      <c r="P211" s="5">
        <f t="shared" si="30"/>
        <v>2028187.5</v>
      </c>
      <c r="Q211" s="5" t="str">
        <f t="shared" si="31"/>
        <v/>
      </c>
      <c r="R211">
        <v>2</v>
      </c>
      <c r="S211">
        <v>2</v>
      </c>
      <c r="T211">
        <v>1</v>
      </c>
      <c r="U211">
        <v>0</v>
      </c>
      <c r="V211">
        <v>900</v>
      </c>
      <c r="W211">
        <v>300</v>
      </c>
      <c r="X211">
        <f t="shared" si="33"/>
        <v>115000</v>
      </c>
      <c r="Y211">
        <v>92500</v>
      </c>
      <c r="Z211" s="7">
        <v>4000000</v>
      </c>
      <c r="AA211">
        <v>2</v>
      </c>
    </row>
    <row r="212" spans="1:27" x14ac:dyDescent="0.45">
      <c r="A212">
        <f t="shared" si="36"/>
        <v>9</v>
      </c>
      <c r="B212" s="2">
        <v>44259</v>
      </c>
      <c r="C212" s="9">
        <v>44260</v>
      </c>
      <c r="D212" s="3" t="str">
        <f t="shared" si="32"/>
        <v>Close</v>
      </c>
      <c r="E212" t="s">
        <v>101</v>
      </c>
      <c r="F212" t="str">
        <f>IF(A212="","",IF($K$4=1,SUBSTITUTE(SUBSTITUTE(E212,"_","&amp;")&amp;" "&amp;'[1]Expiry Dates Fut'!$A$8&amp;"-NSF",#REF!,#REF!),"nse_fo|"&amp;SUBSTITUTE(E212,"_","&amp;")&amp;$B$4))</f>
        <v>nse_fo|UPLEntry Date</v>
      </c>
      <c r="G212">
        <f>IF(A212="","",VLOOKUP(E212,'[1]Lot Sizes'!$A$3:$B$198,2,FALSE))</f>
        <v>1300</v>
      </c>
      <c r="H212">
        <v>2600</v>
      </c>
      <c r="I212">
        <f t="shared" si="34"/>
        <v>2</v>
      </c>
      <c r="J212" s="6">
        <v>628.29999999999995</v>
      </c>
      <c r="K212" s="5">
        <f t="shared" si="27"/>
        <v>1633579.9999999998</v>
      </c>
      <c r="L212" s="4">
        <v>612.125</v>
      </c>
      <c r="M212" s="4">
        <f t="shared" si="28"/>
        <v>-42054.999999999884</v>
      </c>
      <c r="N212" s="6">
        <v>435.38917500000002</v>
      </c>
      <c r="O212" s="6">
        <f t="shared" si="29"/>
        <v>-42490.38917499988</v>
      </c>
      <c r="P212" s="5">
        <f t="shared" si="30"/>
        <v>1591525</v>
      </c>
      <c r="Q212" s="5" t="str">
        <f t="shared" si="31"/>
        <v/>
      </c>
      <c r="R212">
        <v>2</v>
      </c>
      <c r="S212">
        <v>1</v>
      </c>
      <c r="T212">
        <v>2</v>
      </c>
      <c r="U212">
        <v>0</v>
      </c>
      <c r="V212">
        <v>900</v>
      </c>
      <c r="W212">
        <v>300</v>
      </c>
      <c r="X212">
        <f t="shared" si="33"/>
        <v>114500</v>
      </c>
      <c r="Y212">
        <v>92500</v>
      </c>
      <c r="Z212" s="7">
        <v>4000000</v>
      </c>
      <c r="AA212">
        <v>2</v>
      </c>
    </row>
    <row r="213" spans="1:27" x14ac:dyDescent="0.45">
      <c r="A213">
        <f t="shared" si="36"/>
        <v>10</v>
      </c>
      <c r="B213" s="2">
        <v>44259</v>
      </c>
      <c r="C213" s="9">
        <v>44260</v>
      </c>
      <c r="D213" s="3" t="str">
        <f t="shared" si="32"/>
        <v>Close</v>
      </c>
      <c r="E213" t="s">
        <v>41</v>
      </c>
      <c r="F213" t="str">
        <f>IF(A213="","",IF($K$4=1,SUBSTITUTE(SUBSTITUTE(E213,"_","&amp;")&amp;" "&amp;'[1]Expiry Dates Fut'!$A$8&amp;"-NSF",#REF!,#REF!),"nse_fo|"&amp;SUBSTITUTE(E213,"_","&amp;")&amp;$B$4))</f>
        <v>nse_fo|ZEELEntry Date</v>
      </c>
      <c r="G213">
        <f>IF(A213="","",VLOOKUP(E213,'[1]Lot Sizes'!$A$3:$B$198,2,FALSE))</f>
        <v>3000</v>
      </c>
      <c r="H213">
        <v>9000</v>
      </c>
      <c r="I213">
        <f t="shared" si="34"/>
        <v>3</v>
      </c>
      <c r="J213" s="6">
        <v>232.5</v>
      </c>
      <c r="K213" s="5">
        <f t="shared" si="27"/>
        <v>2092500</v>
      </c>
      <c r="L213" s="4">
        <v>226.25</v>
      </c>
      <c r="M213" s="4">
        <f t="shared" si="28"/>
        <v>-56250</v>
      </c>
      <c r="N213" s="6">
        <v>557.38125000000002</v>
      </c>
      <c r="O213" s="6">
        <f t="shared" si="29"/>
        <v>-56807.381249999999</v>
      </c>
      <c r="P213" s="5">
        <f t="shared" si="30"/>
        <v>2036250</v>
      </c>
      <c r="Q213" s="5" t="str">
        <f t="shared" si="31"/>
        <v/>
      </c>
      <c r="R213">
        <v>1</v>
      </c>
      <c r="S213">
        <v>0</v>
      </c>
      <c r="T213">
        <v>1</v>
      </c>
      <c r="U213">
        <v>0</v>
      </c>
      <c r="V213">
        <v>900</v>
      </c>
      <c r="W213">
        <v>300</v>
      </c>
      <c r="X213">
        <f t="shared" si="33"/>
        <v>114000</v>
      </c>
      <c r="Y213">
        <v>92500</v>
      </c>
      <c r="Z213" s="7">
        <v>4000000</v>
      </c>
      <c r="AA213">
        <v>2</v>
      </c>
    </row>
    <row r="214" spans="1:27" x14ac:dyDescent="0.45">
      <c r="A214">
        <v>1</v>
      </c>
      <c r="B214" s="2">
        <v>44260</v>
      </c>
      <c r="C214" s="9">
        <v>44263</v>
      </c>
      <c r="D214" s="3" t="str">
        <f t="shared" si="32"/>
        <v>Close</v>
      </c>
      <c r="E214" t="s">
        <v>60</v>
      </c>
      <c r="F214" t="str">
        <f>IF(A214="","",IF($K$4=1,SUBSTITUTE(SUBSTITUTE(E214,"_","&amp;")&amp;" "&amp;'[1]Expiry Dates Fut'!$A$8&amp;"-NSF",#REF!,#REF!),"nse_fo|"&amp;SUBSTITUTE(E214,"_","&amp;")&amp;$B$4))</f>
        <v>nse_fo|ULTRACEMCOEntry Date</v>
      </c>
      <c r="G214">
        <f>IF(A214="","",VLOOKUP(E214,'[1]Lot Sizes'!$A$3:$B$198,2,FALSE))</f>
        <v>100</v>
      </c>
      <c r="H214">
        <v>200</v>
      </c>
      <c r="I214">
        <f t="shared" si="34"/>
        <v>2</v>
      </c>
      <c r="J214" s="6">
        <v>6896.75</v>
      </c>
      <c r="K214" s="5">
        <f t="shared" ref="K214:K277" si="37">IF(A214="","",J214*H214)</f>
        <v>1379350</v>
      </c>
      <c r="L214" s="4">
        <v>6792.7</v>
      </c>
      <c r="M214" s="4">
        <f t="shared" si="28"/>
        <v>-20810.000000000036</v>
      </c>
      <c r="N214" s="6">
        <v>369.61515000000003</v>
      </c>
      <c r="O214" s="6">
        <f t="shared" si="29"/>
        <v>-21179.615150000038</v>
      </c>
      <c r="P214" s="5">
        <f t="shared" si="30"/>
        <v>1358540</v>
      </c>
      <c r="Q214" s="5" t="str">
        <f t="shared" si="31"/>
        <v/>
      </c>
      <c r="R214">
        <v>1</v>
      </c>
      <c r="S214">
        <v>0</v>
      </c>
      <c r="T214">
        <v>1</v>
      </c>
      <c r="U214">
        <v>0</v>
      </c>
      <c r="V214">
        <v>900</v>
      </c>
      <c r="W214">
        <v>300</v>
      </c>
      <c r="X214">
        <f t="shared" si="33"/>
        <v>114000</v>
      </c>
      <c r="Y214">
        <v>92500</v>
      </c>
      <c r="Z214" s="7">
        <v>4000000</v>
      </c>
      <c r="AA214">
        <v>2</v>
      </c>
    </row>
    <row r="215" spans="1:27" x14ac:dyDescent="0.45">
      <c r="A215">
        <v>1</v>
      </c>
      <c r="B215" s="2">
        <v>44263</v>
      </c>
      <c r="C215" s="9">
        <v>44264</v>
      </c>
      <c r="D215" s="3" t="str">
        <f t="shared" si="32"/>
        <v>Close</v>
      </c>
      <c r="E215" t="s">
        <v>123</v>
      </c>
      <c r="F215" t="str">
        <f>IF(A215="","",IF($K$4=1,SUBSTITUTE(SUBSTITUTE(E215,"_","&amp;")&amp;" "&amp;'[1]Expiry Dates Fut'!$A$8&amp;"-NSF",#REF!,#REF!),"nse_fo|"&amp;SUBSTITUTE(E215,"_","&amp;")&amp;$B$4))</f>
        <v>nse_fo|CUMMINSINDEntry Date</v>
      </c>
      <c r="G215">
        <v>1200</v>
      </c>
      <c r="H215">
        <v>2400</v>
      </c>
      <c r="I215">
        <f t="shared" si="34"/>
        <v>2</v>
      </c>
      <c r="J215" s="6">
        <v>883.8</v>
      </c>
      <c r="K215" s="5">
        <f t="shared" si="37"/>
        <v>2121120</v>
      </c>
      <c r="L215" s="4">
        <v>876.4</v>
      </c>
      <c r="M215" s="4">
        <f t="shared" ref="M215:M278" si="38">IF(A215="","",((L215-J215)*H215))</f>
        <v>-17759.999999999945</v>
      </c>
      <c r="N215" s="6">
        <v>570.3048</v>
      </c>
      <c r="O215" s="6">
        <f t="shared" ref="O215:O278" si="39">IF(M215="","",M215-N215)</f>
        <v>-18330.304799999947</v>
      </c>
      <c r="P215" s="5">
        <f t="shared" ref="P215:P278" si="40">IF(A215="","",L215*H215)</f>
        <v>2103360</v>
      </c>
      <c r="Q215" s="5" t="str">
        <f t="shared" ref="Q215:Q278" si="41">+IF(D215="Open",(K215+P215)/7,"")</f>
        <v/>
      </c>
      <c r="R215">
        <v>1</v>
      </c>
      <c r="S215">
        <v>0</v>
      </c>
      <c r="T215">
        <v>2</v>
      </c>
      <c r="U215">
        <v>0</v>
      </c>
      <c r="V215">
        <v>900</v>
      </c>
      <c r="W215">
        <v>300</v>
      </c>
      <c r="X215">
        <f t="shared" si="33"/>
        <v>102500</v>
      </c>
      <c r="Y215">
        <v>92500</v>
      </c>
      <c r="Z215" s="7">
        <v>4000000</v>
      </c>
      <c r="AA215">
        <v>2</v>
      </c>
    </row>
    <row r="216" spans="1:27" x14ac:dyDescent="0.45">
      <c r="A216">
        <f t="shared" si="36"/>
        <v>2</v>
      </c>
      <c r="B216" s="2">
        <v>44263</v>
      </c>
      <c r="C216" s="9">
        <v>44264</v>
      </c>
      <c r="D216" s="3" t="str">
        <f t="shared" si="32"/>
        <v>Close</v>
      </c>
      <c r="E216" t="s">
        <v>114</v>
      </c>
      <c r="F216" t="str">
        <f>IF(A216="","",IF($K$4=1,SUBSTITUTE(SUBSTITUTE(E216,"_","&amp;")&amp;" "&amp;'[1]Expiry Dates Fut'!$A$8&amp;"-NSF",#REF!,#REF!),"nse_fo|"&amp;SUBSTITUTE(E216,"_","&amp;")&amp;$B$4))</f>
        <v>nse_fo|GAILEntry Date</v>
      </c>
      <c r="G216">
        <v>6100</v>
      </c>
      <c r="H216">
        <v>12200</v>
      </c>
      <c r="I216">
        <f t="shared" si="34"/>
        <v>2</v>
      </c>
      <c r="J216" s="6">
        <v>155.4</v>
      </c>
      <c r="K216" s="5">
        <f t="shared" si="37"/>
        <v>1895880</v>
      </c>
      <c r="L216" s="4">
        <v>151.30000000000001</v>
      </c>
      <c r="M216" s="4">
        <f t="shared" si="38"/>
        <v>-50019.999999999927</v>
      </c>
      <c r="N216" s="6">
        <v>505.13490000000002</v>
      </c>
      <c r="O216" s="6">
        <f t="shared" si="39"/>
        <v>-50525.134899999925</v>
      </c>
      <c r="P216" s="5">
        <f t="shared" si="40"/>
        <v>1845860.0000000002</v>
      </c>
      <c r="Q216" s="5" t="str">
        <f t="shared" si="41"/>
        <v/>
      </c>
      <c r="R216">
        <v>1</v>
      </c>
      <c r="S216">
        <v>0</v>
      </c>
      <c r="T216">
        <v>1</v>
      </c>
      <c r="U216">
        <v>0</v>
      </c>
      <c r="V216">
        <v>900</v>
      </c>
      <c r="W216">
        <v>300</v>
      </c>
      <c r="X216">
        <f t="shared" si="33"/>
        <v>102500</v>
      </c>
      <c r="Y216">
        <v>92500</v>
      </c>
      <c r="Z216" s="7">
        <v>4000000</v>
      </c>
      <c r="AA216">
        <v>2</v>
      </c>
    </row>
    <row r="217" spans="1:27" x14ac:dyDescent="0.45">
      <c r="A217">
        <f t="shared" si="36"/>
        <v>3</v>
      </c>
      <c r="B217" s="2">
        <v>44263</v>
      </c>
      <c r="C217" s="9">
        <v>44264</v>
      </c>
      <c r="D217" s="3" t="str">
        <f t="shared" ref="D217:D280" si="42">+IF(B217="","",IF(AND(B217&lt;&gt;"",C217=""),"Open","Close"))</f>
        <v>Close</v>
      </c>
      <c r="E217" t="s">
        <v>168</v>
      </c>
      <c r="F217" t="str">
        <f>IF(A217="","",IF($K$4=1,SUBSTITUTE(SUBSTITUTE(E217,"_","&amp;")&amp;" "&amp;'[1]Expiry Dates Fut'!$A$8&amp;"-NSF",#REF!,#REF!),"nse_fo|"&amp;SUBSTITUTE(E217,"_","&amp;")&amp;$B$4))</f>
        <v>nse_fo|LTTSEntry Date</v>
      </c>
      <c r="G217">
        <v>200</v>
      </c>
      <c r="H217">
        <v>600</v>
      </c>
      <c r="I217">
        <f t="shared" si="34"/>
        <v>3</v>
      </c>
      <c r="J217" s="6">
        <v>2765.75</v>
      </c>
      <c r="K217" s="5">
        <f t="shared" si="37"/>
        <v>1659450</v>
      </c>
      <c r="L217" s="4">
        <v>2707.35</v>
      </c>
      <c r="M217" s="4">
        <f t="shared" si="38"/>
        <v>-35040.000000000058</v>
      </c>
      <c r="N217" s="6">
        <v>443.3211</v>
      </c>
      <c r="O217" s="6">
        <f t="shared" si="39"/>
        <v>-35483.321100000059</v>
      </c>
      <c r="P217" s="5">
        <f t="shared" si="40"/>
        <v>1624410</v>
      </c>
      <c r="Q217" s="5" t="str">
        <f t="shared" si="41"/>
        <v/>
      </c>
      <c r="R217">
        <v>1</v>
      </c>
      <c r="S217">
        <v>0</v>
      </c>
      <c r="T217">
        <v>2</v>
      </c>
      <c r="U217">
        <v>0</v>
      </c>
      <c r="V217">
        <v>900</v>
      </c>
      <c r="W217">
        <v>300</v>
      </c>
      <c r="X217">
        <f t="shared" si="33"/>
        <v>102500</v>
      </c>
      <c r="Y217">
        <v>92500</v>
      </c>
      <c r="Z217" s="7">
        <v>4000000</v>
      </c>
      <c r="AA217">
        <v>2</v>
      </c>
    </row>
    <row r="218" spans="1:27" x14ac:dyDescent="0.45">
      <c r="A218">
        <v>1</v>
      </c>
      <c r="B218" s="2">
        <v>44264</v>
      </c>
      <c r="C218" s="9">
        <v>44265</v>
      </c>
      <c r="D218" s="3" t="str">
        <f t="shared" si="42"/>
        <v>Close</v>
      </c>
      <c r="E218" t="s">
        <v>73</v>
      </c>
      <c r="F218" t="str">
        <f>IF(A218="","",IF($K$4=1,SUBSTITUTE(SUBSTITUTE(E218,"_","&amp;")&amp;" "&amp;'[1]Expiry Dates Fut'!$A$8&amp;"-NSF",#REF!,#REF!),"nse_fo|"&amp;SUBSTITUTE(E218,"_","&amp;")&amp;$B$4))</f>
        <v>nse_fo|M&amp;MFINEntry Date</v>
      </c>
      <c r="G218">
        <v>4000</v>
      </c>
      <c r="H218">
        <v>8000</v>
      </c>
      <c r="I218">
        <f t="shared" si="34"/>
        <v>2</v>
      </c>
      <c r="J218" s="6">
        <v>212.8</v>
      </c>
      <c r="K218" s="5">
        <f t="shared" si="37"/>
        <v>1702400</v>
      </c>
      <c r="L218" s="4">
        <v>211.15</v>
      </c>
      <c r="M218" s="4">
        <f t="shared" si="38"/>
        <v>-13200.000000000045</v>
      </c>
      <c r="N218" s="6">
        <v>457.86599999999999</v>
      </c>
      <c r="O218" s="6">
        <f t="shared" si="39"/>
        <v>-13657.866000000045</v>
      </c>
      <c r="P218" s="5">
        <f t="shared" si="40"/>
        <v>1689200</v>
      </c>
      <c r="Q218" s="5" t="str">
        <f t="shared" si="41"/>
        <v/>
      </c>
      <c r="R218">
        <v>1</v>
      </c>
      <c r="S218">
        <v>0</v>
      </c>
      <c r="T218">
        <v>0</v>
      </c>
      <c r="U218">
        <v>0</v>
      </c>
      <c r="V218">
        <v>900</v>
      </c>
      <c r="W218">
        <v>300</v>
      </c>
      <c r="X218">
        <f t="shared" si="33"/>
        <v>114000</v>
      </c>
      <c r="Y218">
        <v>92500</v>
      </c>
      <c r="Z218" s="7">
        <v>4000000</v>
      </c>
      <c r="AA218">
        <v>2</v>
      </c>
    </row>
    <row r="219" spans="1:27" x14ac:dyDescent="0.45">
      <c r="A219">
        <f t="shared" si="36"/>
        <v>2</v>
      </c>
      <c r="B219" s="2">
        <v>44264</v>
      </c>
      <c r="C219" s="9">
        <v>44265</v>
      </c>
      <c r="D219" s="3" t="str">
        <f t="shared" si="42"/>
        <v>Close</v>
      </c>
      <c r="E219" t="s">
        <v>163</v>
      </c>
      <c r="F219" t="str">
        <f>IF(A219="","",IF($K$4=1,SUBSTITUTE(SUBSTITUTE(E219,"_","&amp;")&amp;" "&amp;'[1]Expiry Dates Fut'!$A$8&amp;"-NSF",#REF!,#REF!),"nse_fo|"&amp;SUBSTITUTE(E219,"_","&amp;")&amp;$B$4))</f>
        <v>nse_fo|TRENTEntry Date</v>
      </c>
      <c r="G219">
        <v>725</v>
      </c>
      <c r="H219">
        <v>2175</v>
      </c>
      <c r="I219">
        <f t="shared" si="34"/>
        <v>3</v>
      </c>
      <c r="J219" s="6">
        <v>922.2</v>
      </c>
      <c r="K219" s="5">
        <f t="shared" si="37"/>
        <v>2005785</v>
      </c>
      <c r="L219" s="4">
        <v>909.32</v>
      </c>
      <c r="M219" s="4">
        <f t="shared" si="38"/>
        <v>-28013.999999999989</v>
      </c>
      <c r="N219" s="6">
        <v>537.78006000000005</v>
      </c>
      <c r="O219" s="6">
        <f t="shared" si="39"/>
        <v>-28551.78005999999</v>
      </c>
      <c r="P219" s="5">
        <f t="shared" si="40"/>
        <v>1977771</v>
      </c>
      <c r="Q219" s="5" t="str">
        <f t="shared" si="41"/>
        <v/>
      </c>
      <c r="R219">
        <v>2</v>
      </c>
      <c r="S219">
        <v>0</v>
      </c>
      <c r="T219">
        <v>0</v>
      </c>
      <c r="U219">
        <v>0</v>
      </c>
      <c r="V219">
        <v>900</v>
      </c>
      <c r="W219">
        <v>300</v>
      </c>
      <c r="X219">
        <f t="shared" si="33"/>
        <v>115500</v>
      </c>
      <c r="Y219">
        <v>92500</v>
      </c>
      <c r="Z219" s="7">
        <v>4000000</v>
      </c>
      <c r="AA219">
        <v>2</v>
      </c>
    </row>
    <row r="220" spans="1:27" x14ac:dyDescent="0.45">
      <c r="A220">
        <v>1</v>
      </c>
      <c r="B220" s="2">
        <v>44265</v>
      </c>
      <c r="C220" s="9">
        <v>44267</v>
      </c>
      <c r="D220" s="3" t="str">
        <f t="shared" si="42"/>
        <v>Close</v>
      </c>
      <c r="E220" t="s">
        <v>153</v>
      </c>
      <c r="F220" t="str">
        <f>IF(A220="","",IF($K$4=1,SUBSTITUTE(SUBSTITUTE(E220,"_","&amp;")&amp;" "&amp;'[1]Expiry Dates Fut'!$A$8&amp;"-NSF",#REF!,#REF!),"nse_fo|"&amp;SUBSTITUTE(E220,"_","&amp;")&amp;$B$4))</f>
        <v>nse_fo|COFORGEEntry Date</v>
      </c>
      <c r="G220">
        <v>375</v>
      </c>
      <c r="H220">
        <v>750</v>
      </c>
      <c r="I220">
        <f t="shared" si="34"/>
        <v>2</v>
      </c>
      <c r="J220" s="6">
        <v>2740.15</v>
      </c>
      <c r="K220" s="5">
        <f t="shared" si="37"/>
        <v>2055112.5</v>
      </c>
      <c r="L220" s="4">
        <v>2774.75</v>
      </c>
      <c r="M220" s="4">
        <f t="shared" si="38"/>
        <v>25949.999999999931</v>
      </c>
      <c r="N220" s="6">
        <v>558.38362500000005</v>
      </c>
      <c r="O220" s="6">
        <f t="shared" si="39"/>
        <v>25391.616374999932</v>
      </c>
      <c r="P220" s="5">
        <f t="shared" si="40"/>
        <v>2081062.5</v>
      </c>
      <c r="Q220" s="5" t="str">
        <f t="shared" si="41"/>
        <v/>
      </c>
      <c r="R220">
        <v>1</v>
      </c>
      <c r="S220">
        <v>0</v>
      </c>
      <c r="T220">
        <v>1</v>
      </c>
      <c r="U220">
        <v>0</v>
      </c>
      <c r="V220">
        <v>900</v>
      </c>
      <c r="W220">
        <v>300</v>
      </c>
      <c r="X220">
        <f t="shared" si="33"/>
        <v>114000</v>
      </c>
      <c r="Y220">
        <v>92500</v>
      </c>
      <c r="Z220" s="7">
        <v>4000000</v>
      </c>
      <c r="AA220">
        <v>2</v>
      </c>
    </row>
    <row r="221" spans="1:27" x14ac:dyDescent="0.45">
      <c r="A221">
        <f t="shared" si="36"/>
        <v>2</v>
      </c>
      <c r="B221" s="2">
        <v>44265</v>
      </c>
      <c r="C221" s="9">
        <v>44267</v>
      </c>
      <c r="D221" s="3" t="str">
        <f t="shared" si="42"/>
        <v>Close</v>
      </c>
      <c r="E221" t="s">
        <v>169</v>
      </c>
      <c r="F221" t="str">
        <f>IF(A221="","",IF($K$4=1,SUBSTITUTE(SUBSTITUTE(E221,"_","&amp;")&amp;" "&amp;'[1]Expiry Dates Fut'!$A$8&amp;"-NSF",#REF!,#REF!),"nse_fo|"&amp;SUBSTITUTE(E221,"_","&amp;")&amp;$B$4))</f>
        <v>nse_fo|LTIEntry Date</v>
      </c>
      <c r="G221">
        <v>150</v>
      </c>
      <c r="H221">
        <v>450</v>
      </c>
      <c r="I221">
        <f t="shared" si="34"/>
        <v>3</v>
      </c>
      <c r="J221" s="6">
        <v>4146.75</v>
      </c>
      <c r="K221" s="5">
        <f t="shared" si="37"/>
        <v>1866037.5</v>
      </c>
      <c r="L221" s="4">
        <v>4108.6000000000004</v>
      </c>
      <c r="M221" s="4">
        <f t="shared" si="38"/>
        <v>-17167.499999999836</v>
      </c>
      <c r="N221" s="6">
        <v>501.51251250000001</v>
      </c>
      <c r="O221" s="6">
        <f t="shared" si="39"/>
        <v>-17669.012512499838</v>
      </c>
      <c r="P221" s="5">
        <f t="shared" si="40"/>
        <v>1848870.0000000002</v>
      </c>
      <c r="Q221" s="5" t="str">
        <f t="shared" si="41"/>
        <v/>
      </c>
      <c r="R221">
        <v>1</v>
      </c>
      <c r="S221">
        <v>0</v>
      </c>
      <c r="T221">
        <v>1</v>
      </c>
      <c r="U221">
        <v>0</v>
      </c>
      <c r="V221">
        <v>900</v>
      </c>
      <c r="W221">
        <v>300</v>
      </c>
      <c r="X221">
        <f t="shared" si="33"/>
        <v>114000</v>
      </c>
      <c r="Y221">
        <v>92500</v>
      </c>
      <c r="Z221" s="7">
        <v>4000000</v>
      </c>
      <c r="AA221">
        <v>2</v>
      </c>
    </row>
    <row r="222" spans="1:27" x14ac:dyDescent="0.45">
      <c r="A222">
        <v>1</v>
      </c>
      <c r="B222" s="2">
        <v>44267</v>
      </c>
      <c r="C222" s="9">
        <v>44270</v>
      </c>
      <c r="D222" s="3" t="str">
        <f t="shared" si="42"/>
        <v>Close</v>
      </c>
      <c r="E222" t="s">
        <v>123</v>
      </c>
      <c r="F222" t="str">
        <f>IF(A222="","",IF($K$4=1,SUBSTITUTE(SUBSTITUTE(E222,"_","&amp;")&amp;" "&amp;'[1]Expiry Dates Fut'!$A$8&amp;"-NSF",#REF!,#REF!),"nse_fo|"&amp;SUBSTITUTE(E222,"_","&amp;")&amp;$B$4))</f>
        <v>nse_fo|CUMMINSINDEntry Date</v>
      </c>
      <c r="G222">
        <f>IF(A222="","",VLOOKUP(E222,'[1]Lot Sizes'!$A$3:$B$198,2,FALSE))</f>
        <v>600</v>
      </c>
      <c r="H222">
        <v>2400</v>
      </c>
      <c r="I222">
        <f t="shared" si="34"/>
        <v>4</v>
      </c>
      <c r="J222" s="6">
        <v>913.95</v>
      </c>
      <c r="K222" s="5">
        <f t="shared" si="37"/>
        <v>2193480</v>
      </c>
      <c r="L222" s="4">
        <v>870.25</v>
      </c>
      <c r="M222" s="4">
        <f t="shared" si="38"/>
        <v>-104880.00000000012</v>
      </c>
      <c r="N222" s="6">
        <v>578.08079999999995</v>
      </c>
      <c r="O222" s="6">
        <f t="shared" si="39"/>
        <v>-105458.08080000011</v>
      </c>
      <c r="P222" s="5">
        <f t="shared" si="40"/>
        <v>2088600</v>
      </c>
      <c r="Q222" s="5" t="str">
        <f t="shared" si="41"/>
        <v/>
      </c>
      <c r="R222">
        <v>3</v>
      </c>
      <c r="S222">
        <v>2</v>
      </c>
      <c r="T222">
        <v>1</v>
      </c>
      <c r="U222">
        <v>0</v>
      </c>
      <c r="V222">
        <v>900</v>
      </c>
      <c r="W222">
        <v>300</v>
      </c>
      <c r="X222">
        <f t="shared" si="33"/>
        <v>115500</v>
      </c>
      <c r="Y222">
        <v>92500</v>
      </c>
      <c r="Z222" s="7">
        <v>4000000</v>
      </c>
      <c r="AA222">
        <v>2</v>
      </c>
    </row>
    <row r="223" spans="1:27" x14ac:dyDescent="0.45">
      <c r="A223">
        <v>2</v>
      </c>
      <c r="B223" s="2">
        <v>44267</v>
      </c>
      <c r="C223" s="9">
        <v>44270</v>
      </c>
      <c r="D223" s="3" t="str">
        <f t="shared" si="42"/>
        <v>Close</v>
      </c>
      <c r="E223" t="s">
        <v>77</v>
      </c>
      <c r="F223" t="str">
        <f>IF(A223="","",IF($K$4=1,SUBSTITUTE(SUBSTITUTE(E223,"_","&amp;")&amp;" "&amp;'[1]Expiry Dates Fut'!$A$8&amp;"-NSF",#REF!,#REF!),"nse_fo|"&amp;SUBSTITUTE(E223,"_","&amp;")&amp;$B$4))</f>
        <v>nse_fo|TATAPOWEREntry Date</v>
      </c>
      <c r="G223">
        <f>IF(A223="","",VLOOKUP(E223,'[1]Lot Sizes'!$A$3:$B$198,2,FALSE))</f>
        <v>6750</v>
      </c>
      <c r="H223">
        <v>13500</v>
      </c>
      <c r="I223">
        <f t="shared" si="34"/>
        <v>2</v>
      </c>
      <c r="J223" s="6">
        <v>114</v>
      </c>
      <c r="K223" s="5">
        <f t="shared" si="37"/>
        <v>1539000</v>
      </c>
      <c r="L223" s="4">
        <v>112.15</v>
      </c>
      <c r="M223" s="4">
        <f>IF(A223="","",((L223-J223)*H223))</f>
        <v>-24974.999999999924</v>
      </c>
      <c r="N223" s="6">
        <v>412.15837499999998</v>
      </c>
      <c r="O223" s="6">
        <f t="shared" si="39"/>
        <v>-25387.158374999923</v>
      </c>
      <c r="P223" s="5">
        <f t="shared" si="40"/>
        <v>1514025</v>
      </c>
      <c r="Q223" s="5" t="str">
        <f t="shared" si="41"/>
        <v/>
      </c>
      <c r="R223">
        <v>1</v>
      </c>
      <c r="S223">
        <v>0</v>
      </c>
      <c r="T223">
        <v>1</v>
      </c>
      <c r="U223">
        <v>0</v>
      </c>
      <c r="V223">
        <v>900</v>
      </c>
      <c r="W223">
        <v>300</v>
      </c>
      <c r="X223">
        <f t="shared" si="33"/>
        <v>114000</v>
      </c>
      <c r="Y223">
        <v>92500</v>
      </c>
      <c r="Z223" s="7">
        <v>4000000</v>
      </c>
      <c r="AA223">
        <v>2</v>
      </c>
    </row>
    <row r="224" spans="1:27" x14ac:dyDescent="0.45">
      <c r="A224">
        <v>1</v>
      </c>
      <c r="B224" s="2">
        <v>44271</v>
      </c>
      <c r="C224" s="9">
        <v>44272</v>
      </c>
      <c r="D224" s="3" t="str">
        <f t="shared" si="42"/>
        <v>Close</v>
      </c>
      <c r="E224" t="s">
        <v>170</v>
      </c>
      <c r="F224" t="str">
        <f>IF(A224="","",IF($K$4=1,SUBSTITUTE(SUBSTITUTE(E224,"_","&amp;")&amp;" "&amp;'[1]Expiry Dates Fut'!$A$8&amp;"-NSF",#REF!,#REF!),"nse_fo|"&amp;SUBSTITUTE(E224,"_","&amp;")&amp;$B$4))</f>
        <v>nse_fo|MPHASISEntry Date</v>
      </c>
      <c r="G224">
        <v>325</v>
      </c>
      <c r="H224">
        <v>975</v>
      </c>
      <c r="I224">
        <f t="shared" si="34"/>
        <v>3</v>
      </c>
      <c r="J224" s="6">
        <v>1712.75</v>
      </c>
      <c r="K224" s="5">
        <f t="shared" si="37"/>
        <v>1669931.25</v>
      </c>
      <c r="L224" s="4">
        <v>1727.6</v>
      </c>
      <c r="M224" s="4">
        <f t="shared" si="38"/>
        <v>14478.749999999911</v>
      </c>
      <c r="N224" s="6">
        <v>452.83606874999998</v>
      </c>
      <c r="O224" s="6">
        <f t="shared" si="39"/>
        <v>14025.91393124991</v>
      </c>
      <c r="P224" s="5">
        <f t="shared" si="40"/>
        <v>1684410</v>
      </c>
      <c r="Q224" s="5" t="str">
        <f t="shared" si="41"/>
        <v/>
      </c>
      <c r="R224">
        <v>3</v>
      </c>
      <c r="S224">
        <v>2</v>
      </c>
      <c r="T224">
        <v>1</v>
      </c>
      <c r="U224">
        <v>0</v>
      </c>
      <c r="V224">
        <v>900</v>
      </c>
      <c r="W224">
        <v>300</v>
      </c>
      <c r="X224">
        <f t="shared" si="33"/>
        <v>115500</v>
      </c>
      <c r="Y224">
        <v>92500</v>
      </c>
      <c r="Z224" s="7">
        <v>4000000</v>
      </c>
      <c r="AA224">
        <v>2</v>
      </c>
    </row>
    <row r="225" spans="1:27" x14ac:dyDescent="0.45">
      <c r="A225">
        <f t="shared" si="36"/>
        <v>2</v>
      </c>
      <c r="B225" s="2">
        <v>44271</v>
      </c>
      <c r="C225" s="9">
        <v>44272</v>
      </c>
      <c r="D225" s="3" t="str">
        <f t="shared" si="42"/>
        <v>Close</v>
      </c>
      <c r="E225" t="s">
        <v>153</v>
      </c>
      <c r="F225" t="str">
        <f>IF(A225="","",IF($K$4=1,SUBSTITUTE(SUBSTITUTE(E225,"_","&amp;")&amp;" "&amp;'[1]Expiry Dates Fut'!$A$8&amp;"-NSF",#REF!,#REF!),"nse_fo|"&amp;SUBSTITUTE(E225,"_","&amp;")&amp;$B$4))</f>
        <v>nse_fo|COFORGEEntry Date</v>
      </c>
      <c r="G225">
        <v>375</v>
      </c>
      <c r="H225">
        <v>750</v>
      </c>
      <c r="I225">
        <f t="shared" si="34"/>
        <v>2</v>
      </c>
      <c r="J225" s="6">
        <v>2989.95</v>
      </c>
      <c r="K225" s="5">
        <f t="shared" si="37"/>
        <v>2242462.5</v>
      </c>
      <c r="L225" s="4">
        <v>3007.25</v>
      </c>
      <c r="M225" s="4">
        <f t="shared" si="38"/>
        <v>12975.000000000136</v>
      </c>
      <c r="N225" s="6">
        <v>607.2165</v>
      </c>
      <c r="O225" s="6">
        <f t="shared" si="39"/>
        <v>12367.783500000136</v>
      </c>
      <c r="P225" s="5">
        <f t="shared" si="40"/>
        <v>2255437.5</v>
      </c>
      <c r="Q225" s="5" t="str">
        <f t="shared" si="41"/>
        <v/>
      </c>
      <c r="R225">
        <v>3</v>
      </c>
      <c r="S225">
        <v>2</v>
      </c>
      <c r="T225">
        <v>1</v>
      </c>
      <c r="U225">
        <v>0</v>
      </c>
      <c r="V225">
        <v>900</v>
      </c>
      <c r="W225">
        <v>300</v>
      </c>
      <c r="X225">
        <f t="shared" si="33"/>
        <v>115500</v>
      </c>
      <c r="Y225">
        <v>92500</v>
      </c>
      <c r="Z225" s="7">
        <v>4000000</v>
      </c>
      <c r="AA225">
        <v>2</v>
      </c>
    </row>
    <row r="226" spans="1:27" x14ac:dyDescent="0.45">
      <c r="A226">
        <f t="shared" si="36"/>
        <v>3</v>
      </c>
      <c r="B226" s="2">
        <v>44271</v>
      </c>
      <c r="C226" s="9">
        <v>44272</v>
      </c>
      <c r="D226" s="3" t="str">
        <f t="shared" si="42"/>
        <v>Close</v>
      </c>
      <c r="E226" t="s">
        <v>138</v>
      </c>
      <c r="F226" t="str">
        <f>IF(A226="","",IF($K$4=1,SUBSTITUTE(SUBSTITUTE(E226,"_","&amp;")&amp;" "&amp;'[1]Expiry Dates Fut'!$A$8&amp;"-NSF",#REF!,#REF!),"nse_fo|"&amp;SUBSTITUTE(E226,"_","&amp;")&amp;$B$4))</f>
        <v>nse_fo|GODREJPROPEntry Date</v>
      </c>
      <c r="G226">
        <v>650</v>
      </c>
      <c r="H226">
        <v>1300</v>
      </c>
      <c r="I226">
        <f t="shared" si="34"/>
        <v>2</v>
      </c>
      <c r="J226" s="6">
        <v>1420.45</v>
      </c>
      <c r="K226" s="5">
        <f t="shared" si="37"/>
        <v>1846585</v>
      </c>
      <c r="L226" s="4">
        <v>1451.65</v>
      </c>
      <c r="M226" s="4">
        <f t="shared" si="38"/>
        <v>40560.000000000058</v>
      </c>
      <c r="N226" s="6">
        <v>504.05355000000003</v>
      </c>
      <c r="O226" s="6">
        <f t="shared" si="39"/>
        <v>40055.946450000061</v>
      </c>
      <c r="P226" s="5">
        <f t="shared" si="40"/>
        <v>1887145.0000000002</v>
      </c>
      <c r="Q226" s="5" t="str">
        <f t="shared" si="41"/>
        <v/>
      </c>
      <c r="R226">
        <v>1</v>
      </c>
      <c r="S226">
        <v>0</v>
      </c>
      <c r="T226">
        <v>2</v>
      </c>
      <c r="U226">
        <v>0</v>
      </c>
      <c r="V226">
        <v>900</v>
      </c>
      <c r="W226">
        <v>300</v>
      </c>
      <c r="X226">
        <f t="shared" si="33"/>
        <v>114000</v>
      </c>
      <c r="Y226">
        <v>92500</v>
      </c>
      <c r="Z226" s="7">
        <v>4000000</v>
      </c>
      <c r="AA226">
        <v>2</v>
      </c>
    </row>
    <row r="227" spans="1:27" x14ac:dyDescent="0.45">
      <c r="A227">
        <v>1</v>
      </c>
      <c r="B227" s="2">
        <v>44273</v>
      </c>
      <c r="C227" s="9">
        <v>44274</v>
      </c>
      <c r="D227" s="3" t="str">
        <f t="shared" si="42"/>
        <v>Close</v>
      </c>
      <c r="E227" t="s">
        <v>41</v>
      </c>
      <c r="F227" t="str">
        <f>IF(A227="","",IF($K$4=1,SUBSTITUTE(SUBSTITUTE(E227,"_","&amp;")&amp;" "&amp;'[1]Expiry Dates Fut'!$A$8&amp;"-NSF",#REF!,#REF!),"nse_fo|"&amp;SUBSTITUTE(E227,"_","&amp;")&amp;$B$4))</f>
        <v>nse_fo|ZEELEntry Date</v>
      </c>
      <c r="G227">
        <v>3000</v>
      </c>
      <c r="H227">
        <v>9000</v>
      </c>
      <c r="I227">
        <f t="shared" si="34"/>
        <v>3</v>
      </c>
      <c r="J227" s="6">
        <v>214.6</v>
      </c>
      <c r="K227" s="5">
        <f t="shared" si="37"/>
        <v>1931400</v>
      </c>
      <c r="L227" s="4">
        <v>204.16666667000001</v>
      </c>
      <c r="M227" s="4">
        <f t="shared" si="38"/>
        <v>-93899.999969999844</v>
      </c>
      <c r="N227" s="6">
        <v>508.80150000404996</v>
      </c>
      <c r="O227" s="6">
        <f t="shared" si="39"/>
        <v>-94408.801470003891</v>
      </c>
      <c r="P227" s="5">
        <f t="shared" si="40"/>
        <v>1837500.00003</v>
      </c>
      <c r="Q227" s="5" t="str">
        <f t="shared" si="41"/>
        <v/>
      </c>
      <c r="R227">
        <v>1</v>
      </c>
      <c r="S227">
        <v>0</v>
      </c>
      <c r="T227">
        <v>2</v>
      </c>
      <c r="U227">
        <v>0</v>
      </c>
      <c r="V227">
        <v>900</v>
      </c>
      <c r="W227">
        <v>300</v>
      </c>
      <c r="X227">
        <f t="shared" si="33"/>
        <v>114000</v>
      </c>
      <c r="Y227">
        <v>92500</v>
      </c>
      <c r="Z227" s="7">
        <v>4000000</v>
      </c>
      <c r="AA227">
        <v>2</v>
      </c>
    </row>
    <row r="228" spans="1:27" x14ac:dyDescent="0.45">
      <c r="A228">
        <v>1</v>
      </c>
      <c r="B228" s="2">
        <v>44274</v>
      </c>
      <c r="C228" s="9">
        <v>44277</v>
      </c>
      <c r="D228" s="3" t="str">
        <f t="shared" si="42"/>
        <v>Close</v>
      </c>
      <c r="E228" t="s">
        <v>166</v>
      </c>
      <c r="F228" t="str">
        <f>IF(A228="","",IF($K$4=1,SUBSTITUTE(SUBSTITUTE(E228,"_","&amp;")&amp;" "&amp;'[1]Expiry Dates Fut'!$A$8&amp;"-NSF",#REF!,#REF!),"nse_fo|"&amp;SUBSTITUTE(E228,"_","&amp;")&amp;$B$4))</f>
        <v>nse_fo|AUBANKEntry Date</v>
      </c>
      <c r="G228">
        <f>IF(A228="","",VLOOKUP(E228,'[1]Lot Sizes'!$A$3:$B$198,2,FALSE))</f>
        <v>500</v>
      </c>
      <c r="H228">
        <v>1500</v>
      </c>
      <c r="I228">
        <f t="shared" si="34"/>
        <v>3</v>
      </c>
      <c r="J228" s="6">
        <v>1168.1333333299999</v>
      </c>
      <c r="K228" s="5">
        <f t="shared" si="37"/>
        <v>1752199.999995</v>
      </c>
      <c r="L228" s="4">
        <v>1213.8499999999999</v>
      </c>
      <c r="M228" s="4">
        <f t="shared" si="38"/>
        <v>68575.000004999994</v>
      </c>
      <c r="N228" s="6">
        <v>482.351624999325</v>
      </c>
      <c r="O228" s="6">
        <f t="shared" si="39"/>
        <v>68092.648380000668</v>
      </c>
      <c r="P228" s="5">
        <f t="shared" si="40"/>
        <v>1820774.9999999998</v>
      </c>
      <c r="Q228" s="5" t="str">
        <f t="shared" si="41"/>
        <v/>
      </c>
      <c r="R228">
        <v>3</v>
      </c>
      <c r="S228">
        <v>2</v>
      </c>
      <c r="T228">
        <v>2</v>
      </c>
      <c r="U228">
        <v>0</v>
      </c>
      <c r="V228">
        <v>900</v>
      </c>
      <c r="W228">
        <v>300</v>
      </c>
      <c r="X228">
        <f t="shared" si="33"/>
        <v>115500</v>
      </c>
      <c r="Y228">
        <v>92500</v>
      </c>
      <c r="Z228" s="7">
        <v>4000000</v>
      </c>
      <c r="AA228">
        <v>2</v>
      </c>
    </row>
    <row r="229" spans="1:27" x14ac:dyDescent="0.45">
      <c r="A229">
        <f>A228+1</f>
        <v>2</v>
      </c>
      <c r="B229" s="2">
        <v>44274</v>
      </c>
      <c r="C229" s="9">
        <v>44277</v>
      </c>
      <c r="D229" s="3" t="str">
        <f t="shared" si="42"/>
        <v>Close</v>
      </c>
      <c r="E229" t="s">
        <v>89</v>
      </c>
      <c r="F229" t="str">
        <f>IF(A229="","",IF($K$4=1,SUBSTITUTE(SUBSTITUTE(E229,"_","&amp;")&amp;" "&amp;'[1]Expiry Dates Fut'!$A$8&amp;"-NSF",#REF!,#REF!),"nse_fo|"&amp;SUBSTITUTE(E229,"_","&amp;")&amp;$B$4))</f>
        <v>nse_fo|IGLEntry Date</v>
      </c>
      <c r="G229">
        <f>IF(A229="","",VLOOKUP(E229,'[1]Lot Sizes'!$A$3:$B$198,2,FALSE))</f>
        <v>1375</v>
      </c>
      <c r="H229">
        <v>2750</v>
      </c>
      <c r="I229">
        <f t="shared" si="34"/>
        <v>2</v>
      </c>
      <c r="J229" s="6">
        <v>496.55</v>
      </c>
      <c r="K229" s="5">
        <f t="shared" si="37"/>
        <v>1365512.5</v>
      </c>
      <c r="L229" s="4">
        <v>510.875</v>
      </c>
      <c r="M229" s="4">
        <f t="shared" si="38"/>
        <v>39393.749999999971</v>
      </c>
      <c r="N229" s="6">
        <v>374.00653125000002</v>
      </c>
      <c r="O229" s="6">
        <f t="shared" si="39"/>
        <v>39019.74346874997</v>
      </c>
      <c r="P229" s="5">
        <f t="shared" si="40"/>
        <v>1404906.25</v>
      </c>
      <c r="Q229" s="5" t="str">
        <f t="shared" si="41"/>
        <v/>
      </c>
      <c r="R229">
        <v>1</v>
      </c>
      <c r="S229">
        <v>0</v>
      </c>
      <c r="T229">
        <v>2</v>
      </c>
      <c r="U229">
        <v>0</v>
      </c>
      <c r="V229">
        <v>900</v>
      </c>
      <c r="W229">
        <v>300</v>
      </c>
      <c r="X229">
        <f t="shared" si="33"/>
        <v>114000</v>
      </c>
      <c r="Y229">
        <v>92500</v>
      </c>
      <c r="Z229" s="7">
        <v>4000000</v>
      </c>
      <c r="AA229">
        <v>2</v>
      </c>
    </row>
    <row r="230" spans="1:27" x14ac:dyDescent="0.45">
      <c r="A230">
        <f t="shared" ref="A230:A235" si="43">A229+1</f>
        <v>3</v>
      </c>
      <c r="B230" s="2">
        <v>44274</v>
      </c>
      <c r="C230" s="9">
        <v>44277</v>
      </c>
      <c r="D230" s="3" t="str">
        <f t="shared" si="42"/>
        <v>Close</v>
      </c>
      <c r="E230" t="s">
        <v>73</v>
      </c>
      <c r="F230" t="str">
        <f>IF(A230="","",IF($K$4=1,SUBSTITUTE(SUBSTITUTE(E230,"_","&amp;")&amp;" "&amp;'[1]Expiry Dates Fut'!$A$8&amp;"-NSF",#REF!,#REF!),"nse_fo|"&amp;SUBSTITUTE(E230,"_","&amp;")&amp;$B$4))</f>
        <v>nse_fo|M&amp;MFINEntry Date</v>
      </c>
      <c r="G230">
        <f>IF(A230="","",VLOOKUP(E230,'[1]Lot Sizes'!$A$3:$B$198,2,FALSE))</f>
        <v>4000</v>
      </c>
      <c r="H230">
        <v>8000</v>
      </c>
      <c r="I230">
        <f t="shared" si="34"/>
        <v>2</v>
      </c>
      <c r="J230" s="6">
        <v>205.875</v>
      </c>
      <c r="K230" s="5">
        <f t="shared" si="37"/>
        <v>1647000</v>
      </c>
      <c r="L230" s="4">
        <v>218.5</v>
      </c>
      <c r="M230" s="4">
        <f t="shared" si="38"/>
        <v>101000</v>
      </c>
      <c r="N230" s="6">
        <v>458.32499999999999</v>
      </c>
      <c r="O230" s="6">
        <f t="shared" si="39"/>
        <v>100541.675</v>
      </c>
      <c r="P230" s="5">
        <f t="shared" si="40"/>
        <v>1748000</v>
      </c>
      <c r="Q230" s="5" t="str">
        <f t="shared" si="41"/>
        <v/>
      </c>
      <c r="R230">
        <v>1</v>
      </c>
      <c r="S230">
        <v>0</v>
      </c>
      <c r="T230">
        <v>2</v>
      </c>
      <c r="U230">
        <v>0</v>
      </c>
      <c r="V230">
        <v>900</v>
      </c>
      <c r="W230">
        <v>300</v>
      </c>
      <c r="X230">
        <f t="shared" si="33"/>
        <v>114000</v>
      </c>
      <c r="Y230">
        <v>92500</v>
      </c>
      <c r="Z230" s="7">
        <v>4000000</v>
      </c>
      <c r="AA230">
        <v>2</v>
      </c>
    </row>
    <row r="231" spans="1:27" x14ac:dyDescent="0.45">
      <c r="A231">
        <f t="shared" si="43"/>
        <v>4</v>
      </c>
      <c r="B231" s="2">
        <v>44274</v>
      </c>
      <c r="C231" s="9">
        <v>44277</v>
      </c>
      <c r="D231" s="3" t="str">
        <f t="shared" si="42"/>
        <v>Close</v>
      </c>
      <c r="E231" t="s">
        <v>141</v>
      </c>
      <c r="F231" t="str">
        <f>IF(A231="","",IF($K$4=1,SUBSTITUTE(SUBSTITUTE(E231,"_","&amp;")&amp;" "&amp;'[1]Expiry Dates Fut'!$A$8&amp;"-NSF",#REF!,#REF!),"nse_fo|"&amp;SUBSTITUTE(E231,"_","&amp;")&amp;$B$4))</f>
        <v>nse_fo|NTPCEntry Date</v>
      </c>
      <c r="G231">
        <f>IF(A231="","",VLOOKUP(E231,'[1]Lot Sizes'!$A$3:$B$198,2,FALSE))</f>
        <v>5700</v>
      </c>
      <c r="H231">
        <v>17100</v>
      </c>
      <c r="I231">
        <f t="shared" si="34"/>
        <v>3</v>
      </c>
      <c r="J231" s="6">
        <v>106.55</v>
      </c>
      <c r="K231" s="5">
        <f t="shared" si="37"/>
        <v>1822005</v>
      </c>
      <c r="L231" s="4">
        <v>107.766666669999</v>
      </c>
      <c r="M231" s="4">
        <f t="shared" si="38"/>
        <v>20805.000056982906</v>
      </c>
      <c r="N231" s="6">
        <v>494.75002500769273</v>
      </c>
      <c r="O231" s="6">
        <f t="shared" si="39"/>
        <v>20310.250031975214</v>
      </c>
      <c r="P231" s="5">
        <f t="shared" si="40"/>
        <v>1842810.000056983</v>
      </c>
      <c r="Q231" s="5" t="str">
        <f t="shared" si="41"/>
        <v/>
      </c>
      <c r="R231">
        <v>2</v>
      </c>
      <c r="S231">
        <v>1</v>
      </c>
      <c r="T231">
        <v>2</v>
      </c>
      <c r="U231">
        <v>0</v>
      </c>
      <c r="V231">
        <v>900</v>
      </c>
      <c r="W231">
        <v>300</v>
      </c>
      <c r="X231">
        <f t="shared" si="33"/>
        <v>114500</v>
      </c>
      <c r="Y231">
        <v>92500</v>
      </c>
      <c r="Z231" s="7">
        <v>4000000</v>
      </c>
      <c r="AA231">
        <v>2</v>
      </c>
    </row>
    <row r="232" spans="1:27" x14ac:dyDescent="0.45">
      <c r="A232">
        <f t="shared" si="43"/>
        <v>5</v>
      </c>
      <c r="B232" s="2">
        <v>44274</v>
      </c>
      <c r="C232" s="9">
        <v>44277</v>
      </c>
      <c r="D232" s="3" t="str">
        <f t="shared" si="42"/>
        <v>Close</v>
      </c>
      <c r="E232" t="s">
        <v>129</v>
      </c>
      <c r="F232" t="str">
        <f>IF(A232="","",IF($K$4=1,SUBSTITUTE(SUBSTITUTE(E232,"_","&amp;")&amp;" "&amp;'[1]Expiry Dates Fut'!$A$8&amp;"-NSF",#REF!,#REF!),"nse_fo|"&amp;SUBSTITUTE(E232,"_","&amp;")&amp;$B$4))</f>
        <v>nse_fo|ONGCEntry Date</v>
      </c>
      <c r="G232">
        <f>IF(A232="","",VLOOKUP(E232,'[1]Lot Sizes'!$A$3:$B$198,2,FALSE))</f>
        <v>7700</v>
      </c>
      <c r="H232">
        <v>15400</v>
      </c>
      <c r="I232">
        <f t="shared" si="34"/>
        <v>2</v>
      </c>
      <c r="J232" s="6">
        <v>109.15</v>
      </c>
      <c r="K232" s="5">
        <f t="shared" si="37"/>
        <v>1680910</v>
      </c>
      <c r="L232" s="4">
        <v>109.95</v>
      </c>
      <c r="M232" s="4">
        <f t="shared" si="38"/>
        <v>12319.999999999956</v>
      </c>
      <c r="N232" s="6">
        <v>455.50889999999998</v>
      </c>
      <c r="O232" s="6">
        <f t="shared" si="39"/>
        <v>11864.491099999956</v>
      </c>
      <c r="P232" s="5">
        <f t="shared" si="40"/>
        <v>1693230</v>
      </c>
      <c r="Q232" s="5" t="str">
        <f t="shared" si="41"/>
        <v/>
      </c>
      <c r="R232">
        <v>1</v>
      </c>
      <c r="S232">
        <v>0</v>
      </c>
      <c r="T232">
        <v>2</v>
      </c>
      <c r="U232">
        <v>0</v>
      </c>
      <c r="V232">
        <v>900</v>
      </c>
      <c r="W232">
        <v>300</v>
      </c>
      <c r="X232">
        <f t="shared" ref="X232:X295" si="44">+IF(B232="","",IF(WEEKDAY(B232)=2,IF(R232=1,102500,IF(AND(R232=2,S232=1),103000,IF(AND(R232=2,S232=2),103500,104000))),IF(R232=1,114000,IF(AND(R232=2,S232=1),114500,IF(AND(R232=2,S232=2),115000,115500)))))</f>
        <v>114000</v>
      </c>
      <c r="Y232">
        <v>92500</v>
      </c>
      <c r="Z232" s="7">
        <v>4000000</v>
      </c>
      <c r="AA232">
        <v>2</v>
      </c>
    </row>
    <row r="233" spans="1:27" x14ac:dyDescent="0.45">
      <c r="A233">
        <f t="shared" si="43"/>
        <v>6</v>
      </c>
      <c r="B233" s="2">
        <v>44274</v>
      </c>
      <c r="C233" s="9">
        <v>44277</v>
      </c>
      <c r="D233" s="3" t="str">
        <f t="shared" si="42"/>
        <v>Close</v>
      </c>
      <c r="E233" t="s">
        <v>162</v>
      </c>
      <c r="F233" t="str">
        <f>IF(A233="","",IF($K$4=1,SUBSTITUTE(SUBSTITUTE(E233,"_","&amp;")&amp;" "&amp;'[1]Expiry Dates Fut'!$A$8&amp;"-NSF",#REF!,#REF!),"nse_fo|"&amp;SUBSTITUTE(E233,"_","&amp;")&amp;$B$4))</f>
        <v>nse_fo|PIINDEntry Date</v>
      </c>
      <c r="G233">
        <f>IF(A233="","",VLOOKUP(E233,'[1]Lot Sizes'!$A$3:$B$198,2,FALSE))</f>
        <v>250</v>
      </c>
      <c r="H233">
        <v>750</v>
      </c>
      <c r="I233">
        <f t="shared" ref="I233:I296" si="45">+IF(D233="","",H233/G233)</f>
        <v>3</v>
      </c>
      <c r="J233" s="6">
        <v>2217.9499999999998</v>
      </c>
      <c r="K233" s="5">
        <f t="shared" si="37"/>
        <v>1663462.4999999998</v>
      </c>
      <c r="L233" s="4">
        <v>2290.9333333300001</v>
      </c>
      <c r="M233" s="4">
        <f t="shared" si="38"/>
        <v>54737.499997500207</v>
      </c>
      <c r="N233" s="6">
        <v>456.5244374996625</v>
      </c>
      <c r="O233" s="6">
        <f t="shared" si="39"/>
        <v>54280.975560000545</v>
      </c>
      <c r="P233" s="5">
        <f t="shared" si="40"/>
        <v>1718199.9999975001</v>
      </c>
      <c r="Q233" s="5" t="str">
        <f t="shared" si="41"/>
        <v/>
      </c>
      <c r="R233">
        <v>3</v>
      </c>
      <c r="S233">
        <v>2</v>
      </c>
      <c r="T233">
        <v>2</v>
      </c>
      <c r="U233">
        <v>0</v>
      </c>
      <c r="V233">
        <v>900</v>
      </c>
      <c r="W233">
        <v>300</v>
      </c>
      <c r="X233">
        <f t="shared" si="44"/>
        <v>115500</v>
      </c>
      <c r="Y233">
        <v>92500</v>
      </c>
      <c r="Z233" s="7">
        <v>4000000</v>
      </c>
      <c r="AA233">
        <v>2</v>
      </c>
    </row>
    <row r="234" spans="1:27" x14ac:dyDescent="0.45">
      <c r="A234">
        <f t="shared" si="43"/>
        <v>7</v>
      </c>
      <c r="B234" s="2">
        <v>44274</v>
      </c>
      <c r="C234" s="9">
        <v>44277</v>
      </c>
      <c r="D234" s="3" t="str">
        <f t="shared" si="42"/>
        <v>Close</v>
      </c>
      <c r="E234" t="s">
        <v>42</v>
      </c>
      <c r="F234" t="str">
        <f>IF(A234="","",IF($K$4=1,SUBSTITUTE(SUBSTITUTE(E234,"_","&amp;")&amp;" "&amp;'[1]Expiry Dates Fut'!$A$8&amp;"-NSF",#REF!,#REF!),"nse_fo|"&amp;SUBSTITUTE(E234,"_","&amp;")&amp;$B$4))</f>
        <v>nse_fo|POWERGRIDEntry Date</v>
      </c>
      <c r="G234">
        <f>IF(A234="","",VLOOKUP(E234,'[1]Lot Sizes'!$A$3:$B$198,2,FALSE))</f>
        <v>5333</v>
      </c>
      <c r="H234">
        <v>8000</v>
      </c>
      <c r="I234">
        <f t="shared" si="45"/>
        <v>1.5000937558597411</v>
      </c>
      <c r="J234" s="6">
        <v>228.4</v>
      </c>
      <c r="K234" s="5">
        <f t="shared" si="37"/>
        <v>1827200</v>
      </c>
      <c r="L234" s="4">
        <v>226.07499999999999</v>
      </c>
      <c r="M234" s="4">
        <f t="shared" si="38"/>
        <v>-18600.000000000138</v>
      </c>
      <c r="N234" s="6">
        <v>490.83300000000003</v>
      </c>
      <c r="O234" s="6">
        <f t="shared" si="39"/>
        <v>-19090.833000000137</v>
      </c>
      <c r="P234" s="5">
        <f t="shared" si="40"/>
        <v>1808600</v>
      </c>
      <c r="Q234" s="5" t="str">
        <f t="shared" si="41"/>
        <v/>
      </c>
      <c r="R234">
        <v>1</v>
      </c>
      <c r="S234">
        <v>0</v>
      </c>
      <c r="T234">
        <v>2</v>
      </c>
      <c r="U234">
        <v>0</v>
      </c>
      <c r="V234">
        <v>900</v>
      </c>
      <c r="W234">
        <v>300</v>
      </c>
      <c r="X234">
        <f t="shared" si="44"/>
        <v>114000</v>
      </c>
      <c r="Y234">
        <v>92500</v>
      </c>
      <c r="Z234" s="7">
        <v>4000000</v>
      </c>
      <c r="AA234">
        <v>2</v>
      </c>
    </row>
    <row r="235" spans="1:27" x14ac:dyDescent="0.45">
      <c r="A235">
        <f t="shared" si="43"/>
        <v>8</v>
      </c>
      <c r="B235" s="2">
        <v>44274</v>
      </c>
      <c r="C235" s="9">
        <v>44277</v>
      </c>
      <c r="D235" s="3" t="str">
        <f t="shared" si="42"/>
        <v>Close</v>
      </c>
      <c r="E235" t="s">
        <v>37</v>
      </c>
      <c r="F235" t="str">
        <f>IF(A235="","",IF($K$4=1,SUBSTITUTE(SUBSTITUTE(E235,"_","&amp;")&amp;" "&amp;'[1]Expiry Dates Fut'!$A$8&amp;"-NSF",#REF!,#REF!),"nse_fo|"&amp;SUBSTITUTE(E235,"_","&amp;")&amp;$B$4))</f>
        <v>nse_fo|UBLEntry Date</v>
      </c>
      <c r="G235">
        <f>IF(A235="","",VLOOKUP(E235,'[1]Lot Sizes'!$A$3:$B$198,2,FALSE))</f>
        <v>350</v>
      </c>
      <c r="H235">
        <v>1400</v>
      </c>
      <c r="I235">
        <f t="shared" si="45"/>
        <v>4</v>
      </c>
      <c r="J235" s="6">
        <v>1193.5999999999999</v>
      </c>
      <c r="K235" s="5">
        <f t="shared" si="37"/>
        <v>1671039.9999999998</v>
      </c>
      <c r="L235" s="4">
        <v>1203.45</v>
      </c>
      <c r="M235" s="4">
        <f t="shared" si="38"/>
        <v>13790.000000000191</v>
      </c>
      <c r="N235" s="6">
        <v>453.04245000000003</v>
      </c>
      <c r="O235" s="6">
        <f t="shared" si="39"/>
        <v>13336.95755000019</v>
      </c>
      <c r="P235" s="5">
        <f t="shared" si="40"/>
        <v>1684830</v>
      </c>
      <c r="Q235" s="5" t="str">
        <f t="shared" si="41"/>
        <v/>
      </c>
      <c r="R235">
        <v>1</v>
      </c>
      <c r="S235">
        <v>0</v>
      </c>
      <c r="T235">
        <v>2</v>
      </c>
      <c r="U235">
        <v>0</v>
      </c>
      <c r="V235">
        <v>900</v>
      </c>
      <c r="W235">
        <v>300</v>
      </c>
      <c r="X235">
        <f t="shared" si="44"/>
        <v>114000</v>
      </c>
      <c r="Y235">
        <v>92500</v>
      </c>
      <c r="Z235" s="7">
        <v>4000000</v>
      </c>
      <c r="AA235">
        <v>2</v>
      </c>
    </row>
    <row r="236" spans="1:27" x14ac:dyDescent="0.45">
      <c r="A236">
        <v>1</v>
      </c>
      <c r="B236" s="2">
        <v>44277</v>
      </c>
      <c r="C236" s="9">
        <v>44278</v>
      </c>
      <c r="D236" s="3" t="str">
        <f t="shared" si="42"/>
        <v>Close</v>
      </c>
      <c r="E236" t="s">
        <v>154</v>
      </c>
      <c r="F236" t="str">
        <f>IF(A236="","",IF($K$4=1,SUBSTITUTE(SUBSTITUTE(E236,"_","&amp;")&amp;" "&amp;'[1]Expiry Dates Fut'!$A$8&amp;"-NSF",#REF!,#REF!),"nse_fo|"&amp;SUBSTITUTE(E236,"_","&amp;")&amp;$B$4))</f>
        <v>nse_fo|ACCEntry Date</v>
      </c>
      <c r="G236">
        <v>500</v>
      </c>
      <c r="H236">
        <v>1000</v>
      </c>
      <c r="I236">
        <f t="shared" si="45"/>
        <v>2</v>
      </c>
      <c r="J236" s="6">
        <v>1842.95</v>
      </c>
      <c r="K236" s="5">
        <f t="shared" si="37"/>
        <v>1842950</v>
      </c>
      <c r="L236" s="4">
        <v>1855.15</v>
      </c>
      <c r="M236" s="4">
        <f t="shared" si="38"/>
        <v>12200.000000000045</v>
      </c>
      <c r="N236" s="6">
        <v>499.24349999999998</v>
      </c>
      <c r="O236" s="6">
        <f t="shared" si="39"/>
        <v>11700.756500000045</v>
      </c>
      <c r="P236" s="5">
        <f t="shared" si="40"/>
        <v>1855150</v>
      </c>
      <c r="Q236" s="5" t="str">
        <f t="shared" si="41"/>
        <v/>
      </c>
      <c r="R236">
        <v>1</v>
      </c>
      <c r="S236">
        <v>0</v>
      </c>
      <c r="T236">
        <v>1</v>
      </c>
      <c r="U236">
        <v>0</v>
      </c>
      <c r="V236">
        <v>900</v>
      </c>
      <c r="W236">
        <v>300</v>
      </c>
      <c r="X236">
        <f t="shared" si="44"/>
        <v>102500</v>
      </c>
      <c r="Y236">
        <v>92500</v>
      </c>
      <c r="Z236" s="7">
        <v>4000000</v>
      </c>
      <c r="AA236">
        <v>2</v>
      </c>
    </row>
    <row r="237" spans="1:27" x14ac:dyDescent="0.45">
      <c r="A237">
        <f t="shared" si="36"/>
        <v>2</v>
      </c>
      <c r="B237" s="2">
        <v>44277</v>
      </c>
      <c r="C237" s="9">
        <v>44278</v>
      </c>
      <c r="D237" s="3" t="str">
        <f t="shared" si="42"/>
        <v>Close</v>
      </c>
      <c r="E237" t="s">
        <v>105</v>
      </c>
      <c r="F237" t="str">
        <f>IF(A237="","",IF($K$4=1,SUBSTITUTE(SUBSTITUTE(E237,"_","&amp;")&amp;" "&amp;'[1]Expiry Dates Fut'!$A$8&amp;"-NSF",#REF!,#REF!),"nse_fo|"&amp;SUBSTITUTE(E237,"_","&amp;")&amp;$B$4))</f>
        <v>nse_fo|AMBUJACEMEntry Date</v>
      </c>
      <c r="G237">
        <v>3000</v>
      </c>
      <c r="H237">
        <v>6000</v>
      </c>
      <c r="I237">
        <f t="shared" si="45"/>
        <v>2</v>
      </c>
      <c r="J237" s="6">
        <v>292.2</v>
      </c>
      <c r="K237" s="5">
        <f t="shared" si="37"/>
        <v>1753200</v>
      </c>
      <c r="L237" s="4">
        <v>296.55</v>
      </c>
      <c r="M237" s="4">
        <f t="shared" si="38"/>
        <v>26100.000000000138</v>
      </c>
      <c r="N237" s="6">
        <v>476.88749999999999</v>
      </c>
      <c r="O237" s="6">
        <f t="shared" si="39"/>
        <v>25623.112500000138</v>
      </c>
      <c r="P237" s="5">
        <f t="shared" si="40"/>
        <v>1779300</v>
      </c>
      <c r="Q237" s="5" t="str">
        <f t="shared" si="41"/>
        <v/>
      </c>
      <c r="R237">
        <v>1</v>
      </c>
      <c r="S237">
        <v>0</v>
      </c>
      <c r="T237">
        <v>1</v>
      </c>
      <c r="U237">
        <v>0</v>
      </c>
      <c r="V237">
        <v>900</v>
      </c>
      <c r="W237">
        <v>300</v>
      </c>
      <c r="X237">
        <f t="shared" si="44"/>
        <v>102500</v>
      </c>
      <c r="Y237">
        <v>92500</v>
      </c>
      <c r="Z237" s="7">
        <v>4000000</v>
      </c>
      <c r="AA237">
        <v>2</v>
      </c>
    </row>
    <row r="238" spans="1:27" x14ac:dyDescent="0.45">
      <c r="A238">
        <f t="shared" si="36"/>
        <v>3</v>
      </c>
      <c r="B238" s="2">
        <v>44277</v>
      </c>
      <c r="C238" s="9">
        <v>44278</v>
      </c>
      <c r="D238" s="3" t="str">
        <f t="shared" si="42"/>
        <v>Close</v>
      </c>
      <c r="E238" t="s">
        <v>138</v>
      </c>
      <c r="F238" t="str">
        <f>IF(A238="","",IF($K$4=1,SUBSTITUTE(SUBSTITUTE(E238,"_","&amp;")&amp;" "&amp;'[1]Expiry Dates Fut'!$A$8&amp;"-NSF",#REF!,#REF!),"nse_fo|"&amp;SUBSTITUTE(E238,"_","&amp;")&amp;$B$4))</f>
        <v>nse_fo|GODREJPROPEntry Date</v>
      </c>
      <c r="G238">
        <v>650</v>
      </c>
      <c r="H238">
        <v>1300</v>
      </c>
      <c r="I238">
        <f t="shared" si="45"/>
        <v>2</v>
      </c>
      <c r="J238" s="6">
        <v>1360.15</v>
      </c>
      <c r="K238" s="5">
        <f t="shared" si="37"/>
        <v>1768195.0000000002</v>
      </c>
      <c r="L238" s="4">
        <v>1411.3</v>
      </c>
      <c r="M238" s="4">
        <f t="shared" si="38"/>
        <v>66494.999999999825</v>
      </c>
      <c r="N238" s="6">
        <v>486.389475</v>
      </c>
      <c r="O238" s="6">
        <f t="shared" si="39"/>
        <v>66008.610524999822</v>
      </c>
      <c r="P238" s="5">
        <f t="shared" si="40"/>
        <v>1834690</v>
      </c>
      <c r="Q238" s="5" t="str">
        <f t="shared" si="41"/>
        <v/>
      </c>
      <c r="R238">
        <v>1</v>
      </c>
      <c r="S238">
        <v>0</v>
      </c>
      <c r="T238">
        <v>1</v>
      </c>
      <c r="U238">
        <v>0</v>
      </c>
      <c r="V238">
        <v>900</v>
      </c>
      <c r="W238">
        <v>300</v>
      </c>
      <c r="X238">
        <f t="shared" si="44"/>
        <v>102500</v>
      </c>
      <c r="Y238">
        <v>92500</v>
      </c>
      <c r="Z238" s="7">
        <v>4000000</v>
      </c>
      <c r="AA238">
        <v>2</v>
      </c>
    </row>
    <row r="239" spans="1:27" x14ac:dyDescent="0.45">
      <c r="A239">
        <v>1</v>
      </c>
      <c r="B239" s="2">
        <v>44278</v>
      </c>
      <c r="C239" s="9">
        <v>44279</v>
      </c>
      <c r="D239" s="3" t="str">
        <f t="shared" si="42"/>
        <v>Close</v>
      </c>
      <c r="E239" t="s">
        <v>63</v>
      </c>
      <c r="F239" t="str">
        <f>IF(A239="","",IF($K$4=1,SUBSTITUTE(SUBSTITUTE(E239,"_","&amp;")&amp;" "&amp;'[1]Expiry Dates Fut'!$A$8&amp;"-NSF",#REF!,#REF!),"nse_fo|"&amp;SUBSTITUTE(E239,"_","&amp;")&amp;$B$4))</f>
        <v>nse_fo|ADANIENTEntry Date</v>
      </c>
      <c r="G239">
        <v>2000</v>
      </c>
      <c r="H239">
        <v>2000</v>
      </c>
      <c r="I239">
        <f t="shared" si="45"/>
        <v>1</v>
      </c>
      <c r="J239" s="6">
        <v>1063</v>
      </c>
      <c r="K239" s="5">
        <f t="shared" si="37"/>
        <v>2126000</v>
      </c>
      <c r="L239" s="4">
        <v>1089.05</v>
      </c>
      <c r="M239" s="4">
        <f t="shared" si="38"/>
        <v>52099.999999999913</v>
      </c>
      <c r="N239" s="6">
        <v>581.05349999999999</v>
      </c>
      <c r="O239" s="6">
        <f t="shared" si="39"/>
        <v>51518.946499999911</v>
      </c>
      <c r="P239" s="5">
        <f t="shared" si="40"/>
        <v>2178100</v>
      </c>
      <c r="Q239" s="5" t="str">
        <f t="shared" si="41"/>
        <v/>
      </c>
      <c r="R239">
        <v>1</v>
      </c>
      <c r="S239">
        <v>0</v>
      </c>
      <c r="T239">
        <v>1</v>
      </c>
      <c r="U239">
        <v>0</v>
      </c>
      <c r="V239">
        <v>900</v>
      </c>
      <c r="W239">
        <v>300</v>
      </c>
      <c r="X239">
        <f t="shared" si="44"/>
        <v>114000</v>
      </c>
      <c r="Y239">
        <v>92500</v>
      </c>
      <c r="Z239" s="7">
        <v>4000000</v>
      </c>
      <c r="AA239">
        <v>2</v>
      </c>
    </row>
    <row r="240" spans="1:27" x14ac:dyDescent="0.45">
      <c r="A240">
        <f t="shared" si="36"/>
        <v>2</v>
      </c>
      <c r="B240" s="2">
        <v>44278</v>
      </c>
      <c r="C240" s="9">
        <v>44279</v>
      </c>
      <c r="D240" s="3" t="str">
        <f t="shared" si="42"/>
        <v>Close</v>
      </c>
      <c r="E240" t="s">
        <v>86</v>
      </c>
      <c r="F240" t="str">
        <f>IF(A240="","",IF($K$4=1,SUBSTITUTE(SUBSTITUTE(E240,"_","&amp;")&amp;" "&amp;'[1]Expiry Dates Fut'!$A$8&amp;"-NSF",#REF!,#REF!),"nse_fo|"&amp;SUBSTITUTE(E240,"_","&amp;")&amp;$B$4))</f>
        <v>nse_fo|INDIGOEntry Date</v>
      </c>
      <c r="G240">
        <v>500</v>
      </c>
      <c r="H240">
        <v>1000</v>
      </c>
      <c r="I240">
        <f t="shared" si="45"/>
        <v>2</v>
      </c>
      <c r="J240" s="6">
        <v>1752.9</v>
      </c>
      <c r="K240" s="5">
        <f t="shared" si="37"/>
        <v>1752900</v>
      </c>
      <c r="L240" s="4">
        <v>1751.425</v>
      </c>
      <c r="M240" s="4">
        <f t="shared" si="38"/>
        <v>-1475.0000000001364</v>
      </c>
      <c r="N240" s="6">
        <v>473.08387499999998</v>
      </c>
      <c r="O240" s="6">
        <f t="shared" si="39"/>
        <v>-1948.0838750001365</v>
      </c>
      <c r="P240" s="5">
        <f t="shared" si="40"/>
        <v>1751425</v>
      </c>
      <c r="Q240" s="5" t="str">
        <f t="shared" si="41"/>
        <v/>
      </c>
      <c r="R240">
        <v>1</v>
      </c>
      <c r="S240">
        <v>0</v>
      </c>
      <c r="T240">
        <v>2</v>
      </c>
      <c r="U240">
        <v>0</v>
      </c>
      <c r="V240">
        <v>900</v>
      </c>
      <c r="W240">
        <v>300</v>
      </c>
      <c r="X240">
        <f t="shared" si="44"/>
        <v>114000</v>
      </c>
      <c r="Y240">
        <v>92500</v>
      </c>
      <c r="Z240" s="7">
        <v>4000000</v>
      </c>
      <c r="AA240">
        <v>2</v>
      </c>
    </row>
    <row r="241" spans="1:27" x14ac:dyDescent="0.45">
      <c r="A241">
        <v>1</v>
      </c>
      <c r="B241" s="2">
        <v>44279</v>
      </c>
      <c r="C241" s="9">
        <v>44280</v>
      </c>
      <c r="D241" s="3" t="str">
        <f t="shared" si="42"/>
        <v>Close</v>
      </c>
      <c r="E241" t="s">
        <v>155</v>
      </c>
      <c r="F241" t="str">
        <f>IF(A241="","",IF($K$4=1,SUBSTITUTE(SUBSTITUTE(E241,"_","&amp;")&amp;" "&amp;'[1]Expiry Dates Fut'!$A$8&amp;"-NSF",#REF!,#REF!),"nse_fo|"&amp;SUBSTITUTE(E241,"_","&amp;")&amp;$B$4))</f>
        <v>nse_fo|AARTIINDEntry Date</v>
      </c>
      <c r="G241">
        <v>425</v>
      </c>
      <c r="H241">
        <v>1275</v>
      </c>
      <c r="I241">
        <f t="shared" si="45"/>
        <v>3</v>
      </c>
      <c r="J241" s="6">
        <v>1349.58333333</v>
      </c>
      <c r="K241" s="5">
        <f t="shared" si="37"/>
        <v>1720718.7499957499</v>
      </c>
      <c r="L241" s="4">
        <v>1311.5166666699999</v>
      </c>
      <c r="M241" s="4">
        <f t="shared" si="38"/>
        <v>-48534.999991500015</v>
      </c>
      <c r="N241" s="6">
        <v>458.04183749999999</v>
      </c>
      <c r="O241" s="6">
        <f t="shared" si="39"/>
        <v>-48993.041829000016</v>
      </c>
      <c r="P241" s="5">
        <f t="shared" si="40"/>
        <v>1672183.7500042499</v>
      </c>
      <c r="Q241" s="5" t="str">
        <f t="shared" si="41"/>
        <v/>
      </c>
      <c r="R241">
        <v>1</v>
      </c>
      <c r="S241">
        <v>0</v>
      </c>
      <c r="T241">
        <v>2</v>
      </c>
      <c r="U241">
        <v>0</v>
      </c>
      <c r="V241">
        <v>900</v>
      </c>
      <c r="W241">
        <v>300</v>
      </c>
      <c r="X241">
        <f t="shared" si="44"/>
        <v>114000</v>
      </c>
      <c r="Y241">
        <v>92500</v>
      </c>
      <c r="Z241" s="7">
        <v>4000000</v>
      </c>
      <c r="AA241">
        <v>2</v>
      </c>
    </row>
    <row r="242" spans="1:27" x14ac:dyDescent="0.45">
      <c r="A242">
        <v>1</v>
      </c>
      <c r="B242" s="2">
        <v>44287</v>
      </c>
      <c r="C242" s="9">
        <v>44291</v>
      </c>
      <c r="D242" s="3" t="str">
        <f t="shared" si="42"/>
        <v>Close</v>
      </c>
      <c r="E242" t="s">
        <v>84</v>
      </c>
      <c r="F242" t="str">
        <f>IF(A242="","",IF($K$4=1,SUBSTITUTE(SUBSTITUTE(E242,"_","&amp;")&amp;" "&amp;'[1]Expiry Dates Fut'!$A$8&amp;"-NSF",#REF!,#REF!),"nse_fo|"&amp;SUBSTITUTE(E242,"_","&amp;")&amp;$B$4))</f>
        <v>nse_fo|HINDALCOEntry Date</v>
      </c>
      <c r="G242">
        <v>4300</v>
      </c>
      <c r="H242">
        <v>4300</v>
      </c>
      <c r="I242">
        <f t="shared" si="45"/>
        <v>1</v>
      </c>
      <c r="J242" s="6">
        <v>343.45</v>
      </c>
      <c r="K242" s="5">
        <f t="shared" si="37"/>
        <v>1476835</v>
      </c>
      <c r="L242" s="4">
        <v>353.75</v>
      </c>
      <c r="M242" s="4">
        <f t="shared" si="38"/>
        <v>44290.000000000051</v>
      </c>
      <c r="N242" s="6">
        <v>404.72460000000001</v>
      </c>
      <c r="O242" s="6">
        <f t="shared" si="39"/>
        <v>43885.27540000005</v>
      </c>
      <c r="P242" s="5">
        <f t="shared" si="40"/>
        <v>1521125</v>
      </c>
      <c r="Q242" s="5" t="str">
        <f t="shared" si="41"/>
        <v/>
      </c>
      <c r="R242">
        <v>1</v>
      </c>
      <c r="S242">
        <v>0</v>
      </c>
      <c r="T242">
        <v>1</v>
      </c>
      <c r="U242">
        <v>0</v>
      </c>
      <c r="V242">
        <v>900</v>
      </c>
      <c r="W242">
        <v>300</v>
      </c>
      <c r="X242">
        <f t="shared" si="44"/>
        <v>114000</v>
      </c>
      <c r="Y242">
        <v>92500</v>
      </c>
      <c r="Z242" s="7">
        <v>4000000</v>
      </c>
      <c r="AA242">
        <v>2</v>
      </c>
    </row>
    <row r="243" spans="1:27" x14ac:dyDescent="0.45">
      <c r="A243">
        <f t="shared" si="36"/>
        <v>2</v>
      </c>
      <c r="B243" s="2">
        <v>44287</v>
      </c>
      <c r="C243" s="9">
        <v>44291</v>
      </c>
      <c r="D243" s="3" t="str">
        <f t="shared" si="42"/>
        <v>Close</v>
      </c>
      <c r="E243" t="s">
        <v>51</v>
      </c>
      <c r="F243" t="str">
        <f>IF(A243="","",IF($K$4=1,SUBSTITUTE(SUBSTITUTE(E243,"_","&amp;")&amp;" "&amp;'[1]Expiry Dates Fut'!$A$8&amp;"-NSF",#REF!,#REF!),"nse_fo|"&amp;SUBSTITUTE(E243,"_","&amp;")&amp;$B$4))</f>
        <v>nse_fo|JINDALSTELEntry Date</v>
      </c>
      <c r="G243">
        <v>5000</v>
      </c>
      <c r="H243">
        <v>5000</v>
      </c>
      <c r="I243">
        <f t="shared" si="45"/>
        <v>1</v>
      </c>
      <c r="J243" s="6">
        <v>363.3</v>
      </c>
      <c r="K243" s="5">
        <f t="shared" si="37"/>
        <v>1816500</v>
      </c>
      <c r="L243" s="4">
        <v>372.25</v>
      </c>
      <c r="M243" s="4">
        <f t="shared" si="38"/>
        <v>44749.999999999942</v>
      </c>
      <c r="N243" s="6">
        <v>496.49625000000003</v>
      </c>
      <c r="O243" s="6">
        <f t="shared" si="39"/>
        <v>44253.503749999945</v>
      </c>
      <c r="P243" s="5">
        <f t="shared" si="40"/>
        <v>1861250</v>
      </c>
      <c r="Q243" s="5" t="str">
        <f t="shared" si="41"/>
        <v/>
      </c>
      <c r="R243">
        <v>1</v>
      </c>
      <c r="S243">
        <v>0</v>
      </c>
      <c r="T243">
        <v>2</v>
      </c>
      <c r="U243">
        <v>0</v>
      </c>
      <c r="V243">
        <v>900</v>
      </c>
      <c r="W243">
        <v>300</v>
      </c>
      <c r="X243">
        <f t="shared" si="44"/>
        <v>114000</v>
      </c>
      <c r="Y243">
        <v>92500</v>
      </c>
      <c r="Z243" s="7">
        <v>4000000</v>
      </c>
      <c r="AA243">
        <v>2</v>
      </c>
    </row>
    <row r="244" spans="1:27" x14ac:dyDescent="0.45">
      <c r="A244">
        <f t="shared" si="36"/>
        <v>3</v>
      </c>
      <c r="B244" s="2">
        <v>44287</v>
      </c>
      <c r="C244" s="9">
        <v>44291</v>
      </c>
      <c r="D244" s="3" t="str">
        <f t="shared" si="42"/>
        <v>Close</v>
      </c>
      <c r="E244" t="s">
        <v>79</v>
      </c>
      <c r="F244" t="str">
        <f>IF(A244="","",IF($K$4=1,SUBSTITUTE(SUBSTITUTE(E244,"_","&amp;")&amp;" "&amp;'[1]Expiry Dates Fut'!$A$8&amp;"-NSF",#REF!,#REF!),"nse_fo|"&amp;SUBSTITUTE(E244,"_","&amp;")&amp;$B$4))</f>
        <v>nse_fo|JSWSTEELEntry Date</v>
      </c>
      <c r="G244">
        <v>2700</v>
      </c>
      <c r="H244">
        <v>2700</v>
      </c>
      <c r="I244">
        <f t="shared" si="45"/>
        <v>1</v>
      </c>
      <c r="J244" s="6">
        <v>500.1</v>
      </c>
      <c r="K244" s="5">
        <f t="shared" si="37"/>
        <v>1350270</v>
      </c>
      <c r="L244" s="4">
        <v>519.70000000000005</v>
      </c>
      <c r="M244" s="4">
        <f t="shared" si="38"/>
        <v>52920.000000000058</v>
      </c>
      <c r="N244" s="6">
        <v>371.71710000000002</v>
      </c>
      <c r="O244" s="6">
        <f t="shared" si="39"/>
        <v>52548.282900000057</v>
      </c>
      <c r="P244" s="5">
        <f t="shared" si="40"/>
        <v>1403190.0000000002</v>
      </c>
      <c r="Q244" s="5" t="str">
        <f t="shared" si="41"/>
        <v/>
      </c>
      <c r="R244">
        <v>2</v>
      </c>
      <c r="S244">
        <v>1</v>
      </c>
      <c r="T244">
        <v>2</v>
      </c>
      <c r="U244">
        <v>0</v>
      </c>
      <c r="V244">
        <v>900</v>
      </c>
      <c r="W244">
        <v>300</v>
      </c>
      <c r="X244">
        <f t="shared" si="44"/>
        <v>114500</v>
      </c>
      <c r="Y244">
        <v>92500</v>
      </c>
      <c r="Z244" s="7">
        <v>4000000</v>
      </c>
      <c r="AA244">
        <v>2</v>
      </c>
    </row>
    <row r="245" spans="1:27" x14ac:dyDescent="0.45">
      <c r="A245">
        <f t="shared" si="36"/>
        <v>4</v>
      </c>
      <c r="B245" s="2">
        <v>44287</v>
      </c>
      <c r="C245" s="9">
        <v>44291</v>
      </c>
      <c r="D245" s="3" t="str">
        <f t="shared" si="42"/>
        <v>Close</v>
      </c>
      <c r="E245" t="s">
        <v>46</v>
      </c>
      <c r="F245" t="str">
        <f>IF(A245="","",IF($K$4=1,SUBSTITUTE(SUBSTITUTE(E245,"_","&amp;")&amp;" "&amp;'[1]Expiry Dates Fut'!$A$8&amp;"-NSF",#REF!,#REF!),"nse_fo|"&amp;SUBSTITUTE(E245,"_","&amp;")&amp;$B$4))</f>
        <v>nse_fo|NATIONALUMEntry Date</v>
      </c>
      <c r="G245">
        <v>17000</v>
      </c>
      <c r="H245">
        <v>34000</v>
      </c>
      <c r="I245">
        <f t="shared" si="45"/>
        <v>2</v>
      </c>
      <c r="J245" s="6">
        <v>58.05</v>
      </c>
      <c r="K245" s="5">
        <f t="shared" si="37"/>
        <v>1973700</v>
      </c>
      <c r="L245" s="4">
        <v>58.75</v>
      </c>
      <c r="M245" s="4">
        <f t="shared" si="38"/>
        <v>23800.000000000098</v>
      </c>
      <c r="N245" s="6">
        <v>536.11199999999997</v>
      </c>
      <c r="O245" s="6">
        <f t="shared" si="39"/>
        <v>23263.888000000097</v>
      </c>
      <c r="P245" s="5">
        <f t="shared" si="40"/>
        <v>1997500</v>
      </c>
      <c r="Q245" s="5" t="str">
        <f t="shared" si="41"/>
        <v/>
      </c>
      <c r="R245">
        <v>1</v>
      </c>
      <c r="S245">
        <v>0</v>
      </c>
      <c r="T245">
        <v>2</v>
      </c>
      <c r="U245">
        <v>0</v>
      </c>
      <c r="V245">
        <v>900</v>
      </c>
      <c r="W245">
        <v>300</v>
      </c>
      <c r="X245">
        <f t="shared" si="44"/>
        <v>114000</v>
      </c>
      <c r="Y245">
        <v>92500</v>
      </c>
      <c r="Z245" s="7">
        <v>4000000</v>
      </c>
      <c r="AA245">
        <v>2</v>
      </c>
    </row>
    <row r="246" spans="1:27" x14ac:dyDescent="0.45">
      <c r="A246">
        <f t="shared" si="36"/>
        <v>5</v>
      </c>
      <c r="B246" s="2">
        <v>44287</v>
      </c>
      <c r="C246" s="9">
        <v>44291</v>
      </c>
      <c r="D246" s="3" t="str">
        <f t="shared" si="42"/>
        <v>Close</v>
      </c>
      <c r="E246" t="s">
        <v>76</v>
      </c>
      <c r="F246" t="str">
        <f>IF(A246="","",IF($K$4=1,SUBSTITUTE(SUBSTITUTE(E246,"_","&amp;")&amp;" "&amp;'[1]Expiry Dates Fut'!$A$8&amp;"-NSF",#REF!,#REF!),"nse_fo|"&amp;SUBSTITUTE(E246,"_","&amp;")&amp;$B$4))</f>
        <v>nse_fo|SRFEntry Date</v>
      </c>
      <c r="G246">
        <v>125</v>
      </c>
      <c r="H246">
        <v>375</v>
      </c>
      <c r="I246">
        <f t="shared" si="45"/>
        <v>3</v>
      </c>
      <c r="J246" s="6">
        <v>5744.2333333299903</v>
      </c>
      <c r="K246" s="5">
        <f t="shared" si="37"/>
        <v>2154087.4999987464</v>
      </c>
      <c r="L246" s="4">
        <v>5741.25</v>
      </c>
      <c r="M246" s="4">
        <f t="shared" si="38"/>
        <v>-1118.7499987463525</v>
      </c>
      <c r="N246" s="6">
        <v>581.45259374983073</v>
      </c>
      <c r="O246" s="6">
        <f t="shared" si="39"/>
        <v>-1700.2025924961831</v>
      </c>
      <c r="P246" s="5">
        <f t="shared" si="40"/>
        <v>2152968.75</v>
      </c>
      <c r="Q246" s="5" t="str">
        <f t="shared" si="41"/>
        <v/>
      </c>
      <c r="R246">
        <v>3</v>
      </c>
      <c r="S246">
        <v>2</v>
      </c>
      <c r="T246">
        <v>2</v>
      </c>
      <c r="U246">
        <v>0</v>
      </c>
      <c r="V246">
        <v>900</v>
      </c>
      <c r="W246">
        <v>300</v>
      </c>
      <c r="X246">
        <f t="shared" si="44"/>
        <v>115500</v>
      </c>
      <c r="Y246">
        <v>92500</v>
      </c>
      <c r="Z246" s="7">
        <v>4000000</v>
      </c>
      <c r="AA246">
        <v>2</v>
      </c>
    </row>
    <row r="247" spans="1:27" x14ac:dyDescent="0.45">
      <c r="A247">
        <v>1</v>
      </c>
      <c r="B247" s="2">
        <v>44292</v>
      </c>
      <c r="C247" s="9">
        <v>44293</v>
      </c>
      <c r="D247" s="3" t="str">
        <f t="shared" si="42"/>
        <v>Close</v>
      </c>
      <c r="E247" t="s">
        <v>155</v>
      </c>
      <c r="F247" t="str">
        <f>IF(A247="","",IF($K$4=1,SUBSTITUTE(SUBSTITUTE(E247,"_","&amp;")&amp;" "&amp;'[1]Expiry Dates Fut'!$A$8&amp;"-NSF",#REF!,#REF!),"nse_fo|"&amp;SUBSTITUTE(E247,"_","&amp;")&amp;$B$4))</f>
        <v>nse_fo|AARTIINDEntry Date</v>
      </c>
      <c r="G247">
        <v>425</v>
      </c>
      <c r="H247">
        <v>1275</v>
      </c>
      <c r="I247">
        <f t="shared" si="45"/>
        <v>3</v>
      </c>
      <c r="J247" s="6">
        <v>1389.85</v>
      </c>
      <c r="K247" s="5">
        <f t="shared" si="37"/>
        <v>1772058.75</v>
      </c>
      <c r="L247" s="4">
        <v>1355.0666666699999</v>
      </c>
      <c r="M247" s="4">
        <f t="shared" si="38"/>
        <v>-44348.749995750004</v>
      </c>
      <c r="N247" s="6">
        <v>472.46878125057373</v>
      </c>
      <c r="O247" s="6">
        <f t="shared" si="39"/>
        <v>-44821.218777000577</v>
      </c>
      <c r="P247" s="5">
        <f t="shared" si="40"/>
        <v>1727710.0000042499</v>
      </c>
      <c r="Q247" s="5" t="str">
        <f t="shared" si="41"/>
        <v/>
      </c>
      <c r="R247">
        <v>2</v>
      </c>
      <c r="S247">
        <v>1</v>
      </c>
      <c r="T247">
        <v>2</v>
      </c>
      <c r="U247">
        <v>0</v>
      </c>
      <c r="V247">
        <v>900</v>
      </c>
      <c r="W247">
        <v>300</v>
      </c>
      <c r="X247">
        <f t="shared" si="44"/>
        <v>114500</v>
      </c>
      <c r="Y247">
        <v>92500</v>
      </c>
      <c r="Z247" s="7">
        <v>4000000</v>
      </c>
      <c r="AA247">
        <v>2</v>
      </c>
    </row>
    <row r="248" spans="1:27" x14ac:dyDescent="0.45">
      <c r="A248">
        <f t="shared" si="36"/>
        <v>2</v>
      </c>
      <c r="B248" s="2">
        <v>44292</v>
      </c>
      <c r="C248" s="9">
        <v>44293</v>
      </c>
      <c r="D248" s="3" t="str">
        <f t="shared" si="42"/>
        <v>Close</v>
      </c>
      <c r="E248" t="s">
        <v>63</v>
      </c>
      <c r="F248" t="str">
        <f>IF(A248="","",IF($K$4=1,SUBSTITUTE(SUBSTITUTE(E248,"_","&amp;")&amp;" "&amp;'[1]Expiry Dates Fut'!$A$8&amp;"-NSF",#REF!,#REF!),"nse_fo|"&amp;SUBSTITUTE(E248,"_","&amp;")&amp;$B$4))</f>
        <v>nse_fo|ADANIENTEntry Date</v>
      </c>
      <c r="G248">
        <v>2000</v>
      </c>
      <c r="H248">
        <v>2000</v>
      </c>
      <c r="I248">
        <f t="shared" si="45"/>
        <v>1</v>
      </c>
      <c r="J248" s="6">
        <v>1221.1500000000001</v>
      </c>
      <c r="K248" s="5">
        <f t="shared" si="37"/>
        <v>2442300</v>
      </c>
      <c r="L248" s="4">
        <v>1235.8</v>
      </c>
      <c r="M248" s="4">
        <f t="shared" si="38"/>
        <v>29299.999999999727</v>
      </c>
      <c r="N248" s="6">
        <v>663.37649999999996</v>
      </c>
      <c r="O248" s="6">
        <f t="shared" si="39"/>
        <v>28636.623499999729</v>
      </c>
      <c r="P248" s="5">
        <f t="shared" si="40"/>
        <v>2471600</v>
      </c>
      <c r="Q248" s="5" t="str">
        <f t="shared" si="41"/>
        <v/>
      </c>
      <c r="R248">
        <v>1</v>
      </c>
      <c r="S248">
        <v>0</v>
      </c>
      <c r="T248">
        <v>1</v>
      </c>
      <c r="U248">
        <v>0</v>
      </c>
      <c r="V248">
        <v>900</v>
      </c>
      <c r="W248">
        <v>300</v>
      </c>
      <c r="X248">
        <f t="shared" si="44"/>
        <v>114000</v>
      </c>
      <c r="Y248">
        <v>92500</v>
      </c>
      <c r="Z248" s="7">
        <v>4000000</v>
      </c>
      <c r="AA248">
        <v>2</v>
      </c>
    </row>
    <row r="249" spans="1:27" x14ac:dyDescent="0.45">
      <c r="A249">
        <f t="shared" si="36"/>
        <v>3</v>
      </c>
      <c r="B249" s="2">
        <v>44292</v>
      </c>
      <c r="C249" s="9">
        <v>44293</v>
      </c>
      <c r="D249" s="3" t="str">
        <f t="shared" si="42"/>
        <v>Close</v>
      </c>
      <c r="E249" t="s">
        <v>98</v>
      </c>
      <c r="F249" t="str">
        <f>IF(A249="","",IF($K$4=1,SUBSTITUTE(SUBSTITUTE(E249,"_","&amp;")&amp;" "&amp;'[1]Expiry Dates Fut'!$A$8&amp;"-NSF",#REF!,#REF!),"nse_fo|"&amp;SUBSTITUTE(E249,"_","&amp;")&amp;$B$4))</f>
        <v>nse_fo|ADANIPORTSEntry Date</v>
      </c>
      <c r="G249">
        <v>2500</v>
      </c>
      <c r="H249">
        <v>2500</v>
      </c>
      <c r="I249">
        <f t="shared" si="45"/>
        <v>1</v>
      </c>
      <c r="J249" s="6">
        <v>806.5</v>
      </c>
      <c r="K249" s="5">
        <f t="shared" si="37"/>
        <v>2016250</v>
      </c>
      <c r="L249" s="4">
        <v>869.15</v>
      </c>
      <c r="M249" s="4">
        <f t="shared" si="38"/>
        <v>156624.99999999994</v>
      </c>
      <c r="N249" s="6">
        <v>565.53187500000001</v>
      </c>
      <c r="O249" s="6">
        <f t="shared" si="39"/>
        <v>156059.46812499996</v>
      </c>
      <c r="P249" s="5">
        <f t="shared" si="40"/>
        <v>2172875</v>
      </c>
      <c r="Q249" s="5" t="str">
        <f t="shared" si="41"/>
        <v/>
      </c>
      <c r="R249">
        <v>2</v>
      </c>
      <c r="S249">
        <v>2</v>
      </c>
      <c r="T249">
        <v>1</v>
      </c>
      <c r="U249">
        <v>0</v>
      </c>
      <c r="V249">
        <v>900</v>
      </c>
      <c r="W249">
        <v>300</v>
      </c>
      <c r="X249">
        <f t="shared" si="44"/>
        <v>115000</v>
      </c>
      <c r="Y249">
        <v>92500</v>
      </c>
      <c r="Z249" s="7">
        <v>4000000</v>
      </c>
      <c r="AA249">
        <v>2</v>
      </c>
    </row>
    <row r="250" spans="1:27" x14ac:dyDescent="0.45">
      <c r="A250">
        <f t="shared" si="36"/>
        <v>4</v>
      </c>
      <c r="B250" s="2">
        <v>44292</v>
      </c>
      <c r="C250" s="9">
        <v>44293</v>
      </c>
      <c r="D250" s="3" t="str">
        <f t="shared" si="42"/>
        <v>Close</v>
      </c>
      <c r="E250" t="s">
        <v>160</v>
      </c>
      <c r="F250" t="str">
        <f>IF(A250="","",IF($K$4=1,SUBSTITUTE(SUBSTITUTE(E250,"_","&amp;")&amp;" "&amp;'[1]Expiry Dates Fut'!$A$8&amp;"-NSF",#REF!,#REF!),"nse_fo|"&amp;SUBSTITUTE(E250,"_","&amp;")&amp;$B$4))</f>
        <v>nse_fo|DEEPAKNTREntry Date</v>
      </c>
      <c r="G250">
        <v>500</v>
      </c>
      <c r="H250">
        <v>1000</v>
      </c>
      <c r="I250">
        <f t="shared" si="45"/>
        <v>2</v>
      </c>
      <c r="J250" s="6">
        <v>1718.25</v>
      </c>
      <c r="K250" s="5">
        <f t="shared" si="37"/>
        <v>1718250</v>
      </c>
      <c r="L250" s="4">
        <v>1677.95</v>
      </c>
      <c r="M250" s="4">
        <f t="shared" si="38"/>
        <v>-40299.999999999956</v>
      </c>
      <c r="N250" s="6">
        <v>458.48700000000002</v>
      </c>
      <c r="O250" s="6">
        <f t="shared" si="39"/>
        <v>-40758.486999999957</v>
      </c>
      <c r="P250" s="5">
        <f t="shared" si="40"/>
        <v>1677950</v>
      </c>
      <c r="Q250" s="5" t="str">
        <f t="shared" si="41"/>
        <v/>
      </c>
      <c r="R250">
        <v>1</v>
      </c>
      <c r="S250">
        <v>0</v>
      </c>
      <c r="T250">
        <v>1</v>
      </c>
      <c r="U250">
        <v>0</v>
      </c>
      <c r="V250">
        <v>900</v>
      </c>
      <c r="W250">
        <v>300</v>
      </c>
      <c r="X250">
        <f t="shared" si="44"/>
        <v>114000</v>
      </c>
      <c r="Y250">
        <v>92500</v>
      </c>
      <c r="Z250" s="7">
        <v>4000000</v>
      </c>
      <c r="AA250">
        <v>2</v>
      </c>
    </row>
    <row r="251" spans="1:27" x14ac:dyDescent="0.45">
      <c r="A251">
        <f t="shared" si="36"/>
        <v>5</v>
      </c>
      <c r="B251" s="2">
        <v>44292</v>
      </c>
      <c r="C251" s="9">
        <v>44293</v>
      </c>
      <c r="D251" s="3" t="str">
        <f t="shared" si="42"/>
        <v>Close</v>
      </c>
      <c r="E251" t="s">
        <v>164</v>
      </c>
      <c r="F251" t="str">
        <f>IF(A251="","",IF($K$4=1,SUBSTITUTE(SUBSTITUTE(E251,"_","&amp;")&amp;" "&amp;'[1]Expiry Dates Fut'!$A$8&amp;"-NSF",#REF!,#REF!),"nse_fo|"&amp;SUBSTITUTE(E251,"_","&amp;")&amp;$B$4))</f>
        <v>nse_fo|GRANULESEntry Date</v>
      </c>
      <c r="G251">
        <v>1550</v>
      </c>
      <c r="H251">
        <v>6200</v>
      </c>
      <c r="I251">
        <f t="shared" si="45"/>
        <v>4</v>
      </c>
      <c r="J251" s="6">
        <v>325.64999999999998</v>
      </c>
      <c r="K251" s="5">
        <f t="shared" si="37"/>
        <v>2019029.9999999998</v>
      </c>
      <c r="L251" s="4">
        <v>336.98750000000001</v>
      </c>
      <c r="M251" s="4">
        <f t="shared" si="38"/>
        <v>70292.500000000218</v>
      </c>
      <c r="N251" s="6">
        <v>554.6275875</v>
      </c>
      <c r="O251" s="6">
        <f t="shared" si="39"/>
        <v>69737.872412500219</v>
      </c>
      <c r="P251" s="5">
        <f t="shared" si="40"/>
        <v>2089322.5</v>
      </c>
      <c r="Q251" s="5" t="str">
        <f t="shared" si="41"/>
        <v/>
      </c>
      <c r="R251">
        <v>1</v>
      </c>
      <c r="S251">
        <v>0</v>
      </c>
      <c r="T251">
        <v>2</v>
      </c>
      <c r="U251">
        <v>0</v>
      </c>
      <c r="V251">
        <v>900</v>
      </c>
      <c r="W251">
        <v>300</v>
      </c>
      <c r="X251">
        <f t="shared" si="44"/>
        <v>114000</v>
      </c>
      <c r="Y251">
        <v>92500</v>
      </c>
      <c r="Z251" s="7">
        <v>4000000</v>
      </c>
      <c r="AA251">
        <v>2</v>
      </c>
    </row>
    <row r="252" spans="1:27" x14ac:dyDescent="0.45">
      <c r="A252">
        <f t="shared" si="36"/>
        <v>6</v>
      </c>
      <c r="B252" s="2">
        <v>44292</v>
      </c>
      <c r="C252" s="9">
        <v>44293</v>
      </c>
      <c r="D252" s="3" t="str">
        <f t="shared" si="42"/>
        <v>Close</v>
      </c>
      <c r="E252" t="s">
        <v>56</v>
      </c>
      <c r="F252" t="str">
        <f>IF(A252="","",IF($K$4=1,SUBSTITUTE(SUBSTITUTE(E252,"_","&amp;")&amp;" "&amp;'[1]Expiry Dates Fut'!$A$8&amp;"-NSF",#REF!,#REF!),"nse_fo|"&amp;SUBSTITUTE(E252,"_","&amp;")&amp;$B$4))</f>
        <v>nse_fo|IDEAEntry Date</v>
      </c>
      <c r="G252">
        <v>70000</v>
      </c>
      <c r="H252">
        <v>210000</v>
      </c>
      <c r="I252">
        <f t="shared" si="45"/>
        <v>3</v>
      </c>
      <c r="J252" s="6">
        <v>9.9</v>
      </c>
      <c r="K252" s="5">
        <f t="shared" si="37"/>
        <v>2079000</v>
      </c>
      <c r="L252" s="4">
        <v>9.85</v>
      </c>
      <c r="M252" s="4">
        <f t="shared" si="38"/>
        <v>-10500.000000000149</v>
      </c>
      <c r="N252" s="6">
        <v>559.91250000000002</v>
      </c>
      <c r="O252" s="6">
        <f t="shared" si="39"/>
        <v>-11059.91250000015</v>
      </c>
      <c r="P252" s="5">
        <f t="shared" si="40"/>
        <v>2068500</v>
      </c>
      <c r="Q252" s="5" t="str">
        <f t="shared" si="41"/>
        <v/>
      </c>
      <c r="R252">
        <v>1</v>
      </c>
      <c r="S252">
        <v>0</v>
      </c>
      <c r="T252">
        <v>1</v>
      </c>
      <c r="U252">
        <v>0</v>
      </c>
      <c r="V252">
        <v>900</v>
      </c>
      <c r="W252">
        <v>300</v>
      </c>
      <c r="X252">
        <f t="shared" si="44"/>
        <v>114000</v>
      </c>
      <c r="Y252">
        <v>92500</v>
      </c>
      <c r="Z252" s="7">
        <v>4000000</v>
      </c>
      <c r="AA252">
        <v>2</v>
      </c>
    </row>
    <row r="253" spans="1:27" x14ac:dyDescent="0.45">
      <c r="A253">
        <f t="shared" si="36"/>
        <v>7</v>
      </c>
      <c r="B253" s="2">
        <v>44292</v>
      </c>
      <c r="C253" s="9">
        <v>44293</v>
      </c>
      <c r="D253" s="3" t="str">
        <f t="shared" si="42"/>
        <v>Close</v>
      </c>
      <c r="E253" t="s">
        <v>171</v>
      </c>
      <c r="F253" t="str">
        <f>IF(A253="","",IF($K$4=1,SUBSTITUTE(SUBSTITUTE(E253,"_","&amp;")&amp;" "&amp;'[1]Expiry Dates Fut'!$A$8&amp;"-NSF",#REF!,#REF!),"nse_fo|"&amp;SUBSTITUTE(E253,"_","&amp;")&amp;$B$4))</f>
        <v>nse_fo|NAVINFLUOREntry Date</v>
      </c>
      <c r="G253">
        <v>225</v>
      </c>
      <c r="H253">
        <v>675</v>
      </c>
      <c r="I253">
        <f t="shared" si="45"/>
        <v>3</v>
      </c>
      <c r="J253" s="6">
        <v>2956.65</v>
      </c>
      <c r="K253" s="5">
        <f t="shared" si="37"/>
        <v>1995738.75</v>
      </c>
      <c r="L253" s="4">
        <v>2936.45</v>
      </c>
      <c r="M253" s="4">
        <f t="shared" si="38"/>
        <v>-13635.000000000184</v>
      </c>
      <c r="N253" s="6">
        <v>537.00873750000005</v>
      </c>
      <c r="O253" s="6">
        <f t="shared" si="39"/>
        <v>-14172.008737500184</v>
      </c>
      <c r="P253" s="5">
        <f t="shared" si="40"/>
        <v>1982103.7499999998</v>
      </c>
      <c r="Q253" s="5" t="str">
        <f t="shared" si="41"/>
        <v/>
      </c>
      <c r="R253">
        <v>1</v>
      </c>
      <c r="S253">
        <v>0</v>
      </c>
      <c r="T253">
        <v>2</v>
      </c>
      <c r="U253">
        <v>0</v>
      </c>
      <c r="V253">
        <v>900</v>
      </c>
      <c r="W253">
        <v>300</v>
      </c>
      <c r="X253">
        <f t="shared" si="44"/>
        <v>114000</v>
      </c>
      <c r="Y253">
        <v>92500</v>
      </c>
      <c r="Z253" s="7">
        <v>4000000</v>
      </c>
      <c r="AA253">
        <v>2</v>
      </c>
    </row>
    <row r="254" spans="1:27" x14ac:dyDescent="0.45">
      <c r="A254">
        <f t="shared" si="36"/>
        <v>8</v>
      </c>
      <c r="B254" s="2">
        <v>44292</v>
      </c>
      <c r="C254" s="9">
        <v>44293</v>
      </c>
      <c r="D254" s="3" t="str">
        <f t="shared" si="42"/>
        <v>Close</v>
      </c>
      <c r="E254" t="s">
        <v>76</v>
      </c>
      <c r="F254" t="str">
        <f>IF(A254="","",IF($K$4=1,SUBSTITUTE(SUBSTITUTE(E254,"_","&amp;")&amp;" "&amp;'[1]Expiry Dates Fut'!$A$8&amp;"-NSF",#REF!,#REF!),"nse_fo|"&amp;SUBSTITUTE(E254,"_","&amp;")&amp;$B$4))</f>
        <v>nse_fo|SRFEntry Date</v>
      </c>
      <c r="G254">
        <v>125</v>
      </c>
      <c r="H254">
        <v>375</v>
      </c>
      <c r="I254">
        <f t="shared" si="45"/>
        <v>3</v>
      </c>
      <c r="J254" s="6">
        <v>5977.5</v>
      </c>
      <c r="K254" s="5">
        <f t="shared" si="37"/>
        <v>2241562.5</v>
      </c>
      <c r="L254" s="4">
        <v>6152.5666666699999</v>
      </c>
      <c r="M254" s="4">
        <f t="shared" si="38"/>
        <v>65650.000001249966</v>
      </c>
      <c r="N254" s="6">
        <v>614.08462500016878</v>
      </c>
      <c r="O254" s="6">
        <f t="shared" si="39"/>
        <v>65035.915376249795</v>
      </c>
      <c r="P254" s="5">
        <f t="shared" si="40"/>
        <v>2307212.5000012498</v>
      </c>
      <c r="Q254" s="5" t="str">
        <f t="shared" si="41"/>
        <v/>
      </c>
      <c r="R254">
        <v>1</v>
      </c>
      <c r="S254">
        <v>0</v>
      </c>
      <c r="T254">
        <v>2</v>
      </c>
      <c r="U254">
        <v>0</v>
      </c>
      <c r="V254">
        <v>900</v>
      </c>
      <c r="W254">
        <v>300</v>
      </c>
      <c r="X254">
        <f t="shared" si="44"/>
        <v>114000</v>
      </c>
      <c r="Y254">
        <v>92500</v>
      </c>
      <c r="Z254" s="7">
        <v>4000000</v>
      </c>
      <c r="AA254">
        <v>2</v>
      </c>
    </row>
    <row r="255" spans="1:27" x14ac:dyDescent="0.45">
      <c r="A255">
        <f t="shared" si="36"/>
        <v>9</v>
      </c>
      <c r="B255" s="2">
        <v>44292</v>
      </c>
      <c r="C255" s="9">
        <v>44293</v>
      </c>
      <c r="D255" s="3" t="str">
        <f t="shared" si="42"/>
        <v>Close</v>
      </c>
      <c r="E255" t="s">
        <v>142</v>
      </c>
      <c r="F255" t="str">
        <f>IF(A255="","",IF($K$4=1,SUBSTITUTE(SUBSTITUTE(E255,"_","&amp;")&amp;" "&amp;'[1]Expiry Dates Fut'!$A$8&amp;"-NSF",#REF!,#REF!),"nse_fo|"&amp;SUBSTITUTE(E255,"_","&amp;")&amp;$B$4))</f>
        <v>nse_fo|TATACHEMEntry Date</v>
      </c>
      <c r="G255">
        <v>2000</v>
      </c>
      <c r="H255">
        <v>2000</v>
      </c>
      <c r="I255">
        <f t="shared" si="45"/>
        <v>1</v>
      </c>
      <c r="J255" s="6">
        <v>817.15</v>
      </c>
      <c r="K255" s="5">
        <f t="shared" si="37"/>
        <v>1634300</v>
      </c>
      <c r="L255" s="4">
        <v>815.7</v>
      </c>
      <c r="M255" s="4">
        <f t="shared" si="38"/>
        <v>-2899.9999999998636</v>
      </c>
      <c r="N255" s="6">
        <v>440.86950000000002</v>
      </c>
      <c r="O255" s="6">
        <f t="shared" si="39"/>
        <v>-3340.8694999998634</v>
      </c>
      <c r="P255" s="5">
        <f t="shared" si="40"/>
        <v>1631400</v>
      </c>
      <c r="Q255" s="5" t="str">
        <f t="shared" si="41"/>
        <v/>
      </c>
      <c r="R255">
        <v>1</v>
      </c>
      <c r="S255">
        <v>0</v>
      </c>
      <c r="T255">
        <v>1</v>
      </c>
      <c r="U255">
        <v>0</v>
      </c>
      <c r="V255">
        <v>900</v>
      </c>
      <c r="W255">
        <v>300</v>
      </c>
      <c r="X255">
        <f t="shared" si="44"/>
        <v>114000</v>
      </c>
      <c r="Y255">
        <v>92500</v>
      </c>
      <c r="Z255" s="7">
        <v>4000000</v>
      </c>
      <c r="AA255">
        <v>2</v>
      </c>
    </row>
    <row r="256" spans="1:27" x14ac:dyDescent="0.45">
      <c r="A256">
        <f t="shared" si="36"/>
        <v>10</v>
      </c>
      <c r="B256" s="2">
        <v>44292</v>
      </c>
      <c r="C256" s="9">
        <v>44293</v>
      </c>
      <c r="D256" s="3" t="str">
        <f t="shared" si="42"/>
        <v>Close</v>
      </c>
      <c r="E256" t="s">
        <v>77</v>
      </c>
      <c r="F256" t="str">
        <f>IF(A256="","",IF($K$4=1,SUBSTITUTE(SUBSTITUTE(E256,"_","&amp;")&amp;" "&amp;'[1]Expiry Dates Fut'!$A$8&amp;"-NSF",#REF!,#REF!),"nse_fo|"&amp;SUBSTITUTE(E256,"_","&amp;")&amp;$B$4))</f>
        <v>nse_fo|TATAPOWEREntry Date</v>
      </c>
      <c r="G256">
        <v>13500</v>
      </c>
      <c r="H256">
        <v>13500</v>
      </c>
      <c r="I256">
        <f t="shared" si="45"/>
        <v>1</v>
      </c>
      <c r="J256" s="6">
        <v>107.6</v>
      </c>
      <c r="K256" s="5">
        <f t="shared" si="37"/>
        <v>1452600</v>
      </c>
      <c r="L256" s="4">
        <v>105.35</v>
      </c>
      <c r="M256" s="4">
        <f t="shared" si="38"/>
        <v>-30375</v>
      </c>
      <c r="N256" s="6">
        <v>388.10137500000002</v>
      </c>
      <c r="O256" s="6">
        <f t="shared" si="39"/>
        <v>-30763.101374999998</v>
      </c>
      <c r="P256" s="5">
        <f t="shared" si="40"/>
        <v>1422225</v>
      </c>
      <c r="Q256" s="5" t="str">
        <f t="shared" si="41"/>
        <v/>
      </c>
      <c r="R256">
        <v>1</v>
      </c>
      <c r="S256">
        <v>0</v>
      </c>
      <c r="T256">
        <v>1</v>
      </c>
      <c r="U256">
        <v>0</v>
      </c>
      <c r="V256">
        <v>900</v>
      </c>
      <c r="W256">
        <v>300</v>
      </c>
      <c r="X256">
        <f t="shared" si="44"/>
        <v>114000</v>
      </c>
      <c r="Y256">
        <v>92500</v>
      </c>
      <c r="Z256" s="7">
        <v>4000000</v>
      </c>
      <c r="AA256">
        <v>2</v>
      </c>
    </row>
    <row r="257" spans="1:27" x14ac:dyDescent="0.45">
      <c r="A257">
        <v>1</v>
      </c>
      <c r="B257" s="2">
        <v>44293</v>
      </c>
      <c r="C257" s="9">
        <v>44294</v>
      </c>
      <c r="D257" s="3" t="str">
        <f t="shared" si="42"/>
        <v>Close</v>
      </c>
      <c r="E257" t="s">
        <v>126</v>
      </c>
      <c r="F257" t="str">
        <f>IF(A257="","",IF($K$4=1,SUBSTITUTE(SUBSTITUTE(E257,"_","&amp;")&amp;" "&amp;'[1]Expiry Dates Fut'!$A$8&amp;"-NSF",#REF!,#REF!),"nse_fo|"&amp;SUBSTITUTE(E257,"_","&amp;")&amp;$B$4))</f>
        <v>nse_fo|BANDHANBNKEntry Date</v>
      </c>
      <c r="G257">
        <v>1800</v>
      </c>
      <c r="H257">
        <v>5400</v>
      </c>
      <c r="I257">
        <f t="shared" si="45"/>
        <v>3</v>
      </c>
      <c r="J257" s="6">
        <v>351.05</v>
      </c>
      <c r="K257" s="5">
        <f t="shared" si="37"/>
        <v>1895670</v>
      </c>
      <c r="L257" s="4">
        <v>353.75</v>
      </c>
      <c r="M257" s="4">
        <f t="shared" si="38"/>
        <v>14579.999999999938</v>
      </c>
      <c r="N257" s="6">
        <v>513.79920000000004</v>
      </c>
      <c r="O257" s="6">
        <f t="shared" si="39"/>
        <v>14066.200799999939</v>
      </c>
      <c r="P257" s="5">
        <f t="shared" si="40"/>
        <v>1910250</v>
      </c>
      <c r="Q257" s="5" t="str">
        <f t="shared" si="41"/>
        <v/>
      </c>
      <c r="R257">
        <v>1</v>
      </c>
      <c r="S257">
        <v>0</v>
      </c>
      <c r="T257">
        <v>1</v>
      </c>
      <c r="U257">
        <v>0</v>
      </c>
      <c r="V257">
        <v>900</v>
      </c>
      <c r="W257">
        <v>300</v>
      </c>
      <c r="X257">
        <f t="shared" si="44"/>
        <v>114000</v>
      </c>
      <c r="Y257">
        <v>92500</v>
      </c>
      <c r="Z257" s="7">
        <v>4000000</v>
      </c>
      <c r="AA257">
        <v>2</v>
      </c>
    </row>
    <row r="258" spans="1:27" x14ac:dyDescent="0.45">
      <c r="A258">
        <f t="shared" ref="A258:A321" si="46">IF(D258="","",A257+1)</f>
        <v>2</v>
      </c>
      <c r="B258" s="2">
        <v>44293</v>
      </c>
      <c r="C258" s="9">
        <v>44294</v>
      </c>
      <c r="D258" s="3" t="str">
        <f t="shared" si="42"/>
        <v>Close</v>
      </c>
      <c r="E258" t="s">
        <v>172</v>
      </c>
      <c r="F258" t="str">
        <f>IF(A258="","",IF($K$4=1,SUBSTITUTE(SUBSTITUTE(E258,"_","&amp;")&amp;" "&amp;'[1]Expiry Dates Fut'!$A$8&amp;"-NSF",#REF!,#REF!),"nse_fo|"&amp;SUBSTITUTE(E258,"_","&amp;")&amp;$B$4))</f>
        <v>nse_fo|CUBEntry Date</v>
      </c>
      <c r="G258">
        <v>3100</v>
      </c>
      <c r="H258">
        <v>12400</v>
      </c>
      <c r="I258">
        <f t="shared" si="45"/>
        <v>4</v>
      </c>
      <c r="J258" s="6">
        <v>164.6</v>
      </c>
      <c r="K258" s="5">
        <f t="shared" si="37"/>
        <v>2041040</v>
      </c>
      <c r="L258" s="4">
        <v>166.6</v>
      </c>
      <c r="M258" s="4">
        <f t="shared" si="38"/>
        <v>24800</v>
      </c>
      <c r="N258" s="6">
        <v>554.42880000000002</v>
      </c>
      <c r="O258" s="6">
        <f t="shared" si="39"/>
        <v>24245.571199999998</v>
      </c>
      <c r="P258" s="5">
        <f t="shared" si="40"/>
        <v>2065840</v>
      </c>
      <c r="Q258" s="5" t="str">
        <f t="shared" si="41"/>
        <v/>
      </c>
      <c r="R258">
        <v>1</v>
      </c>
      <c r="S258">
        <v>0</v>
      </c>
      <c r="T258">
        <v>2</v>
      </c>
      <c r="U258">
        <v>0</v>
      </c>
      <c r="V258">
        <v>900</v>
      </c>
      <c r="W258">
        <v>300</v>
      </c>
      <c r="X258">
        <f t="shared" si="44"/>
        <v>114000</v>
      </c>
      <c r="Y258">
        <v>92500</v>
      </c>
      <c r="Z258" s="7">
        <v>4000000</v>
      </c>
      <c r="AA258">
        <v>2</v>
      </c>
    </row>
    <row r="259" spans="1:27" x14ac:dyDescent="0.45">
      <c r="A259">
        <f t="shared" si="46"/>
        <v>3</v>
      </c>
      <c r="B259" s="2">
        <v>44293</v>
      </c>
      <c r="C259" s="9">
        <v>44294</v>
      </c>
      <c r="D259" s="3" t="str">
        <f t="shared" si="42"/>
        <v>Close</v>
      </c>
      <c r="E259" t="s">
        <v>131</v>
      </c>
      <c r="F259" t="str">
        <f>IF(A259="","",IF($K$4=1,SUBSTITUTE(SUBSTITUTE(E259,"_","&amp;")&amp;" "&amp;'[1]Expiry Dates Fut'!$A$8&amp;"-NSF",#REF!,#REF!),"nse_fo|"&amp;SUBSTITUTE(E259,"_","&amp;")&amp;$B$4))</f>
        <v>nse_fo|NESTLEINDEntry Date</v>
      </c>
      <c r="G259">
        <v>50</v>
      </c>
      <c r="H259">
        <v>100</v>
      </c>
      <c r="I259">
        <f t="shared" si="45"/>
        <v>2</v>
      </c>
      <c r="J259" s="6">
        <v>17595.099999999999</v>
      </c>
      <c r="K259" s="5">
        <f t="shared" si="37"/>
        <v>1759509.9999999998</v>
      </c>
      <c r="L259" s="4">
        <v>17350</v>
      </c>
      <c r="M259" s="4">
        <f t="shared" si="38"/>
        <v>-24509.999999999854</v>
      </c>
      <c r="N259" s="6">
        <v>471.75885</v>
      </c>
      <c r="O259" s="6">
        <f t="shared" si="39"/>
        <v>-24981.758849999853</v>
      </c>
      <c r="P259" s="5">
        <f t="shared" si="40"/>
        <v>1735000</v>
      </c>
      <c r="Q259" s="5" t="str">
        <f t="shared" si="41"/>
        <v/>
      </c>
      <c r="R259">
        <v>1</v>
      </c>
      <c r="S259">
        <v>0</v>
      </c>
      <c r="T259">
        <v>1</v>
      </c>
      <c r="U259">
        <v>0</v>
      </c>
      <c r="V259">
        <v>900</v>
      </c>
      <c r="W259">
        <v>300</v>
      </c>
      <c r="X259">
        <f t="shared" si="44"/>
        <v>114000</v>
      </c>
      <c r="Y259">
        <v>92500</v>
      </c>
      <c r="Z259" s="7">
        <v>4000000</v>
      </c>
      <c r="AA259">
        <v>2</v>
      </c>
    </row>
    <row r="260" spans="1:27" x14ac:dyDescent="0.45">
      <c r="A260">
        <f t="shared" si="46"/>
        <v>4</v>
      </c>
      <c r="B260" s="2">
        <v>44293</v>
      </c>
      <c r="C260" s="9">
        <v>44294</v>
      </c>
      <c r="D260" s="3" t="str">
        <f t="shared" si="42"/>
        <v>Close</v>
      </c>
      <c r="E260" t="s">
        <v>163</v>
      </c>
      <c r="F260" t="str">
        <f>IF(A260="","",IF($K$4=1,SUBSTITUTE(SUBSTITUTE(E260,"_","&amp;")&amp;" "&amp;'[1]Expiry Dates Fut'!$A$8&amp;"-NSF",#REF!,#REF!),"nse_fo|"&amp;SUBSTITUTE(E260,"_","&amp;")&amp;$B$4))</f>
        <v>nse_fo|TRENTEntry Date</v>
      </c>
      <c r="G260">
        <v>725</v>
      </c>
      <c r="H260">
        <v>2900</v>
      </c>
      <c r="I260">
        <f t="shared" si="45"/>
        <v>4</v>
      </c>
      <c r="J260" s="6">
        <v>728.35</v>
      </c>
      <c r="K260" s="5">
        <f t="shared" si="37"/>
        <v>2112215</v>
      </c>
      <c r="L260" s="4">
        <v>733.83749999999998</v>
      </c>
      <c r="M260" s="4">
        <f t="shared" si="38"/>
        <v>15913.749999999869</v>
      </c>
      <c r="N260" s="6">
        <v>572.44640625</v>
      </c>
      <c r="O260" s="6">
        <f t="shared" si="39"/>
        <v>15341.30359374987</v>
      </c>
      <c r="P260" s="5">
        <f t="shared" si="40"/>
        <v>2128128.75</v>
      </c>
      <c r="Q260" s="5" t="str">
        <f t="shared" si="41"/>
        <v/>
      </c>
      <c r="R260">
        <v>1</v>
      </c>
      <c r="S260">
        <v>0</v>
      </c>
      <c r="T260">
        <v>2</v>
      </c>
      <c r="U260">
        <v>0</v>
      </c>
      <c r="V260">
        <v>900</v>
      </c>
      <c r="W260">
        <v>300</v>
      </c>
      <c r="X260">
        <f t="shared" si="44"/>
        <v>114000</v>
      </c>
      <c r="Y260">
        <v>92500</v>
      </c>
      <c r="Z260" s="7">
        <v>4000000</v>
      </c>
      <c r="AA260">
        <v>2</v>
      </c>
    </row>
    <row r="261" spans="1:27" x14ac:dyDescent="0.45">
      <c r="A261">
        <f t="shared" si="46"/>
        <v>5</v>
      </c>
      <c r="B261" s="2">
        <v>44293</v>
      </c>
      <c r="C261" s="9">
        <v>44294</v>
      </c>
      <c r="D261" s="3" t="str">
        <f t="shared" si="42"/>
        <v>Close</v>
      </c>
      <c r="E261" t="s">
        <v>91</v>
      </c>
      <c r="F261" t="str">
        <f>IF(A261="","",IF($K$4=1,SUBSTITUTE(SUBSTITUTE(E261,"_","&amp;")&amp;" "&amp;'[1]Expiry Dates Fut'!$A$8&amp;"-NSF",#REF!,#REF!),"nse_fo|"&amp;SUBSTITUTE(E261,"_","&amp;")&amp;$B$4))</f>
        <v>nse_fo|VOLTASEntry Date</v>
      </c>
      <c r="G261">
        <v>1000</v>
      </c>
      <c r="H261">
        <v>2000</v>
      </c>
      <c r="I261">
        <f t="shared" si="45"/>
        <v>2</v>
      </c>
      <c r="J261" s="6">
        <v>1013.9</v>
      </c>
      <c r="K261" s="5">
        <f t="shared" si="37"/>
        <v>2027800</v>
      </c>
      <c r="L261" s="4">
        <v>1012.65</v>
      </c>
      <c r="M261" s="4">
        <f t="shared" si="38"/>
        <v>-2500</v>
      </c>
      <c r="N261" s="6">
        <v>547.16849999999999</v>
      </c>
      <c r="O261" s="6">
        <f t="shared" si="39"/>
        <v>-3047.1684999999998</v>
      </c>
      <c r="P261" s="5">
        <f t="shared" si="40"/>
        <v>2025300</v>
      </c>
      <c r="Q261" s="5" t="str">
        <f t="shared" si="41"/>
        <v/>
      </c>
      <c r="R261">
        <v>1</v>
      </c>
      <c r="S261">
        <v>0</v>
      </c>
      <c r="T261">
        <v>1</v>
      </c>
      <c r="U261">
        <v>0</v>
      </c>
      <c r="V261">
        <v>900</v>
      </c>
      <c r="W261">
        <v>300</v>
      </c>
      <c r="X261">
        <f t="shared" si="44"/>
        <v>114000</v>
      </c>
      <c r="Y261">
        <v>92500</v>
      </c>
      <c r="Z261" s="7">
        <v>4000000</v>
      </c>
      <c r="AA261">
        <v>2</v>
      </c>
    </row>
    <row r="262" spans="1:27" x14ac:dyDescent="0.45">
      <c r="A262">
        <v>1</v>
      </c>
      <c r="B262" s="2">
        <v>44294</v>
      </c>
      <c r="C262" s="9">
        <v>44295</v>
      </c>
      <c r="D262" s="3" t="str">
        <f t="shared" si="42"/>
        <v>Close</v>
      </c>
      <c r="E262" t="s">
        <v>32</v>
      </c>
      <c r="F262" t="str">
        <f>IF(A262="","",IF($K$4=1,SUBSTITUTE(SUBSTITUTE(E262,"_","&amp;")&amp;" "&amp;'[1]Expiry Dates Fut'!$A$8&amp;"-NSF",#REF!,#REF!),"nse_fo|"&amp;SUBSTITUTE(E262,"_","&amp;")&amp;$B$4))</f>
        <v>nse_fo|ASHOKLEYEntry Date</v>
      </c>
      <c r="G262">
        <v>9000</v>
      </c>
      <c r="H262">
        <v>18000</v>
      </c>
      <c r="I262">
        <f t="shared" si="45"/>
        <v>2</v>
      </c>
      <c r="J262" s="6">
        <v>124.75</v>
      </c>
      <c r="K262" s="5">
        <f t="shared" si="37"/>
        <v>2245500</v>
      </c>
      <c r="L262" s="4">
        <v>124.1</v>
      </c>
      <c r="M262" s="4">
        <f t="shared" si="38"/>
        <v>-11700.000000000102</v>
      </c>
      <c r="N262" s="6">
        <v>604.70550000000003</v>
      </c>
      <c r="O262" s="6">
        <f t="shared" si="39"/>
        <v>-12304.705500000102</v>
      </c>
      <c r="P262" s="5">
        <f t="shared" si="40"/>
        <v>2233800</v>
      </c>
      <c r="Q262" s="5" t="str">
        <f t="shared" si="41"/>
        <v/>
      </c>
      <c r="R262">
        <v>1</v>
      </c>
      <c r="S262">
        <v>0</v>
      </c>
      <c r="T262">
        <v>1</v>
      </c>
      <c r="U262">
        <v>0</v>
      </c>
      <c r="V262">
        <v>900</v>
      </c>
      <c r="W262">
        <v>300</v>
      </c>
      <c r="X262">
        <f t="shared" si="44"/>
        <v>114000</v>
      </c>
      <c r="Y262">
        <v>92500</v>
      </c>
      <c r="Z262" s="7">
        <v>4000000</v>
      </c>
      <c r="AA262">
        <v>2</v>
      </c>
    </row>
    <row r="263" spans="1:27" x14ac:dyDescent="0.45">
      <c r="A263">
        <f t="shared" si="46"/>
        <v>2</v>
      </c>
      <c r="B263" s="2">
        <v>44294</v>
      </c>
      <c r="C263" s="9">
        <v>44295</v>
      </c>
      <c r="D263" s="3" t="str">
        <f t="shared" si="42"/>
        <v>Close</v>
      </c>
      <c r="E263" t="s">
        <v>47</v>
      </c>
      <c r="F263" t="str">
        <f>IF(A263="","",IF($K$4=1,SUBSTITUTE(SUBSTITUTE(E263,"_","&amp;")&amp;" "&amp;'[1]Expiry Dates Fut'!$A$8&amp;"-NSF",#REF!,#REF!),"nse_fo|"&amp;SUBSTITUTE(E263,"_","&amp;")&amp;$B$4))</f>
        <v>nse_fo|BHELEntry Date</v>
      </c>
      <c r="G263">
        <v>21000</v>
      </c>
      <c r="H263">
        <v>42000</v>
      </c>
      <c r="I263">
        <f t="shared" si="45"/>
        <v>2</v>
      </c>
      <c r="J263" s="6">
        <v>52.6</v>
      </c>
      <c r="K263" s="5">
        <f t="shared" si="37"/>
        <v>2209200</v>
      </c>
      <c r="L263" s="4">
        <v>52.25</v>
      </c>
      <c r="M263" s="4">
        <f t="shared" si="38"/>
        <v>-14700.00000000006</v>
      </c>
      <c r="N263" s="6">
        <v>594.49950000000001</v>
      </c>
      <c r="O263" s="6">
        <f t="shared" si="39"/>
        <v>-15294.49950000006</v>
      </c>
      <c r="P263" s="5">
        <f t="shared" si="40"/>
        <v>2194500</v>
      </c>
      <c r="Q263" s="5" t="str">
        <f t="shared" si="41"/>
        <v/>
      </c>
      <c r="R263">
        <v>1</v>
      </c>
      <c r="S263">
        <v>0</v>
      </c>
      <c r="T263">
        <v>1</v>
      </c>
      <c r="U263">
        <v>0</v>
      </c>
      <c r="V263">
        <v>900</v>
      </c>
      <c r="W263">
        <v>300</v>
      </c>
      <c r="X263">
        <f t="shared" si="44"/>
        <v>114000</v>
      </c>
      <c r="Y263">
        <v>92500</v>
      </c>
      <c r="Z263" s="7">
        <v>4000000</v>
      </c>
      <c r="AA263">
        <v>2</v>
      </c>
    </row>
    <row r="264" spans="1:27" x14ac:dyDescent="0.45">
      <c r="A264">
        <f t="shared" si="46"/>
        <v>3</v>
      </c>
      <c r="B264" s="2">
        <v>44294</v>
      </c>
      <c r="C264" s="9">
        <v>44295</v>
      </c>
      <c r="D264" s="3" t="str">
        <f t="shared" si="42"/>
        <v>Close</v>
      </c>
      <c r="E264" t="s">
        <v>156</v>
      </c>
      <c r="F264" t="str">
        <f>IF(A264="","",IF($K$4=1,SUBSTITUTE(SUBSTITUTE(E264,"_","&amp;")&amp;" "&amp;'[1]Expiry Dates Fut'!$A$8&amp;"-NSF",#REF!,#REF!),"nse_fo|"&amp;SUBSTITUTE(E264,"_","&amp;")&amp;$B$4))</f>
        <v>nse_fo|INDUSTOWEREntry Date</v>
      </c>
      <c r="G264">
        <v>2800</v>
      </c>
      <c r="H264">
        <v>8400</v>
      </c>
      <c r="I264">
        <f t="shared" si="45"/>
        <v>3</v>
      </c>
      <c r="J264" s="6">
        <v>266.39999999999998</v>
      </c>
      <c r="K264" s="5">
        <f t="shared" si="37"/>
        <v>2237760</v>
      </c>
      <c r="L264" s="4">
        <v>263.14999999999998</v>
      </c>
      <c r="M264" s="4">
        <f t="shared" si="38"/>
        <v>-27300</v>
      </c>
      <c r="N264" s="6">
        <v>600.50969999999995</v>
      </c>
      <c r="O264" s="6">
        <f t="shared" si="39"/>
        <v>-27900.509699999999</v>
      </c>
      <c r="P264" s="5">
        <f t="shared" si="40"/>
        <v>2210460</v>
      </c>
      <c r="Q264" s="5" t="str">
        <f t="shared" si="41"/>
        <v/>
      </c>
      <c r="R264">
        <v>2</v>
      </c>
      <c r="S264">
        <v>1</v>
      </c>
      <c r="T264">
        <v>1</v>
      </c>
      <c r="U264">
        <v>0</v>
      </c>
      <c r="V264">
        <v>900</v>
      </c>
      <c r="W264">
        <v>300</v>
      </c>
      <c r="X264">
        <f t="shared" si="44"/>
        <v>114500</v>
      </c>
      <c r="Y264">
        <v>92500</v>
      </c>
      <c r="Z264" s="7">
        <v>4000000</v>
      </c>
      <c r="AA264">
        <v>2</v>
      </c>
    </row>
    <row r="265" spans="1:27" x14ac:dyDescent="0.45">
      <c r="A265">
        <f t="shared" si="46"/>
        <v>4</v>
      </c>
      <c r="B265" s="2">
        <v>44294</v>
      </c>
      <c r="C265" s="9">
        <v>44295</v>
      </c>
      <c r="D265" s="3" t="str">
        <f t="shared" si="42"/>
        <v>Close</v>
      </c>
      <c r="E265" t="s">
        <v>51</v>
      </c>
      <c r="F265" t="str">
        <f>IF(A265="","",IF($K$4=1,SUBSTITUTE(SUBSTITUTE(E265,"_","&amp;")&amp;" "&amp;'[1]Expiry Dates Fut'!$A$8&amp;"-NSF",#REF!,#REF!),"nse_fo|"&amp;SUBSTITUTE(E265,"_","&amp;")&amp;$B$4))</f>
        <v>nse_fo|JINDALSTELEntry Date</v>
      </c>
      <c r="G265">
        <v>5000</v>
      </c>
      <c r="H265">
        <v>5000</v>
      </c>
      <c r="I265">
        <f t="shared" si="45"/>
        <v>1</v>
      </c>
      <c r="J265" s="6">
        <v>407.8</v>
      </c>
      <c r="K265" s="5">
        <f t="shared" si="37"/>
        <v>2039000</v>
      </c>
      <c r="L265" s="4">
        <v>425.8</v>
      </c>
      <c r="M265" s="4">
        <f t="shared" si="38"/>
        <v>90000</v>
      </c>
      <c r="N265" s="6">
        <v>562.68000000000006</v>
      </c>
      <c r="O265" s="6">
        <f t="shared" si="39"/>
        <v>89437.32</v>
      </c>
      <c r="P265" s="5">
        <f t="shared" si="40"/>
        <v>2129000</v>
      </c>
      <c r="Q265" s="5" t="str">
        <f t="shared" si="41"/>
        <v/>
      </c>
      <c r="R265">
        <v>1</v>
      </c>
      <c r="S265">
        <v>0</v>
      </c>
      <c r="T265">
        <v>1</v>
      </c>
      <c r="U265">
        <v>0</v>
      </c>
      <c r="V265">
        <v>900</v>
      </c>
      <c r="W265">
        <v>300</v>
      </c>
      <c r="X265">
        <f t="shared" si="44"/>
        <v>114000</v>
      </c>
      <c r="Y265">
        <v>92500</v>
      </c>
      <c r="Z265" s="7">
        <v>4000000</v>
      </c>
      <c r="AA265">
        <v>2</v>
      </c>
    </row>
    <row r="266" spans="1:27" x14ac:dyDescent="0.45">
      <c r="A266">
        <f t="shared" si="46"/>
        <v>5</v>
      </c>
      <c r="B266" s="2">
        <v>44294</v>
      </c>
      <c r="C266" s="9">
        <v>44295</v>
      </c>
      <c r="D266" s="3" t="str">
        <f t="shared" si="42"/>
        <v>Close</v>
      </c>
      <c r="E266" t="s">
        <v>170</v>
      </c>
      <c r="F266" t="str">
        <f>IF(A266="","",IF($K$4=1,SUBSTITUTE(SUBSTITUTE(E266,"_","&amp;")&amp;" "&amp;'[1]Expiry Dates Fut'!$A$8&amp;"-NSF",#REF!,#REF!),"nse_fo|"&amp;SUBSTITUTE(E266,"_","&amp;")&amp;$B$4))</f>
        <v>nse_fo|MPHASISEntry Date</v>
      </c>
      <c r="G266">
        <v>325</v>
      </c>
      <c r="H266">
        <v>975</v>
      </c>
      <c r="I266">
        <f t="shared" si="45"/>
        <v>3</v>
      </c>
      <c r="J266" s="6">
        <v>1811.35</v>
      </c>
      <c r="K266" s="5">
        <f t="shared" si="37"/>
        <v>1766066.25</v>
      </c>
      <c r="L266" s="4">
        <v>1804.65</v>
      </c>
      <c r="M266" s="4">
        <f t="shared" si="38"/>
        <v>-6532.4999999998226</v>
      </c>
      <c r="N266" s="6">
        <v>475.95600000000002</v>
      </c>
      <c r="O266" s="6">
        <f t="shared" si="39"/>
        <v>-7008.4559999998228</v>
      </c>
      <c r="P266" s="5">
        <f t="shared" si="40"/>
        <v>1759533.75</v>
      </c>
      <c r="Q266" s="5" t="str">
        <f t="shared" si="41"/>
        <v/>
      </c>
      <c r="R266">
        <v>1</v>
      </c>
      <c r="S266">
        <v>0</v>
      </c>
      <c r="T266">
        <v>1</v>
      </c>
      <c r="U266">
        <v>0</v>
      </c>
      <c r="V266">
        <v>900</v>
      </c>
      <c r="W266">
        <v>300</v>
      </c>
      <c r="X266">
        <f t="shared" si="44"/>
        <v>114000</v>
      </c>
      <c r="Y266">
        <v>92500</v>
      </c>
      <c r="Z266" s="7">
        <v>4000000</v>
      </c>
      <c r="AA266">
        <v>2</v>
      </c>
    </row>
    <row r="267" spans="1:27" x14ac:dyDescent="0.45">
      <c r="A267">
        <f t="shared" si="46"/>
        <v>6</v>
      </c>
      <c r="B267" s="2">
        <v>44294</v>
      </c>
      <c r="C267" s="9">
        <v>44295</v>
      </c>
      <c r="D267" s="3" t="str">
        <f t="shared" si="42"/>
        <v>Close</v>
      </c>
      <c r="E267" t="s">
        <v>162</v>
      </c>
      <c r="F267" t="str">
        <f>IF(A267="","",IF($K$4=1,SUBSTITUTE(SUBSTITUTE(E267,"_","&amp;")&amp;" "&amp;'[1]Expiry Dates Fut'!$A$8&amp;"-NSF",#REF!,#REF!),"nse_fo|"&amp;SUBSTITUTE(E267,"_","&amp;")&amp;$B$4))</f>
        <v>nse_fo|PIINDEntry Date</v>
      </c>
      <c r="G267">
        <v>250</v>
      </c>
      <c r="H267">
        <v>750</v>
      </c>
      <c r="I267">
        <f t="shared" si="45"/>
        <v>3</v>
      </c>
      <c r="J267" s="6">
        <v>2530.5500000000002</v>
      </c>
      <c r="K267" s="5">
        <f t="shared" si="37"/>
        <v>1897912.5000000002</v>
      </c>
      <c r="L267" s="4">
        <v>2524.85</v>
      </c>
      <c r="M267" s="4">
        <f t="shared" si="38"/>
        <v>-4275.0000000002046</v>
      </c>
      <c r="N267" s="6">
        <v>511.85925000000003</v>
      </c>
      <c r="O267" s="6">
        <f t="shared" si="39"/>
        <v>-4786.8592500002051</v>
      </c>
      <c r="P267" s="5">
        <f t="shared" si="40"/>
        <v>1893637.5</v>
      </c>
      <c r="Q267" s="5" t="str">
        <f t="shared" si="41"/>
        <v/>
      </c>
      <c r="R267">
        <v>1</v>
      </c>
      <c r="S267">
        <v>0</v>
      </c>
      <c r="T267">
        <v>2</v>
      </c>
      <c r="U267">
        <v>0</v>
      </c>
      <c r="V267">
        <v>900</v>
      </c>
      <c r="W267">
        <v>300</v>
      </c>
      <c r="X267">
        <f t="shared" si="44"/>
        <v>114000</v>
      </c>
      <c r="Y267">
        <v>92500</v>
      </c>
      <c r="Z267" s="7">
        <v>4000000</v>
      </c>
      <c r="AA267">
        <v>2</v>
      </c>
    </row>
    <row r="268" spans="1:27" x14ac:dyDescent="0.45">
      <c r="A268">
        <f t="shared" si="46"/>
        <v>7</v>
      </c>
      <c r="B268" s="2">
        <v>44294</v>
      </c>
      <c r="C268" s="9">
        <v>44295</v>
      </c>
      <c r="D268" s="3" t="str">
        <f t="shared" si="42"/>
        <v>Close</v>
      </c>
      <c r="E268" t="s">
        <v>53</v>
      </c>
      <c r="F268" t="str">
        <f>IF(A268="","",IF($K$4=1,SUBSTITUTE(SUBSTITUTE(E268,"_","&amp;")&amp;" "&amp;'[1]Expiry Dates Fut'!$A$8&amp;"-NSF",#REF!,#REF!),"nse_fo|"&amp;SUBSTITUTE(E268,"_","&amp;")&amp;$B$4))</f>
        <v>nse_fo|TATAMOTORSEntry Date</v>
      </c>
      <c r="G268">
        <v>5700</v>
      </c>
      <c r="H268">
        <v>5700</v>
      </c>
      <c r="I268">
        <f t="shared" si="45"/>
        <v>1</v>
      </c>
      <c r="J268" s="6">
        <v>319.8</v>
      </c>
      <c r="K268" s="5">
        <f t="shared" si="37"/>
        <v>1822860</v>
      </c>
      <c r="L268" s="4">
        <v>320</v>
      </c>
      <c r="M268" s="4">
        <f t="shared" si="38"/>
        <v>1139.9999999999352</v>
      </c>
      <c r="N268" s="6">
        <v>492.3261</v>
      </c>
      <c r="O268" s="6">
        <f t="shared" si="39"/>
        <v>647.6738999999352</v>
      </c>
      <c r="P268" s="5">
        <f t="shared" si="40"/>
        <v>1824000</v>
      </c>
      <c r="Q268" s="5" t="str">
        <f t="shared" si="41"/>
        <v/>
      </c>
      <c r="R268">
        <v>1</v>
      </c>
      <c r="S268">
        <v>0</v>
      </c>
      <c r="T268">
        <v>1</v>
      </c>
      <c r="U268">
        <v>0</v>
      </c>
      <c r="V268">
        <v>900</v>
      </c>
      <c r="W268">
        <v>300</v>
      </c>
      <c r="X268">
        <f t="shared" si="44"/>
        <v>114000</v>
      </c>
      <c r="Y268">
        <v>92500</v>
      </c>
      <c r="Z268" s="7">
        <v>4000000</v>
      </c>
      <c r="AA268">
        <v>2</v>
      </c>
    </row>
    <row r="269" spans="1:27" x14ac:dyDescent="0.45">
      <c r="A269">
        <v>1</v>
      </c>
      <c r="B269" s="2">
        <v>44295</v>
      </c>
      <c r="C269" s="9">
        <v>44298</v>
      </c>
      <c r="D269" s="3" t="str">
        <f t="shared" si="42"/>
        <v>Close</v>
      </c>
      <c r="E269" t="s">
        <v>85</v>
      </c>
      <c r="F269" t="str">
        <f>IF(A269="","",IF($K$4=1,SUBSTITUTE(SUBSTITUTE(E269,"_","&amp;")&amp;" "&amp;'[1]Expiry Dates Fut'!$A$8&amp;"-NSF",#REF!,#REF!),"nse_fo|"&amp;SUBSTITUTE(E269,"_","&amp;")&amp;$B$4))</f>
        <v>nse_fo|AUROPHARMAEntry Date</v>
      </c>
      <c r="G269">
        <v>650</v>
      </c>
      <c r="H269">
        <v>1950</v>
      </c>
      <c r="I269">
        <f t="shared" si="45"/>
        <v>3</v>
      </c>
      <c r="J269" s="6">
        <v>947.16666666999902</v>
      </c>
      <c r="K269" s="5">
        <f t="shared" si="37"/>
        <v>1846975.0000064981</v>
      </c>
      <c r="L269" s="4">
        <v>918.95</v>
      </c>
      <c r="M269" s="4">
        <f t="shared" si="38"/>
        <v>-55022.500006497998</v>
      </c>
      <c r="N269" s="6">
        <v>491.25521250087724</v>
      </c>
      <c r="O269" s="6">
        <f t="shared" si="39"/>
        <v>-55513.755218998878</v>
      </c>
      <c r="P269" s="5">
        <f t="shared" si="40"/>
        <v>1791952.5</v>
      </c>
      <c r="Q269" s="5" t="str">
        <f t="shared" si="41"/>
        <v/>
      </c>
      <c r="R269">
        <v>1</v>
      </c>
      <c r="S269">
        <v>0</v>
      </c>
      <c r="T269">
        <v>1</v>
      </c>
      <c r="U269">
        <v>0</v>
      </c>
      <c r="V269">
        <v>900</v>
      </c>
      <c r="W269">
        <v>300</v>
      </c>
      <c r="X269">
        <f t="shared" si="44"/>
        <v>114000</v>
      </c>
      <c r="Y269">
        <v>92500</v>
      </c>
      <c r="Z269" s="7">
        <v>4000000</v>
      </c>
      <c r="AA269">
        <v>2</v>
      </c>
    </row>
    <row r="270" spans="1:27" x14ac:dyDescent="0.45">
      <c r="A270">
        <f t="shared" si="46"/>
        <v>2</v>
      </c>
      <c r="B270" s="2">
        <v>44295</v>
      </c>
      <c r="C270" s="9">
        <v>44298</v>
      </c>
      <c r="D270" s="3" t="str">
        <f t="shared" si="42"/>
        <v>Close</v>
      </c>
      <c r="E270" t="s">
        <v>59</v>
      </c>
      <c r="F270" t="str">
        <f>IF(A270="","",IF($K$4=1,SUBSTITUTE(SUBSTITUTE(E270,"_","&amp;")&amp;" "&amp;'[1]Expiry Dates Fut'!$A$8&amp;"-NSF",#REF!,#REF!),"nse_fo|"&amp;SUBSTITUTE(E270,"_","&amp;")&amp;$B$4))</f>
        <v>nse_fo|BANKBARODAEntry Date</v>
      </c>
      <c r="G270">
        <v>11700</v>
      </c>
      <c r="H270">
        <v>23400</v>
      </c>
      <c r="I270">
        <f t="shared" si="45"/>
        <v>2</v>
      </c>
      <c r="J270" s="6">
        <v>76.45</v>
      </c>
      <c r="K270" s="5">
        <f t="shared" si="37"/>
        <v>1788930</v>
      </c>
      <c r="L270" s="4">
        <v>67.825000000000003</v>
      </c>
      <c r="M270" s="4">
        <f t="shared" si="38"/>
        <v>-201825</v>
      </c>
      <c r="N270" s="6">
        <v>455.764725</v>
      </c>
      <c r="O270" s="6">
        <f t="shared" si="39"/>
        <v>-202280.76472499999</v>
      </c>
      <c r="P270" s="5">
        <f t="shared" si="40"/>
        <v>1587105</v>
      </c>
      <c r="Q270" s="5" t="str">
        <f t="shared" si="41"/>
        <v/>
      </c>
      <c r="R270">
        <v>1</v>
      </c>
      <c r="S270">
        <v>0</v>
      </c>
      <c r="T270">
        <v>2</v>
      </c>
      <c r="U270">
        <v>0</v>
      </c>
      <c r="V270">
        <v>900</v>
      </c>
      <c r="W270">
        <v>300</v>
      </c>
      <c r="X270">
        <f t="shared" si="44"/>
        <v>114000</v>
      </c>
      <c r="Y270">
        <v>92500</v>
      </c>
      <c r="Z270" s="7">
        <v>4000000</v>
      </c>
      <c r="AA270">
        <v>2</v>
      </c>
    </row>
    <row r="271" spans="1:27" x14ac:dyDescent="0.45">
      <c r="A271">
        <f t="shared" si="46"/>
        <v>3</v>
      </c>
      <c r="B271" s="2">
        <v>44295</v>
      </c>
      <c r="C271" s="9">
        <v>44298</v>
      </c>
      <c r="D271" s="3" t="str">
        <f t="shared" si="42"/>
        <v>Close</v>
      </c>
      <c r="E271" t="s">
        <v>57</v>
      </c>
      <c r="F271" t="str">
        <f>IF(A271="","",IF($K$4=1,SUBSTITUTE(SUBSTITUTE(E271,"_","&amp;")&amp;" "&amp;'[1]Expiry Dates Fut'!$A$8&amp;"-NSF",#REF!,#REF!),"nse_fo|"&amp;SUBSTITUTE(E271,"_","&amp;")&amp;$B$4))</f>
        <v>nse_fo|CADILAHCEntry Date</v>
      </c>
      <c r="G271">
        <v>2200</v>
      </c>
      <c r="H271">
        <v>4400</v>
      </c>
      <c r="I271">
        <f t="shared" si="45"/>
        <v>2</v>
      </c>
      <c r="J271" s="6">
        <v>502.2</v>
      </c>
      <c r="K271" s="5">
        <f t="shared" si="37"/>
        <v>2209680</v>
      </c>
      <c r="L271" s="4">
        <v>518.25</v>
      </c>
      <c r="M271" s="4">
        <f t="shared" si="38"/>
        <v>70620.000000000044</v>
      </c>
      <c r="N271" s="6">
        <v>606.14729999999997</v>
      </c>
      <c r="O271" s="6">
        <f t="shared" si="39"/>
        <v>70013.852700000047</v>
      </c>
      <c r="P271" s="5">
        <f t="shared" si="40"/>
        <v>2280300</v>
      </c>
      <c r="Q271" s="5" t="str">
        <f t="shared" si="41"/>
        <v/>
      </c>
      <c r="R271">
        <v>1</v>
      </c>
      <c r="S271">
        <v>0</v>
      </c>
      <c r="T271">
        <v>1</v>
      </c>
      <c r="U271">
        <v>0</v>
      </c>
      <c r="V271">
        <v>900</v>
      </c>
      <c r="W271">
        <v>300</v>
      </c>
      <c r="X271">
        <f t="shared" si="44"/>
        <v>114000</v>
      </c>
      <c r="Y271">
        <v>92500</v>
      </c>
      <c r="Z271" s="7">
        <v>4000000</v>
      </c>
      <c r="AA271">
        <v>2</v>
      </c>
    </row>
    <row r="272" spans="1:27" x14ac:dyDescent="0.45">
      <c r="A272">
        <f t="shared" si="46"/>
        <v>4</v>
      </c>
      <c r="B272" s="2">
        <v>44295</v>
      </c>
      <c r="C272" s="9">
        <v>44298</v>
      </c>
      <c r="D272" s="3" t="str">
        <f t="shared" si="42"/>
        <v>Close</v>
      </c>
      <c r="E272" t="s">
        <v>124</v>
      </c>
      <c r="F272" t="str">
        <f>IF(A272="","",IF($K$4=1,SUBSTITUTE(SUBSTITUTE(E272,"_","&amp;")&amp;" "&amp;'[1]Expiry Dates Fut'!$A$8&amp;"-NSF",#REF!,#REF!),"nse_fo|"&amp;SUBSTITUTE(E272,"_","&amp;")&amp;$B$4))</f>
        <v>nse_fo|CANBKEntry Date</v>
      </c>
      <c r="G272">
        <v>5400</v>
      </c>
      <c r="H272">
        <v>10800</v>
      </c>
      <c r="I272">
        <f t="shared" si="45"/>
        <v>2</v>
      </c>
      <c r="J272" s="6">
        <v>153.94999999999999</v>
      </c>
      <c r="K272" s="5">
        <f t="shared" si="37"/>
        <v>1662659.9999999998</v>
      </c>
      <c r="L272" s="4">
        <v>138.69999999999999</v>
      </c>
      <c r="M272" s="4">
        <f t="shared" si="38"/>
        <v>-164700</v>
      </c>
      <c r="N272" s="6">
        <v>426.68369999999993</v>
      </c>
      <c r="O272" s="6">
        <f t="shared" si="39"/>
        <v>-165126.68369999999</v>
      </c>
      <c r="P272" s="5">
        <f t="shared" si="40"/>
        <v>1497959.9999999998</v>
      </c>
      <c r="Q272" s="5" t="str">
        <f t="shared" si="41"/>
        <v/>
      </c>
      <c r="R272">
        <v>2</v>
      </c>
      <c r="S272">
        <v>1</v>
      </c>
      <c r="T272">
        <v>1</v>
      </c>
      <c r="U272">
        <v>0</v>
      </c>
      <c r="V272">
        <v>900</v>
      </c>
      <c r="W272">
        <v>300</v>
      </c>
      <c r="X272">
        <f t="shared" si="44"/>
        <v>114500</v>
      </c>
      <c r="Y272">
        <v>92500</v>
      </c>
      <c r="Z272" s="7">
        <v>4000000</v>
      </c>
      <c r="AA272">
        <v>2</v>
      </c>
    </row>
    <row r="273" spans="1:27" x14ac:dyDescent="0.45">
      <c r="A273">
        <f t="shared" si="46"/>
        <v>5</v>
      </c>
      <c r="B273" s="2">
        <v>44295</v>
      </c>
      <c r="C273" s="9">
        <v>44298</v>
      </c>
      <c r="D273" s="3" t="str">
        <f t="shared" si="42"/>
        <v>Close</v>
      </c>
      <c r="E273" t="s">
        <v>96</v>
      </c>
      <c r="F273" t="str">
        <f>IF(A273="","",IF($K$4=1,SUBSTITUTE(SUBSTITUTE(E273,"_","&amp;")&amp;" "&amp;'[1]Expiry Dates Fut'!$A$8&amp;"-NSF",#REF!,#REF!),"nse_fo|"&amp;SUBSTITUTE(E273,"_","&amp;")&amp;$B$4))</f>
        <v>nse_fo|GLENMARKEntry Date</v>
      </c>
      <c r="G273">
        <v>1150</v>
      </c>
      <c r="H273">
        <v>3450</v>
      </c>
      <c r="I273">
        <f t="shared" si="45"/>
        <v>3</v>
      </c>
      <c r="J273" s="6">
        <v>527.75</v>
      </c>
      <c r="K273" s="5">
        <f t="shared" si="37"/>
        <v>1820737.5</v>
      </c>
      <c r="L273" s="4">
        <v>515.70000000000005</v>
      </c>
      <c r="M273" s="4">
        <f t="shared" si="38"/>
        <v>-41572.49999999984</v>
      </c>
      <c r="N273" s="6">
        <v>485.98683749999998</v>
      </c>
      <c r="O273" s="6">
        <f t="shared" si="39"/>
        <v>-42058.48683749984</v>
      </c>
      <c r="P273" s="5">
        <f t="shared" si="40"/>
        <v>1779165.0000000002</v>
      </c>
      <c r="Q273" s="5" t="str">
        <f t="shared" si="41"/>
        <v/>
      </c>
      <c r="R273">
        <v>2</v>
      </c>
      <c r="S273">
        <v>1</v>
      </c>
      <c r="T273">
        <v>2</v>
      </c>
      <c r="U273">
        <v>0</v>
      </c>
      <c r="V273">
        <v>900</v>
      </c>
      <c r="W273">
        <v>300</v>
      </c>
      <c r="X273">
        <f t="shared" si="44"/>
        <v>114500</v>
      </c>
      <c r="Y273">
        <v>92500</v>
      </c>
      <c r="Z273" s="7">
        <v>4000000</v>
      </c>
      <c r="AA273">
        <v>2</v>
      </c>
    </row>
    <row r="274" spans="1:27" x14ac:dyDescent="0.45">
      <c r="A274">
        <f t="shared" si="46"/>
        <v>6</v>
      </c>
      <c r="B274" s="2">
        <v>44295</v>
      </c>
      <c r="C274" s="9">
        <v>44298</v>
      </c>
      <c r="D274" s="3" t="str">
        <f t="shared" si="42"/>
        <v>Close</v>
      </c>
      <c r="E274" t="s">
        <v>168</v>
      </c>
      <c r="F274" t="str">
        <f>IF(A274="","",IF($K$4=1,SUBSTITUTE(SUBSTITUTE(E274,"_","&amp;")&amp;" "&amp;'[1]Expiry Dates Fut'!$A$8&amp;"-NSF",#REF!,#REF!),"nse_fo|"&amp;SUBSTITUTE(E274,"_","&amp;")&amp;$B$4))</f>
        <v>nse_fo|LTTSEntry Date</v>
      </c>
      <c r="G274">
        <v>200</v>
      </c>
      <c r="H274">
        <v>600</v>
      </c>
      <c r="I274">
        <f t="shared" si="45"/>
        <v>3</v>
      </c>
      <c r="J274" s="6">
        <v>3031.45</v>
      </c>
      <c r="K274" s="5">
        <f t="shared" si="37"/>
        <v>1818870</v>
      </c>
      <c r="L274" s="4">
        <v>2811.4</v>
      </c>
      <c r="M274" s="4">
        <f t="shared" si="38"/>
        <v>-132029.99999999983</v>
      </c>
      <c r="N274" s="6">
        <v>473.27085</v>
      </c>
      <c r="O274" s="6">
        <f t="shared" si="39"/>
        <v>-132503.27084999983</v>
      </c>
      <c r="P274" s="5">
        <f t="shared" si="40"/>
        <v>1686840</v>
      </c>
      <c r="Q274" s="5" t="str">
        <f t="shared" si="41"/>
        <v/>
      </c>
      <c r="R274">
        <v>2</v>
      </c>
      <c r="S274">
        <v>2</v>
      </c>
      <c r="T274">
        <v>2</v>
      </c>
      <c r="U274">
        <v>0</v>
      </c>
      <c r="V274">
        <v>900</v>
      </c>
      <c r="W274">
        <v>300</v>
      </c>
      <c r="X274">
        <f t="shared" si="44"/>
        <v>115000</v>
      </c>
      <c r="Y274">
        <v>92500</v>
      </c>
      <c r="Z274" s="7">
        <v>4000000</v>
      </c>
      <c r="AA274">
        <v>2</v>
      </c>
    </row>
    <row r="275" spans="1:27" x14ac:dyDescent="0.45">
      <c r="A275">
        <f t="shared" si="46"/>
        <v>7</v>
      </c>
      <c r="B275" s="2">
        <v>44295</v>
      </c>
      <c r="C275" s="9">
        <v>44298</v>
      </c>
      <c r="D275" s="3" t="str">
        <f t="shared" si="42"/>
        <v>Close</v>
      </c>
      <c r="E275" t="s">
        <v>162</v>
      </c>
      <c r="F275" t="str">
        <f>IF(A275="","",IF($K$4=1,SUBSTITUTE(SUBSTITUTE(E275,"_","&amp;")&amp;" "&amp;'[1]Expiry Dates Fut'!$A$8&amp;"-NSF",#REF!,#REF!),"nse_fo|"&amp;SUBSTITUTE(E275,"_","&amp;")&amp;$B$4))</f>
        <v>nse_fo|PIINDEntry Date</v>
      </c>
      <c r="G275">
        <v>250</v>
      </c>
      <c r="H275">
        <v>750</v>
      </c>
      <c r="I275">
        <f t="shared" si="45"/>
        <v>3</v>
      </c>
      <c r="J275" s="6">
        <v>2653.65</v>
      </c>
      <c r="K275" s="5">
        <f t="shared" si="37"/>
        <v>1990237.5</v>
      </c>
      <c r="L275" s="4">
        <v>2396.85</v>
      </c>
      <c r="M275" s="4">
        <f t="shared" si="38"/>
        <v>-192600.00000000015</v>
      </c>
      <c r="N275" s="6">
        <v>511.36312500000003</v>
      </c>
      <c r="O275" s="6">
        <f t="shared" si="39"/>
        <v>-193111.36312500015</v>
      </c>
      <c r="P275" s="5">
        <f t="shared" si="40"/>
        <v>1797637.5</v>
      </c>
      <c r="Q275" s="5" t="str">
        <f t="shared" si="41"/>
        <v/>
      </c>
      <c r="R275">
        <v>1</v>
      </c>
      <c r="S275">
        <v>0</v>
      </c>
      <c r="T275">
        <v>2</v>
      </c>
      <c r="U275">
        <v>0</v>
      </c>
      <c r="V275">
        <v>900</v>
      </c>
      <c r="W275">
        <v>300</v>
      </c>
      <c r="X275">
        <f t="shared" si="44"/>
        <v>114000</v>
      </c>
      <c r="Y275">
        <v>92500</v>
      </c>
      <c r="Z275" s="7">
        <v>4000000</v>
      </c>
      <c r="AA275">
        <v>2</v>
      </c>
    </row>
    <row r="276" spans="1:27" x14ac:dyDescent="0.45">
      <c r="A276">
        <f t="shared" si="46"/>
        <v>8</v>
      </c>
      <c r="B276" s="2">
        <v>44295</v>
      </c>
      <c r="C276" s="9">
        <v>44298</v>
      </c>
      <c r="D276" s="3" t="str">
        <f t="shared" si="42"/>
        <v>Close</v>
      </c>
      <c r="E276" t="s">
        <v>100</v>
      </c>
      <c r="F276" t="str">
        <f>IF(A276="","",IF($K$4=1,SUBSTITUTE(SUBSTITUTE(E276,"_","&amp;")&amp;" "&amp;'[1]Expiry Dates Fut'!$A$8&amp;"-NSF",#REF!,#REF!),"nse_fo|"&amp;SUBSTITUTE(E276,"_","&amp;")&amp;$B$4))</f>
        <v>nse_fo|PNBEntry Date</v>
      </c>
      <c r="G276">
        <v>16000</v>
      </c>
      <c r="H276">
        <v>48000</v>
      </c>
      <c r="I276">
        <f t="shared" si="45"/>
        <v>3</v>
      </c>
      <c r="J276" s="6">
        <v>38.75</v>
      </c>
      <c r="K276" s="5">
        <f t="shared" si="37"/>
        <v>1860000</v>
      </c>
      <c r="L276" s="4">
        <v>35.35</v>
      </c>
      <c r="M276" s="4">
        <f t="shared" si="38"/>
        <v>-163199.99999999994</v>
      </c>
      <c r="N276" s="6">
        <v>480.16800000000001</v>
      </c>
      <c r="O276" s="6">
        <f t="shared" si="39"/>
        <v>-163680.16799999995</v>
      </c>
      <c r="P276" s="5">
        <f t="shared" si="40"/>
        <v>1696800</v>
      </c>
      <c r="Q276" s="5" t="str">
        <f t="shared" si="41"/>
        <v/>
      </c>
      <c r="R276">
        <v>1</v>
      </c>
      <c r="S276">
        <v>0</v>
      </c>
      <c r="T276">
        <v>1</v>
      </c>
      <c r="U276">
        <v>0</v>
      </c>
      <c r="V276">
        <v>900</v>
      </c>
      <c r="W276">
        <v>300</v>
      </c>
      <c r="X276">
        <f t="shared" si="44"/>
        <v>114000</v>
      </c>
      <c r="Y276">
        <v>92500</v>
      </c>
      <c r="Z276" s="7">
        <v>4000000</v>
      </c>
      <c r="AA276">
        <v>2</v>
      </c>
    </row>
    <row r="277" spans="1:27" x14ac:dyDescent="0.45">
      <c r="A277">
        <f t="shared" si="46"/>
        <v>9</v>
      </c>
      <c r="B277" s="2">
        <v>44295</v>
      </c>
      <c r="C277" s="9">
        <v>44298</v>
      </c>
      <c r="D277" s="3" t="str">
        <f t="shared" si="42"/>
        <v>Close</v>
      </c>
      <c r="E277" t="s">
        <v>116</v>
      </c>
      <c r="F277" t="str">
        <f>IF(A277="","",IF($K$4=1,SUBSTITUTE(SUBSTITUTE(E277,"_","&amp;")&amp;" "&amp;'[1]Expiry Dates Fut'!$A$8&amp;"-NSF",#REF!,#REF!),"nse_fo|"&amp;SUBSTITUTE(E277,"_","&amp;")&amp;$B$4))</f>
        <v>nse_fo|SUNPHARMAEntry Date</v>
      </c>
      <c r="G277">
        <v>1400</v>
      </c>
      <c r="H277">
        <v>2800</v>
      </c>
      <c r="I277">
        <f t="shared" si="45"/>
        <v>2</v>
      </c>
      <c r="J277" s="6">
        <v>641.54999999999995</v>
      </c>
      <c r="K277" s="5">
        <f t="shared" si="37"/>
        <v>1796339.9999999998</v>
      </c>
      <c r="L277" s="4">
        <v>633.29999999999995</v>
      </c>
      <c r="M277" s="4">
        <f t="shared" si="38"/>
        <v>-23100</v>
      </c>
      <c r="N277" s="6">
        <v>481.89329999999995</v>
      </c>
      <c r="O277" s="6">
        <f t="shared" si="39"/>
        <v>-23581.8933</v>
      </c>
      <c r="P277" s="5">
        <f t="shared" si="40"/>
        <v>1773239.9999999998</v>
      </c>
      <c r="Q277" s="5" t="str">
        <f t="shared" si="41"/>
        <v/>
      </c>
      <c r="R277">
        <v>1</v>
      </c>
      <c r="S277">
        <v>0</v>
      </c>
      <c r="T277">
        <v>1</v>
      </c>
      <c r="U277">
        <v>0</v>
      </c>
      <c r="V277">
        <v>900</v>
      </c>
      <c r="W277">
        <v>300</v>
      </c>
      <c r="X277">
        <f t="shared" si="44"/>
        <v>114000</v>
      </c>
      <c r="Y277">
        <v>92500</v>
      </c>
      <c r="Z277" s="7">
        <v>4000000</v>
      </c>
      <c r="AA277">
        <v>2</v>
      </c>
    </row>
    <row r="278" spans="1:27" x14ac:dyDescent="0.45">
      <c r="A278">
        <v>1</v>
      </c>
      <c r="B278" s="2">
        <v>44298</v>
      </c>
      <c r="C278" s="9">
        <v>44299</v>
      </c>
      <c r="D278" s="3" t="str">
        <f t="shared" si="42"/>
        <v>Close</v>
      </c>
      <c r="E278" t="s">
        <v>115</v>
      </c>
      <c r="F278" t="str">
        <f>IF(A278="","",IF($K$4=1,SUBSTITUTE(SUBSTITUTE(E278,"_","&amp;")&amp;" "&amp;'[1]Expiry Dates Fut'!$A$8&amp;"-NSF",#REF!,#REF!),"nse_fo|"&amp;SUBSTITUTE(E278,"_","&amp;")&amp;$B$4))</f>
        <v>nse_fo|CIPLAEntry Date</v>
      </c>
      <c r="G278">
        <v>1300</v>
      </c>
      <c r="H278">
        <v>1300</v>
      </c>
      <c r="I278">
        <v>1</v>
      </c>
      <c r="J278" s="6">
        <v>924.65</v>
      </c>
      <c r="K278" s="5">
        <f t="shared" ref="K278:K341" si="47">IF(A278="","",J278*H278)</f>
        <v>1202045</v>
      </c>
      <c r="L278" s="4">
        <v>909</v>
      </c>
      <c r="M278" s="4">
        <f t="shared" si="38"/>
        <v>-20344.999999999971</v>
      </c>
      <c r="N278" s="6">
        <v>321.80557499999998</v>
      </c>
      <c r="O278" s="6">
        <f t="shared" si="39"/>
        <v>-20666.805574999969</v>
      </c>
      <c r="P278" s="5">
        <f t="shared" si="40"/>
        <v>1181700</v>
      </c>
      <c r="Q278" s="5" t="str">
        <f t="shared" si="41"/>
        <v/>
      </c>
      <c r="R278">
        <v>1</v>
      </c>
      <c r="S278">
        <v>0</v>
      </c>
      <c r="T278">
        <v>2</v>
      </c>
      <c r="U278">
        <v>0</v>
      </c>
      <c r="V278">
        <v>900</v>
      </c>
      <c r="W278">
        <v>300</v>
      </c>
      <c r="X278">
        <f t="shared" si="44"/>
        <v>102500</v>
      </c>
      <c r="Y278">
        <v>92500</v>
      </c>
      <c r="Z278" s="7">
        <v>4000000</v>
      </c>
      <c r="AA278">
        <v>2</v>
      </c>
    </row>
    <row r="279" spans="1:27" x14ac:dyDescent="0.45">
      <c r="A279">
        <v>1</v>
      </c>
      <c r="B279" s="2">
        <v>44299</v>
      </c>
      <c r="C279" s="9">
        <v>44301</v>
      </c>
      <c r="D279" s="3" t="str">
        <f t="shared" si="42"/>
        <v>Close</v>
      </c>
      <c r="E279" t="s">
        <v>113</v>
      </c>
      <c r="F279" t="str">
        <f>IF(A279="","",IF($K$4=1,SUBSTITUTE(SUBSTITUTE(E279,"_","&amp;")&amp;" "&amp;'[1]Expiry Dates Fut'!$A$8&amp;"-NSF",#REF!,#REF!),"nse_fo|"&amp;SUBSTITUTE(E279,"_","&amp;")&amp;$B$4))</f>
        <v>nse_fo|APOLLOTYREEntry Date</v>
      </c>
      <c r="G279">
        <v>5000</v>
      </c>
      <c r="H279">
        <v>10000</v>
      </c>
      <c r="I279">
        <v>2</v>
      </c>
      <c r="J279" s="6">
        <v>210.7</v>
      </c>
      <c r="K279" s="5">
        <f t="shared" si="47"/>
        <v>2107000</v>
      </c>
      <c r="L279" s="4">
        <v>214.8</v>
      </c>
      <c r="M279" s="4">
        <f t="shared" ref="M279:M342" si="48">IF(A279="","",((L279-J279)*H279))</f>
        <v>41000.000000000226</v>
      </c>
      <c r="N279" s="6">
        <v>574.42499999999995</v>
      </c>
      <c r="O279" s="6">
        <f t="shared" ref="O279:O342" si="49">IF(M279="","",M279-N279)</f>
        <v>40425.575000000223</v>
      </c>
      <c r="P279" s="5">
        <f t="shared" ref="P279:P342" si="50">IF(A279="","",L279*H279)</f>
        <v>2148000</v>
      </c>
      <c r="Q279" s="5" t="str">
        <f t="shared" ref="Q279:Q342" si="51">+IF(D279="Open",(K279+P279)/7,"")</f>
        <v/>
      </c>
      <c r="R279">
        <v>1</v>
      </c>
      <c r="S279">
        <v>0</v>
      </c>
      <c r="T279">
        <v>1</v>
      </c>
      <c r="U279">
        <v>0</v>
      </c>
      <c r="V279">
        <v>900</v>
      </c>
      <c r="W279">
        <v>300</v>
      </c>
      <c r="X279">
        <f t="shared" si="44"/>
        <v>114000</v>
      </c>
      <c r="Y279">
        <v>92500</v>
      </c>
      <c r="Z279" s="7">
        <v>4000000</v>
      </c>
      <c r="AA279">
        <v>2</v>
      </c>
    </row>
    <row r="280" spans="1:27" x14ac:dyDescent="0.45">
      <c r="A280">
        <f t="shared" si="46"/>
        <v>2</v>
      </c>
      <c r="B280" s="2">
        <v>44299</v>
      </c>
      <c r="C280" s="9">
        <v>44301</v>
      </c>
      <c r="D280" s="3" t="str">
        <f t="shared" si="42"/>
        <v>Close</v>
      </c>
      <c r="E280" t="s">
        <v>148</v>
      </c>
      <c r="F280" t="str">
        <f>IF(A280="","",IF($K$4=1,SUBSTITUTE(SUBSTITUTE(E280,"_","&amp;")&amp;" "&amp;'[1]Expiry Dates Fut'!$A$8&amp;"-NSF",#REF!,#REF!),"nse_fo|"&amp;SUBSTITUTE(E280,"_","&amp;")&amp;$B$4))</f>
        <v>nse_fo|BAJAJFINSVEntry Date</v>
      </c>
      <c r="G280">
        <v>125</v>
      </c>
      <c r="H280">
        <v>125</v>
      </c>
      <c r="I280">
        <v>1</v>
      </c>
      <c r="J280" s="6">
        <v>9496.1</v>
      </c>
      <c r="K280" s="5">
        <f t="shared" si="47"/>
        <v>1187012.5</v>
      </c>
      <c r="L280" s="4">
        <v>9803.9500000000007</v>
      </c>
      <c r="M280" s="4">
        <f t="shared" si="48"/>
        <v>38481.250000000044</v>
      </c>
      <c r="N280" s="6">
        <v>325.68834375</v>
      </c>
      <c r="O280" s="6">
        <f t="shared" si="49"/>
        <v>38155.561656250044</v>
      </c>
      <c r="P280" s="5">
        <f t="shared" si="50"/>
        <v>1225493.75</v>
      </c>
      <c r="Q280" s="5" t="str">
        <f t="shared" si="51"/>
        <v/>
      </c>
      <c r="R280">
        <v>1</v>
      </c>
      <c r="S280">
        <v>0</v>
      </c>
      <c r="T280">
        <v>1</v>
      </c>
      <c r="U280">
        <v>0</v>
      </c>
      <c r="V280">
        <v>900</v>
      </c>
      <c r="W280">
        <v>300</v>
      </c>
      <c r="X280">
        <f t="shared" si="44"/>
        <v>114000</v>
      </c>
      <c r="Y280">
        <v>92500</v>
      </c>
      <c r="Z280" s="7">
        <v>4000000</v>
      </c>
      <c r="AA280">
        <v>2</v>
      </c>
    </row>
    <row r="281" spans="1:27" x14ac:dyDescent="0.45">
      <c r="A281">
        <f t="shared" si="46"/>
        <v>3</v>
      </c>
      <c r="B281" s="2">
        <v>44299</v>
      </c>
      <c r="C281" s="9">
        <v>44301</v>
      </c>
      <c r="D281" s="3" t="str">
        <f t="shared" ref="D281:D344" si="52">+IF(B281="","",IF(AND(B281&lt;&gt;"",C281=""),"Open","Close"))</f>
        <v>Close</v>
      </c>
      <c r="E281" t="s">
        <v>68</v>
      </c>
      <c r="F281" t="str">
        <f>IF(A281="","",IF($K$4=1,SUBSTITUTE(SUBSTITUTE(E281,"_","&amp;")&amp;" "&amp;'[1]Expiry Dates Fut'!$A$8&amp;"-NSF",#REF!,#REF!),"nse_fo|"&amp;SUBSTITUTE(E281,"_","&amp;")&amp;$B$4))</f>
        <v>nse_fo|CHOLAFINEntry Date</v>
      </c>
      <c r="G281">
        <v>2500</v>
      </c>
      <c r="H281">
        <v>2500</v>
      </c>
      <c r="I281">
        <v>1</v>
      </c>
      <c r="J281" s="6">
        <v>533.65</v>
      </c>
      <c r="K281" s="5">
        <f t="shared" si="47"/>
        <v>1334125</v>
      </c>
      <c r="L281" s="4">
        <v>525.04999999999995</v>
      </c>
      <c r="M281" s="4">
        <f t="shared" si="48"/>
        <v>-21500.000000000058</v>
      </c>
      <c r="N281" s="6">
        <v>357.31125000000003</v>
      </c>
      <c r="O281" s="6">
        <f t="shared" si="49"/>
        <v>-21857.311250000057</v>
      </c>
      <c r="P281" s="5">
        <f t="shared" si="50"/>
        <v>1312625</v>
      </c>
      <c r="Q281" s="5" t="str">
        <f t="shared" si="51"/>
        <v/>
      </c>
      <c r="R281">
        <v>2</v>
      </c>
      <c r="S281">
        <v>1</v>
      </c>
      <c r="T281">
        <v>1</v>
      </c>
      <c r="U281">
        <v>0</v>
      </c>
      <c r="V281">
        <v>900</v>
      </c>
      <c r="W281">
        <v>300</v>
      </c>
      <c r="X281">
        <f t="shared" si="44"/>
        <v>114500</v>
      </c>
      <c r="Y281">
        <v>92500</v>
      </c>
      <c r="Z281" s="7">
        <v>4000000</v>
      </c>
      <c r="AA281">
        <v>2</v>
      </c>
    </row>
    <row r="282" spans="1:27" x14ac:dyDescent="0.45">
      <c r="A282">
        <f t="shared" si="46"/>
        <v>4</v>
      </c>
      <c r="B282" s="2">
        <v>44299</v>
      </c>
      <c r="C282" s="9">
        <v>44301</v>
      </c>
      <c r="D282" s="3" t="str">
        <f t="shared" si="52"/>
        <v>Close</v>
      </c>
      <c r="E282" t="s">
        <v>125</v>
      </c>
      <c r="F282" t="str">
        <f>IF(A282="","",IF($K$4=1,SUBSTITUTE(SUBSTITUTE(E282,"_","&amp;")&amp;" "&amp;'[1]Expiry Dates Fut'!$A$8&amp;"-NSF",#REF!,#REF!),"nse_fo|"&amp;SUBSTITUTE(E282,"_","&amp;")&amp;$B$4))</f>
        <v>nse_fo|FEDERALBNKEntry Date</v>
      </c>
      <c r="G282">
        <v>10000</v>
      </c>
      <c r="H282">
        <v>20000</v>
      </c>
      <c r="I282">
        <v>2</v>
      </c>
      <c r="J282" s="6">
        <v>73.95</v>
      </c>
      <c r="K282" s="5">
        <f t="shared" si="47"/>
        <v>1479000</v>
      </c>
      <c r="L282" s="4">
        <v>76.45</v>
      </c>
      <c r="M282" s="4">
        <f t="shared" si="48"/>
        <v>50000</v>
      </c>
      <c r="N282" s="6">
        <v>406.08</v>
      </c>
      <c r="O282" s="6">
        <f t="shared" si="49"/>
        <v>49593.919999999998</v>
      </c>
      <c r="P282" s="5">
        <f t="shared" si="50"/>
        <v>1529000</v>
      </c>
      <c r="Q282" s="5" t="str">
        <f t="shared" si="51"/>
        <v/>
      </c>
      <c r="R282">
        <v>1</v>
      </c>
      <c r="S282">
        <v>0</v>
      </c>
      <c r="T282">
        <v>2</v>
      </c>
      <c r="U282">
        <v>0</v>
      </c>
      <c r="V282">
        <v>900</v>
      </c>
      <c r="W282">
        <v>300</v>
      </c>
      <c r="X282">
        <f t="shared" si="44"/>
        <v>114000</v>
      </c>
      <c r="Y282">
        <v>92500</v>
      </c>
      <c r="Z282" s="7">
        <v>4000000</v>
      </c>
      <c r="AA282">
        <v>2</v>
      </c>
    </row>
    <row r="283" spans="1:27" x14ac:dyDescent="0.45">
      <c r="A283">
        <f t="shared" si="46"/>
        <v>5</v>
      </c>
      <c r="B283" s="2">
        <v>44299</v>
      </c>
      <c r="C283" s="9">
        <v>44301</v>
      </c>
      <c r="D283" s="3" t="str">
        <f t="shared" si="52"/>
        <v>Close</v>
      </c>
      <c r="E283" t="s">
        <v>97</v>
      </c>
      <c r="F283" t="str">
        <f>IF(A283="","",IF($K$4=1,SUBSTITUTE(SUBSTITUTE(E283,"_","&amp;")&amp;" "&amp;'[1]Expiry Dates Fut'!$A$8&amp;"-NSF",#REF!,#REF!),"nse_fo|"&amp;SUBSTITUTE(E283,"_","&amp;")&amp;$B$4))</f>
        <v>nse_fo|L&amp;TFHEntry Date</v>
      </c>
      <c r="G283">
        <v>8924</v>
      </c>
      <c r="H283">
        <v>17848</v>
      </c>
      <c r="I283">
        <v>2</v>
      </c>
      <c r="J283" s="6">
        <v>91.924999999999997</v>
      </c>
      <c r="K283" s="5">
        <f t="shared" si="47"/>
        <v>1640677.4</v>
      </c>
      <c r="L283" s="4">
        <v>95.2</v>
      </c>
      <c r="M283" s="4">
        <f t="shared" si="48"/>
        <v>58452.200000000099</v>
      </c>
      <c r="N283" s="6">
        <v>450.87394499999999</v>
      </c>
      <c r="O283" s="6">
        <f t="shared" si="49"/>
        <v>58001.3260550001</v>
      </c>
      <c r="P283" s="5">
        <f t="shared" si="50"/>
        <v>1699129.6</v>
      </c>
      <c r="Q283" s="5" t="str">
        <f t="shared" si="51"/>
        <v/>
      </c>
      <c r="R283">
        <v>1</v>
      </c>
      <c r="S283">
        <v>0</v>
      </c>
      <c r="T283">
        <v>2</v>
      </c>
      <c r="U283">
        <v>0</v>
      </c>
      <c r="V283">
        <v>900</v>
      </c>
      <c r="W283">
        <v>300</v>
      </c>
      <c r="X283">
        <f t="shared" si="44"/>
        <v>114000</v>
      </c>
      <c r="Y283">
        <v>92500</v>
      </c>
      <c r="Z283" s="7">
        <v>4000000</v>
      </c>
      <c r="AA283">
        <v>2</v>
      </c>
    </row>
    <row r="284" spans="1:27" x14ac:dyDescent="0.45">
      <c r="A284">
        <f t="shared" si="46"/>
        <v>6</v>
      </c>
      <c r="B284" s="2">
        <v>44299</v>
      </c>
      <c r="C284" s="9">
        <v>44301</v>
      </c>
      <c r="D284" s="3" t="str">
        <f t="shared" si="52"/>
        <v>Close</v>
      </c>
      <c r="E284" t="s">
        <v>139</v>
      </c>
      <c r="F284" t="str">
        <f>IF(A284="","",IF($K$4=1,SUBSTITUTE(SUBSTITUTE(E284,"_","&amp;")&amp;" "&amp;'[1]Expiry Dates Fut'!$A$8&amp;"-NSF",#REF!,#REF!),"nse_fo|"&amp;SUBSTITUTE(E284,"_","&amp;")&amp;$B$4))</f>
        <v>nse_fo|M&amp;MEntry Date</v>
      </c>
      <c r="G284">
        <v>1400</v>
      </c>
      <c r="H284">
        <v>2800</v>
      </c>
      <c r="I284">
        <v>2</v>
      </c>
      <c r="J284" s="6">
        <v>787.85</v>
      </c>
      <c r="K284" s="5">
        <f t="shared" si="47"/>
        <v>2205980</v>
      </c>
      <c r="L284" s="4">
        <v>797.55</v>
      </c>
      <c r="M284" s="4">
        <f t="shared" si="48"/>
        <v>27159.999999999811</v>
      </c>
      <c r="N284" s="6">
        <v>599.28120000000001</v>
      </c>
      <c r="O284" s="6">
        <f t="shared" si="49"/>
        <v>26560.71879999981</v>
      </c>
      <c r="P284" s="5">
        <f t="shared" si="50"/>
        <v>2233140</v>
      </c>
      <c r="Q284" s="5" t="str">
        <f t="shared" si="51"/>
        <v/>
      </c>
      <c r="R284">
        <v>1</v>
      </c>
      <c r="S284">
        <v>0</v>
      </c>
      <c r="T284">
        <v>1</v>
      </c>
      <c r="U284">
        <v>0</v>
      </c>
      <c r="V284">
        <v>900</v>
      </c>
      <c r="W284">
        <v>300</v>
      </c>
      <c r="X284">
        <f t="shared" si="44"/>
        <v>114000</v>
      </c>
      <c r="Y284">
        <v>92500</v>
      </c>
      <c r="Z284" s="7">
        <v>4000000</v>
      </c>
      <c r="AA284">
        <v>2</v>
      </c>
    </row>
    <row r="285" spans="1:27" x14ac:dyDescent="0.45">
      <c r="A285">
        <f t="shared" si="46"/>
        <v>7</v>
      </c>
      <c r="B285" s="2">
        <v>44299</v>
      </c>
      <c r="C285" s="9">
        <v>44301</v>
      </c>
      <c r="D285" s="3" t="str">
        <f t="shared" si="52"/>
        <v>Close</v>
      </c>
      <c r="E285" t="s">
        <v>129</v>
      </c>
      <c r="F285" t="str">
        <f>IF(A285="","",IF($K$4=1,SUBSTITUTE(SUBSTITUTE(E285,"_","&amp;")&amp;" "&amp;'[1]Expiry Dates Fut'!$A$8&amp;"-NSF",#REF!,#REF!),"nse_fo|"&amp;SUBSTITUTE(E285,"_","&amp;")&amp;$B$4))</f>
        <v>nse_fo|ONGCEntry Date</v>
      </c>
      <c r="G285">
        <v>7700</v>
      </c>
      <c r="H285">
        <v>15400</v>
      </c>
      <c r="I285">
        <v>2</v>
      </c>
      <c r="J285" s="6">
        <v>101.5</v>
      </c>
      <c r="K285" s="5">
        <f t="shared" si="47"/>
        <v>1563100</v>
      </c>
      <c r="L285" s="4">
        <v>106.6</v>
      </c>
      <c r="M285" s="4">
        <f t="shared" si="48"/>
        <v>78539.999999999913</v>
      </c>
      <c r="N285" s="6">
        <v>432.63990000000001</v>
      </c>
      <c r="O285" s="6">
        <f t="shared" si="49"/>
        <v>78107.360099999918</v>
      </c>
      <c r="P285" s="5">
        <f t="shared" si="50"/>
        <v>1641640</v>
      </c>
      <c r="Q285" s="5" t="str">
        <f t="shared" si="51"/>
        <v/>
      </c>
      <c r="R285">
        <v>1</v>
      </c>
      <c r="S285">
        <v>0</v>
      </c>
      <c r="T285">
        <v>1</v>
      </c>
      <c r="U285">
        <v>0</v>
      </c>
      <c r="V285">
        <v>900</v>
      </c>
      <c r="W285">
        <v>300</v>
      </c>
      <c r="X285">
        <f t="shared" si="44"/>
        <v>114000</v>
      </c>
      <c r="Y285">
        <v>92500</v>
      </c>
      <c r="Z285" s="7">
        <v>4000000</v>
      </c>
      <c r="AA285">
        <v>2</v>
      </c>
    </row>
    <row r="286" spans="1:27" x14ac:dyDescent="0.45">
      <c r="A286">
        <f t="shared" si="46"/>
        <v>8</v>
      </c>
      <c r="B286" s="2">
        <v>44299</v>
      </c>
      <c r="C286" s="9">
        <v>44301</v>
      </c>
      <c r="D286" s="3" t="str">
        <f t="shared" si="52"/>
        <v>Close</v>
      </c>
      <c r="E286" t="s">
        <v>162</v>
      </c>
      <c r="F286" t="str">
        <f>IF(A286="","",IF($K$4=1,SUBSTITUTE(SUBSTITUTE(E286,"_","&amp;")&amp;" "&amp;'[1]Expiry Dates Fut'!$A$8&amp;"-NSF",#REF!,#REF!),"nse_fo|"&amp;SUBSTITUTE(E286,"_","&amp;")&amp;$B$4))</f>
        <v>nse_fo|PIINDEntry Date</v>
      </c>
      <c r="G286">
        <v>250</v>
      </c>
      <c r="H286">
        <v>750</v>
      </c>
      <c r="I286">
        <v>3</v>
      </c>
      <c r="J286" s="6">
        <v>2506.8000000000002</v>
      </c>
      <c r="K286" s="5">
        <f t="shared" si="47"/>
        <v>1880100.0000000002</v>
      </c>
      <c r="L286" s="4">
        <v>2481.4</v>
      </c>
      <c r="M286" s="4">
        <f t="shared" si="48"/>
        <v>-19050.000000000069</v>
      </c>
      <c r="N286" s="6">
        <v>505.05525</v>
      </c>
      <c r="O286" s="6">
        <f t="shared" si="49"/>
        <v>-19555.05525000007</v>
      </c>
      <c r="P286" s="5">
        <f t="shared" si="50"/>
        <v>1861050</v>
      </c>
      <c r="Q286" s="5" t="str">
        <f t="shared" si="51"/>
        <v/>
      </c>
      <c r="R286">
        <v>1</v>
      </c>
      <c r="S286">
        <v>0</v>
      </c>
      <c r="T286">
        <v>1</v>
      </c>
      <c r="U286">
        <v>0</v>
      </c>
      <c r="V286">
        <v>900</v>
      </c>
      <c r="W286">
        <v>300</v>
      </c>
      <c r="X286">
        <f t="shared" si="44"/>
        <v>114000</v>
      </c>
      <c r="Y286">
        <v>92500</v>
      </c>
      <c r="Z286" s="7">
        <v>4000000</v>
      </c>
      <c r="AA286">
        <v>2</v>
      </c>
    </row>
    <row r="287" spans="1:27" x14ac:dyDescent="0.45">
      <c r="A287">
        <f t="shared" si="46"/>
        <v>9</v>
      </c>
      <c r="B287" s="2">
        <v>44299</v>
      </c>
      <c r="C287" s="9">
        <v>44301</v>
      </c>
      <c r="D287" s="3" t="str">
        <f t="shared" si="52"/>
        <v>Close</v>
      </c>
      <c r="E287" t="s">
        <v>88</v>
      </c>
      <c r="F287" t="str">
        <f>IF(A287="","",IF($K$4=1,SUBSTITUTE(SUBSTITUTE(E287,"_","&amp;")&amp;" "&amp;'[1]Expiry Dates Fut'!$A$8&amp;"-NSF",#REF!,#REF!),"nse_fo|"&amp;SUBSTITUTE(E287,"_","&amp;")&amp;$B$4))</f>
        <v>nse_fo|RECLTDEntry Date</v>
      </c>
      <c r="G287">
        <v>6000</v>
      </c>
      <c r="H287">
        <v>12000</v>
      </c>
      <c r="I287">
        <v>2</v>
      </c>
      <c r="J287" s="6">
        <v>129.25</v>
      </c>
      <c r="K287" s="5">
        <f t="shared" si="47"/>
        <v>1551000</v>
      </c>
      <c r="L287" s="4">
        <v>130.6</v>
      </c>
      <c r="M287" s="4">
        <f t="shared" si="48"/>
        <v>16199.999999999931</v>
      </c>
      <c r="N287" s="6">
        <v>420.95699999999999</v>
      </c>
      <c r="O287" s="6">
        <f t="shared" si="49"/>
        <v>15779.042999999931</v>
      </c>
      <c r="P287" s="5">
        <f t="shared" si="50"/>
        <v>1567200</v>
      </c>
      <c r="Q287" s="5" t="str">
        <f t="shared" si="51"/>
        <v/>
      </c>
      <c r="R287">
        <v>1</v>
      </c>
      <c r="S287">
        <v>0</v>
      </c>
      <c r="T287">
        <v>2</v>
      </c>
      <c r="U287">
        <v>0</v>
      </c>
      <c r="V287">
        <v>900</v>
      </c>
      <c r="W287">
        <v>300</v>
      </c>
      <c r="X287">
        <f t="shared" si="44"/>
        <v>114000</v>
      </c>
      <c r="Y287">
        <v>92500</v>
      </c>
      <c r="Z287" s="7">
        <v>4000000</v>
      </c>
      <c r="AA287">
        <v>2</v>
      </c>
    </row>
    <row r="288" spans="1:27" x14ac:dyDescent="0.45">
      <c r="A288">
        <f t="shared" si="46"/>
        <v>10</v>
      </c>
      <c r="B288" s="2">
        <v>44299</v>
      </c>
      <c r="C288" s="9">
        <v>44301</v>
      </c>
      <c r="D288" s="3" t="str">
        <f t="shared" si="52"/>
        <v>Close</v>
      </c>
      <c r="E288" t="s">
        <v>55</v>
      </c>
      <c r="F288" t="str">
        <f>IF(A288="","",IF($K$4=1,SUBSTITUTE(SUBSTITUTE(E288,"_","&amp;")&amp;" "&amp;'[1]Expiry Dates Fut'!$A$8&amp;"-NSF",#REF!,#REF!),"nse_fo|"&amp;SUBSTITUTE(E288,"_","&amp;")&amp;$B$4))</f>
        <v>nse_fo|SRTRANSFINEntry Date</v>
      </c>
      <c r="G288">
        <v>800</v>
      </c>
      <c r="H288">
        <v>1600</v>
      </c>
      <c r="I288">
        <v>2</v>
      </c>
      <c r="J288" s="6">
        <v>1359.75</v>
      </c>
      <c r="K288" s="5">
        <f t="shared" si="47"/>
        <v>2175600</v>
      </c>
      <c r="L288" s="4">
        <v>1366.35</v>
      </c>
      <c r="M288" s="4">
        <f t="shared" si="48"/>
        <v>10559.999999999854</v>
      </c>
      <c r="N288" s="6">
        <v>588.83759999999995</v>
      </c>
      <c r="O288" s="6">
        <f t="shared" si="49"/>
        <v>9971.1623999998537</v>
      </c>
      <c r="P288" s="5">
        <f t="shared" si="50"/>
        <v>2186160</v>
      </c>
      <c r="Q288" s="5" t="str">
        <f t="shared" si="51"/>
        <v/>
      </c>
      <c r="R288">
        <v>1</v>
      </c>
      <c r="S288">
        <v>0</v>
      </c>
      <c r="T288">
        <v>1</v>
      </c>
      <c r="U288">
        <v>0</v>
      </c>
      <c r="V288">
        <v>900</v>
      </c>
      <c r="W288">
        <v>300</v>
      </c>
      <c r="X288">
        <f t="shared" si="44"/>
        <v>114000</v>
      </c>
      <c r="Y288">
        <v>92500</v>
      </c>
      <c r="Z288" s="7">
        <v>4000000</v>
      </c>
      <c r="AA288">
        <v>2</v>
      </c>
    </row>
    <row r="289" spans="1:27" x14ac:dyDescent="0.45">
      <c r="A289">
        <v>1</v>
      </c>
      <c r="B289" s="2">
        <v>44301</v>
      </c>
      <c r="C289" s="9">
        <v>44302</v>
      </c>
      <c r="D289" s="3" t="str">
        <f t="shared" si="52"/>
        <v>Close</v>
      </c>
      <c r="E289" t="s">
        <v>153</v>
      </c>
      <c r="F289" t="str">
        <f>IF(A289="","",IF($K$4=1,SUBSTITUTE(SUBSTITUTE(E289,"_","&amp;")&amp;" "&amp;'[1]Expiry Dates Fut'!$A$8&amp;"-NSF",#REF!,#REF!),"nse_fo|"&amp;SUBSTITUTE(E289,"_","&amp;")&amp;$B$4))</f>
        <v>nse_fo|COFORGEEntry Date</v>
      </c>
      <c r="G289">
        <v>375</v>
      </c>
      <c r="H289">
        <v>750</v>
      </c>
      <c r="I289">
        <f t="shared" si="45"/>
        <v>2</v>
      </c>
      <c r="J289" s="6">
        <v>3038.15</v>
      </c>
      <c r="K289" s="5">
        <f t="shared" si="47"/>
        <v>2278612.5</v>
      </c>
      <c r="L289" s="4">
        <v>3074.9</v>
      </c>
      <c r="M289" s="4">
        <f t="shared" si="48"/>
        <v>27562.5</v>
      </c>
      <c r="N289" s="6">
        <v>618.94631249999998</v>
      </c>
      <c r="O289" s="6">
        <f t="shared" si="49"/>
        <v>26943.5536875</v>
      </c>
      <c r="P289" s="5">
        <f t="shared" si="50"/>
        <v>2306175</v>
      </c>
      <c r="Q289" s="5" t="str">
        <f t="shared" si="51"/>
        <v/>
      </c>
      <c r="R289">
        <v>2</v>
      </c>
      <c r="S289">
        <v>1</v>
      </c>
      <c r="T289">
        <v>1</v>
      </c>
      <c r="U289">
        <v>0</v>
      </c>
      <c r="V289">
        <v>900</v>
      </c>
      <c r="W289">
        <v>300</v>
      </c>
      <c r="X289">
        <f t="shared" si="44"/>
        <v>114500</v>
      </c>
      <c r="Y289">
        <v>92500</v>
      </c>
      <c r="Z289" s="7">
        <v>4000000</v>
      </c>
      <c r="AA289">
        <v>2</v>
      </c>
    </row>
    <row r="290" spans="1:27" x14ac:dyDescent="0.45">
      <c r="A290">
        <f t="shared" si="46"/>
        <v>2</v>
      </c>
      <c r="B290" s="2">
        <v>44301</v>
      </c>
      <c r="C290" s="9">
        <v>44302</v>
      </c>
      <c r="D290" s="3" t="str">
        <f t="shared" si="52"/>
        <v>Close</v>
      </c>
      <c r="E290" t="s">
        <v>96</v>
      </c>
      <c r="F290" t="str">
        <f>IF(A290="","",IF($K$4=1,SUBSTITUTE(SUBSTITUTE(E290,"_","&amp;")&amp;" "&amp;'[1]Expiry Dates Fut'!$A$8&amp;"-NSF",#REF!,#REF!),"nse_fo|"&amp;SUBSTITUTE(E290,"_","&amp;")&amp;$B$4))</f>
        <v>nse_fo|GLENMARKEntry Date</v>
      </c>
      <c r="G290">
        <v>1150</v>
      </c>
      <c r="H290">
        <v>3450</v>
      </c>
      <c r="I290">
        <f t="shared" si="45"/>
        <v>3</v>
      </c>
      <c r="J290" s="6">
        <v>543.65</v>
      </c>
      <c r="K290" s="5">
        <f t="shared" si="47"/>
        <v>1875592.5</v>
      </c>
      <c r="L290" s="4">
        <v>536.85</v>
      </c>
      <c r="M290" s="4">
        <f t="shared" si="48"/>
        <v>-23459.999999999844</v>
      </c>
      <c r="N290" s="6">
        <v>503.24287500000003</v>
      </c>
      <c r="O290" s="6">
        <f t="shared" si="49"/>
        <v>-23963.242874999843</v>
      </c>
      <c r="P290" s="5">
        <f t="shared" si="50"/>
        <v>1852132.5</v>
      </c>
      <c r="Q290" s="5" t="str">
        <f t="shared" si="51"/>
        <v/>
      </c>
      <c r="R290">
        <v>1</v>
      </c>
      <c r="S290">
        <v>0</v>
      </c>
      <c r="T290">
        <v>1</v>
      </c>
      <c r="U290">
        <v>0</v>
      </c>
      <c r="V290">
        <v>900</v>
      </c>
      <c r="W290">
        <v>300</v>
      </c>
      <c r="X290">
        <f t="shared" si="44"/>
        <v>114000</v>
      </c>
      <c r="Y290">
        <v>92500</v>
      </c>
      <c r="Z290" s="7">
        <v>4000000</v>
      </c>
      <c r="AA290">
        <v>2</v>
      </c>
    </row>
    <row r="291" spans="1:27" x14ac:dyDescent="0.45">
      <c r="A291">
        <v>1</v>
      </c>
      <c r="B291" s="2">
        <v>44302</v>
      </c>
      <c r="C291" s="9">
        <v>44305</v>
      </c>
      <c r="D291" s="3" t="str">
        <f t="shared" si="52"/>
        <v>Close</v>
      </c>
      <c r="E291" t="s">
        <v>63</v>
      </c>
      <c r="F291" t="str">
        <f>IF(A291="","",IF($K$4=1,SUBSTITUTE(SUBSTITUTE(E291,"_","&amp;")&amp;" "&amp;'[1]Expiry Dates Fut'!$A$8&amp;"-NSF",#REF!,#REF!),"nse_fo|"&amp;SUBSTITUTE(E291,"_","&amp;")&amp;$B$4))</f>
        <v>nse_fo|ADANIENTEntry Date</v>
      </c>
      <c r="G291">
        <v>2000</v>
      </c>
      <c r="H291">
        <v>2000</v>
      </c>
      <c r="I291">
        <f t="shared" si="45"/>
        <v>1</v>
      </c>
      <c r="J291" s="6">
        <v>1178.0999999999999</v>
      </c>
      <c r="K291" s="5">
        <f t="shared" si="47"/>
        <v>2356200</v>
      </c>
      <c r="L291" s="4">
        <v>1112.8499999999999</v>
      </c>
      <c r="M291" s="4">
        <f t="shared" si="48"/>
        <v>-130500</v>
      </c>
      <c r="N291" s="6">
        <v>618.55650000000003</v>
      </c>
      <c r="O291" s="6">
        <f t="shared" si="49"/>
        <v>-131118.55650000001</v>
      </c>
      <c r="P291" s="5">
        <f t="shared" si="50"/>
        <v>2225700</v>
      </c>
      <c r="Q291" s="5" t="str">
        <f t="shared" si="51"/>
        <v/>
      </c>
      <c r="R291">
        <v>1</v>
      </c>
      <c r="S291">
        <v>0</v>
      </c>
      <c r="T291">
        <v>1</v>
      </c>
      <c r="U291">
        <v>0</v>
      </c>
      <c r="V291">
        <v>900</v>
      </c>
      <c r="W291">
        <v>300</v>
      </c>
      <c r="X291">
        <f t="shared" si="44"/>
        <v>114000</v>
      </c>
      <c r="Y291">
        <v>92500</v>
      </c>
      <c r="Z291" s="7">
        <v>4000000</v>
      </c>
      <c r="AA291">
        <v>2</v>
      </c>
    </row>
    <row r="292" spans="1:27" x14ac:dyDescent="0.45">
      <c r="A292">
        <f t="shared" si="46"/>
        <v>2</v>
      </c>
      <c r="B292" s="2">
        <v>44302</v>
      </c>
      <c r="C292" s="9">
        <v>44305</v>
      </c>
      <c r="D292" s="3" t="str">
        <f t="shared" si="52"/>
        <v>Close</v>
      </c>
      <c r="E292" t="s">
        <v>50</v>
      </c>
      <c r="F292" t="str">
        <f>IF(A292="","",IF($K$4=1,SUBSTITUTE(SUBSTITUTE(E292,"_","&amp;")&amp;" "&amp;'[1]Expiry Dates Fut'!$A$8&amp;"-NSF",#REF!,#REF!),"nse_fo|"&amp;SUBSTITUTE(E292,"_","&amp;")&amp;$B$4))</f>
        <v>nse_fo|BPCLEntry Date</v>
      </c>
      <c r="G292">
        <v>1800</v>
      </c>
      <c r="H292">
        <v>3600</v>
      </c>
      <c r="I292">
        <f t="shared" si="45"/>
        <v>2</v>
      </c>
      <c r="J292" s="6">
        <v>421.85</v>
      </c>
      <c r="K292" s="5">
        <f t="shared" si="47"/>
        <v>1518660</v>
      </c>
      <c r="L292" s="4">
        <v>404.75</v>
      </c>
      <c r="M292" s="4">
        <f t="shared" si="48"/>
        <v>-61560.00000000008</v>
      </c>
      <c r="N292" s="6">
        <v>401.7276</v>
      </c>
      <c r="O292" s="6">
        <f t="shared" si="49"/>
        <v>-61961.727600000078</v>
      </c>
      <c r="P292" s="5">
        <f t="shared" si="50"/>
        <v>1457100</v>
      </c>
      <c r="Q292" s="5" t="str">
        <f t="shared" si="51"/>
        <v/>
      </c>
      <c r="R292">
        <v>2</v>
      </c>
      <c r="S292">
        <v>1</v>
      </c>
      <c r="T292">
        <v>1</v>
      </c>
      <c r="U292">
        <v>0</v>
      </c>
      <c r="V292">
        <v>900</v>
      </c>
      <c r="W292">
        <v>300</v>
      </c>
      <c r="X292">
        <f t="shared" si="44"/>
        <v>114500</v>
      </c>
      <c r="Y292">
        <v>92500</v>
      </c>
      <c r="Z292" s="7">
        <v>4000000</v>
      </c>
      <c r="AA292">
        <v>2</v>
      </c>
    </row>
    <row r="293" spans="1:27" x14ac:dyDescent="0.45">
      <c r="A293">
        <f t="shared" si="46"/>
        <v>3</v>
      </c>
      <c r="B293" s="2">
        <v>44302</v>
      </c>
      <c r="C293" s="9">
        <v>44305</v>
      </c>
      <c r="D293" s="3" t="str">
        <f t="shared" si="52"/>
        <v>Close</v>
      </c>
      <c r="E293" t="s">
        <v>153</v>
      </c>
      <c r="F293" t="str">
        <f>IF(A293="","",IF($K$4=1,SUBSTITUTE(SUBSTITUTE(E293,"_","&amp;")&amp;" "&amp;'[1]Expiry Dates Fut'!$A$8&amp;"-NSF",#REF!,#REF!),"nse_fo|"&amp;SUBSTITUTE(E293,"_","&amp;")&amp;$B$4))</f>
        <v>nse_fo|COFORGEEntry Date</v>
      </c>
      <c r="G293">
        <v>375</v>
      </c>
      <c r="H293">
        <v>750</v>
      </c>
      <c r="I293">
        <f t="shared" si="45"/>
        <v>2</v>
      </c>
      <c r="J293" s="6">
        <v>3181.6</v>
      </c>
      <c r="K293" s="5">
        <f t="shared" si="47"/>
        <v>2386200</v>
      </c>
      <c r="L293" s="4">
        <v>3151</v>
      </c>
      <c r="M293" s="4">
        <f t="shared" si="48"/>
        <v>-22949.999999999931</v>
      </c>
      <c r="N293" s="6">
        <v>641.17574999999999</v>
      </c>
      <c r="O293" s="6">
        <f t="shared" si="49"/>
        <v>-23591.175749999929</v>
      </c>
      <c r="P293" s="5">
        <f t="shared" si="50"/>
        <v>2363250</v>
      </c>
      <c r="Q293" s="5" t="str">
        <f t="shared" si="51"/>
        <v/>
      </c>
      <c r="R293">
        <v>2</v>
      </c>
      <c r="S293">
        <v>1</v>
      </c>
      <c r="T293">
        <v>1</v>
      </c>
      <c r="U293">
        <v>0</v>
      </c>
      <c r="V293">
        <v>900</v>
      </c>
      <c r="W293">
        <v>300</v>
      </c>
      <c r="X293">
        <f t="shared" si="44"/>
        <v>114500</v>
      </c>
      <c r="Y293">
        <v>92500</v>
      </c>
      <c r="Z293" s="7">
        <v>4000000</v>
      </c>
      <c r="AA293">
        <v>2</v>
      </c>
    </row>
    <row r="294" spans="1:27" x14ac:dyDescent="0.45">
      <c r="A294">
        <f t="shared" si="46"/>
        <v>4</v>
      </c>
      <c r="B294" s="2">
        <v>44302</v>
      </c>
      <c r="C294" s="9">
        <v>44305</v>
      </c>
      <c r="D294" s="3" t="str">
        <f t="shared" si="52"/>
        <v>Close</v>
      </c>
      <c r="E294" t="s">
        <v>84</v>
      </c>
      <c r="F294" t="str">
        <f>IF(A294="","",IF($K$4=1,SUBSTITUTE(SUBSTITUTE(E294,"_","&amp;")&amp;" "&amp;'[1]Expiry Dates Fut'!$A$8&amp;"-NSF",#REF!,#REF!),"nse_fo|"&amp;SUBSTITUTE(E294,"_","&amp;")&amp;$B$4))</f>
        <v>nse_fo|HINDALCOEntry Date</v>
      </c>
      <c r="G294">
        <v>4300</v>
      </c>
      <c r="H294">
        <v>4300</v>
      </c>
      <c r="I294">
        <f t="shared" si="45"/>
        <v>1</v>
      </c>
      <c r="J294" s="6">
        <v>369.2</v>
      </c>
      <c r="K294" s="5">
        <f t="shared" si="47"/>
        <v>1587560</v>
      </c>
      <c r="L294" s="4">
        <v>358.7</v>
      </c>
      <c r="M294" s="4">
        <f t="shared" si="48"/>
        <v>-45150</v>
      </c>
      <c r="N294" s="6">
        <v>422.54595</v>
      </c>
      <c r="O294" s="6">
        <f t="shared" si="49"/>
        <v>-45572.54595</v>
      </c>
      <c r="P294" s="5">
        <f t="shared" si="50"/>
        <v>1542410</v>
      </c>
      <c r="Q294" s="5" t="str">
        <f t="shared" si="51"/>
        <v/>
      </c>
      <c r="R294">
        <v>1</v>
      </c>
      <c r="S294">
        <v>0</v>
      </c>
      <c r="T294">
        <v>1</v>
      </c>
      <c r="U294">
        <v>0</v>
      </c>
      <c r="V294">
        <v>900</v>
      </c>
      <c r="W294">
        <v>300</v>
      </c>
      <c r="X294">
        <f t="shared" si="44"/>
        <v>114000</v>
      </c>
      <c r="Y294">
        <v>92500</v>
      </c>
      <c r="Z294" s="7">
        <v>4000000</v>
      </c>
      <c r="AA294">
        <v>2</v>
      </c>
    </row>
    <row r="295" spans="1:27" x14ac:dyDescent="0.45">
      <c r="A295">
        <f t="shared" si="46"/>
        <v>5</v>
      </c>
      <c r="B295" s="2">
        <v>44302</v>
      </c>
      <c r="C295" s="9">
        <v>44305</v>
      </c>
      <c r="D295" s="3" t="str">
        <f t="shared" si="52"/>
        <v>Close</v>
      </c>
      <c r="E295" t="s">
        <v>139</v>
      </c>
      <c r="F295" t="str">
        <f>IF(A295="","",IF($K$4=1,SUBSTITUTE(SUBSTITUTE(E295,"_","&amp;")&amp;" "&amp;'[1]Expiry Dates Fut'!$A$8&amp;"-NSF",#REF!,#REF!),"nse_fo|"&amp;SUBSTITUTE(E295,"_","&amp;")&amp;$B$4))</f>
        <v>nse_fo|M&amp;MEntry Date</v>
      </c>
      <c r="G295">
        <v>1400</v>
      </c>
      <c r="H295">
        <v>2800</v>
      </c>
      <c r="I295">
        <f t="shared" si="45"/>
        <v>2</v>
      </c>
      <c r="J295" s="6">
        <v>830.3</v>
      </c>
      <c r="K295" s="5">
        <f t="shared" si="47"/>
        <v>2324840</v>
      </c>
      <c r="L295" s="4">
        <v>797.9</v>
      </c>
      <c r="M295" s="4">
        <f t="shared" si="48"/>
        <v>-90719.999999999942</v>
      </c>
      <c r="N295" s="6">
        <v>615.45960000000002</v>
      </c>
      <c r="O295" s="6">
        <f t="shared" si="49"/>
        <v>-91335.459599999944</v>
      </c>
      <c r="P295" s="5">
        <f t="shared" si="50"/>
        <v>2234120</v>
      </c>
      <c r="Q295" s="5" t="str">
        <f t="shared" si="51"/>
        <v/>
      </c>
      <c r="R295">
        <v>1</v>
      </c>
      <c r="S295">
        <v>0</v>
      </c>
      <c r="T295">
        <v>1</v>
      </c>
      <c r="U295">
        <v>0</v>
      </c>
      <c r="V295">
        <v>900</v>
      </c>
      <c r="W295">
        <v>300</v>
      </c>
      <c r="X295">
        <f t="shared" si="44"/>
        <v>114000</v>
      </c>
      <c r="Y295">
        <v>92500</v>
      </c>
      <c r="Z295" s="7">
        <v>4000000</v>
      </c>
      <c r="AA295">
        <v>2</v>
      </c>
    </row>
    <row r="296" spans="1:27" x14ac:dyDescent="0.45">
      <c r="A296">
        <f t="shared" si="46"/>
        <v>6</v>
      </c>
      <c r="B296" s="2">
        <v>44302</v>
      </c>
      <c r="C296" s="9">
        <v>44305</v>
      </c>
      <c r="D296" s="3" t="str">
        <f t="shared" si="52"/>
        <v>Close</v>
      </c>
      <c r="E296" t="s">
        <v>171</v>
      </c>
      <c r="F296" t="str">
        <f>IF(A296="","",IF($K$4=1,SUBSTITUTE(SUBSTITUTE(E296,"_","&amp;")&amp;" "&amp;'[1]Expiry Dates Fut'!$A$8&amp;"-NSF",#REF!,#REF!),"nse_fo|"&amp;SUBSTITUTE(E296,"_","&amp;")&amp;$B$4))</f>
        <v>nse_fo|NAVINFLUOREntry Date</v>
      </c>
      <c r="G296">
        <v>225</v>
      </c>
      <c r="H296">
        <v>675</v>
      </c>
      <c r="I296">
        <f t="shared" si="45"/>
        <v>3</v>
      </c>
      <c r="J296" s="6">
        <v>3138.75</v>
      </c>
      <c r="K296" s="5">
        <f t="shared" si="47"/>
        <v>2118656.25</v>
      </c>
      <c r="L296" s="4">
        <v>3048.05</v>
      </c>
      <c r="M296" s="4">
        <f t="shared" si="48"/>
        <v>-61222.499999999876</v>
      </c>
      <c r="N296" s="6">
        <v>563.77215000000001</v>
      </c>
      <c r="O296" s="6">
        <f t="shared" si="49"/>
        <v>-61786.272149999873</v>
      </c>
      <c r="P296" s="5">
        <f t="shared" si="50"/>
        <v>2057433.7500000002</v>
      </c>
      <c r="Q296" s="5" t="str">
        <f t="shared" si="51"/>
        <v/>
      </c>
      <c r="R296">
        <v>2</v>
      </c>
      <c r="S296">
        <v>1</v>
      </c>
      <c r="T296">
        <v>1</v>
      </c>
      <c r="U296">
        <v>0</v>
      </c>
      <c r="V296">
        <v>900</v>
      </c>
      <c r="W296">
        <v>300</v>
      </c>
      <c r="X296">
        <f t="shared" ref="X296:X359" si="53">+IF(B296="","",IF(WEEKDAY(B296)=2,IF(R296=1,102500,IF(AND(R296=2,S296=1),103000,IF(AND(R296=2,S296=2),103500,104000))),IF(R296=1,114000,IF(AND(R296=2,S296=1),114500,IF(AND(R296=2,S296=2),115000,115500)))))</f>
        <v>114500</v>
      </c>
      <c r="Y296">
        <v>92500</v>
      </c>
      <c r="Z296" s="7">
        <v>4000000</v>
      </c>
      <c r="AA296">
        <v>2</v>
      </c>
    </row>
    <row r="297" spans="1:27" x14ac:dyDescent="0.45">
      <c r="A297">
        <f t="shared" si="46"/>
        <v>7</v>
      </c>
      <c r="B297" s="2">
        <v>44302</v>
      </c>
      <c r="C297" s="9">
        <v>44305</v>
      </c>
      <c r="D297" s="3" t="str">
        <f t="shared" si="52"/>
        <v>Close</v>
      </c>
      <c r="E297" t="s">
        <v>94</v>
      </c>
      <c r="F297" t="str">
        <f>IF(A297="","",IF($K$4=1,SUBSTITUTE(SUBSTITUTE(E297,"_","&amp;")&amp;" "&amp;'[1]Expiry Dates Fut'!$A$8&amp;"-NSF",#REF!,#REF!),"nse_fo|"&amp;SUBSTITUTE(E297,"_","&amp;")&amp;$B$4))</f>
        <v>nse_fo|SUNTVEntry Date</v>
      </c>
      <c r="G297">
        <v>1500</v>
      </c>
      <c r="H297">
        <v>3000</v>
      </c>
      <c r="I297">
        <f t="shared" ref="I297:I360" si="54">+IF(D297="","",H297/G297)</f>
        <v>2</v>
      </c>
      <c r="J297" s="6">
        <v>486</v>
      </c>
      <c r="K297" s="5">
        <f t="shared" si="47"/>
        <v>1458000</v>
      </c>
      <c r="L297" s="4">
        <v>458.2</v>
      </c>
      <c r="M297" s="4">
        <f t="shared" si="48"/>
        <v>-83400.000000000029</v>
      </c>
      <c r="N297" s="6">
        <v>382.40100000000001</v>
      </c>
      <c r="O297" s="6">
        <f t="shared" si="49"/>
        <v>-83782.401000000027</v>
      </c>
      <c r="P297" s="5">
        <f t="shared" si="50"/>
        <v>1374600</v>
      </c>
      <c r="Q297" s="5" t="str">
        <f t="shared" si="51"/>
        <v/>
      </c>
      <c r="R297">
        <v>1</v>
      </c>
      <c r="S297">
        <v>0</v>
      </c>
      <c r="T297">
        <v>1</v>
      </c>
      <c r="U297">
        <v>0</v>
      </c>
      <c r="V297">
        <v>900</v>
      </c>
      <c r="W297">
        <v>300</v>
      </c>
      <c r="X297">
        <f t="shared" si="53"/>
        <v>114000</v>
      </c>
      <c r="Y297">
        <v>92500</v>
      </c>
      <c r="Z297" s="7">
        <v>4000000</v>
      </c>
      <c r="AA297">
        <v>2</v>
      </c>
    </row>
    <row r="298" spans="1:27" x14ac:dyDescent="0.45">
      <c r="A298">
        <f t="shared" si="46"/>
        <v>8</v>
      </c>
      <c r="B298" s="2">
        <v>44302</v>
      </c>
      <c r="C298" s="9">
        <v>44305</v>
      </c>
      <c r="D298" s="3" t="str">
        <f t="shared" si="52"/>
        <v>Close</v>
      </c>
      <c r="E298" t="s">
        <v>111</v>
      </c>
      <c r="F298" t="str">
        <f>IF(A298="","",IF($K$4=1,SUBSTITUTE(SUBSTITUTE(E298,"_","&amp;")&amp;" "&amp;'[1]Expiry Dates Fut'!$A$8&amp;"-NSF",#REF!,#REF!),"nse_fo|"&amp;SUBSTITUTE(E298,"_","&amp;")&amp;$B$4))</f>
        <v>nse_fo|TORNTPOWEREntry Date</v>
      </c>
      <c r="G298">
        <v>3000</v>
      </c>
      <c r="H298">
        <v>3000</v>
      </c>
      <c r="I298">
        <f t="shared" si="54"/>
        <v>1</v>
      </c>
      <c r="J298" s="6">
        <v>408.9</v>
      </c>
      <c r="K298" s="5">
        <f t="shared" si="47"/>
        <v>1226700</v>
      </c>
      <c r="L298" s="4">
        <v>395.05</v>
      </c>
      <c r="M298" s="4">
        <f t="shared" si="48"/>
        <v>-41549.999999999898</v>
      </c>
      <c r="N298" s="6">
        <v>325.59975000000003</v>
      </c>
      <c r="O298" s="6">
        <f t="shared" si="49"/>
        <v>-41875.599749999899</v>
      </c>
      <c r="P298" s="5">
        <f t="shared" si="50"/>
        <v>1185150</v>
      </c>
      <c r="Q298" s="5" t="str">
        <f t="shared" si="51"/>
        <v/>
      </c>
      <c r="R298">
        <v>1</v>
      </c>
      <c r="S298">
        <v>0</v>
      </c>
      <c r="T298">
        <v>1</v>
      </c>
      <c r="U298">
        <v>0</v>
      </c>
      <c r="V298">
        <v>900</v>
      </c>
      <c r="W298">
        <v>300</v>
      </c>
      <c r="X298">
        <f t="shared" si="53"/>
        <v>114000</v>
      </c>
      <c r="Y298">
        <v>92500</v>
      </c>
      <c r="Z298" s="7">
        <v>4000000</v>
      </c>
      <c r="AA298">
        <v>2</v>
      </c>
    </row>
    <row r="299" spans="1:27" x14ac:dyDescent="0.45">
      <c r="A299">
        <f t="shared" si="46"/>
        <v>9</v>
      </c>
      <c r="B299" s="2">
        <v>44302</v>
      </c>
      <c r="C299" s="9">
        <v>44305</v>
      </c>
      <c r="D299" s="3" t="str">
        <f t="shared" si="52"/>
        <v>Close</v>
      </c>
      <c r="E299" t="s">
        <v>60</v>
      </c>
      <c r="F299" t="str">
        <f>IF(A299="","",IF($K$4=1,SUBSTITUTE(SUBSTITUTE(E299,"_","&amp;")&amp;" "&amp;'[1]Expiry Dates Fut'!$A$8&amp;"-NSF",#REF!,#REF!),"nse_fo|"&amp;SUBSTITUTE(E299,"_","&amp;")&amp;$B$4))</f>
        <v>nse_fo|ULTRACEMCOEntry Date</v>
      </c>
      <c r="G299">
        <v>200</v>
      </c>
      <c r="H299">
        <v>200</v>
      </c>
      <c r="I299">
        <f t="shared" si="54"/>
        <v>1</v>
      </c>
      <c r="J299" s="6">
        <v>6769.6</v>
      </c>
      <c r="K299" s="5">
        <f t="shared" si="47"/>
        <v>1353920</v>
      </c>
      <c r="L299" s="4">
        <v>6507.85</v>
      </c>
      <c r="M299" s="4">
        <f t="shared" si="48"/>
        <v>-52350</v>
      </c>
      <c r="N299" s="6">
        <v>358.49115</v>
      </c>
      <c r="O299" s="6">
        <f t="shared" si="49"/>
        <v>-52708.491150000002</v>
      </c>
      <c r="P299" s="5">
        <f t="shared" si="50"/>
        <v>1301570</v>
      </c>
      <c r="Q299" s="5" t="str">
        <f t="shared" si="51"/>
        <v/>
      </c>
      <c r="R299">
        <v>1</v>
      </c>
      <c r="S299">
        <v>0</v>
      </c>
      <c r="T299">
        <v>1</v>
      </c>
      <c r="U299">
        <v>0</v>
      </c>
      <c r="V299">
        <v>900</v>
      </c>
      <c r="W299">
        <v>300</v>
      </c>
      <c r="X299">
        <f t="shared" si="53"/>
        <v>114000</v>
      </c>
      <c r="Y299">
        <v>92500</v>
      </c>
      <c r="Z299" s="7">
        <v>4000000</v>
      </c>
      <c r="AA299">
        <v>2</v>
      </c>
    </row>
    <row r="300" spans="1:27" x14ac:dyDescent="0.45">
      <c r="A300">
        <f t="shared" si="46"/>
        <v>10</v>
      </c>
      <c r="B300" s="2">
        <v>44302</v>
      </c>
      <c r="C300" s="9">
        <v>44305</v>
      </c>
      <c r="D300" s="3" t="str">
        <f t="shared" si="52"/>
        <v>Close</v>
      </c>
      <c r="E300" t="s">
        <v>119</v>
      </c>
      <c r="F300" t="str">
        <f>IF(A300="","",IF($K$4=1,SUBSTITUTE(SUBSTITUTE(E300,"_","&amp;")&amp;" "&amp;'[1]Expiry Dates Fut'!$A$8&amp;"-NSF",#REF!,#REF!),"nse_fo|"&amp;SUBSTITUTE(E300,"_","&amp;")&amp;$B$4))</f>
        <v>nse_fo|WIPROEntry Date</v>
      </c>
      <c r="G300">
        <v>3200</v>
      </c>
      <c r="H300">
        <v>3200</v>
      </c>
      <c r="I300">
        <f t="shared" si="54"/>
        <v>1</v>
      </c>
      <c r="J300" s="6">
        <v>470.15</v>
      </c>
      <c r="K300" s="5">
        <f t="shared" si="47"/>
        <v>1504480</v>
      </c>
      <c r="L300" s="4">
        <v>474.7</v>
      </c>
      <c r="M300" s="4">
        <f t="shared" si="48"/>
        <v>14560.000000000036</v>
      </c>
      <c r="N300" s="6">
        <v>408.17520000000002</v>
      </c>
      <c r="O300" s="6">
        <f t="shared" si="49"/>
        <v>14151.824800000037</v>
      </c>
      <c r="P300" s="5">
        <f t="shared" si="50"/>
        <v>1519040</v>
      </c>
      <c r="Q300" s="5" t="str">
        <f t="shared" si="51"/>
        <v/>
      </c>
      <c r="R300">
        <v>1</v>
      </c>
      <c r="S300">
        <v>0</v>
      </c>
      <c r="T300">
        <v>2</v>
      </c>
      <c r="U300">
        <v>0</v>
      </c>
      <c r="V300">
        <v>900</v>
      </c>
      <c r="W300">
        <v>300</v>
      </c>
      <c r="X300">
        <f t="shared" si="53"/>
        <v>114000</v>
      </c>
      <c r="Y300">
        <v>92500</v>
      </c>
      <c r="Z300" s="7">
        <v>4000000</v>
      </c>
      <c r="AA300">
        <v>2</v>
      </c>
    </row>
    <row r="301" spans="1:27" x14ac:dyDescent="0.45">
      <c r="A301">
        <v>1</v>
      </c>
      <c r="B301" s="2">
        <v>44305</v>
      </c>
      <c r="C301" s="9">
        <v>44306</v>
      </c>
      <c r="D301" s="3" t="str">
        <f t="shared" si="52"/>
        <v>Close</v>
      </c>
      <c r="E301" t="s">
        <v>102</v>
      </c>
      <c r="F301" t="str">
        <f>IF(A301="","",IF($K$4=1,SUBSTITUTE(SUBSTITUTE(E301,"_","&amp;")&amp;" "&amp;'[1]Expiry Dates Fut'!$A$8&amp;"-NSF",#REF!,#REF!),"nse_fo|"&amp;SUBSTITUTE(E301,"_","&amp;")&amp;$B$4))</f>
        <v>nse_fo|APOLLOHOSPEntry Date</v>
      </c>
      <c r="G301">
        <v>500</v>
      </c>
      <c r="H301">
        <v>500</v>
      </c>
      <c r="I301">
        <f t="shared" si="54"/>
        <v>1</v>
      </c>
      <c r="J301" s="6">
        <v>3148</v>
      </c>
      <c r="K301" s="5">
        <f t="shared" si="47"/>
        <v>1574000</v>
      </c>
      <c r="L301" s="4">
        <v>3236.25</v>
      </c>
      <c r="M301" s="4">
        <f t="shared" si="48"/>
        <v>44125</v>
      </c>
      <c r="N301" s="6">
        <v>430.93687499999999</v>
      </c>
      <c r="O301" s="6">
        <f t="shared" si="49"/>
        <v>43694.063125000001</v>
      </c>
      <c r="P301" s="5">
        <f t="shared" si="50"/>
        <v>1618125</v>
      </c>
      <c r="Q301" s="5" t="str">
        <f t="shared" si="51"/>
        <v/>
      </c>
      <c r="R301">
        <v>2</v>
      </c>
      <c r="S301">
        <v>1</v>
      </c>
      <c r="T301">
        <v>2</v>
      </c>
      <c r="U301">
        <v>0</v>
      </c>
      <c r="V301">
        <v>900</v>
      </c>
      <c r="W301">
        <v>300</v>
      </c>
      <c r="X301">
        <f t="shared" si="53"/>
        <v>103000</v>
      </c>
      <c r="Y301">
        <v>92500</v>
      </c>
      <c r="Z301" s="7">
        <v>4000000</v>
      </c>
      <c r="AA301">
        <v>2</v>
      </c>
    </row>
    <row r="302" spans="1:27" x14ac:dyDescent="0.45">
      <c r="A302">
        <f t="shared" si="46"/>
        <v>2</v>
      </c>
      <c r="B302" s="2">
        <v>44305</v>
      </c>
      <c r="C302" s="9">
        <v>44306</v>
      </c>
      <c r="D302" s="3" t="str">
        <f t="shared" si="52"/>
        <v>Close</v>
      </c>
      <c r="E302" t="s">
        <v>123</v>
      </c>
      <c r="F302" t="str">
        <f>IF(A302="","",IF($K$4=1,SUBSTITUTE(SUBSTITUTE(E302,"_","&amp;")&amp;" "&amp;'[1]Expiry Dates Fut'!$A$8&amp;"-NSF",#REF!,#REF!),"nse_fo|"&amp;SUBSTITUTE(E302,"_","&amp;")&amp;$B$4))</f>
        <v>nse_fo|CUMMINSINDEntry Date</v>
      </c>
      <c r="G302">
        <v>1200</v>
      </c>
      <c r="H302">
        <v>2400</v>
      </c>
      <c r="I302">
        <f t="shared" si="54"/>
        <v>2</v>
      </c>
      <c r="J302" s="6">
        <v>863.9</v>
      </c>
      <c r="K302" s="5">
        <f t="shared" si="47"/>
        <v>2073360</v>
      </c>
      <c r="L302" s="4">
        <v>850.57500000000005</v>
      </c>
      <c r="M302" s="4">
        <f t="shared" si="48"/>
        <v>-31979.999999999836</v>
      </c>
      <c r="N302" s="6">
        <v>555.48990000000003</v>
      </c>
      <c r="O302" s="6">
        <f t="shared" si="49"/>
        <v>-32535.489899999837</v>
      </c>
      <c r="P302" s="5">
        <f t="shared" si="50"/>
        <v>2041380</v>
      </c>
      <c r="Q302" s="5" t="str">
        <f t="shared" si="51"/>
        <v/>
      </c>
      <c r="R302">
        <v>2</v>
      </c>
      <c r="S302">
        <v>1</v>
      </c>
      <c r="T302">
        <v>2</v>
      </c>
      <c r="U302">
        <v>0</v>
      </c>
      <c r="V302">
        <v>900</v>
      </c>
      <c r="W302">
        <v>300</v>
      </c>
      <c r="X302">
        <f t="shared" si="53"/>
        <v>103000</v>
      </c>
      <c r="Y302">
        <v>92500</v>
      </c>
      <c r="Z302" s="7">
        <v>4000000</v>
      </c>
      <c r="AA302">
        <v>2</v>
      </c>
    </row>
    <row r="303" spans="1:27" x14ac:dyDescent="0.45">
      <c r="A303">
        <f t="shared" si="46"/>
        <v>3</v>
      </c>
      <c r="B303" s="2">
        <v>44305</v>
      </c>
      <c r="C303" s="9">
        <v>44306</v>
      </c>
      <c r="D303" s="3" t="str">
        <f t="shared" si="52"/>
        <v>Close</v>
      </c>
      <c r="E303" t="s">
        <v>159</v>
      </c>
      <c r="F303" t="str">
        <f>IF(A303="","",IF($K$4=1,SUBSTITUTE(SUBSTITUTE(E303,"_","&amp;")&amp;" "&amp;'[1]Expiry Dates Fut'!$A$8&amp;"-NSF",#REF!,#REF!),"nse_fo|"&amp;SUBSTITUTE(E303,"_","&amp;")&amp;$B$4))</f>
        <v>nse_fo|LALPATHLABEntry Date</v>
      </c>
      <c r="G303">
        <v>250</v>
      </c>
      <c r="H303">
        <v>500</v>
      </c>
      <c r="I303">
        <f t="shared" si="54"/>
        <v>2</v>
      </c>
      <c r="J303" s="6">
        <v>3040.25</v>
      </c>
      <c r="K303" s="5">
        <f t="shared" si="47"/>
        <v>1520125</v>
      </c>
      <c r="L303" s="4">
        <v>2954.85</v>
      </c>
      <c r="M303" s="4">
        <f t="shared" si="48"/>
        <v>-42700.000000000044</v>
      </c>
      <c r="N303" s="6">
        <v>404.66924999999998</v>
      </c>
      <c r="O303" s="6">
        <f t="shared" si="49"/>
        <v>-43104.669250000043</v>
      </c>
      <c r="P303" s="5">
        <f t="shared" si="50"/>
        <v>1477425</v>
      </c>
      <c r="Q303" s="5" t="str">
        <f t="shared" si="51"/>
        <v/>
      </c>
      <c r="R303">
        <v>1</v>
      </c>
      <c r="S303">
        <v>0</v>
      </c>
      <c r="T303">
        <v>2</v>
      </c>
      <c r="U303">
        <v>0</v>
      </c>
      <c r="V303">
        <v>900</v>
      </c>
      <c r="W303">
        <v>300</v>
      </c>
      <c r="X303">
        <f t="shared" si="53"/>
        <v>102500</v>
      </c>
      <c r="Y303">
        <v>92500</v>
      </c>
      <c r="Z303" s="7">
        <v>4000000</v>
      </c>
      <c r="AA303">
        <v>2</v>
      </c>
    </row>
    <row r="304" spans="1:27" x14ac:dyDescent="0.45">
      <c r="A304">
        <f t="shared" si="46"/>
        <v>4</v>
      </c>
      <c r="B304" s="2">
        <v>44305</v>
      </c>
      <c r="C304" s="9">
        <v>44306</v>
      </c>
      <c r="D304" s="3" t="str">
        <f t="shared" si="52"/>
        <v>Close</v>
      </c>
      <c r="E304" t="s">
        <v>147</v>
      </c>
      <c r="F304" t="str">
        <f>IF(A304="","",IF($K$4=1,SUBSTITUTE(SUBSTITUTE(E304,"_","&amp;")&amp;" "&amp;'[1]Expiry Dates Fut'!$A$8&amp;"-NSF",#REF!,#REF!),"nse_fo|"&amp;SUBSTITUTE(E304,"_","&amp;")&amp;$B$4))</f>
        <v>nse_fo|NAUKRIEntry Date</v>
      </c>
      <c r="G304">
        <v>250</v>
      </c>
      <c r="H304">
        <v>250</v>
      </c>
      <c r="I304">
        <f t="shared" si="54"/>
        <v>1</v>
      </c>
      <c r="J304" s="6">
        <v>4657.3500000000004</v>
      </c>
      <c r="K304" s="5">
        <f t="shared" si="47"/>
        <v>1164337.5</v>
      </c>
      <c r="L304" s="4">
        <v>4740.95</v>
      </c>
      <c r="M304" s="4">
        <f t="shared" si="48"/>
        <v>20899.999999999862</v>
      </c>
      <c r="N304" s="6">
        <v>317.19262500000002</v>
      </c>
      <c r="O304" s="6">
        <f t="shared" si="49"/>
        <v>20582.807374999862</v>
      </c>
      <c r="P304" s="5">
        <f t="shared" si="50"/>
        <v>1185237.5</v>
      </c>
      <c r="Q304" s="5" t="str">
        <f t="shared" si="51"/>
        <v/>
      </c>
      <c r="R304">
        <v>2</v>
      </c>
      <c r="S304">
        <v>1</v>
      </c>
      <c r="T304">
        <v>1</v>
      </c>
      <c r="U304">
        <v>0</v>
      </c>
      <c r="V304">
        <v>900</v>
      </c>
      <c r="W304">
        <v>300</v>
      </c>
      <c r="X304">
        <f t="shared" si="53"/>
        <v>103000</v>
      </c>
      <c r="Y304">
        <v>92500</v>
      </c>
      <c r="Z304" s="7">
        <v>4000000</v>
      </c>
      <c r="AA304">
        <v>2</v>
      </c>
    </row>
    <row r="305" spans="1:27" x14ac:dyDescent="0.45">
      <c r="A305">
        <v>1</v>
      </c>
      <c r="B305" s="2">
        <v>44306</v>
      </c>
      <c r="C305" s="9">
        <v>44308</v>
      </c>
      <c r="D305" s="3" t="str">
        <f t="shared" si="52"/>
        <v>Close</v>
      </c>
      <c r="E305" t="s">
        <v>68</v>
      </c>
      <c r="F305" t="str">
        <f>IF(A305="","",IF($K$4=1,SUBSTITUTE(SUBSTITUTE(E305,"_","&amp;")&amp;" "&amp;'[1]Expiry Dates Fut'!$A$8&amp;"-NSF",#REF!,#REF!),"nse_fo|"&amp;SUBSTITUTE(E305,"_","&amp;")&amp;$B$4))</f>
        <v>nse_fo|CHOLAFINEntry Date</v>
      </c>
      <c r="G305">
        <v>2500</v>
      </c>
      <c r="H305">
        <v>2500</v>
      </c>
      <c r="I305">
        <f t="shared" si="54"/>
        <v>1</v>
      </c>
      <c r="J305" s="6">
        <v>553.6</v>
      </c>
      <c r="K305" s="5">
        <f t="shared" si="47"/>
        <v>1384000</v>
      </c>
      <c r="L305" s="4">
        <v>535.6</v>
      </c>
      <c r="M305" s="4">
        <f t="shared" si="48"/>
        <v>-45000</v>
      </c>
      <c r="N305" s="6">
        <v>367.60500000000002</v>
      </c>
      <c r="O305" s="6">
        <f t="shared" si="49"/>
        <v>-45367.605000000003</v>
      </c>
      <c r="P305" s="5">
        <f t="shared" si="50"/>
        <v>1339000</v>
      </c>
      <c r="Q305" s="5" t="str">
        <f t="shared" si="51"/>
        <v/>
      </c>
      <c r="R305">
        <v>2</v>
      </c>
      <c r="S305">
        <v>1</v>
      </c>
      <c r="T305">
        <v>1</v>
      </c>
      <c r="U305">
        <v>0</v>
      </c>
      <c r="V305">
        <v>900</v>
      </c>
      <c r="W305">
        <v>300</v>
      </c>
      <c r="X305">
        <f t="shared" si="53"/>
        <v>114500</v>
      </c>
      <c r="Y305">
        <v>92500</v>
      </c>
      <c r="Z305" s="7">
        <v>4000000</v>
      </c>
      <c r="AA305">
        <v>2</v>
      </c>
    </row>
    <row r="306" spans="1:27" x14ac:dyDescent="0.45">
      <c r="A306">
        <f t="shared" si="46"/>
        <v>2</v>
      </c>
      <c r="B306" s="2">
        <v>44306</v>
      </c>
      <c r="C306" s="9">
        <v>44308</v>
      </c>
      <c r="D306" s="3" t="str">
        <f t="shared" si="52"/>
        <v>Close</v>
      </c>
      <c r="E306" t="s">
        <v>44</v>
      </c>
      <c r="F306" t="str">
        <f>IF(A306="","",IF($K$4=1,SUBSTITUTE(SUBSTITUTE(E306,"_","&amp;")&amp;" "&amp;'[1]Expiry Dates Fut'!$A$8&amp;"-NSF",#REF!,#REF!),"nse_fo|"&amp;SUBSTITUTE(E306,"_","&amp;")&amp;$B$4))</f>
        <v>nse_fo|ICICIPRULIEntry Date</v>
      </c>
      <c r="G306">
        <v>1500</v>
      </c>
      <c r="H306">
        <v>3000</v>
      </c>
      <c r="I306">
        <f t="shared" si="54"/>
        <v>2</v>
      </c>
      <c r="J306" s="6">
        <v>504.05</v>
      </c>
      <c r="K306" s="5">
        <f t="shared" si="47"/>
        <v>1512150</v>
      </c>
      <c r="L306" s="4">
        <v>478.92500000000001</v>
      </c>
      <c r="M306" s="4">
        <f t="shared" si="48"/>
        <v>-75375</v>
      </c>
      <c r="N306" s="6">
        <v>398.10487499999999</v>
      </c>
      <c r="O306" s="6">
        <f t="shared" si="49"/>
        <v>-75773.104875000005</v>
      </c>
      <c r="P306" s="5">
        <f t="shared" si="50"/>
        <v>1436775</v>
      </c>
      <c r="Q306" s="5" t="str">
        <f t="shared" si="51"/>
        <v/>
      </c>
      <c r="R306">
        <v>2</v>
      </c>
      <c r="S306">
        <v>1</v>
      </c>
      <c r="T306">
        <v>2</v>
      </c>
      <c r="U306">
        <v>0</v>
      </c>
      <c r="V306">
        <v>900</v>
      </c>
      <c r="W306">
        <v>300</v>
      </c>
      <c r="X306">
        <f t="shared" si="53"/>
        <v>114500</v>
      </c>
      <c r="Y306">
        <v>92500</v>
      </c>
      <c r="Z306" s="7">
        <v>4000000</v>
      </c>
      <c r="AA306">
        <v>2</v>
      </c>
    </row>
    <row r="307" spans="1:27" x14ac:dyDescent="0.45">
      <c r="A307">
        <f t="shared" si="46"/>
        <v>3</v>
      </c>
      <c r="B307" s="2">
        <v>44306</v>
      </c>
      <c r="C307" s="9">
        <v>44308</v>
      </c>
      <c r="D307" s="3" t="str">
        <f t="shared" si="52"/>
        <v>Close</v>
      </c>
      <c r="E307" t="s">
        <v>73</v>
      </c>
      <c r="F307" t="str">
        <f>IF(A307="","",IF($K$4=1,SUBSTITUTE(SUBSTITUTE(E307,"_","&amp;")&amp;" "&amp;'[1]Expiry Dates Fut'!$A$8&amp;"-NSF",#REF!,#REF!),"nse_fo|"&amp;SUBSTITUTE(E307,"_","&amp;")&amp;$B$4))</f>
        <v>nse_fo|M&amp;MFINEntry Date</v>
      </c>
      <c r="G307">
        <v>4000</v>
      </c>
      <c r="H307">
        <v>8000</v>
      </c>
      <c r="I307">
        <f t="shared" si="54"/>
        <v>2</v>
      </c>
      <c r="J307" s="6">
        <v>174.1</v>
      </c>
      <c r="K307" s="5">
        <f t="shared" si="47"/>
        <v>1392800</v>
      </c>
      <c r="L307" s="4">
        <v>168.4</v>
      </c>
      <c r="M307" s="4">
        <f t="shared" si="48"/>
        <v>-45599.999999999913</v>
      </c>
      <c r="N307" s="6">
        <v>369.9</v>
      </c>
      <c r="O307" s="6">
        <f t="shared" si="49"/>
        <v>-45969.899999999914</v>
      </c>
      <c r="P307" s="5">
        <f t="shared" si="50"/>
        <v>1347200</v>
      </c>
      <c r="Q307" s="5" t="str">
        <f t="shared" si="51"/>
        <v/>
      </c>
      <c r="R307">
        <v>1</v>
      </c>
      <c r="S307">
        <v>0</v>
      </c>
      <c r="T307">
        <v>1</v>
      </c>
      <c r="U307">
        <v>0</v>
      </c>
      <c r="V307">
        <v>900</v>
      </c>
      <c r="W307">
        <v>300</v>
      </c>
      <c r="X307">
        <f t="shared" si="53"/>
        <v>114000</v>
      </c>
      <c r="Y307">
        <v>92500</v>
      </c>
      <c r="Z307" s="7">
        <v>4000000</v>
      </c>
      <c r="AA307">
        <v>2</v>
      </c>
    </row>
    <row r="308" spans="1:27" x14ac:dyDescent="0.45">
      <c r="A308">
        <v>1</v>
      </c>
      <c r="B308" s="2">
        <v>44308</v>
      </c>
      <c r="C308" s="9">
        <v>44309</v>
      </c>
      <c r="D308" s="3" t="str">
        <f t="shared" si="52"/>
        <v>Close</v>
      </c>
      <c r="E308" t="s">
        <v>98</v>
      </c>
      <c r="F308" t="str">
        <f>IF(A308="","",IF($K$4=1,SUBSTITUTE(SUBSTITUTE(E308,"_","&amp;")&amp;" "&amp;'[1]Expiry Dates Fut'!$A$8&amp;"-NSF",#REF!,#REF!),"nse_fo|"&amp;SUBSTITUTE(E308,"_","&amp;")&amp;$B$4))</f>
        <v>nse_fo|ADANIPORTSEntry Date</v>
      </c>
      <c r="G308">
        <v>2500</v>
      </c>
      <c r="H308">
        <v>2500</v>
      </c>
      <c r="I308">
        <f t="shared" si="54"/>
        <v>1</v>
      </c>
      <c r="J308" s="6">
        <v>724.2</v>
      </c>
      <c r="K308" s="5">
        <f t="shared" si="47"/>
        <v>1810500</v>
      </c>
      <c r="L308" s="4">
        <v>741.05</v>
      </c>
      <c r="M308" s="4">
        <f t="shared" si="48"/>
        <v>42124.999999999774</v>
      </c>
      <c r="N308" s="6">
        <v>494.52187500000002</v>
      </c>
      <c r="O308" s="6">
        <f t="shared" si="49"/>
        <v>41630.478124999776</v>
      </c>
      <c r="P308" s="5">
        <f t="shared" si="50"/>
        <v>1852625</v>
      </c>
      <c r="Q308" s="5" t="str">
        <f t="shared" si="51"/>
        <v/>
      </c>
      <c r="R308">
        <v>1</v>
      </c>
      <c r="S308">
        <v>0</v>
      </c>
      <c r="T308">
        <v>1</v>
      </c>
      <c r="U308">
        <v>0</v>
      </c>
      <c r="V308">
        <v>900</v>
      </c>
      <c r="W308">
        <v>300</v>
      </c>
      <c r="X308">
        <f t="shared" si="53"/>
        <v>114000</v>
      </c>
      <c r="Y308">
        <v>92500</v>
      </c>
      <c r="Z308" s="7">
        <v>4000000</v>
      </c>
      <c r="AA308">
        <v>2</v>
      </c>
    </row>
    <row r="309" spans="1:27" x14ac:dyDescent="0.45">
      <c r="A309">
        <f t="shared" si="46"/>
        <v>2</v>
      </c>
      <c r="B309" s="2">
        <v>44308</v>
      </c>
      <c r="C309" s="9">
        <v>44309</v>
      </c>
      <c r="D309" s="3" t="str">
        <f t="shared" si="52"/>
        <v>Close</v>
      </c>
      <c r="E309" t="s">
        <v>173</v>
      </c>
      <c r="F309" t="str">
        <f>IF(A309="","",IF($K$4=1,SUBSTITUTE(SUBSTITUTE(E309,"_","&amp;")&amp;" "&amp;'[1]Expiry Dates Fut'!$A$8&amp;"-NSF",#REF!,#REF!),"nse_fo|"&amp;SUBSTITUTE(E309,"_","&amp;")&amp;$B$4))</f>
        <v>nse_fo|ALKEMEntry Date</v>
      </c>
      <c r="G309">
        <v>200</v>
      </c>
      <c r="H309">
        <v>600</v>
      </c>
      <c r="I309">
        <f t="shared" si="54"/>
        <v>3</v>
      </c>
      <c r="J309" s="6">
        <v>2836.6333333299999</v>
      </c>
      <c r="K309" s="5">
        <f t="shared" si="47"/>
        <v>1701979.999998</v>
      </c>
      <c r="L309" s="4">
        <v>2811.5833333300002</v>
      </c>
      <c r="M309" s="4">
        <f t="shared" si="48"/>
        <v>-15029.999999999836</v>
      </c>
      <c r="N309" s="6">
        <v>457.50554999946002</v>
      </c>
      <c r="O309" s="6">
        <f t="shared" si="49"/>
        <v>-15487.505549999296</v>
      </c>
      <c r="P309" s="5">
        <f t="shared" si="50"/>
        <v>1686949.9999980002</v>
      </c>
      <c r="Q309" s="5" t="str">
        <f t="shared" si="51"/>
        <v/>
      </c>
      <c r="R309">
        <v>1</v>
      </c>
      <c r="S309">
        <v>0</v>
      </c>
      <c r="T309">
        <v>2</v>
      </c>
      <c r="U309">
        <v>0</v>
      </c>
      <c r="V309">
        <v>900</v>
      </c>
      <c r="W309">
        <v>300</v>
      </c>
      <c r="X309">
        <f t="shared" si="53"/>
        <v>114000</v>
      </c>
      <c r="Y309">
        <v>92500</v>
      </c>
      <c r="Z309" s="7">
        <v>4000000</v>
      </c>
      <c r="AA309">
        <v>2</v>
      </c>
    </row>
    <row r="310" spans="1:27" x14ac:dyDescent="0.45">
      <c r="A310">
        <f t="shared" si="46"/>
        <v>3</v>
      </c>
      <c r="B310" s="2">
        <v>44308</v>
      </c>
      <c r="C310" s="9">
        <v>44309</v>
      </c>
      <c r="D310" s="3" t="str">
        <f t="shared" si="52"/>
        <v>Close</v>
      </c>
      <c r="E310" t="s">
        <v>66</v>
      </c>
      <c r="F310" t="str">
        <f>IF(A310="","",IF($K$4=1,SUBSTITUTE(SUBSTITUTE(E310,"_","&amp;")&amp;" "&amp;'[1]Expiry Dates Fut'!$A$8&amp;"-NSF",#REF!,#REF!),"nse_fo|"&amp;SUBSTITUTE(E310,"_","&amp;")&amp;$B$4))</f>
        <v>nse_fo|IBULHSGFINEntry Date</v>
      </c>
      <c r="G310">
        <v>3100</v>
      </c>
      <c r="H310">
        <v>9300</v>
      </c>
      <c r="I310">
        <f t="shared" si="54"/>
        <v>3</v>
      </c>
      <c r="J310" s="6">
        <v>182.25</v>
      </c>
      <c r="K310" s="5">
        <f t="shared" si="47"/>
        <v>1694925</v>
      </c>
      <c r="L310" s="4">
        <v>178.1</v>
      </c>
      <c r="M310" s="4">
        <f t="shared" si="48"/>
        <v>-38595.000000000051</v>
      </c>
      <c r="N310" s="6">
        <v>452.41942499999999</v>
      </c>
      <c r="O310" s="6">
        <f t="shared" si="49"/>
        <v>-39047.419425000051</v>
      </c>
      <c r="P310" s="5">
        <f t="shared" si="50"/>
        <v>1656330</v>
      </c>
      <c r="Q310" s="5" t="str">
        <f t="shared" si="51"/>
        <v/>
      </c>
      <c r="R310">
        <v>2</v>
      </c>
      <c r="S310">
        <v>1</v>
      </c>
      <c r="T310">
        <v>1</v>
      </c>
      <c r="U310">
        <v>0</v>
      </c>
      <c r="V310">
        <v>900</v>
      </c>
      <c r="W310">
        <v>300</v>
      </c>
      <c r="X310">
        <f t="shared" si="53"/>
        <v>114500</v>
      </c>
      <c r="Y310">
        <v>92500</v>
      </c>
      <c r="Z310" s="7">
        <v>4000000</v>
      </c>
      <c r="AA310">
        <v>2</v>
      </c>
    </row>
    <row r="311" spans="1:27" x14ac:dyDescent="0.45">
      <c r="A311">
        <f t="shared" si="46"/>
        <v>4</v>
      </c>
      <c r="B311" s="2">
        <v>44308</v>
      </c>
      <c r="C311" s="9">
        <v>44309</v>
      </c>
      <c r="D311" s="3" t="str">
        <f t="shared" si="52"/>
        <v>Close</v>
      </c>
      <c r="E311" t="s">
        <v>79</v>
      </c>
      <c r="F311" t="str">
        <f>IF(A311="","",IF($K$4=1,SUBSTITUTE(SUBSTITUTE(E311,"_","&amp;")&amp;" "&amp;'[1]Expiry Dates Fut'!$A$8&amp;"-NSF",#REF!,#REF!),"nse_fo|"&amp;SUBSTITUTE(E311,"_","&amp;")&amp;$B$4))</f>
        <v>nse_fo|JSWSTEELEntry Date</v>
      </c>
      <c r="G311">
        <v>2700</v>
      </c>
      <c r="H311">
        <v>2700</v>
      </c>
      <c r="I311">
        <f t="shared" si="54"/>
        <v>1</v>
      </c>
      <c r="J311" s="6">
        <v>633.25</v>
      </c>
      <c r="K311" s="5">
        <f t="shared" si="47"/>
        <v>1709775</v>
      </c>
      <c r="L311" s="4">
        <v>647.1</v>
      </c>
      <c r="M311" s="4">
        <f t="shared" si="48"/>
        <v>37395.000000000058</v>
      </c>
      <c r="N311" s="6">
        <v>466.68757499999998</v>
      </c>
      <c r="O311" s="6">
        <f t="shared" si="49"/>
        <v>36928.312425000055</v>
      </c>
      <c r="P311" s="5">
        <f t="shared" si="50"/>
        <v>1747170</v>
      </c>
      <c r="Q311" s="5" t="str">
        <f t="shared" si="51"/>
        <v/>
      </c>
      <c r="R311">
        <v>1</v>
      </c>
      <c r="S311">
        <v>0</v>
      </c>
      <c r="T311">
        <v>1</v>
      </c>
      <c r="U311">
        <v>0</v>
      </c>
      <c r="V311">
        <v>900</v>
      </c>
      <c r="W311">
        <v>300</v>
      </c>
      <c r="X311">
        <f t="shared" si="53"/>
        <v>114000</v>
      </c>
      <c r="Y311">
        <v>92500</v>
      </c>
      <c r="Z311" s="7">
        <v>4000000</v>
      </c>
      <c r="AA311">
        <v>2</v>
      </c>
    </row>
    <row r="312" spans="1:27" x14ac:dyDescent="0.45">
      <c r="A312">
        <f t="shared" si="46"/>
        <v>5</v>
      </c>
      <c r="B312" s="2">
        <v>44308</v>
      </c>
      <c r="C312" s="9">
        <v>44309</v>
      </c>
      <c r="D312" s="3" t="str">
        <f t="shared" si="52"/>
        <v>Close</v>
      </c>
      <c r="E312" t="s">
        <v>34</v>
      </c>
      <c r="F312" t="str">
        <f>IF(A312="","",IF($K$4=1,SUBSTITUTE(SUBSTITUTE(E312,"_","&amp;")&amp;" "&amp;'[1]Expiry Dates Fut'!$A$8&amp;"-NSF",#REF!,#REF!),"nse_fo|"&amp;SUBSTITUTE(E312,"_","&amp;")&amp;$B$4))</f>
        <v>nse_fo|PVREntry Date</v>
      </c>
      <c r="G312">
        <v>407</v>
      </c>
      <c r="H312">
        <v>1628</v>
      </c>
      <c r="I312">
        <f t="shared" si="54"/>
        <v>4</v>
      </c>
      <c r="J312" s="6">
        <v>1060.05</v>
      </c>
      <c r="K312" s="5">
        <f t="shared" si="47"/>
        <v>1725761.4</v>
      </c>
      <c r="L312" s="4">
        <v>1080.25</v>
      </c>
      <c r="M312" s="4">
        <f t="shared" si="48"/>
        <v>32885.600000000071</v>
      </c>
      <c r="N312" s="6">
        <v>470.39513399999998</v>
      </c>
      <c r="O312" s="6">
        <f t="shared" si="49"/>
        <v>32415.204866000073</v>
      </c>
      <c r="P312" s="5">
        <f t="shared" si="50"/>
        <v>1758647</v>
      </c>
      <c r="Q312" s="5" t="str">
        <f t="shared" si="51"/>
        <v/>
      </c>
      <c r="R312">
        <v>1</v>
      </c>
      <c r="S312">
        <v>0</v>
      </c>
      <c r="T312">
        <v>1</v>
      </c>
      <c r="U312">
        <v>0</v>
      </c>
      <c r="V312">
        <v>900</v>
      </c>
      <c r="W312">
        <v>300</v>
      </c>
      <c r="X312">
        <f t="shared" si="53"/>
        <v>114000</v>
      </c>
      <c r="Y312">
        <v>92500</v>
      </c>
      <c r="Z312" s="7">
        <v>4000000</v>
      </c>
      <c r="AA312">
        <v>2</v>
      </c>
    </row>
    <row r="313" spans="1:27" x14ac:dyDescent="0.45">
      <c r="A313">
        <f t="shared" si="46"/>
        <v>6</v>
      </c>
      <c r="B313" s="2">
        <v>44308</v>
      </c>
      <c r="C313" s="9">
        <v>44309</v>
      </c>
      <c r="D313" s="3" t="str">
        <f t="shared" si="52"/>
        <v>Close</v>
      </c>
      <c r="E313" t="s">
        <v>80</v>
      </c>
      <c r="F313" t="str">
        <f>IF(A313="","",IF($K$4=1,SUBSTITUTE(SUBSTITUTE(E313,"_","&amp;")&amp;" "&amp;'[1]Expiry Dates Fut'!$A$8&amp;"-NSF",#REF!,#REF!),"nse_fo|"&amp;SUBSTITUTE(E313,"_","&amp;")&amp;$B$4))</f>
        <v>nse_fo|TATASTEELEntry Date</v>
      </c>
      <c r="G313">
        <v>1700</v>
      </c>
      <c r="H313">
        <v>1700</v>
      </c>
      <c r="I313">
        <f t="shared" si="54"/>
        <v>1</v>
      </c>
      <c r="J313" s="6">
        <v>933.5</v>
      </c>
      <c r="K313" s="5">
        <f t="shared" si="47"/>
        <v>1586950</v>
      </c>
      <c r="L313" s="4">
        <v>940</v>
      </c>
      <c r="M313" s="4">
        <f t="shared" si="48"/>
        <v>11050</v>
      </c>
      <c r="N313" s="6">
        <v>429.96825000000001</v>
      </c>
      <c r="O313" s="6">
        <f t="shared" si="49"/>
        <v>10620.03175</v>
      </c>
      <c r="P313" s="5">
        <f t="shared" si="50"/>
        <v>1598000</v>
      </c>
      <c r="Q313" s="5" t="str">
        <f t="shared" si="51"/>
        <v/>
      </c>
      <c r="R313">
        <v>1</v>
      </c>
      <c r="S313">
        <v>0</v>
      </c>
      <c r="T313">
        <v>1</v>
      </c>
      <c r="U313">
        <v>0</v>
      </c>
      <c r="V313">
        <v>900</v>
      </c>
      <c r="W313">
        <v>300</v>
      </c>
      <c r="X313">
        <f t="shared" si="53"/>
        <v>114000</v>
      </c>
      <c r="Y313">
        <v>92500</v>
      </c>
      <c r="Z313" s="7">
        <v>4000000</v>
      </c>
      <c r="AA313">
        <v>2</v>
      </c>
    </row>
    <row r="314" spans="1:27" x14ac:dyDescent="0.45">
      <c r="A314">
        <f t="shared" si="46"/>
        <v>7</v>
      </c>
      <c r="B314" s="2">
        <v>44308</v>
      </c>
      <c r="C314" s="9">
        <v>44309</v>
      </c>
      <c r="D314" s="3" t="str">
        <f t="shared" si="52"/>
        <v>Close</v>
      </c>
      <c r="E314" t="s">
        <v>119</v>
      </c>
      <c r="F314" t="str">
        <f>IF(A314="","",IF($K$4=1,SUBSTITUTE(SUBSTITUTE(E314,"_","&amp;")&amp;" "&amp;'[1]Expiry Dates Fut'!$A$8&amp;"-NSF",#REF!,#REF!),"nse_fo|"&amp;SUBSTITUTE(E314,"_","&amp;")&amp;$B$4))</f>
        <v>nse_fo|WIPROEntry Date</v>
      </c>
      <c r="G314">
        <v>3200</v>
      </c>
      <c r="H314">
        <v>3200</v>
      </c>
      <c r="I314">
        <f t="shared" si="54"/>
        <v>1</v>
      </c>
      <c r="J314" s="6">
        <v>493.8</v>
      </c>
      <c r="K314" s="5">
        <f t="shared" si="47"/>
        <v>1580160</v>
      </c>
      <c r="L314" s="4">
        <v>485.25</v>
      </c>
      <c r="M314" s="4">
        <f t="shared" si="48"/>
        <v>-27360.000000000036</v>
      </c>
      <c r="N314" s="6">
        <v>422.94960000000003</v>
      </c>
      <c r="O314" s="6">
        <f t="shared" si="49"/>
        <v>-27782.949600000036</v>
      </c>
      <c r="P314" s="5">
        <f t="shared" si="50"/>
        <v>1552800</v>
      </c>
      <c r="Q314" s="5" t="str">
        <f t="shared" si="51"/>
        <v/>
      </c>
      <c r="R314">
        <v>1</v>
      </c>
      <c r="S314">
        <v>0</v>
      </c>
      <c r="T314">
        <v>1</v>
      </c>
      <c r="U314">
        <v>0</v>
      </c>
      <c r="V314">
        <v>900</v>
      </c>
      <c r="W314">
        <v>300</v>
      </c>
      <c r="X314">
        <f t="shared" si="53"/>
        <v>114000</v>
      </c>
      <c r="Y314">
        <v>92500</v>
      </c>
      <c r="Z314" s="7">
        <v>4000000</v>
      </c>
      <c r="AA314">
        <v>2</v>
      </c>
    </row>
    <row r="315" spans="1:27" x14ac:dyDescent="0.45">
      <c r="A315">
        <v>1</v>
      </c>
      <c r="B315" s="2">
        <v>44309</v>
      </c>
      <c r="C315" s="9">
        <v>44312</v>
      </c>
      <c r="D315" s="3" t="str">
        <f t="shared" si="52"/>
        <v>Close</v>
      </c>
      <c r="E315" t="s">
        <v>124</v>
      </c>
      <c r="F315" t="str">
        <f>IF(A315="","",IF($K$4=1,SUBSTITUTE(SUBSTITUTE(E315,"_","&amp;")&amp;" "&amp;'[1]Expiry Dates Fut'!$A$8&amp;"-NSF",#REF!,#REF!),"nse_fo|"&amp;SUBSTITUTE(E315,"_","&amp;")&amp;$B$4))</f>
        <v>nse_fo|CANBKEntry Date</v>
      </c>
      <c r="G315">
        <v>5400</v>
      </c>
      <c r="H315">
        <v>10800</v>
      </c>
      <c r="I315">
        <f t="shared" si="54"/>
        <v>2</v>
      </c>
      <c r="J315" s="6">
        <v>135.1</v>
      </c>
      <c r="K315" s="5">
        <f t="shared" si="47"/>
        <v>1459080</v>
      </c>
      <c r="L315" s="4">
        <v>132.75</v>
      </c>
      <c r="M315" s="4">
        <f t="shared" si="48"/>
        <v>-25379.999999999938</v>
      </c>
      <c r="N315" s="6">
        <v>390.52530000000002</v>
      </c>
      <c r="O315" s="6">
        <f t="shared" si="49"/>
        <v>-25770.525299999939</v>
      </c>
      <c r="P315" s="5">
        <f t="shared" si="50"/>
        <v>1433700</v>
      </c>
      <c r="Q315" s="5" t="str">
        <f t="shared" si="51"/>
        <v/>
      </c>
      <c r="R315">
        <v>1</v>
      </c>
      <c r="S315">
        <v>0</v>
      </c>
      <c r="T315">
        <v>1</v>
      </c>
      <c r="U315">
        <v>0</v>
      </c>
      <c r="V315">
        <v>900</v>
      </c>
      <c r="W315">
        <v>300</v>
      </c>
      <c r="X315">
        <f t="shared" si="53"/>
        <v>114000</v>
      </c>
      <c r="Y315">
        <v>92500</v>
      </c>
      <c r="Z315" s="7">
        <v>4000000</v>
      </c>
      <c r="AA315">
        <v>2</v>
      </c>
    </row>
    <row r="316" spans="1:27" x14ac:dyDescent="0.45">
      <c r="A316">
        <f t="shared" si="46"/>
        <v>2</v>
      </c>
      <c r="B316" s="2">
        <v>44309</v>
      </c>
      <c r="C316" s="9">
        <v>44312</v>
      </c>
      <c r="D316" s="3" t="str">
        <f t="shared" si="52"/>
        <v>Close</v>
      </c>
      <c r="E316" t="s">
        <v>172</v>
      </c>
      <c r="F316" t="str">
        <f>IF(A316="","",IF($K$4=1,SUBSTITUTE(SUBSTITUTE(E316,"_","&amp;")&amp;" "&amp;'[1]Expiry Dates Fut'!$A$8&amp;"-NSF",#REF!,#REF!),"nse_fo|"&amp;SUBSTITUTE(E316,"_","&amp;")&amp;$B$4))</f>
        <v>nse_fo|CUBEntry Date</v>
      </c>
      <c r="G316">
        <v>3100</v>
      </c>
      <c r="H316">
        <v>9300</v>
      </c>
      <c r="I316">
        <f t="shared" si="54"/>
        <v>3</v>
      </c>
      <c r="J316" s="6">
        <v>164.65</v>
      </c>
      <c r="K316" s="5">
        <f t="shared" si="47"/>
        <v>1531245</v>
      </c>
      <c r="L316" s="4">
        <v>165.03333332999901</v>
      </c>
      <c r="M316" s="4">
        <f t="shared" si="48"/>
        <v>3564.9999689907418</v>
      </c>
      <c r="N316" s="6">
        <v>413.91742499581375</v>
      </c>
      <c r="O316" s="6">
        <f t="shared" si="49"/>
        <v>3151.0825439949281</v>
      </c>
      <c r="P316" s="5">
        <f t="shared" si="50"/>
        <v>1534809.9999689907</v>
      </c>
      <c r="Q316" s="5" t="str">
        <f t="shared" si="51"/>
        <v/>
      </c>
      <c r="R316">
        <v>1</v>
      </c>
      <c r="S316">
        <v>0</v>
      </c>
      <c r="T316">
        <v>2</v>
      </c>
      <c r="U316">
        <v>0</v>
      </c>
      <c r="V316">
        <v>900</v>
      </c>
      <c r="W316">
        <v>300</v>
      </c>
      <c r="X316">
        <f t="shared" si="53"/>
        <v>114000</v>
      </c>
      <c r="Y316">
        <v>92500</v>
      </c>
      <c r="Z316" s="7">
        <v>4000000</v>
      </c>
      <c r="AA316">
        <v>2</v>
      </c>
    </row>
    <row r="317" spans="1:27" x14ac:dyDescent="0.45">
      <c r="A317">
        <f t="shared" si="46"/>
        <v>3</v>
      </c>
      <c r="B317" s="2">
        <v>44309</v>
      </c>
      <c r="C317" s="9">
        <v>44312</v>
      </c>
      <c r="D317" s="3" t="str">
        <f t="shared" si="52"/>
        <v>Close</v>
      </c>
      <c r="E317" t="s">
        <v>44</v>
      </c>
      <c r="F317" t="str">
        <f>IF(A317="","",IF($K$4=1,SUBSTITUTE(SUBSTITUTE(E317,"_","&amp;")&amp;" "&amp;'[1]Expiry Dates Fut'!$A$8&amp;"-NSF",#REF!,#REF!),"nse_fo|"&amp;SUBSTITUTE(E317,"_","&amp;")&amp;$B$4))</f>
        <v>nse_fo|ICICIPRULIEntry Date</v>
      </c>
      <c r="G317">
        <v>1500</v>
      </c>
      <c r="H317">
        <v>3000</v>
      </c>
      <c r="I317">
        <f t="shared" si="54"/>
        <v>2</v>
      </c>
      <c r="J317" s="6">
        <v>515.95000000000005</v>
      </c>
      <c r="K317" s="5">
        <f t="shared" si="47"/>
        <v>1547850.0000000002</v>
      </c>
      <c r="L317" s="4">
        <v>507.55</v>
      </c>
      <c r="M317" s="4">
        <f t="shared" si="48"/>
        <v>-25200.000000000102</v>
      </c>
      <c r="N317" s="6">
        <v>414.51749999999998</v>
      </c>
      <c r="O317" s="6">
        <f t="shared" si="49"/>
        <v>-25614.517500000104</v>
      </c>
      <c r="P317" s="5">
        <f t="shared" si="50"/>
        <v>1522650</v>
      </c>
      <c r="Q317" s="5" t="str">
        <f t="shared" si="51"/>
        <v/>
      </c>
      <c r="R317">
        <v>2</v>
      </c>
      <c r="S317">
        <v>1</v>
      </c>
      <c r="T317">
        <v>1</v>
      </c>
      <c r="U317">
        <v>0</v>
      </c>
      <c r="V317">
        <v>900</v>
      </c>
      <c r="W317">
        <v>300</v>
      </c>
      <c r="X317">
        <f t="shared" si="53"/>
        <v>114500</v>
      </c>
      <c r="Y317">
        <v>92500</v>
      </c>
      <c r="Z317" s="7">
        <v>4000000</v>
      </c>
      <c r="AA317">
        <v>2</v>
      </c>
    </row>
    <row r="318" spans="1:27" x14ac:dyDescent="0.45">
      <c r="A318">
        <f t="shared" si="46"/>
        <v>4</v>
      </c>
      <c r="B318" s="2">
        <v>44309</v>
      </c>
      <c r="C318" s="9">
        <v>44312</v>
      </c>
      <c r="D318" s="3" t="str">
        <f t="shared" si="52"/>
        <v>Close</v>
      </c>
      <c r="E318" t="s">
        <v>168</v>
      </c>
      <c r="F318" t="str">
        <f>IF(A318="","",IF($K$4=1,SUBSTITUTE(SUBSTITUTE(E318,"_","&amp;")&amp;" "&amp;'[1]Expiry Dates Fut'!$A$8&amp;"-NSF",#REF!,#REF!),"nse_fo|"&amp;SUBSTITUTE(E318,"_","&amp;")&amp;$B$4))</f>
        <v>nse_fo|LTTSEntry Date</v>
      </c>
      <c r="G318">
        <v>200</v>
      </c>
      <c r="H318">
        <v>600</v>
      </c>
      <c r="I318">
        <f t="shared" si="54"/>
        <v>3</v>
      </c>
      <c r="J318" s="6">
        <v>2649.5</v>
      </c>
      <c r="K318" s="5">
        <f t="shared" si="47"/>
        <v>1589700</v>
      </c>
      <c r="L318" s="4">
        <v>2623.53333333</v>
      </c>
      <c r="M318" s="4">
        <f t="shared" si="48"/>
        <v>-15580.000001999997</v>
      </c>
      <c r="N318" s="6">
        <v>427.11569999973</v>
      </c>
      <c r="O318" s="6">
        <f t="shared" si="49"/>
        <v>-16007.115701999726</v>
      </c>
      <c r="P318" s="5">
        <f t="shared" si="50"/>
        <v>1574119.999998</v>
      </c>
      <c r="Q318" s="5" t="str">
        <f t="shared" si="51"/>
        <v/>
      </c>
      <c r="R318">
        <v>3</v>
      </c>
      <c r="S318">
        <v>2</v>
      </c>
      <c r="T318">
        <v>2</v>
      </c>
      <c r="U318">
        <v>0</v>
      </c>
      <c r="V318">
        <v>900</v>
      </c>
      <c r="W318">
        <v>300</v>
      </c>
      <c r="X318">
        <f t="shared" si="53"/>
        <v>115500</v>
      </c>
      <c r="Y318">
        <v>92500</v>
      </c>
      <c r="Z318" s="7">
        <v>4000000</v>
      </c>
      <c r="AA318">
        <v>2</v>
      </c>
    </row>
    <row r="319" spans="1:27" x14ac:dyDescent="0.45">
      <c r="A319">
        <f t="shared" si="46"/>
        <v>5</v>
      </c>
      <c r="B319" s="2">
        <v>44309</v>
      </c>
      <c r="C319" s="9">
        <v>44312</v>
      </c>
      <c r="D319" s="3" t="str">
        <f t="shared" si="52"/>
        <v>Close</v>
      </c>
      <c r="E319" t="s">
        <v>147</v>
      </c>
      <c r="F319" t="str">
        <f>IF(A319="","",IF($K$4=1,SUBSTITUTE(SUBSTITUTE(E319,"_","&amp;")&amp;" "&amp;'[1]Expiry Dates Fut'!$A$8&amp;"-NSF",#REF!,#REF!),"nse_fo|"&amp;SUBSTITUTE(E319,"_","&amp;")&amp;$B$4))</f>
        <v>nse_fo|NAUKRIEntry Date</v>
      </c>
      <c r="G319">
        <v>250</v>
      </c>
      <c r="H319">
        <v>250</v>
      </c>
      <c r="I319">
        <f t="shared" si="54"/>
        <v>1</v>
      </c>
      <c r="J319" s="6">
        <v>4926.3</v>
      </c>
      <c r="K319" s="5">
        <f t="shared" si="47"/>
        <v>1231575</v>
      </c>
      <c r="L319" s="4">
        <v>4927.45</v>
      </c>
      <c r="M319" s="4">
        <f t="shared" si="48"/>
        <v>287.49999999990905</v>
      </c>
      <c r="N319" s="6">
        <v>332.56406249999998</v>
      </c>
      <c r="O319" s="6">
        <f t="shared" si="49"/>
        <v>-45.064062500090927</v>
      </c>
      <c r="P319" s="5">
        <f t="shared" si="50"/>
        <v>1231862.5</v>
      </c>
      <c r="Q319" s="5" t="str">
        <f t="shared" si="51"/>
        <v/>
      </c>
      <c r="R319">
        <v>1</v>
      </c>
      <c r="S319">
        <v>0</v>
      </c>
      <c r="T319">
        <v>1</v>
      </c>
      <c r="U319">
        <v>0</v>
      </c>
      <c r="V319">
        <v>900</v>
      </c>
      <c r="W319">
        <v>300</v>
      </c>
      <c r="X319">
        <f t="shared" si="53"/>
        <v>114000</v>
      </c>
      <c r="Y319">
        <v>92500</v>
      </c>
      <c r="Z319" s="7">
        <v>4000000</v>
      </c>
      <c r="AA319">
        <v>2</v>
      </c>
    </row>
    <row r="320" spans="1:27" x14ac:dyDescent="0.45">
      <c r="A320">
        <f t="shared" si="46"/>
        <v>6</v>
      </c>
      <c r="B320" s="2">
        <v>44309</v>
      </c>
      <c r="C320" s="9">
        <v>44312</v>
      </c>
      <c r="D320" s="3" t="str">
        <f t="shared" si="52"/>
        <v>Close</v>
      </c>
      <c r="E320" t="s">
        <v>141</v>
      </c>
      <c r="F320" t="str">
        <f>IF(A320="","",IF($K$4=1,SUBSTITUTE(SUBSTITUTE(E320,"_","&amp;")&amp;" "&amp;'[1]Expiry Dates Fut'!$A$8&amp;"-NSF",#REF!,#REF!),"nse_fo|"&amp;SUBSTITUTE(E320,"_","&amp;")&amp;$B$4))</f>
        <v>nse_fo|NTPCEntry Date</v>
      </c>
      <c r="G320">
        <v>5700</v>
      </c>
      <c r="H320">
        <v>17100</v>
      </c>
      <c r="I320">
        <f t="shared" si="54"/>
        <v>3</v>
      </c>
      <c r="J320" s="6">
        <v>101.8</v>
      </c>
      <c r="K320" s="5">
        <f t="shared" si="47"/>
        <v>1740780</v>
      </c>
      <c r="L320" s="4">
        <v>102.2</v>
      </c>
      <c r="M320" s="4">
        <f t="shared" si="48"/>
        <v>6840.0000000000973</v>
      </c>
      <c r="N320" s="6">
        <v>470.93400000000003</v>
      </c>
      <c r="O320" s="6">
        <f t="shared" si="49"/>
        <v>6369.0660000000971</v>
      </c>
      <c r="P320" s="5">
        <f t="shared" si="50"/>
        <v>1747620</v>
      </c>
      <c r="Q320" s="5" t="str">
        <f t="shared" si="51"/>
        <v/>
      </c>
      <c r="R320">
        <v>1</v>
      </c>
      <c r="S320">
        <v>0</v>
      </c>
      <c r="T320">
        <v>1</v>
      </c>
      <c r="U320">
        <v>0</v>
      </c>
      <c r="V320">
        <v>900</v>
      </c>
      <c r="W320">
        <v>300</v>
      </c>
      <c r="X320">
        <f t="shared" si="53"/>
        <v>114000</v>
      </c>
      <c r="Y320">
        <v>92500</v>
      </c>
      <c r="Z320" s="7">
        <v>4000000</v>
      </c>
      <c r="AA320">
        <v>2</v>
      </c>
    </row>
    <row r="321" spans="1:27" x14ac:dyDescent="0.45">
      <c r="A321">
        <f t="shared" si="46"/>
        <v>7</v>
      </c>
      <c r="B321" s="2">
        <v>44309</v>
      </c>
      <c r="C321" s="9">
        <v>44312</v>
      </c>
      <c r="D321" s="3" t="str">
        <f t="shared" si="52"/>
        <v>Close</v>
      </c>
      <c r="E321" t="s">
        <v>42</v>
      </c>
      <c r="F321" t="str">
        <f>IF(A321="","",IF($K$4=1,SUBSTITUTE(SUBSTITUTE(E321,"_","&amp;")&amp;" "&amp;'[1]Expiry Dates Fut'!$A$8&amp;"-NSF",#REF!,#REF!),"nse_fo|"&amp;SUBSTITUTE(E321,"_","&amp;")&amp;$B$4))</f>
        <v>nse_fo|POWERGRIDEntry Date</v>
      </c>
      <c r="G321">
        <v>4000</v>
      </c>
      <c r="H321">
        <v>8000</v>
      </c>
      <c r="I321">
        <f t="shared" si="54"/>
        <v>2</v>
      </c>
      <c r="J321" s="6">
        <v>212.25</v>
      </c>
      <c r="K321" s="5">
        <f t="shared" si="47"/>
        <v>1698000</v>
      </c>
      <c r="L321" s="4">
        <v>210.2</v>
      </c>
      <c r="M321" s="4">
        <f t="shared" si="48"/>
        <v>-16400.000000000091</v>
      </c>
      <c r="N321" s="6">
        <v>456.24599999999998</v>
      </c>
      <c r="O321" s="6">
        <f t="shared" si="49"/>
        <v>-16856.24600000009</v>
      </c>
      <c r="P321" s="5">
        <f t="shared" si="50"/>
        <v>1681600</v>
      </c>
      <c r="Q321" s="5" t="str">
        <f t="shared" si="51"/>
        <v/>
      </c>
      <c r="R321">
        <v>1</v>
      </c>
      <c r="S321">
        <v>0</v>
      </c>
      <c r="T321">
        <v>1</v>
      </c>
      <c r="U321">
        <v>0</v>
      </c>
      <c r="V321">
        <v>900</v>
      </c>
      <c r="W321">
        <v>300</v>
      </c>
      <c r="X321">
        <f t="shared" si="53"/>
        <v>114000</v>
      </c>
      <c r="Y321">
        <v>92500</v>
      </c>
      <c r="Z321" s="7">
        <v>4000000</v>
      </c>
      <c r="AA321">
        <v>2</v>
      </c>
    </row>
    <row r="322" spans="1:27" x14ac:dyDescent="0.45">
      <c r="A322">
        <f t="shared" ref="A322:A385" si="55">IF(D322="","",A321+1)</f>
        <v>8</v>
      </c>
      <c r="B322" s="2">
        <v>44309</v>
      </c>
      <c r="C322" s="9">
        <v>44312</v>
      </c>
      <c r="D322" s="3" t="str">
        <f t="shared" si="52"/>
        <v>Close</v>
      </c>
      <c r="E322" t="s">
        <v>34</v>
      </c>
      <c r="F322" t="str">
        <f>IF(A322="","",IF($K$4=1,SUBSTITUTE(SUBSTITUTE(E322,"_","&amp;")&amp;" "&amp;'[1]Expiry Dates Fut'!$A$8&amp;"-NSF",#REF!,#REF!),"nse_fo|"&amp;SUBSTITUTE(E322,"_","&amp;")&amp;$B$4))</f>
        <v>nse_fo|PVREntry Date</v>
      </c>
      <c r="G322">
        <v>407</v>
      </c>
      <c r="H322">
        <v>1628</v>
      </c>
      <c r="I322">
        <f t="shared" si="54"/>
        <v>4</v>
      </c>
      <c r="J322" s="6">
        <v>1110.95</v>
      </c>
      <c r="K322" s="5">
        <f t="shared" si="47"/>
        <v>1808626.6</v>
      </c>
      <c r="L322" s="4">
        <v>1160.6500000000001</v>
      </c>
      <c r="M322" s="4">
        <f t="shared" si="48"/>
        <v>80911.600000000079</v>
      </c>
      <c r="N322" s="6">
        <v>499.25224800000007</v>
      </c>
      <c r="O322" s="6">
        <f t="shared" si="49"/>
        <v>80412.347752000074</v>
      </c>
      <c r="P322" s="5">
        <f t="shared" si="50"/>
        <v>1889538.2000000002</v>
      </c>
      <c r="Q322" s="5" t="str">
        <f t="shared" si="51"/>
        <v/>
      </c>
      <c r="R322">
        <v>1</v>
      </c>
      <c r="S322">
        <v>0</v>
      </c>
      <c r="T322">
        <v>1</v>
      </c>
      <c r="U322">
        <v>0</v>
      </c>
      <c r="V322">
        <v>900</v>
      </c>
      <c r="W322">
        <v>300</v>
      </c>
      <c r="X322">
        <f t="shared" si="53"/>
        <v>114000</v>
      </c>
      <c r="Y322">
        <v>92500</v>
      </c>
      <c r="Z322" s="7">
        <v>4000000</v>
      </c>
      <c r="AA322">
        <v>2</v>
      </c>
    </row>
    <row r="323" spans="1:27" x14ac:dyDescent="0.45">
      <c r="A323">
        <f t="shared" si="55"/>
        <v>9</v>
      </c>
      <c r="B323" s="2">
        <v>44309</v>
      </c>
      <c r="C323" s="9">
        <v>44312</v>
      </c>
      <c r="D323" s="3" t="str">
        <f t="shared" si="52"/>
        <v>Close</v>
      </c>
      <c r="E323" t="s">
        <v>157</v>
      </c>
      <c r="F323" t="str">
        <f>IF(A323="","",IF($K$4=1,SUBSTITUTE(SUBSTITUTE(E323,"_","&amp;")&amp;" "&amp;'[1]Expiry Dates Fut'!$A$8&amp;"-NSF",#REF!,#REF!),"nse_fo|"&amp;SUBSTITUTE(E323,"_","&amp;")&amp;$B$4))</f>
        <v>nse_fo|SBILIFEEntry Date</v>
      </c>
      <c r="G323">
        <v>750</v>
      </c>
      <c r="H323">
        <v>1500</v>
      </c>
      <c r="I323">
        <f t="shared" si="54"/>
        <v>2</v>
      </c>
      <c r="J323" s="6">
        <v>933.05</v>
      </c>
      <c r="K323" s="5">
        <f t="shared" si="47"/>
        <v>1399575</v>
      </c>
      <c r="L323" s="4">
        <v>925.15</v>
      </c>
      <c r="M323" s="4">
        <f t="shared" si="48"/>
        <v>-11849.999999999965</v>
      </c>
      <c r="N323" s="6">
        <v>376.28550000000001</v>
      </c>
      <c r="O323" s="6">
        <f t="shared" si="49"/>
        <v>-12226.285499999965</v>
      </c>
      <c r="P323" s="5">
        <f t="shared" si="50"/>
        <v>1387725</v>
      </c>
      <c r="Q323" s="5" t="str">
        <f t="shared" si="51"/>
        <v/>
      </c>
      <c r="R323">
        <v>1</v>
      </c>
      <c r="S323">
        <v>0</v>
      </c>
      <c r="T323">
        <v>1</v>
      </c>
      <c r="U323">
        <v>0</v>
      </c>
      <c r="V323">
        <v>900</v>
      </c>
      <c r="W323">
        <v>300</v>
      </c>
      <c r="X323">
        <f t="shared" si="53"/>
        <v>114000</v>
      </c>
      <c r="Y323">
        <v>92500</v>
      </c>
      <c r="Z323" s="7">
        <v>4000000</v>
      </c>
      <c r="AA323">
        <v>2</v>
      </c>
    </row>
    <row r="324" spans="1:27" x14ac:dyDescent="0.45">
      <c r="A324">
        <f t="shared" si="55"/>
        <v>10</v>
      </c>
      <c r="B324" s="2">
        <v>44309</v>
      </c>
      <c r="C324" s="9">
        <v>44312</v>
      </c>
      <c r="D324" s="3" t="str">
        <f t="shared" si="52"/>
        <v>Close</v>
      </c>
      <c r="E324" t="s">
        <v>55</v>
      </c>
      <c r="F324" t="str">
        <f>IF(A324="","",IF($K$4=1,SUBSTITUTE(SUBSTITUTE(E324,"_","&amp;")&amp;" "&amp;'[1]Expiry Dates Fut'!$A$8&amp;"-NSF",#REF!,#REF!),"nse_fo|"&amp;SUBSTITUTE(E324,"_","&amp;")&amp;$B$4))</f>
        <v>nse_fo|SRTRANSFINEntry Date</v>
      </c>
      <c r="G324">
        <v>800</v>
      </c>
      <c r="H324">
        <v>1600</v>
      </c>
      <c r="I324">
        <f t="shared" si="54"/>
        <v>2</v>
      </c>
      <c r="J324" s="6">
        <v>1372</v>
      </c>
      <c r="K324" s="5">
        <f t="shared" si="47"/>
        <v>2195200</v>
      </c>
      <c r="L324" s="4">
        <v>1356.65</v>
      </c>
      <c r="M324" s="4">
        <f t="shared" si="48"/>
        <v>-24559.999999999854</v>
      </c>
      <c r="N324" s="6">
        <v>589.38840000000005</v>
      </c>
      <c r="O324" s="6">
        <f t="shared" si="49"/>
        <v>-25149.388399999854</v>
      </c>
      <c r="P324" s="5">
        <f t="shared" si="50"/>
        <v>2170640</v>
      </c>
      <c r="Q324" s="5" t="str">
        <f t="shared" si="51"/>
        <v/>
      </c>
      <c r="R324">
        <v>1</v>
      </c>
      <c r="S324">
        <v>0</v>
      </c>
      <c r="T324">
        <v>1</v>
      </c>
      <c r="U324">
        <v>0</v>
      </c>
      <c r="V324">
        <v>900</v>
      </c>
      <c r="W324">
        <v>300</v>
      </c>
      <c r="X324">
        <f t="shared" si="53"/>
        <v>114000</v>
      </c>
      <c r="Y324">
        <v>92500</v>
      </c>
      <c r="Z324" s="7">
        <v>4000000</v>
      </c>
      <c r="AA324">
        <v>2</v>
      </c>
    </row>
    <row r="325" spans="1:27" x14ac:dyDescent="0.45">
      <c r="A325">
        <v>1</v>
      </c>
      <c r="B325" s="2">
        <v>44312</v>
      </c>
      <c r="C325" s="9">
        <v>44313</v>
      </c>
      <c r="D325" s="3" t="str">
        <f t="shared" si="52"/>
        <v>Close</v>
      </c>
      <c r="E325" t="s">
        <v>170</v>
      </c>
      <c r="F325" t="str">
        <f>IF(A325="","",IF($K$4=1,SUBSTITUTE(SUBSTITUTE(E325,"_","&amp;")&amp;" "&amp;'[1]Expiry Dates Fut'!$A$8&amp;"-NSF",#REF!,#REF!),"nse_fo|"&amp;SUBSTITUTE(E325,"_","&amp;")&amp;$B$4))</f>
        <v>nse_fo|MPHASISEntry Date</v>
      </c>
      <c r="G325">
        <v>325</v>
      </c>
      <c r="H325">
        <v>975</v>
      </c>
      <c r="I325">
        <f t="shared" si="54"/>
        <v>3</v>
      </c>
      <c r="J325" s="6">
        <v>1784.35</v>
      </c>
      <c r="K325" s="5">
        <f t="shared" si="47"/>
        <v>1739741.25</v>
      </c>
      <c r="L325" s="4">
        <v>1730.7</v>
      </c>
      <c r="M325" s="4">
        <f t="shared" si="48"/>
        <v>-52308.749999999869</v>
      </c>
      <c r="N325" s="6">
        <v>462.66845625000002</v>
      </c>
      <c r="O325" s="6">
        <f t="shared" si="49"/>
        <v>-52771.41845624987</v>
      </c>
      <c r="P325" s="5">
        <f t="shared" si="50"/>
        <v>1687432.5</v>
      </c>
      <c r="Q325" s="5" t="str">
        <f t="shared" si="51"/>
        <v/>
      </c>
      <c r="R325">
        <v>1</v>
      </c>
      <c r="S325">
        <v>0</v>
      </c>
      <c r="T325">
        <v>2</v>
      </c>
      <c r="U325">
        <v>0</v>
      </c>
      <c r="V325">
        <v>900</v>
      </c>
      <c r="W325">
        <v>300</v>
      </c>
      <c r="X325">
        <f t="shared" si="53"/>
        <v>102500</v>
      </c>
      <c r="Y325">
        <v>92500</v>
      </c>
      <c r="Z325" s="7">
        <v>4000000</v>
      </c>
      <c r="AA325">
        <v>2</v>
      </c>
    </row>
    <row r="326" spans="1:27" x14ac:dyDescent="0.45">
      <c r="A326">
        <v>1</v>
      </c>
      <c r="B326" s="2">
        <v>44313</v>
      </c>
      <c r="C326" s="9">
        <v>44314</v>
      </c>
      <c r="D326" s="3" t="str">
        <f t="shared" si="52"/>
        <v>Close</v>
      </c>
      <c r="E326" t="s">
        <v>155</v>
      </c>
      <c r="F326" t="str">
        <f>IF(A326="","",IF($K$4=1,SUBSTITUTE(SUBSTITUTE(E326,"_","&amp;")&amp;" "&amp;'[1]Expiry Dates Fut'!$A$8&amp;"-NSF",#REF!,#REF!),"nse_fo|"&amp;SUBSTITUTE(E326,"_","&amp;")&amp;$B$4))</f>
        <v>nse_fo|AARTIINDEntry Date</v>
      </c>
      <c r="G326">
        <v>425</v>
      </c>
      <c r="H326">
        <v>1275</v>
      </c>
      <c r="I326">
        <f t="shared" si="54"/>
        <v>3</v>
      </c>
      <c r="J326" s="6">
        <v>1529.7</v>
      </c>
      <c r="K326" s="5">
        <f t="shared" si="47"/>
        <v>1950367.5</v>
      </c>
      <c r="L326" s="4">
        <v>1568.3666666700001</v>
      </c>
      <c r="M326" s="4">
        <f t="shared" si="48"/>
        <v>49300.000004250054</v>
      </c>
      <c r="N326" s="6">
        <v>533.25472500057379</v>
      </c>
      <c r="O326" s="6">
        <f t="shared" si="49"/>
        <v>48766.745279249481</v>
      </c>
      <c r="P326" s="5">
        <f t="shared" si="50"/>
        <v>1999667.5000042501</v>
      </c>
      <c r="Q326" s="5" t="str">
        <f t="shared" si="51"/>
        <v/>
      </c>
      <c r="R326">
        <v>1</v>
      </c>
      <c r="S326">
        <v>0</v>
      </c>
      <c r="T326">
        <v>2</v>
      </c>
      <c r="U326">
        <v>0</v>
      </c>
      <c r="V326">
        <v>900</v>
      </c>
      <c r="W326">
        <v>300</v>
      </c>
      <c r="X326">
        <f t="shared" si="53"/>
        <v>114000</v>
      </c>
      <c r="Y326">
        <v>92500</v>
      </c>
      <c r="Z326" s="7">
        <v>4000000</v>
      </c>
      <c r="AA326">
        <v>2</v>
      </c>
    </row>
    <row r="327" spans="1:27" x14ac:dyDescent="0.45">
      <c r="A327">
        <f t="shared" si="55"/>
        <v>2</v>
      </c>
      <c r="B327" s="2">
        <v>44313</v>
      </c>
      <c r="C327" s="9">
        <v>44314</v>
      </c>
      <c r="D327" s="3" t="str">
        <f t="shared" si="52"/>
        <v>Close</v>
      </c>
      <c r="E327" t="s">
        <v>160</v>
      </c>
      <c r="F327" t="str">
        <f>IF(A327="","",IF($K$4=1,SUBSTITUTE(SUBSTITUTE(E327,"_","&amp;")&amp;" "&amp;'[1]Expiry Dates Fut'!$A$8&amp;"-NSF",#REF!,#REF!),"nse_fo|"&amp;SUBSTITUTE(E327,"_","&amp;")&amp;$B$4))</f>
        <v>nse_fo|DEEPAKNTREntry Date</v>
      </c>
      <c r="G327">
        <v>500</v>
      </c>
      <c r="H327">
        <v>1000</v>
      </c>
      <c r="I327">
        <f t="shared" si="54"/>
        <v>2</v>
      </c>
      <c r="J327" s="6">
        <v>1713.35</v>
      </c>
      <c r="K327" s="5">
        <f t="shared" si="47"/>
        <v>1713350</v>
      </c>
      <c r="L327" s="4">
        <v>1811.375</v>
      </c>
      <c r="M327" s="4">
        <f t="shared" si="48"/>
        <v>98025.000000000087</v>
      </c>
      <c r="N327" s="6">
        <v>475.837875</v>
      </c>
      <c r="O327" s="6">
        <f t="shared" si="49"/>
        <v>97549.16212500009</v>
      </c>
      <c r="P327" s="5">
        <f t="shared" si="50"/>
        <v>1811375</v>
      </c>
      <c r="Q327" s="5" t="str">
        <f t="shared" si="51"/>
        <v/>
      </c>
      <c r="R327">
        <v>2</v>
      </c>
      <c r="S327">
        <v>2</v>
      </c>
      <c r="T327">
        <v>2</v>
      </c>
      <c r="U327">
        <v>0</v>
      </c>
      <c r="V327">
        <v>900</v>
      </c>
      <c r="W327">
        <v>300</v>
      </c>
      <c r="X327">
        <f t="shared" si="53"/>
        <v>115000</v>
      </c>
      <c r="Y327">
        <v>92500</v>
      </c>
      <c r="Z327" s="7">
        <v>4000000</v>
      </c>
      <c r="AA327">
        <v>2</v>
      </c>
    </row>
    <row r="328" spans="1:27" x14ac:dyDescent="0.45">
      <c r="A328">
        <f t="shared" si="55"/>
        <v>3</v>
      </c>
      <c r="B328" s="2">
        <v>44313</v>
      </c>
      <c r="C328" s="9">
        <v>44314</v>
      </c>
      <c r="D328" s="3" t="str">
        <f t="shared" si="52"/>
        <v>Close</v>
      </c>
      <c r="E328" t="s">
        <v>84</v>
      </c>
      <c r="F328" t="str">
        <f>IF(A328="","",IF($K$4=1,SUBSTITUTE(SUBSTITUTE(E328,"_","&amp;")&amp;" "&amp;'[1]Expiry Dates Fut'!$A$8&amp;"-NSF",#REF!,#REF!),"nse_fo|"&amp;SUBSTITUTE(E328,"_","&amp;")&amp;$B$4))</f>
        <v>nse_fo|HINDALCOEntry Date</v>
      </c>
      <c r="G328">
        <v>4300</v>
      </c>
      <c r="H328">
        <v>4300</v>
      </c>
      <c r="I328">
        <f t="shared" si="54"/>
        <v>1</v>
      </c>
      <c r="J328" s="6">
        <v>366</v>
      </c>
      <c r="K328" s="5">
        <f t="shared" si="47"/>
        <v>1573800</v>
      </c>
      <c r="L328" s="4">
        <v>362.5</v>
      </c>
      <c r="M328" s="4">
        <f t="shared" si="48"/>
        <v>-15050</v>
      </c>
      <c r="N328" s="6">
        <v>422.89425</v>
      </c>
      <c r="O328" s="6">
        <f t="shared" si="49"/>
        <v>-15472.894249999999</v>
      </c>
      <c r="P328" s="5">
        <f t="shared" si="50"/>
        <v>1558750</v>
      </c>
      <c r="Q328" s="5" t="str">
        <f t="shared" si="51"/>
        <v/>
      </c>
      <c r="R328">
        <v>1</v>
      </c>
      <c r="S328">
        <v>0</v>
      </c>
      <c r="T328">
        <v>2</v>
      </c>
      <c r="U328">
        <v>0</v>
      </c>
      <c r="V328">
        <v>900</v>
      </c>
      <c r="W328">
        <v>300</v>
      </c>
      <c r="X328">
        <f t="shared" si="53"/>
        <v>114000</v>
      </c>
      <c r="Y328">
        <v>92500</v>
      </c>
      <c r="Z328" s="7">
        <v>4000000</v>
      </c>
      <c r="AA328">
        <v>2</v>
      </c>
    </row>
    <row r="329" spans="1:27" x14ac:dyDescent="0.45">
      <c r="A329">
        <f t="shared" si="55"/>
        <v>4</v>
      </c>
      <c r="B329" s="2">
        <v>44313</v>
      </c>
      <c r="C329" s="9">
        <v>44314</v>
      </c>
      <c r="D329" s="3" t="str">
        <f t="shared" si="52"/>
        <v>Close</v>
      </c>
      <c r="E329" t="s">
        <v>167</v>
      </c>
      <c r="F329" t="str">
        <f>IF(A329="","",IF($K$4=1,SUBSTITUTE(SUBSTITUTE(E329,"_","&amp;")&amp;" "&amp;'[1]Expiry Dates Fut'!$A$8&amp;"-NSF",#REF!,#REF!),"nse_fo|"&amp;SUBSTITUTE(E329,"_","&amp;")&amp;$B$4))</f>
        <v>nse_fo|IRCTCEntry Date</v>
      </c>
      <c r="G329">
        <v>325</v>
      </c>
      <c r="H329">
        <v>975</v>
      </c>
      <c r="I329">
        <f t="shared" si="54"/>
        <v>3</v>
      </c>
      <c r="J329" s="6">
        <v>1780.25</v>
      </c>
      <c r="K329" s="5">
        <f t="shared" si="47"/>
        <v>1735743.75</v>
      </c>
      <c r="L329" s="4">
        <v>1795.5</v>
      </c>
      <c r="M329" s="4">
        <f t="shared" si="48"/>
        <v>14868.75</v>
      </c>
      <c r="N329" s="6">
        <v>470.65809374999998</v>
      </c>
      <c r="O329" s="6">
        <f t="shared" si="49"/>
        <v>14398.09190625</v>
      </c>
      <c r="P329" s="5">
        <f t="shared" si="50"/>
        <v>1750612.5</v>
      </c>
      <c r="Q329" s="5" t="str">
        <f t="shared" si="51"/>
        <v/>
      </c>
      <c r="R329">
        <v>1</v>
      </c>
      <c r="S329">
        <v>0</v>
      </c>
      <c r="T329">
        <v>1</v>
      </c>
      <c r="U329">
        <v>0</v>
      </c>
      <c r="V329">
        <v>900</v>
      </c>
      <c r="W329">
        <v>300</v>
      </c>
      <c r="X329">
        <f t="shared" si="53"/>
        <v>114000</v>
      </c>
      <c r="Y329">
        <v>92500</v>
      </c>
      <c r="Z329" s="7">
        <v>4000000</v>
      </c>
      <c r="AA329">
        <v>2</v>
      </c>
    </row>
    <row r="330" spans="1:27" x14ac:dyDescent="0.45">
      <c r="A330">
        <f t="shared" si="55"/>
        <v>5</v>
      </c>
      <c r="B330" s="2">
        <v>44313</v>
      </c>
      <c r="C330" s="9">
        <v>44314</v>
      </c>
      <c r="D330" s="3" t="str">
        <f t="shared" si="52"/>
        <v>Close</v>
      </c>
      <c r="E330" t="s">
        <v>46</v>
      </c>
      <c r="F330" t="str">
        <f>IF(A330="","",IF($K$4=1,SUBSTITUTE(SUBSTITUTE(E330,"_","&amp;")&amp;" "&amp;'[1]Expiry Dates Fut'!$A$8&amp;"-NSF",#REF!,#REF!),"nse_fo|"&amp;SUBSTITUTE(E330,"_","&amp;")&amp;$B$4))</f>
        <v>nse_fo|NATIONALUMEntry Date</v>
      </c>
      <c r="G330">
        <v>17000</v>
      </c>
      <c r="H330">
        <v>34000</v>
      </c>
      <c r="I330">
        <f t="shared" si="54"/>
        <v>2</v>
      </c>
      <c r="J330" s="6">
        <v>61.45</v>
      </c>
      <c r="K330" s="5">
        <f t="shared" si="47"/>
        <v>2089300</v>
      </c>
      <c r="L330" s="4">
        <v>60.45</v>
      </c>
      <c r="M330" s="4">
        <f t="shared" si="48"/>
        <v>-34000</v>
      </c>
      <c r="N330" s="6">
        <v>559.52099999999996</v>
      </c>
      <c r="O330" s="6">
        <f t="shared" si="49"/>
        <v>-34559.521000000001</v>
      </c>
      <c r="P330" s="5">
        <f t="shared" si="50"/>
        <v>2055300</v>
      </c>
      <c r="Q330" s="5" t="str">
        <f t="shared" si="51"/>
        <v/>
      </c>
      <c r="R330">
        <v>1</v>
      </c>
      <c r="S330">
        <v>0</v>
      </c>
      <c r="T330">
        <v>2</v>
      </c>
      <c r="U330">
        <v>0</v>
      </c>
      <c r="V330">
        <v>900</v>
      </c>
      <c r="W330">
        <v>300</v>
      </c>
      <c r="X330">
        <f t="shared" si="53"/>
        <v>114000</v>
      </c>
      <c r="Y330">
        <v>92500</v>
      </c>
      <c r="Z330" s="7">
        <v>4000000</v>
      </c>
      <c r="AA330">
        <v>2</v>
      </c>
    </row>
    <row r="331" spans="1:27" x14ac:dyDescent="0.45">
      <c r="A331">
        <v>1</v>
      </c>
      <c r="B331" s="2">
        <v>44319</v>
      </c>
      <c r="C331" s="9">
        <v>44320</v>
      </c>
      <c r="D331" s="3" t="str">
        <f t="shared" si="52"/>
        <v>Close</v>
      </c>
      <c r="E331" t="s">
        <v>113</v>
      </c>
      <c r="F331" t="str">
        <f>IF(A331="","",IF($K$4=1,SUBSTITUTE(SUBSTITUTE(E331,"_","&amp;")&amp;" "&amp;'[1]Expiry Dates Fut'!$A$8&amp;"-NSF",#REF!,#REF!),"nse_fo|"&amp;SUBSTITUTE(E331,"_","&amp;")&amp;$B$4))</f>
        <v>nse_fo|APOLLOTYREEntry Date</v>
      </c>
      <c r="G331">
        <v>2500</v>
      </c>
      <c r="H331">
        <v>7500</v>
      </c>
      <c r="I331">
        <f t="shared" si="54"/>
        <v>3</v>
      </c>
      <c r="J331" s="6">
        <v>221.9</v>
      </c>
      <c r="K331" s="5">
        <f t="shared" si="47"/>
        <v>1664250</v>
      </c>
      <c r="L331" s="4">
        <v>226.15</v>
      </c>
      <c r="M331" s="4">
        <f t="shared" si="48"/>
        <v>31875</v>
      </c>
      <c r="N331" s="6">
        <v>453.65062499999999</v>
      </c>
      <c r="O331" s="6">
        <f t="shared" si="49"/>
        <v>31421.349375000002</v>
      </c>
      <c r="P331" s="5">
        <f t="shared" si="50"/>
        <v>1696125</v>
      </c>
      <c r="Q331" s="5" t="str">
        <f t="shared" si="51"/>
        <v/>
      </c>
      <c r="R331">
        <v>1</v>
      </c>
      <c r="S331">
        <v>0</v>
      </c>
      <c r="T331">
        <v>1</v>
      </c>
      <c r="U331">
        <v>0</v>
      </c>
      <c r="V331">
        <v>900</v>
      </c>
      <c r="W331">
        <v>300</v>
      </c>
      <c r="X331">
        <f t="shared" si="53"/>
        <v>102500</v>
      </c>
      <c r="Y331">
        <v>92500</v>
      </c>
      <c r="Z331" s="7">
        <v>4000000</v>
      </c>
      <c r="AA331">
        <v>2</v>
      </c>
    </row>
    <row r="332" spans="1:27" x14ac:dyDescent="0.45">
      <c r="A332">
        <f t="shared" si="55"/>
        <v>2</v>
      </c>
      <c r="B332" s="2">
        <v>44319</v>
      </c>
      <c r="C332" s="9">
        <v>44320</v>
      </c>
      <c r="D332" s="3" t="str">
        <f t="shared" si="52"/>
        <v>Close</v>
      </c>
      <c r="E332" t="s">
        <v>47</v>
      </c>
      <c r="F332" t="str">
        <f>IF(A332="","",IF($K$4=1,SUBSTITUTE(SUBSTITUTE(E332,"_","&amp;")&amp;" "&amp;'[1]Expiry Dates Fut'!$A$8&amp;"-NSF",#REF!,#REF!),"nse_fo|"&amp;SUBSTITUTE(E332,"_","&amp;")&amp;$B$4))</f>
        <v>nse_fo|BHELEntry Date</v>
      </c>
      <c r="G332">
        <v>10500</v>
      </c>
      <c r="H332">
        <v>31500</v>
      </c>
      <c r="I332">
        <f t="shared" si="54"/>
        <v>3</v>
      </c>
      <c r="J332" s="6">
        <v>49.8</v>
      </c>
      <c r="K332" s="5">
        <f t="shared" si="47"/>
        <v>1568700</v>
      </c>
      <c r="L332" s="4">
        <v>54.35</v>
      </c>
      <c r="M332" s="4">
        <f t="shared" si="48"/>
        <v>143325.00000000015</v>
      </c>
      <c r="N332" s="6">
        <v>442.897875</v>
      </c>
      <c r="O332" s="6">
        <f t="shared" si="49"/>
        <v>142882.10212500015</v>
      </c>
      <c r="P332" s="5">
        <f t="shared" si="50"/>
        <v>1712025</v>
      </c>
      <c r="Q332" s="5" t="str">
        <f t="shared" si="51"/>
        <v/>
      </c>
      <c r="R332">
        <v>1</v>
      </c>
      <c r="S332">
        <v>0</v>
      </c>
      <c r="T332">
        <v>1</v>
      </c>
      <c r="U332">
        <v>0</v>
      </c>
      <c r="V332">
        <v>900</v>
      </c>
      <c r="W332">
        <v>300</v>
      </c>
      <c r="X332">
        <f t="shared" si="53"/>
        <v>102500</v>
      </c>
      <c r="Y332">
        <v>92500</v>
      </c>
      <c r="Z332" s="7">
        <v>4000000</v>
      </c>
      <c r="AA332">
        <v>2</v>
      </c>
    </row>
    <row r="333" spans="1:27" x14ac:dyDescent="0.45">
      <c r="A333">
        <f t="shared" si="55"/>
        <v>3</v>
      </c>
      <c r="B333" s="2">
        <v>44319</v>
      </c>
      <c r="C333" s="9">
        <v>44320</v>
      </c>
      <c r="D333" s="3" t="str">
        <f t="shared" si="52"/>
        <v>Close</v>
      </c>
      <c r="E333" t="s">
        <v>30</v>
      </c>
      <c r="F333" t="str">
        <f>IF(A333="","",IF($K$4=1,SUBSTITUTE(SUBSTITUTE(E333,"_","&amp;")&amp;" "&amp;'[1]Expiry Dates Fut'!$A$8&amp;"-NSF",#REF!,#REF!),"nse_fo|"&amp;SUBSTITUTE(E333,"_","&amp;")&amp;$B$4))</f>
        <v>nse_fo|EXIDEINDEntry Date</v>
      </c>
      <c r="G333">
        <v>3600</v>
      </c>
      <c r="H333">
        <v>10800</v>
      </c>
      <c r="I333">
        <f t="shared" si="54"/>
        <v>3</v>
      </c>
      <c r="J333" s="6">
        <v>184.7</v>
      </c>
      <c r="K333" s="5">
        <f t="shared" si="47"/>
        <v>1994759.9999999998</v>
      </c>
      <c r="L333" s="4">
        <v>183.9</v>
      </c>
      <c r="M333" s="4">
        <f t="shared" si="48"/>
        <v>-8639.9999999998163</v>
      </c>
      <c r="N333" s="6">
        <v>537.41880000000003</v>
      </c>
      <c r="O333" s="6">
        <f t="shared" si="49"/>
        <v>-9177.4187999998157</v>
      </c>
      <c r="P333" s="5">
        <f t="shared" si="50"/>
        <v>1986120</v>
      </c>
      <c r="Q333" s="5" t="str">
        <f t="shared" si="51"/>
        <v/>
      </c>
      <c r="R333">
        <v>1</v>
      </c>
      <c r="S333">
        <v>0</v>
      </c>
      <c r="T333">
        <v>1</v>
      </c>
      <c r="U333">
        <v>0</v>
      </c>
      <c r="V333">
        <v>900</v>
      </c>
      <c r="W333">
        <v>300</v>
      </c>
      <c r="X333">
        <f t="shared" si="53"/>
        <v>102500</v>
      </c>
      <c r="Y333">
        <v>92500</v>
      </c>
      <c r="Z333" s="7">
        <v>4000000</v>
      </c>
      <c r="AA333">
        <v>2</v>
      </c>
    </row>
    <row r="334" spans="1:27" x14ac:dyDescent="0.45">
      <c r="A334">
        <f t="shared" si="55"/>
        <v>4</v>
      </c>
      <c r="B334" s="2">
        <v>44319</v>
      </c>
      <c r="C334" s="9">
        <v>44320</v>
      </c>
      <c r="D334" s="3" t="str">
        <f t="shared" si="52"/>
        <v>Close</v>
      </c>
      <c r="E334" t="s">
        <v>121</v>
      </c>
      <c r="F334" t="str">
        <f>IF(A334="","",IF($K$4=1,SUBSTITUTE(SUBSTITUTE(E334,"_","&amp;")&amp;" "&amp;'[1]Expiry Dates Fut'!$A$8&amp;"-NSF",#REF!,#REF!),"nse_fo|"&amp;SUBSTITUTE(E334,"_","&amp;")&amp;$B$4))</f>
        <v>nse_fo|MARICOEntry Date</v>
      </c>
      <c r="G334">
        <v>2000</v>
      </c>
      <c r="H334">
        <v>4000</v>
      </c>
      <c r="I334">
        <f t="shared" si="54"/>
        <v>2</v>
      </c>
      <c r="J334" s="6">
        <v>449.65</v>
      </c>
      <c r="K334" s="5">
        <f t="shared" si="47"/>
        <v>1798600</v>
      </c>
      <c r="L334" s="4">
        <v>447.27499999999998</v>
      </c>
      <c r="M334" s="4">
        <f t="shared" si="48"/>
        <v>-9500</v>
      </c>
      <c r="N334" s="6">
        <v>484.33949999999999</v>
      </c>
      <c r="O334" s="6">
        <f t="shared" si="49"/>
        <v>-9984.3395</v>
      </c>
      <c r="P334" s="5">
        <f t="shared" si="50"/>
        <v>1789100</v>
      </c>
      <c r="Q334" s="5" t="str">
        <f t="shared" si="51"/>
        <v/>
      </c>
      <c r="R334">
        <v>2</v>
      </c>
      <c r="S334">
        <v>1</v>
      </c>
      <c r="T334">
        <v>2</v>
      </c>
      <c r="U334">
        <v>0</v>
      </c>
      <c r="V334">
        <v>900</v>
      </c>
      <c r="W334">
        <v>300</v>
      </c>
      <c r="X334">
        <f t="shared" si="53"/>
        <v>103000</v>
      </c>
      <c r="Y334">
        <v>92500</v>
      </c>
      <c r="Z334" s="7">
        <v>4000000</v>
      </c>
      <c r="AA334">
        <v>2</v>
      </c>
    </row>
    <row r="335" spans="1:27" x14ac:dyDescent="0.45">
      <c r="A335">
        <f t="shared" si="55"/>
        <v>5</v>
      </c>
      <c r="B335" s="2">
        <v>44319</v>
      </c>
      <c r="C335" s="9">
        <v>44320</v>
      </c>
      <c r="D335" s="3" t="str">
        <f t="shared" si="52"/>
        <v>Close</v>
      </c>
      <c r="E335" t="s">
        <v>46</v>
      </c>
      <c r="F335" t="str">
        <f>IF(A335="","",IF($K$4=1,SUBSTITUTE(SUBSTITUTE(E335,"_","&amp;")&amp;" "&amp;'[1]Expiry Dates Fut'!$A$8&amp;"-NSF",#REF!,#REF!),"nse_fo|"&amp;SUBSTITUTE(E335,"_","&amp;")&amp;$B$4))</f>
        <v>nse_fo|NATIONALUMEntry Date</v>
      </c>
      <c r="G335">
        <v>17000</v>
      </c>
      <c r="H335">
        <v>34000</v>
      </c>
      <c r="I335">
        <f t="shared" si="54"/>
        <v>2</v>
      </c>
      <c r="J335" s="6">
        <v>67.2</v>
      </c>
      <c r="K335" s="5">
        <f t="shared" si="47"/>
        <v>2284800</v>
      </c>
      <c r="L335" s="4">
        <v>69.599999999999994</v>
      </c>
      <c r="M335" s="4">
        <f t="shared" si="48"/>
        <v>81599.999999999709</v>
      </c>
      <c r="N335" s="6">
        <v>627.91200000000003</v>
      </c>
      <c r="O335" s="6">
        <f t="shared" si="49"/>
        <v>80972.087999999712</v>
      </c>
      <c r="P335" s="5">
        <f t="shared" si="50"/>
        <v>2366400</v>
      </c>
      <c r="Q335" s="5" t="str">
        <f t="shared" si="51"/>
        <v/>
      </c>
      <c r="R335">
        <v>2</v>
      </c>
      <c r="S335">
        <v>1</v>
      </c>
      <c r="T335">
        <v>1</v>
      </c>
      <c r="U335">
        <v>0</v>
      </c>
      <c r="V335">
        <v>900</v>
      </c>
      <c r="W335">
        <v>300</v>
      </c>
      <c r="X335">
        <f t="shared" si="53"/>
        <v>103000</v>
      </c>
      <c r="Y335">
        <v>92500</v>
      </c>
      <c r="Z335" s="7">
        <v>4000000</v>
      </c>
      <c r="AA335">
        <v>2</v>
      </c>
    </row>
    <row r="336" spans="1:27" x14ac:dyDescent="0.45">
      <c r="A336">
        <f t="shared" si="55"/>
        <v>6</v>
      </c>
      <c r="B336" s="2">
        <v>44319</v>
      </c>
      <c r="C336" s="9">
        <v>44320</v>
      </c>
      <c r="D336" s="3" t="str">
        <f t="shared" si="52"/>
        <v>Close</v>
      </c>
      <c r="E336" t="s">
        <v>72</v>
      </c>
      <c r="F336" t="str">
        <f>IF(A336="","",IF($K$4=1,SUBSTITUTE(SUBSTITUTE(E336,"_","&amp;")&amp;" "&amp;'[1]Expiry Dates Fut'!$A$8&amp;"-NSF",#REF!,#REF!),"nse_fo|"&amp;SUBSTITUTE(E336,"_","&amp;")&amp;$B$4))</f>
        <v>nse_fo|SAILEntry Date</v>
      </c>
      <c r="G336">
        <v>9500</v>
      </c>
      <c r="H336">
        <v>9500</v>
      </c>
      <c r="I336">
        <f t="shared" si="54"/>
        <v>1</v>
      </c>
      <c r="J336" s="6">
        <v>125.15</v>
      </c>
      <c r="K336" s="5">
        <f t="shared" si="47"/>
        <v>1188925</v>
      </c>
      <c r="L336" s="4">
        <v>133.94999999999999</v>
      </c>
      <c r="M336" s="4">
        <f t="shared" si="48"/>
        <v>83599.99999999984</v>
      </c>
      <c r="N336" s="6">
        <v>332.29575</v>
      </c>
      <c r="O336" s="6">
        <f t="shared" si="49"/>
        <v>83267.704249999835</v>
      </c>
      <c r="P336" s="5">
        <f t="shared" si="50"/>
        <v>1272525</v>
      </c>
      <c r="Q336" s="5" t="str">
        <f t="shared" si="51"/>
        <v/>
      </c>
      <c r="R336">
        <v>2</v>
      </c>
      <c r="S336">
        <v>2</v>
      </c>
      <c r="T336">
        <v>1</v>
      </c>
      <c r="U336">
        <v>0</v>
      </c>
      <c r="V336">
        <v>900</v>
      </c>
      <c r="W336">
        <v>300</v>
      </c>
      <c r="X336">
        <f t="shared" si="53"/>
        <v>103500</v>
      </c>
      <c r="Y336">
        <v>92500</v>
      </c>
      <c r="Z336" s="7">
        <v>4000000</v>
      </c>
      <c r="AA336">
        <v>2</v>
      </c>
    </row>
    <row r="337" spans="1:27" x14ac:dyDescent="0.45">
      <c r="A337">
        <f t="shared" si="55"/>
        <v>7</v>
      </c>
      <c r="B337" s="2">
        <v>44319</v>
      </c>
      <c r="C337" s="9">
        <v>44320</v>
      </c>
      <c r="D337" s="3" t="str">
        <f t="shared" si="52"/>
        <v>Close</v>
      </c>
      <c r="E337" t="s">
        <v>157</v>
      </c>
      <c r="F337" t="str">
        <f>IF(A337="","",IF($K$4=1,SUBSTITUTE(SUBSTITUTE(E337,"_","&amp;")&amp;" "&amp;'[1]Expiry Dates Fut'!$A$8&amp;"-NSF",#REF!,#REF!),"nse_fo|"&amp;SUBSTITUTE(E337,"_","&amp;")&amp;$B$4))</f>
        <v>nse_fo|SBILIFEEntry Date</v>
      </c>
      <c r="G337">
        <v>750</v>
      </c>
      <c r="H337">
        <v>1500</v>
      </c>
      <c r="I337">
        <f t="shared" si="54"/>
        <v>2</v>
      </c>
      <c r="J337" s="6">
        <v>964.875</v>
      </c>
      <c r="K337" s="5">
        <f t="shared" si="47"/>
        <v>1447312.5</v>
      </c>
      <c r="L337" s="4">
        <v>979.3</v>
      </c>
      <c r="M337" s="4">
        <f t="shared" si="48"/>
        <v>21637.499999999931</v>
      </c>
      <c r="N337" s="6">
        <v>393.69543750000003</v>
      </c>
      <c r="O337" s="6">
        <f t="shared" si="49"/>
        <v>21243.804562499932</v>
      </c>
      <c r="P337" s="5">
        <f t="shared" si="50"/>
        <v>1468950</v>
      </c>
      <c r="Q337" s="5" t="str">
        <f t="shared" si="51"/>
        <v/>
      </c>
      <c r="R337">
        <v>3</v>
      </c>
      <c r="S337">
        <v>2</v>
      </c>
      <c r="T337">
        <v>1</v>
      </c>
      <c r="U337">
        <v>0</v>
      </c>
      <c r="V337">
        <v>900</v>
      </c>
      <c r="W337">
        <v>300</v>
      </c>
      <c r="X337">
        <f t="shared" si="53"/>
        <v>104000</v>
      </c>
      <c r="Y337">
        <v>92500</v>
      </c>
      <c r="Z337" s="7">
        <v>4000000</v>
      </c>
      <c r="AA337">
        <v>2</v>
      </c>
    </row>
    <row r="338" spans="1:27" x14ac:dyDescent="0.45">
      <c r="A338">
        <v>1</v>
      </c>
      <c r="B338" s="2">
        <v>44320</v>
      </c>
      <c r="C338" s="9">
        <v>44321</v>
      </c>
      <c r="D338" s="3" t="str">
        <f t="shared" si="52"/>
        <v>Close</v>
      </c>
      <c r="E338" t="s">
        <v>59</v>
      </c>
      <c r="F338" t="str">
        <f>IF(A338="","",IF($K$4=1,SUBSTITUTE(SUBSTITUTE(E338,"_","&amp;")&amp;" "&amp;'[1]Expiry Dates Fut'!$A$8&amp;"-NSF",#REF!,#REF!),"nse_fo|"&amp;SUBSTITUTE(E338,"_","&amp;")&amp;$B$4))</f>
        <v>nse_fo|BANKBARODAEntry Date</v>
      </c>
      <c r="G338">
        <v>11700</v>
      </c>
      <c r="H338">
        <v>23400</v>
      </c>
      <c r="I338">
        <f t="shared" si="54"/>
        <v>2</v>
      </c>
      <c r="J338" s="6">
        <v>71.599999999999994</v>
      </c>
      <c r="K338" s="5">
        <f t="shared" si="47"/>
        <v>1675439.9999999998</v>
      </c>
      <c r="L338" s="4">
        <v>71.95</v>
      </c>
      <c r="M338" s="4">
        <f t="shared" si="48"/>
        <v>8190.0000000001992</v>
      </c>
      <c r="N338" s="6">
        <v>453.47444999999999</v>
      </c>
      <c r="O338" s="6">
        <f t="shared" si="49"/>
        <v>7736.5255500001995</v>
      </c>
      <c r="P338" s="5">
        <f t="shared" si="50"/>
        <v>1683630</v>
      </c>
      <c r="Q338" s="5" t="str">
        <f t="shared" si="51"/>
        <v/>
      </c>
      <c r="R338">
        <v>2</v>
      </c>
      <c r="S338">
        <v>1</v>
      </c>
      <c r="T338">
        <v>1</v>
      </c>
      <c r="U338">
        <v>0</v>
      </c>
      <c r="V338">
        <v>900</v>
      </c>
      <c r="W338">
        <v>300</v>
      </c>
      <c r="X338">
        <f t="shared" si="53"/>
        <v>114500</v>
      </c>
      <c r="Y338">
        <v>92500</v>
      </c>
      <c r="Z338" s="7">
        <v>4000000</v>
      </c>
      <c r="AA338">
        <v>2</v>
      </c>
    </row>
    <row r="339" spans="1:27" x14ac:dyDescent="0.45">
      <c r="A339">
        <f t="shared" si="55"/>
        <v>2</v>
      </c>
      <c r="B339" s="2">
        <v>44320</v>
      </c>
      <c r="C339" s="9">
        <v>44321</v>
      </c>
      <c r="D339" s="3" t="str">
        <f t="shared" si="52"/>
        <v>Close</v>
      </c>
      <c r="E339" t="s">
        <v>69</v>
      </c>
      <c r="F339" t="str">
        <f>IF(A339="","",IF($K$4=1,SUBSTITUTE(SUBSTITUTE(E339,"_","&amp;")&amp;" "&amp;'[1]Expiry Dates Fut'!$A$8&amp;"-NSF",#REF!,#REF!),"nse_fo|"&amp;SUBSTITUTE(E339,"_","&amp;")&amp;$B$4))</f>
        <v>nse_fo|BELEntry Date</v>
      </c>
      <c r="G339">
        <v>3800</v>
      </c>
      <c r="H339">
        <v>11400</v>
      </c>
      <c r="I339">
        <f t="shared" si="54"/>
        <v>3</v>
      </c>
      <c r="J339" s="6">
        <v>136.55000000000001</v>
      </c>
      <c r="K339" s="5">
        <f t="shared" si="47"/>
        <v>1556670.0000000002</v>
      </c>
      <c r="L339" s="4">
        <v>134.44999999999999</v>
      </c>
      <c r="M339" s="4">
        <f t="shared" si="48"/>
        <v>-23940.000000000258</v>
      </c>
      <c r="N339" s="6">
        <v>417.06900000000002</v>
      </c>
      <c r="O339" s="6">
        <f t="shared" si="49"/>
        <v>-24357.069000000258</v>
      </c>
      <c r="P339" s="5">
        <f t="shared" si="50"/>
        <v>1532729.9999999998</v>
      </c>
      <c r="Q339" s="5" t="str">
        <f t="shared" si="51"/>
        <v/>
      </c>
      <c r="R339">
        <v>1</v>
      </c>
      <c r="S339">
        <v>0</v>
      </c>
      <c r="T339">
        <v>1</v>
      </c>
      <c r="U339">
        <v>0</v>
      </c>
      <c r="V339">
        <v>900</v>
      </c>
      <c r="W339">
        <v>300</v>
      </c>
      <c r="X339">
        <f t="shared" si="53"/>
        <v>114000</v>
      </c>
      <c r="Y339">
        <v>92500</v>
      </c>
      <c r="Z339" s="7">
        <v>4000000</v>
      </c>
      <c r="AA339">
        <v>2</v>
      </c>
    </row>
    <row r="340" spans="1:27" x14ac:dyDescent="0.45">
      <c r="A340">
        <f t="shared" si="55"/>
        <v>3</v>
      </c>
      <c r="B340" s="2">
        <v>44320</v>
      </c>
      <c r="C340" s="9">
        <v>44321</v>
      </c>
      <c r="D340" s="3" t="str">
        <f t="shared" si="52"/>
        <v>Close</v>
      </c>
      <c r="E340" t="s">
        <v>92</v>
      </c>
      <c r="F340" t="str">
        <f>IF(A340="","",IF($K$4=1,SUBSTITUTE(SUBSTITUTE(E340,"_","&amp;")&amp;" "&amp;'[1]Expiry Dates Fut'!$A$8&amp;"-NSF",#REF!,#REF!),"nse_fo|"&amp;SUBSTITUTE(E340,"_","&amp;")&amp;$B$4))</f>
        <v>nse_fo|BHARATFORGEntry Date</v>
      </c>
      <c r="G340">
        <v>1500</v>
      </c>
      <c r="H340">
        <v>3000</v>
      </c>
      <c r="I340">
        <f t="shared" si="54"/>
        <v>2</v>
      </c>
      <c r="J340" s="6">
        <v>655.8</v>
      </c>
      <c r="K340" s="5">
        <f t="shared" si="47"/>
        <v>1967399.9999999998</v>
      </c>
      <c r="L340" s="4">
        <v>627.07500000000005</v>
      </c>
      <c r="M340" s="4">
        <f t="shared" si="48"/>
        <v>-86174.999999999724</v>
      </c>
      <c r="N340" s="6">
        <v>519.56437500000004</v>
      </c>
      <c r="O340" s="6">
        <f t="shared" si="49"/>
        <v>-86694.564374999725</v>
      </c>
      <c r="P340" s="5">
        <f t="shared" si="50"/>
        <v>1881225.0000000002</v>
      </c>
      <c r="Q340" s="5" t="str">
        <f t="shared" si="51"/>
        <v/>
      </c>
      <c r="R340">
        <v>1</v>
      </c>
      <c r="S340">
        <v>0</v>
      </c>
      <c r="T340">
        <v>2</v>
      </c>
      <c r="U340">
        <v>0</v>
      </c>
      <c r="V340">
        <v>900</v>
      </c>
      <c r="W340">
        <v>300</v>
      </c>
      <c r="X340">
        <f t="shared" si="53"/>
        <v>114000</v>
      </c>
      <c r="Y340">
        <v>92500</v>
      </c>
      <c r="Z340" s="7">
        <v>4000000</v>
      </c>
      <c r="AA340">
        <v>2</v>
      </c>
    </row>
    <row r="341" spans="1:27" x14ac:dyDescent="0.45">
      <c r="A341">
        <f t="shared" si="55"/>
        <v>4</v>
      </c>
      <c r="B341" s="2">
        <v>44320</v>
      </c>
      <c r="C341" s="9">
        <v>44321</v>
      </c>
      <c r="D341" s="3" t="str">
        <f t="shared" si="52"/>
        <v>Close</v>
      </c>
      <c r="E341" t="s">
        <v>124</v>
      </c>
      <c r="F341" t="str">
        <f>IF(A341="","",IF($K$4=1,SUBSTITUTE(SUBSTITUTE(E341,"_","&amp;")&amp;" "&amp;'[1]Expiry Dates Fut'!$A$8&amp;"-NSF",#REF!,#REF!),"nse_fo|"&amp;SUBSTITUTE(E341,"_","&amp;")&amp;$B$4))</f>
        <v>nse_fo|CANBKEntry Date</v>
      </c>
      <c r="G341">
        <v>5400</v>
      </c>
      <c r="H341">
        <v>10800</v>
      </c>
      <c r="I341">
        <f t="shared" si="54"/>
        <v>2</v>
      </c>
      <c r="J341" s="6">
        <v>147.35</v>
      </c>
      <c r="K341" s="5">
        <f t="shared" si="47"/>
        <v>1591380</v>
      </c>
      <c r="L341" s="4">
        <v>144.69999999999999</v>
      </c>
      <c r="M341" s="4">
        <f t="shared" si="48"/>
        <v>-28620.000000000062</v>
      </c>
      <c r="N341" s="6">
        <v>425.80889999999999</v>
      </c>
      <c r="O341" s="6">
        <f t="shared" si="49"/>
        <v>-29045.808900000062</v>
      </c>
      <c r="P341" s="5">
        <f t="shared" si="50"/>
        <v>1562759.9999999998</v>
      </c>
      <c r="Q341" s="5" t="str">
        <f t="shared" si="51"/>
        <v/>
      </c>
      <c r="R341">
        <v>2</v>
      </c>
      <c r="S341">
        <v>1</v>
      </c>
      <c r="T341">
        <v>1</v>
      </c>
      <c r="U341">
        <v>0</v>
      </c>
      <c r="V341">
        <v>900</v>
      </c>
      <c r="W341">
        <v>300</v>
      </c>
      <c r="X341">
        <f t="shared" si="53"/>
        <v>114500</v>
      </c>
      <c r="Y341">
        <v>92500</v>
      </c>
      <c r="Z341" s="7">
        <v>4000000</v>
      </c>
      <c r="AA341">
        <v>2</v>
      </c>
    </row>
    <row r="342" spans="1:27" x14ac:dyDescent="0.45">
      <c r="A342">
        <f t="shared" si="55"/>
        <v>5</v>
      </c>
      <c r="B342" s="2">
        <v>44320</v>
      </c>
      <c r="C342" s="9">
        <v>44321</v>
      </c>
      <c r="D342" s="3" t="str">
        <f t="shared" si="52"/>
        <v>Close</v>
      </c>
      <c r="E342" t="s">
        <v>114</v>
      </c>
      <c r="F342" t="str">
        <f>IF(A342="","",IF($K$4=1,SUBSTITUTE(SUBSTITUTE(E342,"_","&amp;")&amp;" "&amp;'[1]Expiry Dates Fut'!$A$8&amp;"-NSF",#REF!,#REF!),"nse_fo|"&amp;SUBSTITUTE(E342,"_","&amp;")&amp;$B$4))</f>
        <v>nse_fo|GAILEntry Date</v>
      </c>
      <c r="G342">
        <v>6100</v>
      </c>
      <c r="H342">
        <v>12200</v>
      </c>
      <c r="I342">
        <f t="shared" si="54"/>
        <v>2</v>
      </c>
      <c r="J342" s="6">
        <v>144.6</v>
      </c>
      <c r="K342" s="5">
        <f t="shared" ref="K342:K405" si="56">IF(A342="","",J342*H342)</f>
        <v>1764120</v>
      </c>
      <c r="L342" s="4">
        <v>146.25</v>
      </c>
      <c r="M342" s="4">
        <f t="shared" si="48"/>
        <v>20130.000000000069</v>
      </c>
      <c r="N342" s="6">
        <v>479.02994999999999</v>
      </c>
      <c r="O342" s="6">
        <f t="shared" si="49"/>
        <v>19650.970050000069</v>
      </c>
      <c r="P342" s="5">
        <f t="shared" si="50"/>
        <v>1784250</v>
      </c>
      <c r="Q342" s="5" t="str">
        <f t="shared" si="51"/>
        <v/>
      </c>
      <c r="R342">
        <v>1</v>
      </c>
      <c r="S342">
        <v>0</v>
      </c>
      <c r="T342">
        <v>2</v>
      </c>
      <c r="U342">
        <v>0</v>
      </c>
      <c r="V342">
        <v>900</v>
      </c>
      <c r="W342">
        <v>300</v>
      </c>
      <c r="X342">
        <f t="shared" si="53"/>
        <v>114000</v>
      </c>
      <c r="Y342">
        <v>92500</v>
      </c>
      <c r="Z342" s="7">
        <v>4000000</v>
      </c>
      <c r="AA342">
        <v>2</v>
      </c>
    </row>
    <row r="343" spans="1:27" x14ac:dyDescent="0.45">
      <c r="A343">
        <f t="shared" si="55"/>
        <v>6</v>
      </c>
      <c r="B343" s="2">
        <v>44320</v>
      </c>
      <c r="C343" s="9">
        <v>44321</v>
      </c>
      <c r="D343" s="3" t="str">
        <f t="shared" si="52"/>
        <v>Close</v>
      </c>
      <c r="E343" t="s">
        <v>81</v>
      </c>
      <c r="F343" t="str">
        <f>IF(A343="","",IF($K$4=1,SUBSTITUTE(SUBSTITUTE(E343,"_","&amp;")&amp;" "&amp;'[1]Expiry Dates Fut'!$A$8&amp;"-NSF",#REF!,#REF!),"nse_fo|"&amp;SUBSTITUTE(E343,"_","&amp;")&amp;$B$4))</f>
        <v>nse_fo|IDFCFIRSTBEntry Date</v>
      </c>
      <c r="G343">
        <v>9500</v>
      </c>
      <c r="H343">
        <v>28500</v>
      </c>
      <c r="I343">
        <f t="shared" si="54"/>
        <v>3</v>
      </c>
      <c r="J343" s="6">
        <v>57.2</v>
      </c>
      <c r="K343" s="5">
        <f t="shared" si="56"/>
        <v>1630200</v>
      </c>
      <c r="L343" s="4">
        <v>55.95</v>
      </c>
      <c r="M343" s="4">
        <f t="shared" ref="M343:M406" si="57">IF(A343="","",((L343-J343)*H343))</f>
        <v>-35625</v>
      </c>
      <c r="N343" s="6">
        <v>435.34462500000001</v>
      </c>
      <c r="O343" s="6">
        <f t="shared" ref="O343:O406" si="58">IF(M343="","",M343-N343)</f>
        <v>-36060.344624999998</v>
      </c>
      <c r="P343" s="5">
        <f t="shared" ref="P343:P406" si="59">IF(A343="","",L343*H343)</f>
        <v>1594575</v>
      </c>
      <c r="Q343" s="5" t="str">
        <f t="shared" ref="Q343:Q406" si="60">+IF(D343="Open",(K343+P343)/7,"")</f>
        <v/>
      </c>
      <c r="R343">
        <v>1</v>
      </c>
      <c r="S343">
        <v>0</v>
      </c>
      <c r="T343">
        <v>1</v>
      </c>
      <c r="U343">
        <v>0</v>
      </c>
      <c r="V343">
        <v>900</v>
      </c>
      <c r="W343">
        <v>300</v>
      </c>
      <c r="X343">
        <f t="shared" si="53"/>
        <v>114000</v>
      </c>
      <c r="Y343">
        <v>92500</v>
      </c>
      <c r="Z343" s="7">
        <v>4000000</v>
      </c>
      <c r="AA343">
        <v>2</v>
      </c>
    </row>
    <row r="344" spans="1:27" x14ac:dyDescent="0.45">
      <c r="A344">
        <f t="shared" si="55"/>
        <v>7</v>
      </c>
      <c r="B344" s="2">
        <v>44320</v>
      </c>
      <c r="C344" s="9">
        <v>44321</v>
      </c>
      <c r="D344" s="3" t="str">
        <f t="shared" si="52"/>
        <v>Close</v>
      </c>
      <c r="E344" t="s">
        <v>74</v>
      </c>
      <c r="F344" t="str">
        <f>IF(A344="","",IF($K$4=1,SUBSTITUTE(SUBSTITUTE(E344,"_","&amp;")&amp;" "&amp;'[1]Expiry Dates Fut'!$A$8&amp;"-NSF",#REF!,#REF!),"nse_fo|"&amp;SUBSTITUTE(E344,"_","&amp;")&amp;$B$4))</f>
        <v>nse_fo|PFCEntry Date</v>
      </c>
      <c r="G344">
        <v>6200</v>
      </c>
      <c r="H344">
        <v>18600</v>
      </c>
      <c r="I344">
        <f t="shared" si="54"/>
        <v>3</v>
      </c>
      <c r="J344" s="6">
        <v>111.35</v>
      </c>
      <c r="K344" s="5">
        <f t="shared" si="56"/>
        <v>2071110</v>
      </c>
      <c r="L344" s="4">
        <v>109.35</v>
      </c>
      <c r="M344" s="4">
        <f t="shared" si="57"/>
        <v>-37200</v>
      </c>
      <c r="N344" s="6">
        <v>554.17769999999996</v>
      </c>
      <c r="O344" s="6">
        <f t="shared" si="58"/>
        <v>-37754.1777</v>
      </c>
      <c r="P344" s="5">
        <f t="shared" si="59"/>
        <v>2033910</v>
      </c>
      <c r="Q344" s="5" t="str">
        <f t="shared" si="60"/>
        <v/>
      </c>
      <c r="R344">
        <v>1</v>
      </c>
      <c r="S344">
        <v>0</v>
      </c>
      <c r="T344">
        <v>2</v>
      </c>
      <c r="U344">
        <v>0</v>
      </c>
      <c r="V344">
        <v>900</v>
      </c>
      <c r="W344">
        <v>300</v>
      </c>
      <c r="X344">
        <f t="shared" si="53"/>
        <v>114000</v>
      </c>
      <c r="Y344">
        <v>92500</v>
      </c>
      <c r="Z344" s="7">
        <v>4000000</v>
      </c>
      <c r="AA344">
        <v>2</v>
      </c>
    </row>
    <row r="345" spans="1:27" x14ac:dyDescent="0.45">
      <c r="A345">
        <f t="shared" si="55"/>
        <v>8</v>
      </c>
      <c r="B345" s="2">
        <v>44320</v>
      </c>
      <c r="C345" s="9">
        <v>44321</v>
      </c>
      <c r="D345" s="3" t="str">
        <f t="shared" ref="D345:D408" si="61">+IF(B345="","",IF(AND(B345&lt;&gt;"",C345=""),"Open","Close"))</f>
        <v>Close</v>
      </c>
      <c r="E345" t="s">
        <v>100</v>
      </c>
      <c r="F345" t="str">
        <f>IF(A345="","",IF($K$4=1,SUBSTITUTE(SUBSTITUTE(E345,"_","&amp;")&amp;" "&amp;'[1]Expiry Dates Fut'!$A$8&amp;"-NSF",#REF!,#REF!),"nse_fo|"&amp;SUBSTITUTE(E345,"_","&amp;")&amp;$B$4))</f>
        <v>nse_fo|PNBEntry Date</v>
      </c>
      <c r="G345">
        <v>16000</v>
      </c>
      <c r="H345">
        <v>48000</v>
      </c>
      <c r="I345">
        <f t="shared" si="54"/>
        <v>3</v>
      </c>
      <c r="J345" s="6">
        <v>37.450000000000003</v>
      </c>
      <c r="K345" s="5">
        <f t="shared" si="56"/>
        <v>1797600.0000000002</v>
      </c>
      <c r="L345" s="4">
        <v>37.65</v>
      </c>
      <c r="M345" s="4">
        <f t="shared" si="57"/>
        <v>9599.9999999997963</v>
      </c>
      <c r="N345" s="6">
        <v>486.64800000000002</v>
      </c>
      <c r="O345" s="6">
        <f t="shared" si="58"/>
        <v>9113.351999999797</v>
      </c>
      <c r="P345" s="5">
        <f t="shared" si="59"/>
        <v>1807200</v>
      </c>
      <c r="Q345" s="5" t="str">
        <f t="shared" si="60"/>
        <v/>
      </c>
      <c r="R345">
        <v>1</v>
      </c>
      <c r="S345">
        <v>0</v>
      </c>
      <c r="T345">
        <v>2</v>
      </c>
      <c r="U345">
        <v>0</v>
      </c>
      <c r="V345">
        <v>900</v>
      </c>
      <c r="W345">
        <v>300</v>
      </c>
      <c r="X345">
        <f t="shared" si="53"/>
        <v>114000</v>
      </c>
      <c r="Y345">
        <v>92500</v>
      </c>
      <c r="Z345" s="7">
        <v>4000000</v>
      </c>
      <c r="AA345">
        <v>2</v>
      </c>
    </row>
    <row r="346" spans="1:27" x14ac:dyDescent="0.45">
      <c r="A346">
        <f t="shared" si="55"/>
        <v>9</v>
      </c>
      <c r="B346" s="2">
        <v>44320</v>
      </c>
      <c r="C346" s="9">
        <v>44321</v>
      </c>
      <c r="D346" s="3" t="str">
        <f t="shared" si="61"/>
        <v>Close</v>
      </c>
      <c r="E346" t="s">
        <v>72</v>
      </c>
      <c r="F346" t="str">
        <f>IF(A346="","",IF($K$4=1,SUBSTITUTE(SUBSTITUTE(E346,"_","&amp;")&amp;" "&amp;'[1]Expiry Dates Fut'!$A$8&amp;"-NSF",#REF!,#REF!),"nse_fo|"&amp;SUBSTITUTE(E346,"_","&amp;")&amp;$B$4))</f>
        <v>nse_fo|SAILEntry Date</v>
      </c>
      <c r="G346">
        <v>9500</v>
      </c>
      <c r="H346">
        <v>9500</v>
      </c>
      <c r="I346">
        <f t="shared" si="54"/>
        <v>1</v>
      </c>
      <c r="J346" s="6">
        <v>134.80000000000001</v>
      </c>
      <c r="K346" s="5">
        <f t="shared" si="56"/>
        <v>1280600</v>
      </c>
      <c r="L346" s="4">
        <v>132.55000000000001</v>
      </c>
      <c r="M346" s="4">
        <f t="shared" si="57"/>
        <v>-21375</v>
      </c>
      <c r="N346" s="6">
        <v>342.876375</v>
      </c>
      <c r="O346" s="6">
        <f t="shared" si="58"/>
        <v>-21717.876375</v>
      </c>
      <c r="P346" s="5">
        <f t="shared" si="59"/>
        <v>1259225</v>
      </c>
      <c r="Q346" s="5" t="str">
        <f t="shared" si="60"/>
        <v/>
      </c>
      <c r="R346">
        <v>1</v>
      </c>
      <c r="S346">
        <v>0</v>
      </c>
      <c r="T346">
        <v>1</v>
      </c>
      <c r="U346">
        <v>0</v>
      </c>
      <c r="V346">
        <v>900</v>
      </c>
      <c r="W346">
        <v>300</v>
      </c>
      <c r="X346">
        <f t="shared" si="53"/>
        <v>114000</v>
      </c>
      <c r="Y346">
        <v>92500</v>
      </c>
      <c r="Z346" s="7">
        <v>4000000</v>
      </c>
      <c r="AA346">
        <v>2</v>
      </c>
    </row>
    <row r="347" spans="1:27" x14ac:dyDescent="0.45">
      <c r="A347">
        <v>1</v>
      </c>
      <c r="B347" s="2">
        <v>44321</v>
      </c>
      <c r="C347" s="9">
        <v>44322</v>
      </c>
      <c r="D347" s="3" t="str">
        <f t="shared" si="61"/>
        <v>Close</v>
      </c>
      <c r="E347" t="s">
        <v>173</v>
      </c>
      <c r="F347" t="str">
        <f>IF(A347="","",IF($K$4=1,SUBSTITUTE(SUBSTITUTE(E347,"_","&amp;")&amp;" "&amp;'[1]Expiry Dates Fut'!$A$8&amp;"-NSF",#REF!,#REF!),"nse_fo|"&amp;SUBSTITUTE(E347,"_","&amp;")&amp;$B$4))</f>
        <v>nse_fo|ALKEMEntry Date</v>
      </c>
      <c r="G347">
        <v>200</v>
      </c>
      <c r="H347">
        <v>600</v>
      </c>
      <c r="I347">
        <f t="shared" si="54"/>
        <v>3</v>
      </c>
      <c r="J347" s="6">
        <v>2926.6</v>
      </c>
      <c r="K347" s="5">
        <f t="shared" si="56"/>
        <v>1755960</v>
      </c>
      <c r="L347" s="4">
        <v>2861.9833333299998</v>
      </c>
      <c r="M347" s="4">
        <f t="shared" si="57"/>
        <v>-38770.000002000052</v>
      </c>
      <c r="N347" s="6">
        <v>468.87524999972999</v>
      </c>
      <c r="O347" s="6">
        <f t="shared" si="58"/>
        <v>-39238.87525199978</v>
      </c>
      <c r="P347" s="5">
        <f t="shared" si="59"/>
        <v>1717189.999998</v>
      </c>
      <c r="Q347" s="5" t="str">
        <f t="shared" si="60"/>
        <v/>
      </c>
      <c r="R347">
        <v>1</v>
      </c>
      <c r="S347">
        <v>0</v>
      </c>
      <c r="T347">
        <v>2</v>
      </c>
      <c r="U347">
        <v>0</v>
      </c>
      <c r="V347">
        <v>900</v>
      </c>
      <c r="W347">
        <v>300</v>
      </c>
      <c r="X347">
        <f t="shared" si="53"/>
        <v>114000</v>
      </c>
      <c r="Y347">
        <v>92500</v>
      </c>
      <c r="Z347" s="7">
        <v>4000000</v>
      </c>
      <c r="AA347">
        <v>2</v>
      </c>
    </row>
    <row r="348" spans="1:27" x14ac:dyDescent="0.45">
      <c r="A348">
        <f t="shared" si="55"/>
        <v>2</v>
      </c>
      <c r="B348" s="2">
        <v>44321</v>
      </c>
      <c r="C348" s="9">
        <v>44322</v>
      </c>
      <c r="D348" s="3" t="str">
        <f t="shared" si="61"/>
        <v>Close</v>
      </c>
      <c r="E348" t="s">
        <v>133</v>
      </c>
      <c r="F348" t="str">
        <f>IF(A348="","",IF($K$4=1,SUBSTITUTE(SUBSTITUTE(E348,"_","&amp;")&amp;" "&amp;'[1]Expiry Dates Fut'!$A$8&amp;"-NSF",#REF!,#REF!),"nse_fo|"&amp;SUBSTITUTE(E348,"_","&amp;")&amp;$B$4))</f>
        <v>nse_fo|LUPINEntry Date</v>
      </c>
      <c r="G348">
        <v>850</v>
      </c>
      <c r="H348">
        <v>1700</v>
      </c>
      <c r="I348">
        <f t="shared" si="54"/>
        <v>2</v>
      </c>
      <c r="J348" s="6">
        <v>1160.5</v>
      </c>
      <c r="K348" s="5">
        <f t="shared" si="56"/>
        <v>1972850</v>
      </c>
      <c r="L348" s="4">
        <v>1202.925</v>
      </c>
      <c r="M348" s="4">
        <f t="shared" si="57"/>
        <v>72122.499999999927</v>
      </c>
      <c r="N348" s="6">
        <v>542.40603750000002</v>
      </c>
      <c r="O348" s="6">
        <f t="shared" si="58"/>
        <v>71580.09396249993</v>
      </c>
      <c r="P348" s="5">
        <f t="shared" si="59"/>
        <v>2044972.5</v>
      </c>
      <c r="Q348" s="5" t="str">
        <f t="shared" si="60"/>
        <v/>
      </c>
      <c r="R348">
        <v>1</v>
      </c>
      <c r="S348">
        <v>0</v>
      </c>
      <c r="T348">
        <v>2</v>
      </c>
      <c r="U348">
        <v>0</v>
      </c>
      <c r="V348">
        <v>900</v>
      </c>
      <c r="W348">
        <v>300</v>
      </c>
      <c r="X348">
        <f t="shared" si="53"/>
        <v>114000</v>
      </c>
      <c r="Y348">
        <v>92500</v>
      </c>
      <c r="Z348" s="7">
        <v>4000000</v>
      </c>
      <c r="AA348">
        <v>2</v>
      </c>
    </row>
    <row r="349" spans="1:27" x14ac:dyDescent="0.45">
      <c r="A349">
        <f t="shared" si="55"/>
        <v>3</v>
      </c>
      <c r="B349" s="2">
        <v>44321</v>
      </c>
      <c r="C349" s="9">
        <v>44322</v>
      </c>
      <c r="D349" s="3" t="str">
        <f t="shared" si="61"/>
        <v>Close</v>
      </c>
      <c r="E349" t="s">
        <v>116</v>
      </c>
      <c r="F349" t="str">
        <f>IF(A349="","",IF($K$4=1,SUBSTITUTE(SUBSTITUTE(E349,"_","&amp;")&amp;" "&amp;'[1]Expiry Dates Fut'!$A$8&amp;"-NSF",#REF!,#REF!),"nse_fo|"&amp;SUBSTITUTE(E349,"_","&amp;")&amp;$B$4))</f>
        <v>nse_fo|SUNPHARMAEntry Date</v>
      </c>
      <c r="G349">
        <v>1400</v>
      </c>
      <c r="H349">
        <v>2800</v>
      </c>
      <c r="I349">
        <f t="shared" si="54"/>
        <v>2</v>
      </c>
      <c r="J349" s="6">
        <v>671.35</v>
      </c>
      <c r="K349" s="5">
        <f t="shared" si="56"/>
        <v>1879780</v>
      </c>
      <c r="L349" s="4">
        <v>682</v>
      </c>
      <c r="M349" s="4">
        <f t="shared" si="57"/>
        <v>29819.999999999935</v>
      </c>
      <c r="N349" s="6">
        <v>511.56630000000001</v>
      </c>
      <c r="O349" s="6">
        <f t="shared" si="58"/>
        <v>29308.433699999936</v>
      </c>
      <c r="P349" s="5">
        <f t="shared" si="59"/>
        <v>1909600</v>
      </c>
      <c r="Q349" s="5" t="str">
        <f t="shared" si="60"/>
        <v/>
      </c>
      <c r="R349">
        <v>1</v>
      </c>
      <c r="S349">
        <v>0</v>
      </c>
      <c r="T349">
        <v>2</v>
      </c>
      <c r="U349">
        <v>0</v>
      </c>
      <c r="V349">
        <v>900</v>
      </c>
      <c r="W349">
        <v>300</v>
      </c>
      <c r="X349">
        <f t="shared" si="53"/>
        <v>114000</v>
      </c>
      <c r="Y349">
        <v>92500</v>
      </c>
      <c r="Z349" s="7">
        <v>4000000</v>
      </c>
      <c r="AA349">
        <v>2</v>
      </c>
    </row>
    <row r="350" spans="1:27" x14ac:dyDescent="0.45">
      <c r="A350">
        <v>1</v>
      </c>
      <c r="B350" s="2">
        <v>44322</v>
      </c>
      <c r="C350" s="9">
        <v>44323</v>
      </c>
      <c r="D350" s="3" t="str">
        <f t="shared" si="61"/>
        <v>Close</v>
      </c>
      <c r="E350" t="s">
        <v>153</v>
      </c>
      <c r="F350" t="str">
        <f>IF(A350="","",IF($K$4=1,SUBSTITUTE(SUBSTITUTE(E350,"_","&amp;")&amp;" "&amp;'[1]Expiry Dates Fut'!$A$8&amp;"-NSF",#REF!,#REF!),"nse_fo|"&amp;SUBSTITUTE(E350,"_","&amp;")&amp;$B$4))</f>
        <v>nse_fo|COFORGEEntry Date</v>
      </c>
      <c r="G350">
        <v>375</v>
      </c>
      <c r="H350">
        <v>750</v>
      </c>
      <c r="I350">
        <f t="shared" si="54"/>
        <v>2</v>
      </c>
      <c r="J350" s="6">
        <v>3255</v>
      </c>
      <c r="K350" s="5">
        <f t="shared" si="56"/>
        <v>2441250</v>
      </c>
      <c r="L350" s="4">
        <v>3393.7</v>
      </c>
      <c r="M350" s="4">
        <f t="shared" si="57"/>
        <v>104024.99999999987</v>
      </c>
      <c r="N350" s="6">
        <v>673.18087500000001</v>
      </c>
      <c r="O350" s="6">
        <f t="shared" si="58"/>
        <v>103351.81912499986</v>
      </c>
      <c r="P350" s="5">
        <f t="shared" si="59"/>
        <v>2545275</v>
      </c>
      <c r="Q350" s="5" t="str">
        <f t="shared" si="60"/>
        <v/>
      </c>
      <c r="R350">
        <v>1</v>
      </c>
      <c r="S350">
        <v>0</v>
      </c>
      <c r="T350">
        <v>1</v>
      </c>
      <c r="U350">
        <v>0</v>
      </c>
      <c r="V350">
        <v>900</v>
      </c>
      <c r="W350">
        <v>300</v>
      </c>
      <c r="X350">
        <f t="shared" si="53"/>
        <v>114000</v>
      </c>
      <c r="Y350">
        <v>92500</v>
      </c>
      <c r="Z350" s="7">
        <v>4000000</v>
      </c>
      <c r="AA350">
        <v>2</v>
      </c>
    </row>
    <row r="351" spans="1:27" x14ac:dyDescent="0.45">
      <c r="A351">
        <f t="shared" si="55"/>
        <v>2</v>
      </c>
      <c r="B351" s="2">
        <v>44322</v>
      </c>
      <c r="C351" s="9">
        <v>44323</v>
      </c>
      <c r="D351" s="3" t="str">
        <f t="shared" si="61"/>
        <v>Close</v>
      </c>
      <c r="E351" t="s">
        <v>80</v>
      </c>
      <c r="F351" t="str">
        <f>IF(A351="","",IF($K$4=1,SUBSTITUTE(SUBSTITUTE(E351,"_","&amp;")&amp;" "&amp;'[1]Expiry Dates Fut'!$A$8&amp;"-NSF",#REF!,#REF!),"nse_fo|"&amp;SUBSTITUTE(E351,"_","&amp;")&amp;$B$4))</f>
        <v>nse_fo|TATASTEELEntry Date</v>
      </c>
      <c r="G351">
        <v>850</v>
      </c>
      <c r="H351">
        <v>1700</v>
      </c>
      <c r="I351">
        <f t="shared" si="54"/>
        <v>2</v>
      </c>
      <c r="J351" s="6">
        <v>1106.25</v>
      </c>
      <c r="K351" s="5">
        <f t="shared" si="56"/>
        <v>1880625</v>
      </c>
      <c r="L351" s="4">
        <v>1135.5</v>
      </c>
      <c r="M351" s="4">
        <f t="shared" si="57"/>
        <v>49725</v>
      </c>
      <c r="N351" s="6">
        <v>514.48162500000001</v>
      </c>
      <c r="O351" s="6">
        <f t="shared" si="58"/>
        <v>49210.518375</v>
      </c>
      <c r="P351" s="5">
        <f t="shared" si="59"/>
        <v>1930350</v>
      </c>
      <c r="Q351" s="5" t="str">
        <f t="shared" si="60"/>
        <v/>
      </c>
      <c r="R351">
        <v>1</v>
      </c>
      <c r="S351">
        <v>0</v>
      </c>
      <c r="T351">
        <v>1</v>
      </c>
      <c r="U351">
        <v>0</v>
      </c>
      <c r="V351">
        <v>900</v>
      </c>
      <c r="W351">
        <v>300</v>
      </c>
      <c r="X351">
        <f t="shared" si="53"/>
        <v>114000</v>
      </c>
      <c r="Y351">
        <v>92500</v>
      </c>
      <c r="Z351" s="7">
        <v>4000000</v>
      </c>
      <c r="AA351">
        <v>2</v>
      </c>
    </row>
    <row r="352" spans="1:27" x14ac:dyDescent="0.45">
      <c r="A352">
        <v>1</v>
      </c>
      <c r="B352" s="2">
        <v>44323</v>
      </c>
      <c r="C352" s="9">
        <v>44326</v>
      </c>
      <c r="D352" s="3" t="str">
        <f t="shared" si="61"/>
        <v>Close</v>
      </c>
      <c r="E352" t="s">
        <v>90</v>
      </c>
      <c r="F352" t="str">
        <f>IF(A352="","",IF($K$4=1,SUBSTITUTE(SUBSTITUTE(E352,"_","&amp;")&amp;" "&amp;'[1]Expiry Dates Fut'!$A$8&amp;"-NSF",#REF!,#REF!),"nse_fo|"&amp;SUBSTITUTE(E352,"_","&amp;")&amp;$B$4))</f>
        <v>nse_fo|DLFEntry Date</v>
      </c>
      <c r="G352">
        <v>3300</v>
      </c>
      <c r="H352">
        <v>6600</v>
      </c>
      <c r="I352">
        <f t="shared" si="54"/>
        <v>2</v>
      </c>
      <c r="J352" s="6">
        <v>262.64999999999998</v>
      </c>
      <c r="K352" s="5">
        <f t="shared" si="56"/>
        <v>1733489.9999999998</v>
      </c>
      <c r="L352" s="4">
        <v>261.39999999999998</v>
      </c>
      <c r="M352" s="4">
        <f t="shared" si="57"/>
        <v>-8250</v>
      </c>
      <c r="N352" s="6">
        <v>466.92854999999992</v>
      </c>
      <c r="O352" s="6">
        <f t="shared" si="58"/>
        <v>-8716.9285500000005</v>
      </c>
      <c r="P352" s="5">
        <f t="shared" si="59"/>
        <v>1725239.9999999998</v>
      </c>
      <c r="Q352" s="5" t="str">
        <f t="shared" si="60"/>
        <v/>
      </c>
      <c r="R352">
        <v>1</v>
      </c>
      <c r="S352">
        <v>0</v>
      </c>
      <c r="T352">
        <v>1</v>
      </c>
      <c r="U352">
        <v>0</v>
      </c>
      <c r="V352">
        <v>900</v>
      </c>
      <c r="W352">
        <v>300</v>
      </c>
      <c r="X352">
        <f t="shared" si="53"/>
        <v>114000</v>
      </c>
      <c r="Y352">
        <v>92500</v>
      </c>
      <c r="Z352" s="7">
        <v>4000000</v>
      </c>
      <c r="AA352">
        <v>2</v>
      </c>
    </row>
    <row r="353" spans="1:27" x14ac:dyDescent="0.45">
      <c r="A353">
        <f t="shared" si="55"/>
        <v>2</v>
      </c>
      <c r="B353" s="2">
        <v>44323</v>
      </c>
      <c r="C353" s="9">
        <v>44326</v>
      </c>
      <c r="D353" s="3" t="str">
        <f t="shared" si="61"/>
        <v>Close</v>
      </c>
      <c r="E353" t="s">
        <v>96</v>
      </c>
      <c r="F353" t="str">
        <f>IF(A353="","",IF($K$4=1,SUBSTITUTE(SUBSTITUTE(E353,"_","&amp;")&amp;" "&amp;'[1]Expiry Dates Fut'!$A$8&amp;"-NSF",#REF!,#REF!),"nse_fo|"&amp;SUBSTITUTE(E353,"_","&amp;")&amp;$B$4))</f>
        <v>nse_fo|GLENMARKEntry Date</v>
      </c>
      <c r="G353">
        <v>1150</v>
      </c>
      <c r="H353">
        <v>3450</v>
      </c>
      <c r="I353">
        <f t="shared" si="54"/>
        <v>3</v>
      </c>
      <c r="J353" s="6">
        <v>600.70000000000005</v>
      </c>
      <c r="K353" s="5">
        <f t="shared" si="56"/>
        <v>2072415.0000000002</v>
      </c>
      <c r="L353" s="4">
        <v>605.9</v>
      </c>
      <c r="M353" s="4">
        <f t="shared" si="57"/>
        <v>17939.999999999764</v>
      </c>
      <c r="N353" s="6">
        <v>561.97395000000006</v>
      </c>
      <c r="O353" s="6">
        <f t="shared" si="58"/>
        <v>17378.026049999764</v>
      </c>
      <c r="P353" s="5">
        <f t="shared" si="59"/>
        <v>2090355</v>
      </c>
      <c r="Q353" s="5" t="str">
        <f t="shared" si="60"/>
        <v/>
      </c>
      <c r="R353">
        <v>1</v>
      </c>
      <c r="S353">
        <v>0</v>
      </c>
      <c r="T353">
        <v>1</v>
      </c>
      <c r="U353">
        <v>0</v>
      </c>
      <c r="V353">
        <v>900</v>
      </c>
      <c r="W353">
        <v>300</v>
      </c>
      <c r="X353">
        <f t="shared" si="53"/>
        <v>114000</v>
      </c>
      <c r="Y353">
        <v>92500</v>
      </c>
      <c r="Z353" s="7">
        <v>4000000</v>
      </c>
      <c r="AA353">
        <v>2</v>
      </c>
    </row>
    <row r="354" spans="1:27" x14ac:dyDescent="0.45">
      <c r="A354">
        <f t="shared" si="55"/>
        <v>3</v>
      </c>
      <c r="B354" s="2">
        <v>44323</v>
      </c>
      <c r="C354" s="9">
        <v>44326</v>
      </c>
      <c r="D354" s="3" t="str">
        <f t="shared" si="61"/>
        <v>Close</v>
      </c>
      <c r="E354" t="s">
        <v>49</v>
      </c>
      <c r="F354" t="str">
        <f>IF(A354="","",IF($K$4=1,SUBSTITUTE(SUBSTITUTE(E354,"_","&amp;")&amp;" "&amp;'[1]Expiry Dates Fut'!$A$8&amp;"-NSF",#REF!,#REF!),"nse_fo|"&amp;SUBSTITUTE(E354,"_","&amp;")&amp;$B$4))</f>
        <v>nse_fo|MANAPPURAMEntry Date</v>
      </c>
      <c r="G354">
        <v>6000</v>
      </c>
      <c r="H354">
        <v>12000</v>
      </c>
      <c r="I354">
        <f t="shared" si="54"/>
        <v>2</v>
      </c>
      <c r="J354" s="6">
        <v>155.4</v>
      </c>
      <c r="K354" s="5">
        <f t="shared" si="56"/>
        <v>1864800</v>
      </c>
      <c r="L354" s="4">
        <v>153.05000000000001</v>
      </c>
      <c r="M354" s="4">
        <f t="shared" si="57"/>
        <v>-28199.999999999931</v>
      </c>
      <c r="N354" s="6">
        <v>499.68900000000002</v>
      </c>
      <c r="O354" s="6">
        <f t="shared" si="58"/>
        <v>-28699.688999999929</v>
      </c>
      <c r="P354" s="5">
        <f t="shared" si="59"/>
        <v>1836600.0000000002</v>
      </c>
      <c r="Q354" s="5" t="str">
        <f t="shared" si="60"/>
        <v/>
      </c>
      <c r="R354">
        <v>1</v>
      </c>
      <c r="S354">
        <v>0</v>
      </c>
      <c r="T354">
        <v>1</v>
      </c>
      <c r="U354">
        <v>0</v>
      </c>
      <c r="V354">
        <v>900</v>
      </c>
      <c r="W354">
        <v>300</v>
      </c>
      <c r="X354">
        <f t="shared" si="53"/>
        <v>114000</v>
      </c>
      <c r="Y354">
        <v>92500</v>
      </c>
      <c r="Z354" s="7">
        <v>4000000</v>
      </c>
      <c r="AA354">
        <v>2</v>
      </c>
    </row>
    <row r="355" spans="1:27" x14ac:dyDescent="0.45">
      <c r="A355">
        <v>1</v>
      </c>
      <c r="B355" s="2">
        <v>44326</v>
      </c>
      <c r="C355" s="9">
        <v>44327</v>
      </c>
      <c r="D355" s="3" t="str">
        <f t="shared" si="61"/>
        <v>Close</v>
      </c>
      <c r="E355" t="s">
        <v>173</v>
      </c>
      <c r="F355" t="str">
        <f>IF(A355="","",IF($K$4=1,SUBSTITUTE(SUBSTITUTE(E355,"_","&amp;")&amp;" "&amp;'[1]Expiry Dates Fut'!$A$8&amp;"-NSF",#REF!,#REF!),"nse_fo|"&amp;SUBSTITUTE(E355,"_","&amp;")&amp;$B$4))</f>
        <v>nse_fo|ALKEMEntry Date</v>
      </c>
      <c r="G355">
        <v>200</v>
      </c>
      <c r="H355">
        <v>600</v>
      </c>
      <c r="I355">
        <f t="shared" si="54"/>
        <v>3</v>
      </c>
      <c r="J355" s="6">
        <v>3078.1</v>
      </c>
      <c r="K355" s="5">
        <f t="shared" si="56"/>
        <v>1846860</v>
      </c>
      <c r="L355" s="4">
        <v>3064.53333333</v>
      </c>
      <c r="M355" s="4">
        <f t="shared" si="57"/>
        <v>-8140.0000019999425</v>
      </c>
      <c r="N355" s="6">
        <v>497.55329999973003</v>
      </c>
      <c r="O355" s="6">
        <f t="shared" si="58"/>
        <v>-8637.5533019996728</v>
      </c>
      <c r="P355" s="5">
        <f t="shared" si="59"/>
        <v>1838719.999998</v>
      </c>
      <c r="Q355" s="5" t="str">
        <f t="shared" si="60"/>
        <v/>
      </c>
      <c r="R355">
        <v>1</v>
      </c>
      <c r="S355">
        <v>0</v>
      </c>
      <c r="T355">
        <v>2</v>
      </c>
      <c r="U355">
        <v>0</v>
      </c>
      <c r="V355">
        <v>900</v>
      </c>
      <c r="W355">
        <v>300</v>
      </c>
      <c r="X355">
        <f t="shared" si="53"/>
        <v>102500</v>
      </c>
      <c r="Y355">
        <v>92500</v>
      </c>
      <c r="Z355" s="7">
        <v>4000000</v>
      </c>
      <c r="AA355">
        <v>2</v>
      </c>
    </row>
    <row r="356" spans="1:27" x14ac:dyDescent="0.45">
      <c r="A356">
        <f t="shared" si="55"/>
        <v>2</v>
      </c>
      <c r="B356" s="2">
        <v>44326</v>
      </c>
      <c r="C356" s="9">
        <v>44327</v>
      </c>
      <c r="D356" s="3" t="str">
        <f t="shared" si="61"/>
        <v>Close</v>
      </c>
      <c r="E356" t="s">
        <v>126</v>
      </c>
      <c r="F356" t="str">
        <f>IF(A356="","",IF($K$4=1,SUBSTITUTE(SUBSTITUTE(E356,"_","&amp;")&amp;" "&amp;'[1]Expiry Dates Fut'!$A$8&amp;"-NSF",#REF!,#REF!),"nse_fo|"&amp;SUBSTITUTE(E356,"_","&amp;")&amp;$B$4))</f>
        <v>nse_fo|BANDHANBNKEntry Date</v>
      </c>
      <c r="G356">
        <v>1800</v>
      </c>
      <c r="H356">
        <v>5400</v>
      </c>
      <c r="I356">
        <f t="shared" si="54"/>
        <v>3</v>
      </c>
      <c r="J356" s="6">
        <v>297.55</v>
      </c>
      <c r="K356" s="5">
        <f t="shared" si="56"/>
        <v>1606770</v>
      </c>
      <c r="L356" s="4">
        <v>295</v>
      </c>
      <c r="M356" s="4">
        <f t="shared" si="57"/>
        <v>-13770.000000000062</v>
      </c>
      <c r="N356" s="6">
        <v>431.96895000000001</v>
      </c>
      <c r="O356" s="6">
        <f t="shared" si="58"/>
        <v>-14201.968950000062</v>
      </c>
      <c r="P356" s="5">
        <f t="shared" si="59"/>
        <v>1593000</v>
      </c>
      <c r="Q356" s="5" t="str">
        <f t="shared" si="60"/>
        <v/>
      </c>
      <c r="R356">
        <v>2</v>
      </c>
      <c r="S356">
        <v>1</v>
      </c>
      <c r="T356">
        <v>1</v>
      </c>
      <c r="U356">
        <v>0</v>
      </c>
      <c r="V356">
        <v>900</v>
      </c>
      <c r="W356">
        <v>300</v>
      </c>
      <c r="X356">
        <f t="shared" si="53"/>
        <v>103000</v>
      </c>
      <c r="Y356">
        <v>92500</v>
      </c>
      <c r="Z356" s="7">
        <v>4000000</v>
      </c>
      <c r="AA356">
        <v>2</v>
      </c>
    </row>
    <row r="357" spans="1:27" x14ac:dyDescent="0.45">
      <c r="A357">
        <f t="shared" si="55"/>
        <v>3</v>
      </c>
      <c r="B357" s="2">
        <v>44326</v>
      </c>
      <c r="C357" s="9">
        <v>44327</v>
      </c>
      <c r="D357" s="3" t="str">
        <f t="shared" si="61"/>
        <v>Close</v>
      </c>
      <c r="E357" t="s">
        <v>70</v>
      </c>
      <c r="F357" t="str">
        <f>IF(A357="","",IF($K$4=1,SUBSTITUTE(SUBSTITUTE(E357,"_","&amp;")&amp;" "&amp;'[1]Expiry Dates Fut'!$A$8&amp;"-NSF",#REF!,#REF!),"nse_fo|"&amp;SUBSTITUTE(E357,"_","&amp;")&amp;$B$4))</f>
        <v>nse_fo|COALINDIAEntry Date</v>
      </c>
      <c r="G357">
        <v>4200</v>
      </c>
      <c r="H357">
        <v>12600</v>
      </c>
      <c r="I357">
        <f t="shared" si="54"/>
        <v>3</v>
      </c>
      <c r="J357" s="6">
        <v>144.25</v>
      </c>
      <c r="K357" s="5">
        <f t="shared" si="56"/>
        <v>1817550</v>
      </c>
      <c r="L357" s="4">
        <v>151.5</v>
      </c>
      <c r="M357" s="4">
        <f t="shared" si="57"/>
        <v>91350</v>
      </c>
      <c r="N357" s="6">
        <v>503.07075000000003</v>
      </c>
      <c r="O357" s="6">
        <f t="shared" si="58"/>
        <v>90846.929250000001</v>
      </c>
      <c r="P357" s="5">
        <f t="shared" si="59"/>
        <v>1908900</v>
      </c>
      <c r="Q357" s="5" t="str">
        <f t="shared" si="60"/>
        <v/>
      </c>
      <c r="R357">
        <v>1</v>
      </c>
      <c r="S357">
        <v>0</v>
      </c>
      <c r="T357">
        <v>1</v>
      </c>
      <c r="U357">
        <v>0</v>
      </c>
      <c r="V357">
        <v>900</v>
      </c>
      <c r="W357">
        <v>300</v>
      </c>
      <c r="X357">
        <f t="shared" si="53"/>
        <v>102500</v>
      </c>
      <c r="Y357">
        <v>92500</v>
      </c>
      <c r="Z357" s="7">
        <v>4000000</v>
      </c>
      <c r="AA357">
        <v>2</v>
      </c>
    </row>
    <row r="358" spans="1:27" x14ac:dyDescent="0.45">
      <c r="A358">
        <f t="shared" si="55"/>
        <v>4</v>
      </c>
      <c r="B358" s="2">
        <v>44326</v>
      </c>
      <c r="C358" s="9">
        <v>44327</v>
      </c>
      <c r="D358" s="3" t="str">
        <f t="shared" si="61"/>
        <v>Close</v>
      </c>
      <c r="E358" t="s">
        <v>96</v>
      </c>
      <c r="F358" t="str">
        <f>IF(A358="","",IF($K$4=1,SUBSTITUTE(SUBSTITUTE(E358,"_","&amp;")&amp;" "&amp;'[1]Expiry Dates Fut'!$A$8&amp;"-NSF",#REF!,#REF!),"nse_fo|"&amp;SUBSTITUTE(E358,"_","&amp;")&amp;$B$4))</f>
        <v>nse_fo|GLENMARKEntry Date</v>
      </c>
      <c r="G358">
        <v>1150</v>
      </c>
      <c r="H358">
        <v>2300</v>
      </c>
      <c r="I358">
        <f t="shared" si="54"/>
        <v>2</v>
      </c>
      <c r="J358" s="6">
        <v>631.04999999999995</v>
      </c>
      <c r="K358" s="5">
        <f t="shared" si="56"/>
        <v>1451415</v>
      </c>
      <c r="L358" s="4">
        <v>637.79999999999995</v>
      </c>
      <c r="M358" s="4">
        <f t="shared" si="57"/>
        <v>15525</v>
      </c>
      <c r="N358" s="6">
        <v>393.97792500000003</v>
      </c>
      <c r="O358" s="6">
        <f t="shared" si="58"/>
        <v>15131.022075000001</v>
      </c>
      <c r="P358" s="5">
        <f t="shared" si="59"/>
        <v>1466940</v>
      </c>
      <c r="Q358" s="5" t="str">
        <f t="shared" si="60"/>
        <v/>
      </c>
      <c r="R358">
        <v>1</v>
      </c>
      <c r="S358">
        <v>0</v>
      </c>
      <c r="T358">
        <v>1</v>
      </c>
      <c r="U358">
        <v>0</v>
      </c>
      <c r="V358">
        <v>900</v>
      </c>
      <c r="W358">
        <v>300</v>
      </c>
      <c r="X358">
        <f t="shared" si="53"/>
        <v>102500</v>
      </c>
      <c r="Y358">
        <v>92500</v>
      </c>
      <c r="Z358" s="7">
        <v>4000000</v>
      </c>
      <c r="AA358">
        <v>2</v>
      </c>
    </row>
    <row r="359" spans="1:27" x14ac:dyDescent="0.45">
      <c r="A359">
        <f t="shared" si="55"/>
        <v>5</v>
      </c>
      <c r="B359" s="2">
        <v>44326</v>
      </c>
      <c r="C359" s="9">
        <v>44327</v>
      </c>
      <c r="D359" s="3" t="str">
        <f t="shared" si="61"/>
        <v>Close</v>
      </c>
      <c r="E359" t="s">
        <v>54</v>
      </c>
      <c r="F359" t="str">
        <f>IF(A359="","",IF($K$4=1,SUBSTITUTE(SUBSTITUTE(E359,"_","&amp;")&amp;" "&amp;'[1]Expiry Dates Fut'!$A$8&amp;"-NSF",#REF!,#REF!),"nse_fo|"&amp;SUBSTITUTE(E359,"_","&amp;")&amp;$B$4))</f>
        <v>nse_fo|TORNTPHARMEntry Date</v>
      </c>
      <c r="G359">
        <v>250</v>
      </c>
      <c r="H359">
        <v>750</v>
      </c>
      <c r="I359">
        <f t="shared" si="54"/>
        <v>3</v>
      </c>
      <c r="J359" s="6">
        <v>2755.75</v>
      </c>
      <c r="K359" s="5">
        <f t="shared" si="56"/>
        <v>2066812.5</v>
      </c>
      <c r="L359" s="4">
        <v>2753.15</v>
      </c>
      <c r="M359" s="4">
        <f t="shared" si="57"/>
        <v>-1949.9999999999318</v>
      </c>
      <c r="N359" s="6">
        <v>557.77612499999998</v>
      </c>
      <c r="O359" s="6">
        <f t="shared" si="58"/>
        <v>-2507.7761249999317</v>
      </c>
      <c r="P359" s="5">
        <f t="shared" si="59"/>
        <v>2064862.5</v>
      </c>
      <c r="Q359" s="5" t="str">
        <f t="shared" si="60"/>
        <v/>
      </c>
      <c r="R359">
        <v>2</v>
      </c>
      <c r="S359">
        <v>2</v>
      </c>
      <c r="T359">
        <v>1</v>
      </c>
      <c r="U359">
        <v>0</v>
      </c>
      <c r="V359">
        <v>900</v>
      </c>
      <c r="W359">
        <v>300</v>
      </c>
      <c r="X359">
        <f t="shared" si="53"/>
        <v>103500</v>
      </c>
      <c r="Y359">
        <v>92500</v>
      </c>
      <c r="Z359" s="7">
        <v>4000000</v>
      </c>
      <c r="AA359">
        <v>2</v>
      </c>
    </row>
    <row r="360" spans="1:27" x14ac:dyDescent="0.45">
      <c r="A360">
        <f t="shared" si="55"/>
        <v>6</v>
      </c>
      <c r="B360" s="2">
        <v>44326</v>
      </c>
      <c r="C360" s="9">
        <v>44327</v>
      </c>
      <c r="D360" s="3" t="str">
        <f t="shared" si="61"/>
        <v>Close</v>
      </c>
      <c r="E360" t="s">
        <v>101</v>
      </c>
      <c r="F360" t="str">
        <f>IF(A360="","",IF($K$4=1,SUBSTITUTE(SUBSTITUTE(E360,"_","&amp;")&amp;" "&amp;'[1]Expiry Dates Fut'!$A$8&amp;"-NSF",#REF!,#REF!),"nse_fo|"&amp;SUBSTITUTE(E360,"_","&amp;")&amp;$B$4))</f>
        <v>nse_fo|UPLEntry Date</v>
      </c>
      <c r="G360">
        <v>1300</v>
      </c>
      <c r="H360">
        <v>2600</v>
      </c>
      <c r="I360">
        <f t="shared" si="54"/>
        <v>2</v>
      </c>
      <c r="J360" s="6">
        <v>657.35</v>
      </c>
      <c r="K360" s="5">
        <f t="shared" si="56"/>
        <v>1709110</v>
      </c>
      <c r="L360" s="4">
        <v>684.85</v>
      </c>
      <c r="M360" s="4">
        <f t="shared" si="57"/>
        <v>71500</v>
      </c>
      <c r="N360" s="6">
        <v>471.11220000000003</v>
      </c>
      <c r="O360" s="6">
        <f t="shared" si="58"/>
        <v>71028.887799999997</v>
      </c>
      <c r="P360" s="5">
        <f t="shared" si="59"/>
        <v>1780610</v>
      </c>
      <c r="Q360" s="5" t="str">
        <f t="shared" si="60"/>
        <v/>
      </c>
      <c r="R360">
        <v>1</v>
      </c>
      <c r="S360">
        <v>0</v>
      </c>
      <c r="T360">
        <v>1</v>
      </c>
      <c r="U360">
        <v>0</v>
      </c>
      <c r="V360">
        <v>900</v>
      </c>
      <c r="W360">
        <v>300</v>
      </c>
      <c r="X360">
        <f t="shared" ref="X360:X423" si="62">+IF(B360="","",IF(WEEKDAY(B360)=2,IF(R360=1,102500,IF(AND(R360=2,S360=1),103000,IF(AND(R360=2,S360=2),103500,104000))),IF(R360=1,114000,IF(AND(R360=2,S360=1),114500,IF(AND(R360=2,S360=2),115000,115500)))))</f>
        <v>102500</v>
      </c>
      <c r="Y360">
        <v>92500</v>
      </c>
      <c r="Z360" s="7">
        <v>4000000</v>
      </c>
      <c r="AA360">
        <v>2</v>
      </c>
    </row>
    <row r="361" spans="1:27" x14ac:dyDescent="0.45">
      <c r="A361">
        <v>1</v>
      </c>
      <c r="B361" s="2">
        <v>44327</v>
      </c>
      <c r="C361" s="9">
        <v>44328</v>
      </c>
      <c r="D361" s="3" t="str">
        <f t="shared" si="61"/>
        <v>Close</v>
      </c>
      <c r="E361" t="s">
        <v>95</v>
      </c>
      <c r="F361" t="str">
        <f>IF(A361="","",IF($K$4=1,SUBSTITUTE(SUBSTITUTE(E361,"_","&amp;")&amp;" "&amp;'[1]Expiry Dates Fut'!$A$8&amp;"-NSF",#REF!,#REF!),"nse_fo|"&amp;SUBSTITUTE(E361,"_","&amp;")&amp;$B$4))</f>
        <v>nse_fo|BALKRISINDEntry Date</v>
      </c>
      <c r="G361">
        <v>400</v>
      </c>
      <c r="H361">
        <v>800</v>
      </c>
      <c r="I361">
        <f t="shared" ref="I361:I424" si="63">+IF(D361="","",H361/G361)</f>
        <v>2</v>
      </c>
      <c r="J361" s="6">
        <v>1944.3</v>
      </c>
      <c r="K361" s="5">
        <f t="shared" si="56"/>
        <v>1555440</v>
      </c>
      <c r="L361" s="4">
        <v>1934.15</v>
      </c>
      <c r="M361" s="4">
        <f t="shared" si="57"/>
        <v>-8119.9999999998909</v>
      </c>
      <c r="N361" s="6">
        <v>418.87259999999998</v>
      </c>
      <c r="O361" s="6">
        <f t="shared" si="58"/>
        <v>-8538.8725999998915</v>
      </c>
      <c r="P361" s="5">
        <f t="shared" si="59"/>
        <v>1547320</v>
      </c>
      <c r="Q361" s="5" t="str">
        <f t="shared" si="60"/>
        <v/>
      </c>
      <c r="R361">
        <v>1</v>
      </c>
      <c r="S361">
        <v>0</v>
      </c>
      <c r="T361">
        <v>1</v>
      </c>
      <c r="U361">
        <v>0</v>
      </c>
      <c r="V361">
        <v>900</v>
      </c>
      <c r="W361">
        <v>300</v>
      </c>
      <c r="X361">
        <f t="shared" si="62"/>
        <v>114000</v>
      </c>
      <c r="Y361">
        <v>92500</v>
      </c>
      <c r="Z361" s="7">
        <v>4000000</v>
      </c>
      <c r="AA361">
        <v>2</v>
      </c>
    </row>
    <row r="362" spans="1:27" x14ac:dyDescent="0.45">
      <c r="A362">
        <f t="shared" si="55"/>
        <v>2</v>
      </c>
      <c r="B362" s="2">
        <v>44327</v>
      </c>
      <c r="C362" s="9">
        <v>44328</v>
      </c>
      <c r="D362" s="3" t="str">
        <f t="shared" si="61"/>
        <v>Close</v>
      </c>
      <c r="E362" t="s">
        <v>47</v>
      </c>
      <c r="F362" t="str">
        <f>IF(A362="","",IF($K$4=1,SUBSTITUTE(SUBSTITUTE(E362,"_","&amp;")&amp;" "&amp;'[1]Expiry Dates Fut'!$A$8&amp;"-NSF",#REF!,#REF!),"nse_fo|"&amp;SUBSTITUTE(E362,"_","&amp;")&amp;$B$4))</f>
        <v>nse_fo|BHELEntry Date</v>
      </c>
      <c r="G362">
        <v>10500</v>
      </c>
      <c r="H362">
        <v>21000</v>
      </c>
      <c r="I362">
        <f t="shared" si="63"/>
        <v>2</v>
      </c>
      <c r="J362" s="6">
        <v>70.2</v>
      </c>
      <c r="K362" s="5">
        <f t="shared" si="56"/>
        <v>1474200</v>
      </c>
      <c r="L362" s="4">
        <v>76.599999999999994</v>
      </c>
      <c r="M362" s="4">
        <f t="shared" si="57"/>
        <v>134399.99999999983</v>
      </c>
      <c r="N362" s="6">
        <v>416.178</v>
      </c>
      <c r="O362" s="6">
        <f t="shared" si="58"/>
        <v>133983.82199999981</v>
      </c>
      <c r="P362" s="5">
        <f t="shared" si="59"/>
        <v>1608599.9999999998</v>
      </c>
      <c r="Q362" s="5" t="str">
        <f t="shared" si="60"/>
        <v/>
      </c>
      <c r="R362">
        <v>1</v>
      </c>
      <c r="S362">
        <v>0</v>
      </c>
      <c r="T362">
        <v>1</v>
      </c>
      <c r="U362">
        <v>0</v>
      </c>
      <c r="V362">
        <v>900</v>
      </c>
      <c r="W362">
        <v>300</v>
      </c>
      <c r="X362">
        <f t="shared" si="62"/>
        <v>114000</v>
      </c>
      <c r="Y362">
        <v>92500</v>
      </c>
      <c r="Z362" s="7">
        <v>4000000</v>
      </c>
      <c r="AA362">
        <v>2</v>
      </c>
    </row>
    <row r="363" spans="1:27" x14ac:dyDescent="0.45">
      <c r="A363">
        <f t="shared" si="55"/>
        <v>3</v>
      </c>
      <c r="B363" s="2">
        <v>44327</v>
      </c>
      <c r="C363" s="9">
        <v>44328</v>
      </c>
      <c r="D363" s="3" t="str">
        <f t="shared" si="61"/>
        <v>Close</v>
      </c>
      <c r="E363" t="s">
        <v>124</v>
      </c>
      <c r="F363" t="str">
        <f>IF(A363="","",IF($K$4=1,SUBSTITUTE(SUBSTITUTE(E363,"_","&amp;")&amp;" "&amp;'[1]Expiry Dates Fut'!$A$8&amp;"-NSF",#REF!,#REF!),"nse_fo|"&amp;SUBSTITUTE(E363,"_","&amp;")&amp;$B$4))</f>
        <v>nse_fo|CANBKEntry Date</v>
      </c>
      <c r="G363">
        <v>5400</v>
      </c>
      <c r="H363">
        <v>10800</v>
      </c>
      <c r="I363">
        <f t="shared" si="63"/>
        <v>2</v>
      </c>
      <c r="J363" s="6">
        <v>152.25</v>
      </c>
      <c r="K363" s="5">
        <f t="shared" si="56"/>
        <v>1644300</v>
      </c>
      <c r="L363" s="4">
        <v>148.65</v>
      </c>
      <c r="M363" s="4">
        <f t="shared" si="57"/>
        <v>-38879.999999999942</v>
      </c>
      <c r="N363" s="6">
        <v>438.7122</v>
      </c>
      <c r="O363" s="6">
        <f t="shared" si="58"/>
        <v>-39318.712199999944</v>
      </c>
      <c r="P363" s="5">
        <f t="shared" si="59"/>
        <v>1605420</v>
      </c>
      <c r="Q363" s="5" t="str">
        <f t="shared" si="60"/>
        <v/>
      </c>
      <c r="R363">
        <v>1</v>
      </c>
      <c r="S363">
        <v>0</v>
      </c>
      <c r="T363">
        <v>2</v>
      </c>
      <c r="U363">
        <v>0</v>
      </c>
      <c r="V363">
        <v>900</v>
      </c>
      <c r="W363">
        <v>300</v>
      </c>
      <c r="X363">
        <f t="shared" si="62"/>
        <v>114000</v>
      </c>
      <c r="Y363">
        <v>92500</v>
      </c>
      <c r="Z363" s="7">
        <v>4000000</v>
      </c>
      <c r="AA363">
        <v>2</v>
      </c>
    </row>
    <row r="364" spans="1:27" x14ac:dyDescent="0.45">
      <c r="A364">
        <f t="shared" si="55"/>
        <v>4</v>
      </c>
      <c r="B364" s="2">
        <v>44327</v>
      </c>
      <c r="C364" s="9">
        <v>44328</v>
      </c>
      <c r="D364" s="3" t="str">
        <f t="shared" si="61"/>
        <v>Close</v>
      </c>
      <c r="E364" t="s">
        <v>70</v>
      </c>
      <c r="F364" t="str">
        <f>IF(A364="","",IF($K$4=1,SUBSTITUTE(SUBSTITUTE(E364,"_","&amp;")&amp;" "&amp;'[1]Expiry Dates Fut'!$A$8&amp;"-NSF",#REF!,#REF!),"nse_fo|"&amp;SUBSTITUTE(E364,"_","&amp;")&amp;$B$4))</f>
        <v>nse_fo|COALINDIAEntry Date</v>
      </c>
      <c r="G364">
        <v>4200</v>
      </c>
      <c r="H364">
        <v>12600</v>
      </c>
      <c r="I364">
        <f t="shared" si="63"/>
        <v>3</v>
      </c>
      <c r="J364" s="6">
        <v>154.85</v>
      </c>
      <c r="K364" s="5">
        <f t="shared" si="56"/>
        <v>1951110</v>
      </c>
      <c r="L364" s="4">
        <v>157.9</v>
      </c>
      <c r="M364" s="4">
        <f t="shared" si="57"/>
        <v>38430.000000000146</v>
      </c>
      <c r="N364" s="6">
        <v>531.98775000000001</v>
      </c>
      <c r="O364" s="6">
        <f t="shared" si="58"/>
        <v>37898.012250000145</v>
      </c>
      <c r="P364" s="5">
        <f t="shared" si="59"/>
        <v>1989540</v>
      </c>
      <c r="Q364" s="5" t="str">
        <f t="shared" si="60"/>
        <v/>
      </c>
      <c r="R364">
        <v>2</v>
      </c>
      <c r="S364">
        <v>1</v>
      </c>
      <c r="T364">
        <v>1</v>
      </c>
      <c r="U364">
        <v>0</v>
      </c>
      <c r="V364">
        <v>900</v>
      </c>
      <c r="W364">
        <v>300</v>
      </c>
      <c r="X364">
        <f t="shared" si="62"/>
        <v>114500</v>
      </c>
      <c r="Y364">
        <v>92500</v>
      </c>
      <c r="Z364" s="7">
        <v>4000000</v>
      </c>
      <c r="AA364">
        <v>2</v>
      </c>
    </row>
    <row r="365" spans="1:27" x14ac:dyDescent="0.45">
      <c r="A365">
        <f t="shared" si="55"/>
        <v>5</v>
      </c>
      <c r="B365" s="2">
        <v>44327</v>
      </c>
      <c r="C365" s="9">
        <v>44328</v>
      </c>
      <c r="D365" s="3" t="str">
        <f t="shared" si="61"/>
        <v>Close</v>
      </c>
      <c r="E365" t="s">
        <v>153</v>
      </c>
      <c r="F365" t="str">
        <f>IF(A365="","",IF($K$4=1,SUBSTITUTE(SUBSTITUTE(E365,"_","&amp;")&amp;" "&amp;'[1]Expiry Dates Fut'!$A$8&amp;"-NSF",#REF!,#REF!),"nse_fo|"&amp;SUBSTITUTE(E365,"_","&amp;")&amp;$B$4))</f>
        <v>nse_fo|COFORGEEntry Date</v>
      </c>
      <c r="G365">
        <v>375</v>
      </c>
      <c r="H365">
        <v>375</v>
      </c>
      <c r="I365">
        <f t="shared" si="63"/>
        <v>1</v>
      </c>
      <c r="J365" s="6">
        <v>3339.4</v>
      </c>
      <c r="K365" s="5">
        <f t="shared" si="56"/>
        <v>1252275</v>
      </c>
      <c r="L365" s="4">
        <v>3389.45</v>
      </c>
      <c r="M365" s="4">
        <f t="shared" si="57"/>
        <v>18768.749999999898</v>
      </c>
      <c r="N365" s="6">
        <v>340.64803125000003</v>
      </c>
      <c r="O365" s="6">
        <f t="shared" si="58"/>
        <v>18428.101968749899</v>
      </c>
      <c r="P365" s="5">
        <f t="shared" si="59"/>
        <v>1271043.75</v>
      </c>
      <c r="Q365" s="5" t="str">
        <f t="shared" si="60"/>
        <v/>
      </c>
      <c r="R365">
        <v>1</v>
      </c>
      <c r="S365">
        <v>0</v>
      </c>
      <c r="T365">
        <v>1</v>
      </c>
      <c r="U365">
        <v>0</v>
      </c>
      <c r="V365">
        <v>900</v>
      </c>
      <c r="W365">
        <v>300</v>
      </c>
      <c r="X365">
        <f t="shared" si="62"/>
        <v>114000</v>
      </c>
      <c r="Y365">
        <v>92500</v>
      </c>
      <c r="Z365" s="7">
        <v>4000000</v>
      </c>
      <c r="AA365">
        <v>2</v>
      </c>
    </row>
    <row r="366" spans="1:27" x14ac:dyDescent="0.45">
      <c r="A366">
        <f t="shared" si="55"/>
        <v>6</v>
      </c>
      <c r="B366" s="2">
        <v>44327</v>
      </c>
      <c r="C366" s="9">
        <v>44328</v>
      </c>
      <c r="D366" s="3" t="str">
        <f t="shared" si="61"/>
        <v>Close</v>
      </c>
      <c r="E366" t="s">
        <v>127</v>
      </c>
      <c r="F366" t="str">
        <f>IF(A366="","",IF($K$4=1,SUBSTITUTE(SUBSTITUTE(E366,"_","&amp;")&amp;" "&amp;'[1]Expiry Dates Fut'!$A$8&amp;"-NSF",#REF!,#REF!),"nse_fo|"&amp;SUBSTITUTE(E366,"_","&amp;")&amp;$B$4))</f>
        <v>nse_fo|CONCOREntry Date</v>
      </c>
      <c r="G366">
        <v>1563</v>
      </c>
      <c r="H366">
        <v>3126</v>
      </c>
      <c r="I366">
        <f t="shared" si="63"/>
        <v>2</v>
      </c>
      <c r="J366" s="6">
        <v>628.32500000000005</v>
      </c>
      <c r="K366" s="5">
        <f t="shared" si="56"/>
        <v>1964143.9500000002</v>
      </c>
      <c r="L366" s="4">
        <v>616.47500000000002</v>
      </c>
      <c r="M366" s="4">
        <f t="shared" si="57"/>
        <v>-37043.100000000071</v>
      </c>
      <c r="N366" s="6">
        <v>525.31804800000009</v>
      </c>
      <c r="O366" s="6">
        <f t="shared" si="58"/>
        <v>-37568.418048000072</v>
      </c>
      <c r="P366" s="5">
        <f t="shared" si="59"/>
        <v>1927100.85</v>
      </c>
      <c r="Q366" s="5" t="str">
        <f t="shared" si="60"/>
        <v/>
      </c>
      <c r="R366">
        <v>2</v>
      </c>
      <c r="S366">
        <v>1</v>
      </c>
      <c r="T366">
        <v>2</v>
      </c>
      <c r="U366">
        <v>0</v>
      </c>
      <c r="V366">
        <v>900</v>
      </c>
      <c r="W366">
        <v>300</v>
      </c>
      <c r="X366">
        <f t="shared" si="62"/>
        <v>114500</v>
      </c>
      <c r="Y366">
        <v>92500</v>
      </c>
      <c r="Z366" s="7">
        <v>4000000</v>
      </c>
      <c r="AA366">
        <v>2</v>
      </c>
    </row>
    <row r="367" spans="1:27" x14ac:dyDescent="0.45">
      <c r="A367">
        <f t="shared" si="55"/>
        <v>7</v>
      </c>
      <c r="B367" s="2">
        <v>44327</v>
      </c>
      <c r="C367" s="9">
        <v>44328</v>
      </c>
      <c r="D367" s="3" t="str">
        <f t="shared" si="61"/>
        <v>Close</v>
      </c>
      <c r="E367" t="s">
        <v>114</v>
      </c>
      <c r="F367" t="str">
        <f>IF(A367="","",IF($K$4=1,SUBSTITUTE(SUBSTITUTE(E367,"_","&amp;")&amp;" "&amp;'[1]Expiry Dates Fut'!$A$8&amp;"-NSF",#REF!,#REF!),"nse_fo|"&amp;SUBSTITUTE(E367,"_","&amp;")&amp;$B$4))</f>
        <v>nse_fo|GAILEntry Date</v>
      </c>
      <c r="G367">
        <v>6100</v>
      </c>
      <c r="H367">
        <v>12200</v>
      </c>
      <c r="I367">
        <f t="shared" si="63"/>
        <v>2</v>
      </c>
      <c r="J367" s="6">
        <v>161.4</v>
      </c>
      <c r="K367" s="5">
        <f t="shared" si="56"/>
        <v>1969080</v>
      </c>
      <c r="L367" s="4">
        <v>161.05000000000001</v>
      </c>
      <c r="M367" s="4">
        <f t="shared" si="57"/>
        <v>-4269.9999999999309</v>
      </c>
      <c r="N367" s="6">
        <v>531.07515000000001</v>
      </c>
      <c r="O367" s="6">
        <f t="shared" si="58"/>
        <v>-4801.0751499999305</v>
      </c>
      <c r="P367" s="5">
        <f t="shared" si="59"/>
        <v>1964810.0000000002</v>
      </c>
      <c r="Q367" s="5" t="str">
        <f t="shared" si="60"/>
        <v/>
      </c>
      <c r="R367">
        <v>2</v>
      </c>
      <c r="S367">
        <v>1</v>
      </c>
      <c r="T367">
        <v>1</v>
      </c>
      <c r="U367">
        <v>0</v>
      </c>
      <c r="V367">
        <v>900</v>
      </c>
      <c r="W367">
        <v>300</v>
      </c>
      <c r="X367">
        <f t="shared" si="62"/>
        <v>114500</v>
      </c>
      <c r="Y367">
        <v>92500</v>
      </c>
      <c r="Z367" s="7">
        <v>4000000</v>
      </c>
      <c r="AA367">
        <v>2</v>
      </c>
    </row>
    <row r="368" spans="1:27" x14ac:dyDescent="0.45">
      <c r="A368">
        <f t="shared" si="55"/>
        <v>8</v>
      </c>
      <c r="B368" s="2">
        <v>44327</v>
      </c>
      <c r="C368" s="9">
        <v>44328</v>
      </c>
      <c r="D368" s="3" t="str">
        <f t="shared" si="61"/>
        <v>Close</v>
      </c>
      <c r="E368" t="s">
        <v>108</v>
      </c>
      <c r="F368" t="str">
        <f>IF(A368="","",IF($K$4=1,SUBSTITUTE(SUBSTITUTE(E368,"_","&amp;")&amp;" "&amp;'[1]Expiry Dates Fut'!$A$8&amp;"-NSF",#REF!,#REF!),"nse_fo|"&amp;SUBSTITUTE(E368,"_","&amp;")&amp;$B$4))</f>
        <v>nse_fo|IOCEntry Date</v>
      </c>
      <c r="G368">
        <v>6500</v>
      </c>
      <c r="H368">
        <v>19500</v>
      </c>
      <c r="I368">
        <f t="shared" si="63"/>
        <v>3</v>
      </c>
      <c r="J368" s="6">
        <v>104.3</v>
      </c>
      <c r="K368" s="5">
        <f t="shared" si="56"/>
        <v>2033850</v>
      </c>
      <c r="L368" s="4">
        <v>105</v>
      </c>
      <c r="M368" s="4">
        <f t="shared" si="57"/>
        <v>13650.000000000055</v>
      </c>
      <c r="N368" s="6">
        <v>550.98225000000002</v>
      </c>
      <c r="O368" s="6">
        <f t="shared" si="58"/>
        <v>13099.017750000054</v>
      </c>
      <c r="P368" s="5">
        <f t="shared" si="59"/>
        <v>2047500</v>
      </c>
      <c r="Q368" s="5" t="str">
        <f t="shared" si="60"/>
        <v/>
      </c>
      <c r="R368">
        <v>1</v>
      </c>
      <c r="S368">
        <v>0</v>
      </c>
      <c r="T368">
        <v>2</v>
      </c>
      <c r="U368">
        <v>0</v>
      </c>
      <c r="V368">
        <v>900</v>
      </c>
      <c r="W368">
        <v>300</v>
      </c>
      <c r="X368">
        <f t="shared" si="62"/>
        <v>114000</v>
      </c>
      <c r="Y368">
        <v>92500</v>
      </c>
      <c r="Z368" s="7">
        <v>4000000</v>
      </c>
      <c r="AA368">
        <v>2</v>
      </c>
    </row>
    <row r="369" spans="1:27" x14ac:dyDescent="0.45">
      <c r="A369">
        <f t="shared" si="55"/>
        <v>9</v>
      </c>
      <c r="B369" s="2">
        <v>44327</v>
      </c>
      <c r="C369" s="9">
        <v>44328</v>
      </c>
      <c r="D369" s="3" t="str">
        <f t="shared" si="61"/>
        <v>Close</v>
      </c>
      <c r="E369" t="s">
        <v>78</v>
      </c>
      <c r="F369" t="str">
        <f>IF(A369="","",IF($K$4=1,SUBSTITUTE(SUBSTITUTE(E369,"_","&amp;")&amp;" "&amp;'[1]Expiry Dates Fut'!$A$8&amp;"-NSF",#REF!,#REF!),"nse_fo|"&amp;SUBSTITUTE(E369,"_","&amp;")&amp;$B$4))</f>
        <v>nse_fo|JUBLFOODEntry Date</v>
      </c>
      <c r="G369">
        <v>250</v>
      </c>
      <c r="H369">
        <v>750</v>
      </c>
      <c r="I369">
        <f t="shared" si="63"/>
        <v>3</v>
      </c>
      <c r="J369" s="6">
        <v>2868.1</v>
      </c>
      <c r="K369" s="5">
        <f t="shared" si="56"/>
        <v>2151075</v>
      </c>
      <c r="L369" s="4">
        <v>2844.4</v>
      </c>
      <c r="M369" s="4">
        <f t="shared" si="57"/>
        <v>-17774.999999999862</v>
      </c>
      <c r="N369" s="6">
        <v>578.390625</v>
      </c>
      <c r="O369" s="6">
        <f t="shared" si="58"/>
        <v>-18353.390624999862</v>
      </c>
      <c r="P369" s="5">
        <f t="shared" si="59"/>
        <v>2133300</v>
      </c>
      <c r="Q369" s="5" t="str">
        <f t="shared" si="60"/>
        <v/>
      </c>
      <c r="R369">
        <v>2</v>
      </c>
      <c r="S369">
        <v>1</v>
      </c>
      <c r="T369">
        <v>1</v>
      </c>
      <c r="U369">
        <v>0</v>
      </c>
      <c r="V369">
        <v>900</v>
      </c>
      <c r="W369">
        <v>300</v>
      </c>
      <c r="X369">
        <f t="shared" si="62"/>
        <v>114500</v>
      </c>
      <c r="Y369">
        <v>92500</v>
      </c>
      <c r="Z369" s="7">
        <v>4000000</v>
      </c>
      <c r="AA369">
        <v>2</v>
      </c>
    </row>
    <row r="370" spans="1:27" x14ac:dyDescent="0.45">
      <c r="A370">
        <f t="shared" si="55"/>
        <v>10</v>
      </c>
      <c r="B370" s="2">
        <v>44327</v>
      </c>
      <c r="C370" s="9">
        <v>44328</v>
      </c>
      <c r="D370" s="3" t="str">
        <f t="shared" si="61"/>
        <v>Close</v>
      </c>
      <c r="E370" t="s">
        <v>163</v>
      </c>
      <c r="F370" t="str">
        <f>IF(A370="","",IF($K$4=1,SUBSTITUTE(SUBSTITUTE(E370,"_","&amp;")&amp;" "&amp;'[1]Expiry Dates Fut'!$A$8&amp;"-NSF",#REF!,#REF!),"nse_fo|"&amp;SUBSTITUTE(E370,"_","&amp;")&amp;$B$4))</f>
        <v>nse_fo|TRENTEntry Date</v>
      </c>
      <c r="G370">
        <v>725</v>
      </c>
      <c r="H370">
        <v>2175</v>
      </c>
      <c r="I370">
        <f t="shared" si="63"/>
        <v>3</v>
      </c>
      <c r="J370" s="6">
        <v>768.05</v>
      </c>
      <c r="K370" s="5">
        <f t="shared" si="56"/>
        <v>1670508.75</v>
      </c>
      <c r="L370" s="4">
        <v>771.18333332999998</v>
      </c>
      <c r="M370" s="4">
        <f t="shared" si="57"/>
        <v>6814.9999927500603</v>
      </c>
      <c r="N370" s="6">
        <v>451.95738749902119</v>
      </c>
      <c r="O370" s="6">
        <f t="shared" si="58"/>
        <v>6363.0426052510393</v>
      </c>
      <c r="P370" s="5">
        <f t="shared" si="59"/>
        <v>1677323.7499927499</v>
      </c>
      <c r="Q370" s="5" t="str">
        <f t="shared" si="60"/>
        <v/>
      </c>
      <c r="R370">
        <v>1</v>
      </c>
      <c r="S370">
        <v>0</v>
      </c>
      <c r="T370">
        <v>2</v>
      </c>
      <c r="U370">
        <v>0</v>
      </c>
      <c r="V370">
        <v>900</v>
      </c>
      <c r="W370">
        <v>300</v>
      </c>
      <c r="X370">
        <f t="shared" si="62"/>
        <v>114000</v>
      </c>
      <c r="Y370">
        <v>92500</v>
      </c>
      <c r="Z370" s="7">
        <v>4000000</v>
      </c>
      <c r="AA370">
        <v>2</v>
      </c>
    </row>
    <row r="371" spans="1:27" x14ac:dyDescent="0.45">
      <c r="A371">
        <v>1</v>
      </c>
      <c r="B371" s="2">
        <v>44328</v>
      </c>
      <c r="C371" s="9">
        <v>44330</v>
      </c>
      <c r="D371" s="3" t="str">
        <f t="shared" si="61"/>
        <v>Close</v>
      </c>
      <c r="E371" t="s">
        <v>103</v>
      </c>
      <c r="F371" t="str">
        <f>IF(A371="","",IF($K$4=1,SUBSTITUTE(SUBSTITUTE(E371,"_","&amp;")&amp;" "&amp;'[1]Expiry Dates Fut'!$A$8&amp;"-NSF",#REF!,#REF!),"nse_fo|"&amp;SUBSTITUTE(E371,"_","&amp;")&amp;$B$4))</f>
        <v>nse_fo|GODREJCPEntry Date</v>
      </c>
      <c r="G371">
        <v>1000</v>
      </c>
      <c r="H371">
        <v>2000</v>
      </c>
      <c r="I371">
        <f t="shared" si="63"/>
        <v>2</v>
      </c>
      <c r="J371" s="6">
        <v>878.2</v>
      </c>
      <c r="K371" s="5">
        <f t="shared" si="56"/>
        <v>1756400</v>
      </c>
      <c r="L371" s="4">
        <v>871.375</v>
      </c>
      <c r="M371" s="4">
        <f t="shared" si="57"/>
        <v>-13650.000000000091</v>
      </c>
      <c r="N371" s="6">
        <v>472.38524999999998</v>
      </c>
      <c r="O371" s="6">
        <f t="shared" si="58"/>
        <v>-14122.38525000009</v>
      </c>
      <c r="P371" s="5">
        <f t="shared" si="59"/>
        <v>1742750</v>
      </c>
      <c r="Q371" s="5" t="str">
        <f t="shared" si="60"/>
        <v/>
      </c>
      <c r="R371">
        <v>2</v>
      </c>
      <c r="S371">
        <v>1</v>
      </c>
      <c r="T371">
        <v>1</v>
      </c>
      <c r="U371">
        <v>0</v>
      </c>
      <c r="V371">
        <v>900</v>
      </c>
      <c r="W371">
        <v>300</v>
      </c>
      <c r="X371">
        <f t="shared" si="62"/>
        <v>114500</v>
      </c>
      <c r="Y371">
        <v>92500</v>
      </c>
      <c r="Z371" s="7">
        <v>4000000</v>
      </c>
      <c r="AA371">
        <v>2</v>
      </c>
    </row>
    <row r="372" spans="1:27" x14ac:dyDescent="0.45">
      <c r="A372">
        <f t="shared" si="55"/>
        <v>2</v>
      </c>
      <c r="B372" s="2">
        <v>44328</v>
      </c>
      <c r="C372" s="9">
        <v>44330</v>
      </c>
      <c r="D372" s="3" t="str">
        <f t="shared" si="61"/>
        <v>Close</v>
      </c>
      <c r="E372" t="s">
        <v>56</v>
      </c>
      <c r="F372" t="str">
        <f>IF(A372="","",IF($K$4=1,SUBSTITUTE(SUBSTITUTE(E372,"_","&amp;")&amp;" "&amp;'[1]Expiry Dates Fut'!$A$8&amp;"-NSF",#REF!,#REF!),"nse_fo|"&amp;SUBSTITUTE(E372,"_","&amp;")&amp;$B$4))</f>
        <v>nse_fo|IDEAEntry Date</v>
      </c>
      <c r="G372">
        <v>70000</v>
      </c>
      <c r="H372">
        <v>210000</v>
      </c>
      <c r="I372">
        <f t="shared" si="63"/>
        <v>3</v>
      </c>
      <c r="J372" s="6">
        <v>8.9</v>
      </c>
      <c r="K372" s="5">
        <f t="shared" si="56"/>
        <v>1869000</v>
      </c>
      <c r="L372" s="4">
        <v>8.85</v>
      </c>
      <c r="M372" s="4">
        <f t="shared" si="57"/>
        <v>-10500.000000000149</v>
      </c>
      <c r="N372" s="6">
        <v>503.21250000000003</v>
      </c>
      <c r="O372" s="6">
        <f t="shared" si="58"/>
        <v>-11003.212500000149</v>
      </c>
      <c r="P372" s="5">
        <f t="shared" si="59"/>
        <v>1858500</v>
      </c>
      <c r="Q372" s="5" t="str">
        <f t="shared" si="60"/>
        <v/>
      </c>
      <c r="R372">
        <v>1</v>
      </c>
      <c r="S372">
        <v>0</v>
      </c>
      <c r="T372">
        <v>1</v>
      </c>
      <c r="U372">
        <v>0</v>
      </c>
      <c r="V372">
        <v>900</v>
      </c>
      <c r="W372">
        <v>300</v>
      </c>
      <c r="X372">
        <f t="shared" si="62"/>
        <v>114000</v>
      </c>
      <c r="Y372">
        <v>92500</v>
      </c>
      <c r="Z372" s="7">
        <v>4000000</v>
      </c>
      <c r="AA372">
        <v>2</v>
      </c>
    </row>
    <row r="373" spans="1:27" x14ac:dyDescent="0.45">
      <c r="A373">
        <f t="shared" si="55"/>
        <v>3</v>
      </c>
      <c r="B373" s="2">
        <v>44328</v>
      </c>
      <c r="C373" s="9">
        <v>44330</v>
      </c>
      <c r="D373" s="3" t="str">
        <f t="shared" si="61"/>
        <v>Close</v>
      </c>
      <c r="E373" t="s">
        <v>42</v>
      </c>
      <c r="F373" t="str">
        <f>IF(A373="","",IF($K$4=1,SUBSTITUTE(SUBSTITUTE(E373,"_","&amp;")&amp;" "&amp;'[1]Expiry Dates Fut'!$A$8&amp;"-NSF",#REF!,#REF!),"nse_fo|"&amp;SUBSTITUTE(E373,"_","&amp;")&amp;$B$4))</f>
        <v>nse_fo|POWERGRIDEntry Date</v>
      </c>
      <c r="G373">
        <v>4000</v>
      </c>
      <c r="H373">
        <v>8000</v>
      </c>
      <c r="I373">
        <f t="shared" si="63"/>
        <v>2</v>
      </c>
      <c r="J373" s="6">
        <v>231.2</v>
      </c>
      <c r="K373" s="5">
        <f t="shared" si="56"/>
        <v>1849600</v>
      </c>
      <c r="L373" s="4">
        <v>225.2</v>
      </c>
      <c r="M373" s="4">
        <f t="shared" si="57"/>
        <v>-48000</v>
      </c>
      <c r="N373" s="6">
        <v>492.91200000000003</v>
      </c>
      <c r="O373" s="6">
        <f t="shared" si="58"/>
        <v>-48492.911999999997</v>
      </c>
      <c r="P373" s="5">
        <f t="shared" si="59"/>
        <v>1801600</v>
      </c>
      <c r="Q373" s="5" t="str">
        <f t="shared" si="60"/>
        <v/>
      </c>
      <c r="R373">
        <v>1</v>
      </c>
      <c r="S373">
        <v>0</v>
      </c>
      <c r="T373">
        <v>1</v>
      </c>
      <c r="U373">
        <v>0</v>
      </c>
      <c r="V373">
        <v>900</v>
      </c>
      <c r="W373">
        <v>300</v>
      </c>
      <c r="X373">
        <f t="shared" si="62"/>
        <v>114000</v>
      </c>
      <c r="Y373">
        <v>92500</v>
      </c>
      <c r="Z373" s="7">
        <v>4000000</v>
      </c>
      <c r="AA373">
        <v>2</v>
      </c>
    </row>
    <row r="374" spans="1:27" x14ac:dyDescent="0.45">
      <c r="A374">
        <v>1</v>
      </c>
      <c r="B374" s="2">
        <v>44330</v>
      </c>
      <c r="C374" s="9">
        <v>44333</v>
      </c>
      <c r="D374" s="3" t="str">
        <f t="shared" si="61"/>
        <v>Close</v>
      </c>
      <c r="E374" t="s">
        <v>31</v>
      </c>
      <c r="F374" t="str">
        <f>IF(A374="","",IF($K$4=1,SUBSTITUTE(SUBSTITUTE(E374,"_","&amp;")&amp;" "&amp;'[1]Expiry Dates Fut'!$A$8&amp;"-NSF",#REF!,#REF!),"nse_fo|"&amp;SUBSTITUTE(E374,"_","&amp;")&amp;$B$4))</f>
        <v>nse_fo|ASIANPAINTEntry Date</v>
      </c>
      <c r="G374">
        <v>300</v>
      </c>
      <c r="H374">
        <v>600</v>
      </c>
      <c r="I374">
        <f t="shared" si="63"/>
        <v>2</v>
      </c>
      <c r="J374" s="6">
        <v>2795.75</v>
      </c>
      <c r="K374" s="5">
        <f t="shared" si="56"/>
        <v>1677450</v>
      </c>
      <c r="L374" s="4">
        <v>2760</v>
      </c>
      <c r="M374" s="4">
        <f t="shared" si="57"/>
        <v>-21450</v>
      </c>
      <c r="N374" s="6">
        <v>450.01575000000003</v>
      </c>
      <c r="O374" s="6">
        <f t="shared" si="58"/>
        <v>-21900.015749999999</v>
      </c>
      <c r="P374" s="5">
        <f t="shared" si="59"/>
        <v>1656000</v>
      </c>
      <c r="Q374" s="5" t="str">
        <f t="shared" si="60"/>
        <v/>
      </c>
      <c r="R374">
        <v>2</v>
      </c>
      <c r="S374">
        <v>2</v>
      </c>
      <c r="T374">
        <v>2</v>
      </c>
      <c r="U374">
        <v>0</v>
      </c>
      <c r="V374">
        <v>900</v>
      </c>
      <c r="W374">
        <v>300</v>
      </c>
      <c r="X374">
        <f t="shared" si="62"/>
        <v>115000</v>
      </c>
      <c r="Y374">
        <v>92500</v>
      </c>
      <c r="Z374" s="7">
        <v>4000000</v>
      </c>
      <c r="AA374">
        <v>2</v>
      </c>
    </row>
    <row r="375" spans="1:27" x14ac:dyDescent="0.45">
      <c r="A375">
        <f t="shared" si="55"/>
        <v>2</v>
      </c>
      <c r="B375" s="2">
        <v>44330</v>
      </c>
      <c r="C375" s="9">
        <v>44333</v>
      </c>
      <c r="D375" s="3" t="str">
        <f t="shared" si="61"/>
        <v>Close</v>
      </c>
      <c r="E375" t="s">
        <v>29</v>
      </c>
      <c r="F375" t="str">
        <f>IF(A375="","",IF($K$4=1,SUBSTITUTE(SUBSTITUTE(E375,"_","&amp;")&amp;" "&amp;'[1]Expiry Dates Fut'!$A$8&amp;"-NSF",#REF!,#REF!),"nse_fo|"&amp;SUBSTITUTE(E375,"_","&amp;")&amp;$B$4))</f>
        <v>nse_fo|COLPALEntry Date</v>
      </c>
      <c r="G375">
        <v>350</v>
      </c>
      <c r="H375">
        <v>1050</v>
      </c>
      <c r="I375">
        <f t="shared" si="63"/>
        <v>3</v>
      </c>
      <c r="J375" s="6">
        <v>1577.75</v>
      </c>
      <c r="K375" s="5">
        <f t="shared" si="56"/>
        <v>1656637.5</v>
      </c>
      <c r="L375" s="4">
        <v>1569.3</v>
      </c>
      <c r="M375" s="4">
        <f t="shared" si="57"/>
        <v>-8872.5000000000473</v>
      </c>
      <c r="N375" s="6">
        <v>446.09433749999999</v>
      </c>
      <c r="O375" s="6">
        <f t="shared" si="58"/>
        <v>-9318.5943375000479</v>
      </c>
      <c r="P375" s="5">
        <f t="shared" si="59"/>
        <v>1647765</v>
      </c>
      <c r="Q375" s="5" t="str">
        <f t="shared" si="60"/>
        <v/>
      </c>
      <c r="R375">
        <v>1</v>
      </c>
      <c r="S375">
        <v>0</v>
      </c>
      <c r="T375">
        <v>2</v>
      </c>
      <c r="U375">
        <v>0</v>
      </c>
      <c r="V375">
        <v>900</v>
      </c>
      <c r="W375">
        <v>300</v>
      </c>
      <c r="X375">
        <f t="shared" si="62"/>
        <v>114000</v>
      </c>
      <c r="Y375">
        <v>92500</v>
      </c>
      <c r="Z375" s="7">
        <v>4000000</v>
      </c>
      <c r="AA375">
        <v>2</v>
      </c>
    </row>
    <row r="376" spans="1:27" x14ac:dyDescent="0.45">
      <c r="A376">
        <f t="shared" si="55"/>
        <v>3</v>
      </c>
      <c r="B376" s="2">
        <v>44330</v>
      </c>
      <c r="C376" s="9">
        <v>44333</v>
      </c>
      <c r="D376" s="3" t="str">
        <f t="shared" si="61"/>
        <v>Close</v>
      </c>
      <c r="E376" t="s">
        <v>149</v>
      </c>
      <c r="F376" t="str">
        <f>IF(A376="","",IF($K$4=1,SUBSTITUTE(SUBSTITUTE(E376,"_","&amp;")&amp;" "&amp;'[1]Expiry Dates Fut'!$A$8&amp;"-NSF",#REF!,#REF!),"nse_fo|"&amp;SUBSTITUTE(E376,"_","&amp;")&amp;$B$4))</f>
        <v>nse_fo|ITCEntry Date</v>
      </c>
      <c r="G376">
        <v>3200</v>
      </c>
      <c r="H376">
        <v>9600</v>
      </c>
      <c r="I376">
        <f t="shared" si="63"/>
        <v>3</v>
      </c>
      <c r="J376" s="6">
        <v>211.65</v>
      </c>
      <c r="K376" s="5">
        <f t="shared" si="56"/>
        <v>2031840</v>
      </c>
      <c r="L376" s="4">
        <v>213.76666667000001</v>
      </c>
      <c r="M376" s="4">
        <f t="shared" si="57"/>
        <v>20320.000032000007</v>
      </c>
      <c r="N376" s="6">
        <v>551.34000000432002</v>
      </c>
      <c r="O376" s="6">
        <f t="shared" si="58"/>
        <v>19768.660031995689</v>
      </c>
      <c r="P376" s="5">
        <f t="shared" si="59"/>
        <v>2052160.000032</v>
      </c>
      <c r="Q376" s="5" t="str">
        <f t="shared" si="60"/>
        <v/>
      </c>
      <c r="R376">
        <v>1</v>
      </c>
      <c r="S376">
        <v>0</v>
      </c>
      <c r="T376">
        <v>2</v>
      </c>
      <c r="U376">
        <v>0</v>
      </c>
      <c r="V376">
        <v>900</v>
      </c>
      <c r="W376">
        <v>300</v>
      </c>
      <c r="X376">
        <f t="shared" si="62"/>
        <v>114000</v>
      </c>
      <c r="Y376">
        <v>92500</v>
      </c>
      <c r="Z376" s="7">
        <v>4000000</v>
      </c>
      <c r="AA376">
        <v>2</v>
      </c>
    </row>
    <row r="377" spans="1:27" x14ac:dyDescent="0.45">
      <c r="A377">
        <f t="shared" si="55"/>
        <v>4</v>
      </c>
      <c r="B377" s="2">
        <v>44330</v>
      </c>
      <c r="C377" s="9">
        <v>44333</v>
      </c>
      <c r="D377" s="3" t="str">
        <f t="shared" si="61"/>
        <v>Close</v>
      </c>
      <c r="E377" t="s">
        <v>101</v>
      </c>
      <c r="F377" t="str">
        <f>IF(A377="","",IF($K$4=1,SUBSTITUTE(SUBSTITUTE(E377,"_","&amp;")&amp;" "&amp;'[1]Expiry Dates Fut'!$A$8&amp;"-NSF",#REF!,#REF!),"nse_fo|"&amp;SUBSTITUTE(E377,"_","&amp;")&amp;$B$4))</f>
        <v>nse_fo|UPLEntry Date</v>
      </c>
      <c r="G377">
        <v>1300</v>
      </c>
      <c r="H377">
        <v>2600</v>
      </c>
      <c r="I377">
        <f t="shared" si="63"/>
        <v>2</v>
      </c>
      <c r="J377" s="6">
        <v>746.75</v>
      </c>
      <c r="K377" s="5">
        <f t="shared" si="56"/>
        <v>1941550</v>
      </c>
      <c r="L377" s="4">
        <v>777.3</v>
      </c>
      <c r="M377" s="4">
        <f t="shared" si="57"/>
        <v>79429.999999999884</v>
      </c>
      <c r="N377" s="6">
        <v>534.94155000000001</v>
      </c>
      <c r="O377" s="6">
        <f t="shared" si="58"/>
        <v>78895.05844999988</v>
      </c>
      <c r="P377" s="5">
        <f t="shared" si="59"/>
        <v>2020979.9999999998</v>
      </c>
      <c r="Q377" s="5" t="str">
        <f t="shared" si="60"/>
        <v/>
      </c>
      <c r="R377">
        <v>1</v>
      </c>
      <c r="S377">
        <v>0</v>
      </c>
      <c r="T377">
        <v>1</v>
      </c>
      <c r="U377">
        <v>0</v>
      </c>
      <c r="V377">
        <v>900</v>
      </c>
      <c r="W377">
        <v>300</v>
      </c>
      <c r="X377">
        <f t="shared" si="62"/>
        <v>114000</v>
      </c>
      <c r="Y377">
        <v>92500</v>
      </c>
      <c r="Z377" s="7">
        <v>4000000</v>
      </c>
      <c r="AA377">
        <v>2</v>
      </c>
    </row>
    <row r="378" spans="1:27" x14ac:dyDescent="0.45">
      <c r="A378">
        <f t="shared" si="55"/>
        <v>5</v>
      </c>
      <c r="B378" s="2">
        <v>44333</v>
      </c>
      <c r="C378" s="9">
        <v>44334</v>
      </c>
      <c r="D378" s="3" t="str">
        <f t="shared" si="61"/>
        <v>Close</v>
      </c>
      <c r="E378" t="s">
        <v>63</v>
      </c>
      <c r="F378" t="str">
        <f>IF(A378="","",IF($K$4=1,SUBSTITUTE(SUBSTITUTE(E378,"_","&amp;")&amp;" "&amp;'[1]Expiry Dates Fut'!$A$8&amp;"-NSF",#REF!,#REF!),"nse_fo|"&amp;SUBSTITUTE(E378,"_","&amp;")&amp;$B$4))</f>
        <v>nse_fo|ADANIENTEntry Date</v>
      </c>
      <c r="G378">
        <v>1000</v>
      </c>
      <c r="H378">
        <v>1000</v>
      </c>
      <c r="I378">
        <f t="shared" si="63"/>
        <v>1</v>
      </c>
      <c r="J378" s="6">
        <v>1297.5999999999999</v>
      </c>
      <c r="K378" s="5">
        <f t="shared" si="56"/>
        <v>1297600</v>
      </c>
      <c r="L378" s="4">
        <v>1318</v>
      </c>
      <c r="M378" s="4">
        <f t="shared" si="57"/>
        <v>20400.000000000091</v>
      </c>
      <c r="N378" s="6">
        <v>353.10599999999999</v>
      </c>
      <c r="O378" s="6">
        <f t="shared" si="58"/>
        <v>20046.894000000091</v>
      </c>
      <c r="P378" s="5">
        <f t="shared" si="59"/>
        <v>1318000</v>
      </c>
      <c r="Q378" s="5" t="str">
        <f t="shared" si="60"/>
        <v/>
      </c>
      <c r="R378">
        <v>2</v>
      </c>
      <c r="S378">
        <v>1</v>
      </c>
      <c r="T378">
        <v>0</v>
      </c>
      <c r="U378">
        <v>0</v>
      </c>
      <c r="V378">
        <v>900</v>
      </c>
      <c r="W378">
        <v>300</v>
      </c>
      <c r="X378">
        <f t="shared" si="62"/>
        <v>103000</v>
      </c>
      <c r="Y378">
        <v>92500</v>
      </c>
      <c r="Z378" s="7">
        <v>4000000</v>
      </c>
      <c r="AA378">
        <v>2</v>
      </c>
    </row>
    <row r="379" spans="1:27" x14ac:dyDescent="0.45">
      <c r="A379">
        <f t="shared" si="55"/>
        <v>6</v>
      </c>
      <c r="B379" s="2">
        <v>44333</v>
      </c>
      <c r="C379" s="9">
        <v>44334</v>
      </c>
      <c r="D379" s="3" t="str">
        <f t="shared" si="61"/>
        <v>Close</v>
      </c>
      <c r="E379" t="s">
        <v>148</v>
      </c>
      <c r="F379" t="str">
        <f>IF(A379="","",IF($K$4=1,SUBSTITUTE(SUBSTITUTE(E379,"_","&amp;")&amp;" "&amp;'[1]Expiry Dates Fut'!$A$8&amp;"-NSF",#REF!,#REF!),"nse_fo|"&amp;SUBSTITUTE(E379,"_","&amp;")&amp;$B$4))</f>
        <v>nse_fo|BAJAJFINSVEntry Date</v>
      </c>
      <c r="G379">
        <v>125</v>
      </c>
      <c r="H379">
        <v>125</v>
      </c>
      <c r="I379">
        <f t="shared" si="63"/>
        <v>1</v>
      </c>
      <c r="J379" s="6">
        <v>11380.9</v>
      </c>
      <c r="K379" s="5">
        <f t="shared" si="56"/>
        <v>1422612.5</v>
      </c>
      <c r="L379" s="4">
        <v>11491</v>
      </c>
      <c r="M379" s="4">
        <f t="shared" si="57"/>
        <v>13762.500000000045</v>
      </c>
      <c r="N379" s="6">
        <v>385.96331250000003</v>
      </c>
      <c r="O379" s="6">
        <f t="shared" si="58"/>
        <v>13376.536687500045</v>
      </c>
      <c r="P379" s="5">
        <f t="shared" si="59"/>
        <v>1436375</v>
      </c>
      <c r="Q379" s="5" t="str">
        <f t="shared" si="60"/>
        <v/>
      </c>
      <c r="R379">
        <v>1</v>
      </c>
      <c r="S379">
        <v>0</v>
      </c>
      <c r="T379">
        <v>0</v>
      </c>
      <c r="U379">
        <v>0</v>
      </c>
      <c r="V379">
        <v>900</v>
      </c>
      <c r="W379">
        <v>300</v>
      </c>
      <c r="X379">
        <f t="shared" si="62"/>
        <v>102500</v>
      </c>
      <c r="Y379">
        <v>92500</v>
      </c>
      <c r="Z379" s="7">
        <v>4000000</v>
      </c>
      <c r="AA379">
        <v>2</v>
      </c>
    </row>
    <row r="380" spans="1:27" x14ac:dyDescent="0.45">
      <c r="A380">
        <f t="shared" si="55"/>
        <v>7</v>
      </c>
      <c r="B380" s="2">
        <v>44333</v>
      </c>
      <c r="C380" s="9">
        <v>44334</v>
      </c>
      <c r="D380" s="3" t="str">
        <f t="shared" si="61"/>
        <v>Close</v>
      </c>
      <c r="E380" t="s">
        <v>58</v>
      </c>
      <c r="F380" t="str">
        <f>IF(A380="","",IF($K$4=1,SUBSTITUTE(SUBSTITUTE(E380,"_","&amp;")&amp;" "&amp;'[1]Expiry Dates Fut'!$A$8&amp;"-NSF",#REF!,#REF!),"nse_fo|"&amp;SUBSTITUTE(E380,"_","&amp;")&amp;$B$4))</f>
        <v>nse_fo|INDUSINDBKEntry Date</v>
      </c>
      <c r="G380">
        <v>900</v>
      </c>
      <c r="H380">
        <v>1800</v>
      </c>
      <c r="I380">
        <f t="shared" si="63"/>
        <v>2</v>
      </c>
      <c r="J380" s="6">
        <v>929.8</v>
      </c>
      <c r="K380" s="5">
        <f t="shared" si="56"/>
        <v>1673640</v>
      </c>
      <c r="L380" s="4">
        <v>986.4</v>
      </c>
      <c r="M380" s="4">
        <f t="shared" si="57"/>
        <v>101880.00000000004</v>
      </c>
      <c r="N380" s="6">
        <v>465.63659999999999</v>
      </c>
      <c r="O380" s="6">
        <f t="shared" si="58"/>
        <v>101414.36340000005</v>
      </c>
      <c r="P380" s="5">
        <f t="shared" si="59"/>
        <v>1775520</v>
      </c>
      <c r="Q380" s="5" t="str">
        <f t="shared" si="60"/>
        <v/>
      </c>
      <c r="R380">
        <v>2</v>
      </c>
      <c r="S380">
        <v>1</v>
      </c>
      <c r="T380">
        <v>0</v>
      </c>
      <c r="U380">
        <v>0</v>
      </c>
      <c r="V380">
        <v>900</v>
      </c>
      <c r="W380">
        <v>300</v>
      </c>
      <c r="X380">
        <f t="shared" si="62"/>
        <v>103000</v>
      </c>
      <c r="Y380">
        <v>92500</v>
      </c>
      <c r="Z380" s="7">
        <v>4000000</v>
      </c>
      <c r="AA380">
        <v>2</v>
      </c>
    </row>
    <row r="381" spans="1:27" x14ac:dyDescent="0.45">
      <c r="A381">
        <f t="shared" si="55"/>
        <v>8</v>
      </c>
      <c r="B381" s="2">
        <v>44333</v>
      </c>
      <c r="C381" s="9">
        <v>44334</v>
      </c>
      <c r="D381" s="3" t="str">
        <f t="shared" si="61"/>
        <v>Close</v>
      </c>
      <c r="E381" t="s">
        <v>163</v>
      </c>
      <c r="F381" t="str">
        <f>IF(A381="","",IF($K$4=1,SUBSTITUTE(SUBSTITUTE(E381,"_","&amp;")&amp;" "&amp;'[1]Expiry Dates Fut'!$A$8&amp;"-NSF",#REF!,#REF!),"nse_fo|"&amp;SUBSTITUTE(E381,"_","&amp;")&amp;$B$4))</f>
        <v>nse_fo|TRENTEntry Date</v>
      </c>
      <c r="G381">
        <v>725</v>
      </c>
      <c r="H381">
        <v>2175</v>
      </c>
      <c r="I381">
        <f t="shared" si="63"/>
        <v>3</v>
      </c>
      <c r="J381" s="6">
        <v>806</v>
      </c>
      <c r="K381" s="5">
        <f t="shared" si="56"/>
        <v>1753050</v>
      </c>
      <c r="L381" s="4">
        <v>806.65</v>
      </c>
      <c r="M381" s="4">
        <f t="shared" si="57"/>
        <v>1413.7499999999504</v>
      </c>
      <c r="N381" s="6">
        <v>473.51435624999999</v>
      </c>
      <c r="O381" s="6">
        <f t="shared" si="58"/>
        <v>940.23564374995044</v>
      </c>
      <c r="P381" s="5">
        <f t="shared" si="59"/>
        <v>1754463.75</v>
      </c>
      <c r="Q381" s="5" t="str">
        <f t="shared" si="60"/>
        <v/>
      </c>
      <c r="R381">
        <v>2</v>
      </c>
      <c r="S381">
        <v>2</v>
      </c>
      <c r="T381">
        <v>0</v>
      </c>
      <c r="U381">
        <v>0</v>
      </c>
      <c r="V381">
        <v>900</v>
      </c>
      <c r="W381">
        <v>300</v>
      </c>
      <c r="X381">
        <f t="shared" si="62"/>
        <v>103500</v>
      </c>
      <c r="Y381">
        <v>92500</v>
      </c>
      <c r="Z381" s="7">
        <v>4000000</v>
      </c>
      <c r="AA381">
        <v>2</v>
      </c>
    </row>
    <row r="382" spans="1:27" x14ac:dyDescent="0.45">
      <c r="A382">
        <v>1</v>
      </c>
      <c r="B382" s="2">
        <v>44334</v>
      </c>
      <c r="C382" s="9">
        <v>44335</v>
      </c>
      <c r="D382" s="3" t="str">
        <f t="shared" si="61"/>
        <v>Close</v>
      </c>
      <c r="E382" t="s">
        <v>145</v>
      </c>
      <c r="F382" t="str">
        <f>IF(A382="","",IF($K$4=1,SUBSTITUTE(SUBSTITUTE(E382,"_","&amp;")&amp;" "&amp;'[1]Expiry Dates Fut'!$A$8&amp;"-NSF",#REF!,#REF!),"nse_fo|"&amp;SUBSTITUTE(E382,"_","&amp;")&amp;$B$4))</f>
        <v>nse_fo|BAJFINANCEEntry Date</v>
      </c>
      <c r="G382">
        <v>125</v>
      </c>
      <c r="H382">
        <v>375</v>
      </c>
      <c r="I382">
        <f t="shared" si="63"/>
        <v>3</v>
      </c>
      <c r="J382" s="6">
        <v>5678.1</v>
      </c>
      <c r="K382" s="5">
        <f t="shared" si="56"/>
        <v>2129287.5</v>
      </c>
      <c r="L382" s="4">
        <v>5693.55</v>
      </c>
      <c r="M382" s="4">
        <f t="shared" si="57"/>
        <v>5793.7499999999318</v>
      </c>
      <c r="N382" s="6">
        <v>575.68978125000001</v>
      </c>
      <c r="O382" s="6">
        <f t="shared" si="58"/>
        <v>5218.0602187499317</v>
      </c>
      <c r="P382" s="5">
        <f t="shared" si="59"/>
        <v>2135081.25</v>
      </c>
      <c r="Q382" s="5" t="str">
        <f t="shared" si="60"/>
        <v/>
      </c>
      <c r="R382">
        <v>1</v>
      </c>
      <c r="S382">
        <v>0</v>
      </c>
      <c r="T382">
        <v>1</v>
      </c>
      <c r="U382">
        <v>0</v>
      </c>
      <c r="V382">
        <v>900</v>
      </c>
      <c r="W382">
        <v>300</v>
      </c>
      <c r="X382">
        <f t="shared" si="62"/>
        <v>114000</v>
      </c>
      <c r="Y382">
        <v>92500</v>
      </c>
      <c r="Z382" s="7">
        <v>4000000</v>
      </c>
      <c r="AA382">
        <v>2</v>
      </c>
    </row>
    <row r="383" spans="1:27" x14ac:dyDescent="0.45">
      <c r="A383">
        <f t="shared" si="55"/>
        <v>2</v>
      </c>
      <c r="B383" s="2">
        <v>44334</v>
      </c>
      <c r="C383" s="9">
        <v>44335</v>
      </c>
      <c r="D383" s="3" t="str">
        <f t="shared" si="61"/>
        <v>Close</v>
      </c>
      <c r="E383" t="s">
        <v>127</v>
      </c>
      <c r="F383" t="str">
        <f>IF(A383="","",IF($K$4=1,SUBSTITUTE(SUBSTITUTE(E383,"_","&amp;")&amp;" "&amp;'[1]Expiry Dates Fut'!$A$8&amp;"-NSF",#REF!,#REF!),"nse_fo|"&amp;SUBSTITUTE(E383,"_","&amp;")&amp;$B$4))</f>
        <v>nse_fo|CONCOREntry Date</v>
      </c>
      <c r="G383">
        <v>1563</v>
      </c>
      <c r="H383">
        <v>3126</v>
      </c>
      <c r="I383">
        <f t="shared" si="63"/>
        <v>2</v>
      </c>
      <c r="J383" s="6">
        <v>599.22500000000002</v>
      </c>
      <c r="K383" s="5">
        <f t="shared" si="56"/>
        <v>1873177.35</v>
      </c>
      <c r="L383" s="4">
        <v>605.85</v>
      </c>
      <c r="M383" s="4">
        <f t="shared" si="57"/>
        <v>20709.75</v>
      </c>
      <c r="N383" s="6">
        <v>508.55370075000002</v>
      </c>
      <c r="O383" s="6">
        <f t="shared" si="58"/>
        <v>20201.196299250001</v>
      </c>
      <c r="P383" s="5">
        <f t="shared" si="59"/>
        <v>1893887.1</v>
      </c>
      <c r="Q383" s="5" t="str">
        <f t="shared" si="60"/>
        <v/>
      </c>
      <c r="R383">
        <v>2</v>
      </c>
      <c r="S383">
        <v>1</v>
      </c>
      <c r="T383">
        <v>1</v>
      </c>
      <c r="U383">
        <v>0</v>
      </c>
      <c r="V383">
        <v>900</v>
      </c>
      <c r="W383">
        <v>300</v>
      </c>
      <c r="X383">
        <f t="shared" si="62"/>
        <v>114500</v>
      </c>
      <c r="Y383">
        <v>92500</v>
      </c>
      <c r="Z383" s="7">
        <v>4000000</v>
      </c>
      <c r="AA383">
        <v>2</v>
      </c>
    </row>
    <row r="384" spans="1:27" x14ac:dyDescent="0.45">
      <c r="A384">
        <f t="shared" si="55"/>
        <v>3</v>
      </c>
      <c r="B384" s="2">
        <v>44334</v>
      </c>
      <c r="C384" s="9">
        <v>44335</v>
      </c>
      <c r="D384" s="3" t="str">
        <f t="shared" si="61"/>
        <v>Close</v>
      </c>
      <c r="E384" t="s">
        <v>160</v>
      </c>
      <c r="F384" t="str">
        <f>IF(A384="","",IF($K$4=1,SUBSTITUTE(SUBSTITUTE(E384,"_","&amp;")&amp;" "&amp;'[1]Expiry Dates Fut'!$A$8&amp;"-NSF",#REF!,#REF!),"nse_fo|"&amp;SUBSTITUTE(E384,"_","&amp;")&amp;$B$4))</f>
        <v>nse_fo|DEEPAKNTREntry Date</v>
      </c>
      <c r="G384">
        <v>500</v>
      </c>
      <c r="H384">
        <v>1000</v>
      </c>
      <c r="I384">
        <f t="shared" si="63"/>
        <v>2</v>
      </c>
      <c r="J384" s="6">
        <v>1833.5250000000001</v>
      </c>
      <c r="K384" s="5">
        <f t="shared" si="56"/>
        <v>1833525</v>
      </c>
      <c r="L384" s="4">
        <v>1796.65</v>
      </c>
      <c r="M384" s="4">
        <f t="shared" si="57"/>
        <v>-36875</v>
      </c>
      <c r="N384" s="6">
        <v>490.07362499999999</v>
      </c>
      <c r="O384" s="6">
        <f t="shared" si="58"/>
        <v>-37365.073624999997</v>
      </c>
      <c r="P384" s="5">
        <f t="shared" si="59"/>
        <v>1796650</v>
      </c>
      <c r="Q384" s="5" t="str">
        <f t="shared" si="60"/>
        <v/>
      </c>
      <c r="R384">
        <v>3</v>
      </c>
      <c r="S384">
        <v>2</v>
      </c>
      <c r="T384">
        <v>2</v>
      </c>
      <c r="U384">
        <v>0</v>
      </c>
      <c r="V384">
        <v>900</v>
      </c>
      <c r="W384">
        <v>300</v>
      </c>
      <c r="X384">
        <f t="shared" si="62"/>
        <v>115500</v>
      </c>
      <c r="Y384">
        <v>92500</v>
      </c>
      <c r="Z384" s="7">
        <v>4000000</v>
      </c>
      <c r="AA384">
        <v>2</v>
      </c>
    </row>
    <row r="385" spans="1:27" x14ac:dyDescent="0.45">
      <c r="A385">
        <f t="shared" si="55"/>
        <v>4</v>
      </c>
      <c r="B385" s="2">
        <v>44334</v>
      </c>
      <c r="C385" s="9">
        <v>44335</v>
      </c>
      <c r="D385" s="3" t="str">
        <f t="shared" si="61"/>
        <v>Close</v>
      </c>
      <c r="E385" t="s">
        <v>78</v>
      </c>
      <c r="F385" t="str">
        <f>IF(A385="","",IF($K$4=1,SUBSTITUTE(SUBSTITUTE(E385,"_","&amp;")&amp;" "&amp;'[1]Expiry Dates Fut'!$A$8&amp;"-NSF",#REF!,#REF!),"nse_fo|"&amp;SUBSTITUTE(E385,"_","&amp;")&amp;$B$4))</f>
        <v>nse_fo|JUBLFOODEntry Date</v>
      </c>
      <c r="G385">
        <v>250</v>
      </c>
      <c r="H385">
        <v>750</v>
      </c>
      <c r="I385">
        <f t="shared" si="63"/>
        <v>3</v>
      </c>
      <c r="J385" s="6">
        <v>2914.95</v>
      </c>
      <c r="K385" s="5">
        <f t="shared" si="56"/>
        <v>2186212.5</v>
      </c>
      <c r="L385" s="4">
        <v>3002.2666666699902</v>
      </c>
      <c r="M385" s="4">
        <f t="shared" si="57"/>
        <v>65487.500002492765</v>
      </c>
      <c r="N385" s="6">
        <v>599.11818750033649</v>
      </c>
      <c r="O385" s="6">
        <f t="shared" si="58"/>
        <v>64888.381814992426</v>
      </c>
      <c r="P385" s="5">
        <f t="shared" si="59"/>
        <v>2251700.0000024927</v>
      </c>
      <c r="Q385" s="5" t="str">
        <f t="shared" si="60"/>
        <v/>
      </c>
      <c r="R385">
        <v>1</v>
      </c>
      <c r="S385">
        <v>0</v>
      </c>
      <c r="T385">
        <v>2</v>
      </c>
      <c r="U385">
        <v>0</v>
      </c>
      <c r="V385">
        <v>900</v>
      </c>
      <c r="W385">
        <v>300</v>
      </c>
      <c r="X385">
        <f t="shared" si="62"/>
        <v>114000</v>
      </c>
      <c r="Y385">
        <v>92500</v>
      </c>
      <c r="Z385" s="7">
        <v>4000000</v>
      </c>
      <c r="AA385">
        <v>2</v>
      </c>
    </row>
    <row r="386" spans="1:27" x14ac:dyDescent="0.45">
      <c r="A386">
        <f t="shared" ref="A386:A449" si="64">IF(D386="","",A385+1)</f>
        <v>5</v>
      </c>
      <c r="B386" s="2">
        <v>44334</v>
      </c>
      <c r="C386" s="9">
        <v>44335</v>
      </c>
      <c r="D386" s="3" t="str">
        <f t="shared" si="61"/>
        <v>Close</v>
      </c>
      <c r="E386" t="s">
        <v>49</v>
      </c>
      <c r="F386" t="str">
        <f>IF(A386="","",IF($K$4=1,SUBSTITUTE(SUBSTITUTE(E386,"_","&amp;")&amp;" "&amp;'[1]Expiry Dates Fut'!$A$8&amp;"-NSF",#REF!,#REF!),"nse_fo|"&amp;SUBSTITUTE(E386,"_","&amp;")&amp;$B$4))</f>
        <v>nse_fo|MANAPPURAMEntry Date</v>
      </c>
      <c r="G386">
        <v>6000</v>
      </c>
      <c r="H386">
        <v>12000</v>
      </c>
      <c r="I386">
        <f t="shared" si="63"/>
        <v>2</v>
      </c>
      <c r="J386" s="6">
        <v>162.4</v>
      </c>
      <c r="K386" s="5">
        <f t="shared" si="56"/>
        <v>1948800</v>
      </c>
      <c r="L386" s="4">
        <v>159.44999999999999</v>
      </c>
      <c r="M386" s="4">
        <f t="shared" si="57"/>
        <v>-35400.000000000204</v>
      </c>
      <c r="N386" s="6">
        <v>521.39700000000005</v>
      </c>
      <c r="O386" s="6">
        <f t="shared" si="58"/>
        <v>-35921.397000000201</v>
      </c>
      <c r="P386" s="5">
        <f t="shared" si="59"/>
        <v>1913399.9999999998</v>
      </c>
      <c r="Q386" s="5" t="str">
        <f t="shared" si="60"/>
        <v/>
      </c>
      <c r="R386">
        <v>2</v>
      </c>
      <c r="S386">
        <v>1</v>
      </c>
      <c r="T386">
        <v>1</v>
      </c>
      <c r="U386">
        <v>0</v>
      </c>
      <c r="V386">
        <v>900</v>
      </c>
      <c r="W386">
        <v>300</v>
      </c>
      <c r="X386">
        <f t="shared" si="62"/>
        <v>114500</v>
      </c>
      <c r="Y386">
        <v>92500</v>
      </c>
      <c r="Z386" s="7">
        <v>4000000</v>
      </c>
      <c r="AA386">
        <v>2</v>
      </c>
    </row>
    <row r="387" spans="1:27" x14ac:dyDescent="0.45">
      <c r="A387">
        <f t="shared" si="64"/>
        <v>6</v>
      </c>
      <c r="B387" s="2">
        <v>44334</v>
      </c>
      <c r="C387" s="9">
        <v>44335</v>
      </c>
      <c r="D387" s="3" t="str">
        <f t="shared" si="61"/>
        <v>Close</v>
      </c>
      <c r="E387" t="s">
        <v>39</v>
      </c>
      <c r="F387" t="str">
        <f>IF(A387="","",IF($K$4=1,SUBSTITUTE(SUBSTITUTE(E387,"_","&amp;")&amp;" "&amp;'[1]Expiry Dates Fut'!$A$8&amp;"-NSF",#REF!,#REF!),"nse_fo|"&amp;SUBSTITUTE(E387,"_","&amp;")&amp;$B$4))</f>
        <v>nse_fo|MUTHOOTFINEntry Date</v>
      </c>
      <c r="G387">
        <v>750</v>
      </c>
      <c r="H387">
        <v>1500</v>
      </c>
      <c r="I387">
        <f t="shared" si="63"/>
        <v>2</v>
      </c>
      <c r="J387" s="6">
        <v>1277.25</v>
      </c>
      <c r="K387" s="5">
        <f t="shared" si="56"/>
        <v>1915875</v>
      </c>
      <c r="L387" s="4">
        <v>1273.25</v>
      </c>
      <c r="M387" s="4">
        <f t="shared" si="57"/>
        <v>-6000</v>
      </c>
      <c r="N387" s="6">
        <v>516.47625000000005</v>
      </c>
      <c r="O387" s="6">
        <f t="shared" si="58"/>
        <v>-6516.4762499999997</v>
      </c>
      <c r="P387" s="5">
        <f t="shared" si="59"/>
        <v>1909875</v>
      </c>
      <c r="Q387" s="5" t="str">
        <f t="shared" si="60"/>
        <v/>
      </c>
      <c r="R387">
        <v>1</v>
      </c>
      <c r="S387">
        <v>0</v>
      </c>
      <c r="T387">
        <v>1</v>
      </c>
      <c r="U387">
        <v>0</v>
      </c>
      <c r="V387">
        <v>900</v>
      </c>
      <c r="W387">
        <v>300</v>
      </c>
      <c r="X387">
        <f t="shared" si="62"/>
        <v>114000</v>
      </c>
      <c r="Y387">
        <v>92500</v>
      </c>
      <c r="Z387" s="7">
        <v>4000000</v>
      </c>
      <c r="AA387">
        <v>2</v>
      </c>
    </row>
    <row r="388" spans="1:27" x14ac:dyDescent="0.45">
      <c r="A388">
        <f t="shared" si="64"/>
        <v>7</v>
      </c>
      <c r="B388" s="2">
        <v>44334</v>
      </c>
      <c r="C388" s="9">
        <v>44335</v>
      </c>
      <c r="D388" s="3" t="str">
        <f t="shared" si="61"/>
        <v>Close</v>
      </c>
      <c r="E388" t="s">
        <v>42</v>
      </c>
      <c r="F388" t="str">
        <f>IF(A388="","",IF($K$4=1,SUBSTITUTE(SUBSTITUTE(E388,"_","&amp;")&amp;" "&amp;'[1]Expiry Dates Fut'!$A$8&amp;"-NSF",#REF!,#REF!),"nse_fo|"&amp;SUBSTITUTE(E388,"_","&amp;")&amp;$B$4))</f>
        <v>nse_fo|POWERGRIDEntry Date</v>
      </c>
      <c r="G388">
        <v>4000</v>
      </c>
      <c r="H388">
        <v>8000</v>
      </c>
      <c r="I388">
        <f t="shared" si="63"/>
        <v>2</v>
      </c>
      <c r="J388" s="6">
        <v>238.95</v>
      </c>
      <c r="K388" s="5">
        <f t="shared" si="56"/>
        <v>1911600</v>
      </c>
      <c r="L388" s="4">
        <v>237.6</v>
      </c>
      <c r="M388" s="4">
        <f t="shared" si="57"/>
        <v>-10799.999999999955</v>
      </c>
      <c r="N388" s="6">
        <v>514.67399999999998</v>
      </c>
      <c r="O388" s="6">
        <f t="shared" si="58"/>
        <v>-11314.673999999955</v>
      </c>
      <c r="P388" s="5">
        <f t="shared" si="59"/>
        <v>1900800</v>
      </c>
      <c r="Q388" s="5" t="str">
        <f t="shared" si="60"/>
        <v/>
      </c>
      <c r="R388">
        <v>1</v>
      </c>
      <c r="S388">
        <v>0</v>
      </c>
      <c r="T388">
        <v>1</v>
      </c>
      <c r="U388">
        <v>0</v>
      </c>
      <c r="V388">
        <v>900</v>
      </c>
      <c r="W388">
        <v>300</v>
      </c>
      <c r="X388">
        <f t="shared" si="62"/>
        <v>114000</v>
      </c>
      <c r="Y388">
        <v>92500</v>
      </c>
      <c r="Z388" s="7">
        <v>4000000</v>
      </c>
      <c r="AA388">
        <v>2</v>
      </c>
    </row>
    <row r="389" spans="1:27" x14ac:dyDescent="0.45">
      <c r="A389">
        <f t="shared" si="64"/>
        <v>8</v>
      </c>
      <c r="B389" s="2">
        <v>44334</v>
      </c>
      <c r="C389" s="9">
        <v>44335</v>
      </c>
      <c r="D389" s="3" t="str">
        <f t="shared" si="61"/>
        <v>Close</v>
      </c>
      <c r="E389" t="s">
        <v>55</v>
      </c>
      <c r="F389" t="str">
        <f>IF(A389="","",IF($K$4=1,SUBSTITUTE(SUBSTITUTE(E389,"_","&amp;")&amp;" "&amp;'[1]Expiry Dates Fut'!$A$8&amp;"-NSF",#REF!,#REF!),"nse_fo|"&amp;SUBSTITUTE(E389,"_","&amp;")&amp;$B$4))</f>
        <v>nse_fo|SRTRANSFINEntry Date</v>
      </c>
      <c r="G389">
        <v>400</v>
      </c>
      <c r="H389">
        <v>1200</v>
      </c>
      <c r="I389">
        <f t="shared" si="63"/>
        <v>3</v>
      </c>
      <c r="J389" s="6">
        <v>1462.8</v>
      </c>
      <c r="K389" s="5">
        <f t="shared" si="56"/>
        <v>1755360</v>
      </c>
      <c r="L389" s="4">
        <v>1454.95</v>
      </c>
      <c r="M389" s="4">
        <f t="shared" si="57"/>
        <v>-9419.9999999998909</v>
      </c>
      <c r="N389" s="6">
        <v>472.6755</v>
      </c>
      <c r="O389" s="6">
        <f t="shared" si="58"/>
        <v>-9892.6754999998902</v>
      </c>
      <c r="P389" s="5">
        <f t="shared" si="59"/>
        <v>1745940</v>
      </c>
      <c r="Q389" s="5" t="str">
        <f t="shared" si="60"/>
        <v/>
      </c>
      <c r="R389">
        <v>1</v>
      </c>
      <c r="S389">
        <v>0</v>
      </c>
      <c r="T389">
        <v>1</v>
      </c>
      <c r="U389">
        <v>0</v>
      </c>
      <c r="V389">
        <v>900</v>
      </c>
      <c r="W389">
        <v>300</v>
      </c>
      <c r="X389">
        <f t="shared" si="62"/>
        <v>114000</v>
      </c>
      <c r="Y389">
        <v>92500</v>
      </c>
      <c r="Z389" s="7">
        <v>4000000</v>
      </c>
      <c r="AA389">
        <v>2</v>
      </c>
    </row>
    <row r="390" spans="1:27" x14ac:dyDescent="0.45">
      <c r="A390">
        <f t="shared" si="64"/>
        <v>9</v>
      </c>
      <c r="B390" s="2">
        <v>44334</v>
      </c>
      <c r="C390" s="9">
        <v>44335</v>
      </c>
      <c r="D390" s="3" t="str">
        <f t="shared" si="61"/>
        <v>Close</v>
      </c>
      <c r="E390" t="s">
        <v>35</v>
      </c>
      <c r="F390" t="str">
        <f>IF(A390="","",IF($K$4=1,SUBSTITUTE(SUBSTITUTE(E390,"_","&amp;")&amp;" "&amp;'[1]Expiry Dates Fut'!$A$8&amp;"-NSF",#REF!,#REF!),"nse_fo|"&amp;SUBSTITUTE(E390,"_","&amp;")&amp;$B$4))</f>
        <v>nse_fo|TITANEntry Date</v>
      </c>
      <c r="G390">
        <v>375</v>
      </c>
      <c r="H390">
        <v>1125</v>
      </c>
      <c r="I390">
        <f t="shared" si="63"/>
        <v>3</v>
      </c>
      <c r="J390" s="6">
        <v>1527.35</v>
      </c>
      <c r="K390" s="5">
        <f t="shared" si="56"/>
        <v>1718268.75</v>
      </c>
      <c r="L390" s="4">
        <v>1547.75</v>
      </c>
      <c r="M390" s="4">
        <f t="shared" si="57"/>
        <v>22950.000000000102</v>
      </c>
      <c r="N390" s="6">
        <v>467.03081250000002</v>
      </c>
      <c r="O390" s="6">
        <f t="shared" si="58"/>
        <v>22482.969187500101</v>
      </c>
      <c r="P390" s="5">
        <f t="shared" si="59"/>
        <v>1741218.75</v>
      </c>
      <c r="Q390" s="5" t="str">
        <f t="shared" si="60"/>
        <v/>
      </c>
      <c r="R390">
        <v>2</v>
      </c>
      <c r="S390">
        <v>1</v>
      </c>
      <c r="T390">
        <v>1</v>
      </c>
      <c r="U390">
        <v>0</v>
      </c>
      <c r="V390">
        <v>900</v>
      </c>
      <c r="W390">
        <v>300</v>
      </c>
      <c r="X390">
        <f t="shared" si="62"/>
        <v>114500</v>
      </c>
      <c r="Y390">
        <v>92500</v>
      </c>
      <c r="Z390" s="7">
        <v>4000000</v>
      </c>
      <c r="AA390">
        <v>2</v>
      </c>
    </row>
    <row r="391" spans="1:27" x14ac:dyDescent="0.45">
      <c r="A391">
        <v>1</v>
      </c>
      <c r="B391" s="2">
        <v>44335</v>
      </c>
      <c r="C391" s="9">
        <v>44336</v>
      </c>
      <c r="D391" s="3" t="str">
        <f t="shared" si="61"/>
        <v>Close</v>
      </c>
      <c r="E391" t="s">
        <v>138</v>
      </c>
      <c r="F391" t="str">
        <f>IF(A391="","",IF($K$4=1,SUBSTITUTE(SUBSTITUTE(E391,"_","&amp;")&amp;" "&amp;'[1]Expiry Dates Fut'!$A$8&amp;"-NSF",#REF!,#REF!),"nse_fo|"&amp;SUBSTITUTE(E391,"_","&amp;")&amp;$B$4))</f>
        <v>nse_fo|GODREJPROPEntry Date</v>
      </c>
      <c r="G391">
        <v>650</v>
      </c>
      <c r="H391">
        <v>1300</v>
      </c>
      <c r="I391">
        <f t="shared" si="63"/>
        <v>2</v>
      </c>
      <c r="J391" s="6">
        <v>1309.25</v>
      </c>
      <c r="K391" s="5">
        <f t="shared" si="56"/>
        <v>1702025</v>
      </c>
      <c r="L391" s="4">
        <v>1257.6500000000001</v>
      </c>
      <c r="M391" s="4">
        <f t="shared" si="57"/>
        <v>-67079.999999999884</v>
      </c>
      <c r="N391" s="6">
        <v>450.49095</v>
      </c>
      <c r="O391" s="6">
        <f t="shared" si="58"/>
        <v>-67530.49094999989</v>
      </c>
      <c r="P391" s="5">
        <f t="shared" si="59"/>
        <v>1634945.0000000002</v>
      </c>
      <c r="Q391" s="5" t="str">
        <f t="shared" si="60"/>
        <v/>
      </c>
      <c r="R391">
        <v>2</v>
      </c>
      <c r="S391">
        <v>1</v>
      </c>
      <c r="T391">
        <v>2</v>
      </c>
      <c r="U391">
        <v>0</v>
      </c>
      <c r="V391">
        <v>900</v>
      </c>
      <c r="W391">
        <v>300</v>
      </c>
      <c r="X391">
        <f t="shared" si="62"/>
        <v>114500</v>
      </c>
      <c r="Y391">
        <v>92500</v>
      </c>
      <c r="Z391" s="7">
        <v>4000000</v>
      </c>
      <c r="AA391">
        <v>2</v>
      </c>
    </row>
    <row r="392" spans="1:27" x14ac:dyDescent="0.45">
      <c r="A392">
        <f t="shared" si="64"/>
        <v>2</v>
      </c>
      <c r="B392" s="2">
        <v>44335</v>
      </c>
      <c r="C392" s="9">
        <v>44336</v>
      </c>
      <c r="D392" s="3" t="str">
        <f t="shared" si="61"/>
        <v>Close</v>
      </c>
      <c r="E392" t="s">
        <v>54</v>
      </c>
      <c r="F392" t="str">
        <f>IF(A392="","",IF($K$4=1,SUBSTITUTE(SUBSTITUTE(E392,"_","&amp;")&amp;" "&amp;'[1]Expiry Dates Fut'!$A$8&amp;"-NSF",#REF!,#REF!),"nse_fo|"&amp;SUBSTITUTE(E392,"_","&amp;")&amp;$B$4))</f>
        <v>nse_fo|TORNTPHARMEntry Date</v>
      </c>
      <c r="G392">
        <v>250</v>
      </c>
      <c r="H392">
        <v>750</v>
      </c>
      <c r="I392">
        <f t="shared" si="63"/>
        <v>3</v>
      </c>
      <c r="J392" s="6">
        <v>2824.55</v>
      </c>
      <c r="K392" s="5">
        <f t="shared" si="56"/>
        <v>2118412.5</v>
      </c>
      <c r="L392" s="4">
        <v>2740.35</v>
      </c>
      <c r="M392" s="4">
        <f t="shared" si="57"/>
        <v>-63150.000000000204</v>
      </c>
      <c r="N392" s="6">
        <v>563.44612500000005</v>
      </c>
      <c r="O392" s="6">
        <f t="shared" si="58"/>
        <v>-63713.446125000206</v>
      </c>
      <c r="P392" s="5">
        <f t="shared" si="59"/>
        <v>2055262.5</v>
      </c>
      <c r="Q392" s="5" t="str">
        <f t="shared" si="60"/>
        <v/>
      </c>
      <c r="R392">
        <v>1</v>
      </c>
      <c r="S392">
        <v>0</v>
      </c>
      <c r="T392">
        <v>2</v>
      </c>
      <c r="U392">
        <v>0</v>
      </c>
      <c r="V392">
        <v>900</v>
      </c>
      <c r="W392">
        <v>300</v>
      </c>
      <c r="X392">
        <f t="shared" si="62"/>
        <v>114000</v>
      </c>
      <c r="Y392">
        <v>92500</v>
      </c>
      <c r="Z392" s="7">
        <v>4000000</v>
      </c>
      <c r="AA392">
        <v>2</v>
      </c>
    </row>
    <row r="393" spans="1:27" x14ac:dyDescent="0.45">
      <c r="A393">
        <v>1</v>
      </c>
      <c r="B393" s="2">
        <v>44336</v>
      </c>
      <c r="C393" s="9">
        <v>44337</v>
      </c>
      <c r="D393" s="3" t="str">
        <f t="shared" si="61"/>
        <v>Close</v>
      </c>
      <c r="E393" t="s">
        <v>66</v>
      </c>
      <c r="F393" t="str">
        <f>IF(A393="","",IF($K$4=1,SUBSTITUTE(SUBSTITUTE(E393,"_","&amp;")&amp;" "&amp;'[1]Expiry Dates Fut'!$A$8&amp;"-NSF",#REF!,#REF!),"nse_fo|"&amp;SUBSTITUTE(E393,"_","&amp;")&amp;$B$4))</f>
        <v>nse_fo|IBULHSGFINEntry Date</v>
      </c>
      <c r="G393">
        <v>3100</v>
      </c>
      <c r="H393">
        <v>9300</v>
      </c>
      <c r="I393">
        <f t="shared" si="63"/>
        <v>3</v>
      </c>
      <c r="J393" s="6">
        <v>208.95</v>
      </c>
      <c r="K393" s="5">
        <f t="shared" si="56"/>
        <v>1943235</v>
      </c>
      <c r="L393" s="4">
        <v>215.15</v>
      </c>
      <c r="M393" s="4">
        <f t="shared" si="57"/>
        <v>57660.00000000016</v>
      </c>
      <c r="N393" s="6">
        <v>532.45754999999997</v>
      </c>
      <c r="O393" s="6">
        <f t="shared" si="58"/>
        <v>57127.542450000161</v>
      </c>
      <c r="P393" s="5">
        <f t="shared" si="59"/>
        <v>2000895</v>
      </c>
      <c r="Q393" s="5" t="str">
        <f t="shared" si="60"/>
        <v/>
      </c>
      <c r="R393">
        <v>1</v>
      </c>
      <c r="S393">
        <v>0</v>
      </c>
      <c r="T393">
        <v>1</v>
      </c>
      <c r="U393">
        <v>0</v>
      </c>
      <c r="V393">
        <v>900</v>
      </c>
      <c r="W393">
        <v>300</v>
      </c>
      <c r="X393">
        <f t="shared" si="62"/>
        <v>114000</v>
      </c>
      <c r="Y393">
        <v>92500</v>
      </c>
      <c r="Z393" s="7">
        <v>4000000</v>
      </c>
      <c r="AA393">
        <v>2</v>
      </c>
    </row>
    <row r="394" spans="1:27" x14ac:dyDescent="0.45">
      <c r="A394">
        <v>1</v>
      </c>
      <c r="B394" s="2">
        <v>44337</v>
      </c>
      <c r="C394" s="9">
        <v>44340</v>
      </c>
      <c r="D394" s="3" t="str">
        <f t="shared" si="61"/>
        <v>Close</v>
      </c>
      <c r="E394" t="s">
        <v>111</v>
      </c>
      <c r="F394" t="str">
        <f>IF(A394="","",IF($K$4=1,SUBSTITUTE(SUBSTITUTE(E394,"_","&amp;")&amp;" "&amp;'[1]Expiry Dates Fut'!$A$8&amp;"-NSF",#REF!,#REF!),"nse_fo|"&amp;SUBSTITUTE(E394,"_","&amp;")&amp;$B$4))</f>
        <v>nse_fo|TORNTPOWEREntry Date</v>
      </c>
      <c r="G394">
        <v>1500</v>
      </c>
      <c r="H394">
        <v>4500</v>
      </c>
      <c r="I394">
        <f t="shared" si="63"/>
        <v>3</v>
      </c>
      <c r="J394" s="6">
        <v>460.75</v>
      </c>
      <c r="K394" s="5">
        <f t="shared" si="56"/>
        <v>2073375</v>
      </c>
      <c r="L394" s="4">
        <v>444.5</v>
      </c>
      <c r="M394" s="4">
        <f t="shared" si="57"/>
        <v>-73125</v>
      </c>
      <c r="N394" s="6">
        <v>549.93937500000004</v>
      </c>
      <c r="O394" s="6">
        <f t="shared" si="58"/>
        <v>-73674.939375000002</v>
      </c>
      <c r="P394" s="5">
        <f t="shared" si="59"/>
        <v>2000250</v>
      </c>
      <c r="Q394" s="5" t="str">
        <f t="shared" si="60"/>
        <v/>
      </c>
      <c r="R394">
        <v>2</v>
      </c>
      <c r="S394">
        <v>1</v>
      </c>
      <c r="T394">
        <v>2</v>
      </c>
      <c r="U394">
        <v>0</v>
      </c>
      <c r="V394">
        <v>900</v>
      </c>
      <c r="W394">
        <v>300</v>
      </c>
      <c r="X394">
        <f t="shared" si="62"/>
        <v>114500</v>
      </c>
      <c r="Y394">
        <v>92500</v>
      </c>
      <c r="Z394" s="7">
        <v>4000000</v>
      </c>
      <c r="AA394">
        <v>2</v>
      </c>
    </row>
    <row r="395" spans="1:27" x14ac:dyDescent="0.45">
      <c r="A395">
        <v>1</v>
      </c>
      <c r="B395" s="2">
        <v>44341</v>
      </c>
      <c r="C395" s="9">
        <v>44342</v>
      </c>
      <c r="D395" s="3" t="str">
        <f t="shared" si="61"/>
        <v>Close</v>
      </c>
      <c r="E395" t="s">
        <v>29</v>
      </c>
      <c r="F395" t="str">
        <f>IF(A395="","",IF($K$4=1,SUBSTITUTE(SUBSTITUTE(E395,"_","&amp;")&amp;" "&amp;'[1]Expiry Dates Fut'!$A$8&amp;"-NSF",#REF!,#REF!),"nse_fo|"&amp;SUBSTITUTE(E395,"_","&amp;")&amp;$B$4))</f>
        <v>nse_fo|COLPALEntry Date</v>
      </c>
      <c r="G395">
        <v>350</v>
      </c>
      <c r="H395">
        <v>1050</v>
      </c>
      <c r="I395">
        <f t="shared" si="63"/>
        <v>3</v>
      </c>
      <c r="J395" s="6">
        <v>1695.2</v>
      </c>
      <c r="K395" s="5">
        <f t="shared" si="56"/>
        <v>1779960</v>
      </c>
      <c r="L395" s="4">
        <v>1697.7</v>
      </c>
      <c r="M395" s="4">
        <f t="shared" si="57"/>
        <v>2625</v>
      </c>
      <c r="N395" s="6">
        <v>480.94357500000001</v>
      </c>
      <c r="O395" s="6">
        <f t="shared" si="58"/>
        <v>2144.0564249999998</v>
      </c>
      <c r="P395" s="5">
        <f t="shared" si="59"/>
        <v>1782585</v>
      </c>
      <c r="Q395" s="5" t="str">
        <f t="shared" si="60"/>
        <v/>
      </c>
      <c r="R395">
        <v>1</v>
      </c>
      <c r="S395">
        <v>0</v>
      </c>
      <c r="T395">
        <v>1</v>
      </c>
      <c r="U395">
        <v>0</v>
      </c>
      <c r="V395">
        <v>900</v>
      </c>
      <c r="W395">
        <v>300</v>
      </c>
      <c r="X395">
        <f t="shared" si="62"/>
        <v>114000</v>
      </c>
      <c r="Y395">
        <v>92500</v>
      </c>
      <c r="Z395" s="7">
        <v>4000000</v>
      </c>
      <c r="AA395">
        <v>2</v>
      </c>
    </row>
    <row r="396" spans="1:27" x14ac:dyDescent="0.45">
      <c r="A396">
        <f t="shared" si="64"/>
        <v>2</v>
      </c>
      <c r="B396" s="2">
        <v>44341</v>
      </c>
      <c r="C396" s="9">
        <v>44342</v>
      </c>
      <c r="D396" s="3" t="str">
        <f t="shared" si="61"/>
        <v>Close</v>
      </c>
      <c r="E396" t="s">
        <v>79</v>
      </c>
      <c r="F396" t="str">
        <f>IF(A396="","",IF($K$4=1,SUBSTITUTE(SUBSTITUTE(E396,"_","&amp;")&amp;" "&amp;'[1]Expiry Dates Fut'!$A$8&amp;"-NSF",#REF!,#REF!),"nse_fo|"&amp;SUBSTITUTE(E396,"_","&amp;")&amp;$B$4))</f>
        <v>nse_fo|JSWSTEELEntry Date</v>
      </c>
      <c r="G396">
        <v>1350</v>
      </c>
      <c r="H396">
        <v>2700</v>
      </c>
      <c r="I396">
        <f t="shared" si="63"/>
        <v>2</v>
      </c>
      <c r="J396" s="6">
        <v>711.55</v>
      </c>
      <c r="K396" s="5">
        <f t="shared" si="56"/>
        <v>1921184.9999999998</v>
      </c>
      <c r="L396" s="4">
        <v>679.55</v>
      </c>
      <c r="M396" s="4">
        <f t="shared" si="57"/>
        <v>-86400</v>
      </c>
      <c r="N396" s="6">
        <v>507.05594999999994</v>
      </c>
      <c r="O396" s="6">
        <f t="shared" si="58"/>
        <v>-86907.055949999994</v>
      </c>
      <c r="P396" s="5">
        <f t="shared" si="59"/>
        <v>1834784.9999999998</v>
      </c>
      <c r="Q396" s="5" t="str">
        <f t="shared" si="60"/>
        <v/>
      </c>
      <c r="R396">
        <v>1</v>
      </c>
      <c r="S396">
        <v>0</v>
      </c>
      <c r="T396">
        <v>1</v>
      </c>
      <c r="U396">
        <v>0</v>
      </c>
      <c r="V396">
        <v>900</v>
      </c>
      <c r="W396">
        <v>300</v>
      </c>
      <c r="X396">
        <f t="shared" si="62"/>
        <v>114000</v>
      </c>
      <c r="Y396">
        <v>92500</v>
      </c>
      <c r="Z396" s="7">
        <v>4000000</v>
      </c>
      <c r="AA396">
        <v>2</v>
      </c>
    </row>
    <row r="397" spans="1:27" x14ac:dyDescent="0.45">
      <c r="A397">
        <f t="shared" si="64"/>
        <v>3</v>
      </c>
      <c r="B397" s="2">
        <v>44341</v>
      </c>
      <c r="C397" s="9">
        <v>44342</v>
      </c>
      <c r="D397" s="3" t="str">
        <f t="shared" si="61"/>
        <v>Close</v>
      </c>
      <c r="E397" t="s">
        <v>170</v>
      </c>
      <c r="F397" t="str">
        <f>IF(A397="","",IF($K$4=1,SUBSTITUTE(SUBSTITUTE(E397,"_","&amp;")&amp;" "&amp;'[1]Expiry Dates Fut'!$A$8&amp;"-NSF",#REF!,#REF!),"nse_fo|"&amp;SUBSTITUTE(E397,"_","&amp;")&amp;$B$4))</f>
        <v>nse_fo|MPHASISEntry Date</v>
      </c>
      <c r="G397">
        <v>325</v>
      </c>
      <c r="H397">
        <v>975</v>
      </c>
      <c r="I397">
        <f t="shared" si="63"/>
        <v>3</v>
      </c>
      <c r="J397" s="6">
        <v>1892.05</v>
      </c>
      <c r="K397" s="5">
        <f t="shared" si="56"/>
        <v>1844748.75</v>
      </c>
      <c r="L397" s="4">
        <v>1895.8</v>
      </c>
      <c r="M397" s="4">
        <f t="shared" si="57"/>
        <v>3656.25</v>
      </c>
      <c r="N397" s="6">
        <v>498.57575624999998</v>
      </c>
      <c r="O397" s="6">
        <f t="shared" si="58"/>
        <v>3157.6742437500002</v>
      </c>
      <c r="P397" s="5">
        <f t="shared" si="59"/>
        <v>1848405</v>
      </c>
      <c r="Q397" s="5" t="str">
        <f t="shared" si="60"/>
        <v/>
      </c>
      <c r="R397">
        <v>1</v>
      </c>
      <c r="S397">
        <v>0</v>
      </c>
      <c r="T397">
        <v>1</v>
      </c>
      <c r="U397">
        <v>0</v>
      </c>
      <c r="V397">
        <v>900</v>
      </c>
      <c r="W397">
        <v>300</v>
      </c>
      <c r="X397">
        <f t="shared" si="62"/>
        <v>114000</v>
      </c>
      <c r="Y397">
        <v>92500</v>
      </c>
      <c r="Z397" s="7">
        <v>4000000</v>
      </c>
      <c r="AA397">
        <v>2</v>
      </c>
    </row>
    <row r="398" spans="1:27" x14ac:dyDescent="0.45">
      <c r="A398">
        <v>1</v>
      </c>
      <c r="B398" s="2">
        <v>44342</v>
      </c>
      <c r="C398" s="9">
        <v>44343</v>
      </c>
      <c r="D398" s="3" t="str">
        <f t="shared" si="61"/>
        <v>Close</v>
      </c>
      <c r="E398" t="s">
        <v>66</v>
      </c>
      <c r="F398" t="str">
        <f>IF(A398="","",IF($K$4=1,SUBSTITUTE(SUBSTITUTE(E398,"_","&amp;")&amp;" "&amp;'[1]Expiry Dates Fut'!$A$8&amp;"-NSF",#REF!,#REF!),"nse_fo|"&amp;SUBSTITUTE(E398,"_","&amp;")&amp;$B$4))</f>
        <v>nse_fo|IBULHSGFINEntry Date</v>
      </c>
      <c r="G398">
        <v>3100</v>
      </c>
      <c r="H398">
        <v>9300</v>
      </c>
      <c r="I398">
        <f t="shared" si="63"/>
        <v>3</v>
      </c>
      <c r="J398" s="6">
        <v>217.3</v>
      </c>
      <c r="K398" s="5">
        <f t="shared" si="56"/>
        <v>2020890</v>
      </c>
      <c r="L398" s="4">
        <v>217.95</v>
      </c>
      <c r="M398" s="4">
        <f t="shared" si="57"/>
        <v>6044.999999999789</v>
      </c>
      <c r="N398" s="6">
        <v>546.45637499999998</v>
      </c>
      <c r="O398" s="6">
        <f t="shared" si="58"/>
        <v>5498.5436249997892</v>
      </c>
      <c r="P398" s="5">
        <f t="shared" si="59"/>
        <v>2026935</v>
      </c>
      <c r="Q398" s="5" t="str">
        <f t="shared" si="60"/>
        <v/>
      </c>
      <c r="R398">
        <v>1</v>
      </c>
      <c r="S398">
        <v>0</v>
      </c>
      <c r="T398">
        <v>1</v>
      </c>
      <c r="U398">
        <v>0</v>
      </c>
      <c r="V398">
        <v>900</v>
      </c>
      <c r="W398">
        <v>300</v>
      </c>
      <c r="X398">
        <f t="shared" si="62"/>
        <v>114000</v>
      </c>
      <c r="Y398">
        <v>92500</v>
      </c>
      <c r="Z398" s="7">
        <v>4000000</v>
      </c>
      <c r="AA398">
        <v>2</v>
      </c>
    </row>
    <row r="399" spans="1:27" x14ac:dyDescent="0.45">
      <c r="A399">
        <v>1</v>
      </c>
      <c r="B399" s="2">
        <v>44348</v>
      </c>
      <c r="C399" s="9">
        <v>44349</v>
      </c>
      <c r="D399" s="3" t="str">
        <f t="shared" si="61"/>
        <v>Close</v>
      </c>
      <c r="E399" t="s">
        <v>64</v>
      </c>
      <c r="F399" t="str">
        <f>IF(A399="","",IF($K$4=1,SUBSTITUTE(SUBSTITUTE(E399,"_","&amp;")&amp;" "&amp;'[1]Expiry Dates Fut'!$A$8&amp;"-NSF",#REF!,#REF!),"nse_fo|"&amp;SUBSTITUTE(E399,"_","&amp;")&amp;$B$4))</f>
        <v>nse_fo|EICHERMOTEntry Date</v>
      </c>
      <c r="G399">
        <v>350</v>
      </c>
      <c r="H399">
        <v>700</v>
      </c>
      <c r="I399">
        <f t="shared" si="63"/>
        <v>2</v>
      </c>
      <c r="J399" s="6">
        <v>2705.55</v>
      </c>
      <c r="K399" s="5">
        <f t="shared" si="56"/>
        <v>1893885.0000000002</v>
      </c>
      <c r="L399" s="4">
        <v>2672.6</v>
      </c>
      <c r="M399" s="4">
        <f t="shared" si="57"/>
        <v>-23065.000000000189</v>
      </c>
      <c r="N399" s="6">
        <v>508.23517500000003</v>
      </c>
      <c r="O399" s="6">
        <f t="shared" si="58"/>
        <v>-23573.235175000191</v>
      </c>
      <c r="P399" s="5">
        <f t="shared" si="59"/>
        <v>1870820</v>
      </c>
      <c r="Q399" s="5" t="str">
        <f t="shared" si="60"/>
        <v/>
      </c>
      <c r="R399">
        <v>1</v>
      </c>
      <c r="S399">
        <v>0</v>
      </c>
      <c r="T399">
        <v>1</v>
      </c>
      <c r="U399">
        <v>0</v>
      </c>
      <c r="V399">
        <v>900</v>
      </c>
      <c r="W399">
        <v>300</v>
      </c>
      <c r="X399">
        <f t="shared" si="62"/>
        <v>114000</v>
      </c>
      <c r="Y399">
        <v>92500</v>
      </c>
      <c r="Z399" s="7">
        <v>4000000</v>
      </c>
      <c r="AA399">
        <v>2</v>
      </c>
    </row>
    <row r="400" spans="1:27" x14ac:dyDescent="0.45">
      <c r="A400">
        <v>1</v>
      </c>
      <c r="B400" s="2">
        <v>44349</v>
      </c>
      <c r="C400" s="9">
        <v>44350</v>
      </c>
      <c r="D400" s="3" t="str">
        <f t="shared" si="61"/>
        <v>Close</v>
      </c>
      <c r="E400" t="s">
        <v>63</v>
      </c>
      <c r="F400" t="str">
        <f>IF(A400="","",IF($K$4=1,SUBSTITUTE(SUBSTITUTE(E400,"_","&amp;")&amp;" "&amp;'[1]Expiry Dates Fut'!$A$8&amp;"-NSF",#REF!,#REF!),"nse_fo|"&amp;SUBSTITUTE(E400,"_","&amp;")&amp;$B$4))</f>
        <v>nse_fo|ADANIENTEntry Date</v>
      </c>
      <c r="G400">
        <v>1000</v>
      </c>
      <c r="H400">
        <v>1000</v>
      </c>
      <c r="I400">
        <f t="shared" si="63"/>
        <v>1</v>
      </c>
      <c r="J400" s="6">
        <v>1499.1</v>
      </c>
      <c r="K400" s="5">
        <f t="shared" si="56"/>
        <v>1499100</v>
      </c>
      <c r="L400" s="4">
        <v>1587.05</v>
      </c>
      <c r="M400" s="4">
        <f t="shared" si="57"/>
        <v>87950.000000000044</v>
      </c>
      <c r="N400" s="6">
        <v>416.63024999999999</v>
      </c>
      <c r="O400" s="6">
        <f t="shared" si="58"/>
        <v>87533.369750000042</v>
      </c>
      <c r="P400" s="5">
        <f t="shared" si="59"/>
        <v>1587050</v>
      </c>
      <c r="Q400" s="5" t="str">
        <f t="shared" si="60"/>
        <v/>
      </c>
      <c r="R400">
        <v>1</v>
      </c>
      <c r="S400">
        <v>0</v>
      </c>
      <c r="T400">
        <v>2</v>
      </c>
      <c r="U400">
        <v>0</v>
      </c>
      <c r="V400">
        <v>900</v>
      </c>
      <c r="W400">
        <v>300</v>
      </c>
      <c r="X400">
        <f t="shared" si="62"/>
        <v>114000</v>
      </c>
      <c r="Y400">
        <v>92500</v>
      </c>
      <c r="Z400" s="7">
        <v>4000000</v>
      </c>
      <c r="AA400">
        <v>2</v>
      </c>
    </row>
    <row r="401" spans="1:27" x14ac:dyDescent="0.45">
      <c r="A401">
        <f t="shared" si="64"/>
        <v>2</v>
      </c>
      <c r="B401" s="2">
        <v>44349</v>
      </c>
      <c r="C401" s="9">
        <v>44350</v>
      </c>
      <c r="D401" s="3" t="str">
        <f t="shared" si="61"/>
        <v>Close</v>
      </c>
      <c r="E401" t="s">
        <v>90</v>
      </c>
      <c r="F401" t="str">
        <f>IF(A401="","",IF($K$4=1,SUBSTITUTE(SUBSTITUTE(E401,"_","&amp;")&amp;" "&amp;'[1]Expiry Dates Fut'!$A$8&amp;"-NSF",#REF!,#REF!),"nse_fo|"&amp;SUBSTITUTE(E401,"_","&amp;")&amp;$B$4))</f>
        <v>nse_fo|DLFEntry Date</v>
      </c>
      <c r="G401">
        <v>3300</v>
      </c>
      <c r="H401">
        <v>6600</v>
      </c>
      <c r="I401">
        <f t="shared" si="63"/>
        <v>2</v>
      </c>
      <c r="J401" s="6">
        <v>292.2</v>
      </c>
      <c r="K401" s="5">
        <f t="shared" si="56"/>
        <v>1928520</v>
      </c>
      <c r="L401" s="4">
        <v>295.64999999999998</v>
      </c>
      <c r="M401" s="4">
        <f t="shared" si="57"/>
        <v>22769.999999999924</v>
      </c>
      <c r="N401" s="6">
        <v>523.77435000000003</v>
      </c>
      <c r="O401" s="6">
        <f t="shared" si="58"/>
        <v>22246.225649999924</v>
      </c>
      <c r="P401" s="5">
        <f t="shared" si="59"/>
        <v>1951289.9999999998</v>
      </c>
      <c r="Q401" s="5" t="str">
        <f t="shared" si="60"/>
        <v/>
      </c>
      <c r="R401">
        <v>2</v>
      </c>
      <c r="S401">
        <v>1</v>
      </c>
      <c r="T401">
        <v>1</v>
      </c>
      <c r="U401">
        <v>0</v>
      </c>
      <c r="V401">
        <v>900</v>
      </c>
      <c r="W401">
        <v>300</v>
      </c>
      <c r="X401">
        <f t="shared" si="62"/>
        <v>114500</v>
      </c>
      <c r="Y401">
        <v>92500</v>
      </c>
      <c r="Z401" s="7">
        <v>4000000</v>
      </c>
      <c r="AA401">
        <v>2</v>
      </c>
    </row>
    <row r="402" spans="1:27" x14ac:dyDescent="0.45">
      <c r="A402">
        <f t="shared" si="64"/>
        <v>3</v>
      </c>
      <c r="B402" s="2">
        <v>44349</v>
      </c>
      <c r="C402" s="9">
        <v>44350</v>
      </c>
      <c r="D402" s="3" t="str">
        <f t="shared" si="61"/>
        <v>Close</v>
      </c>
      <c r="E402" t="s">
        <v>81</v>
      </c>
      <c r="F402" t="str">
        <f>IF(A402="","",IF($K$4=1,SUBSTITUTE(SUBSTITUTE(E402,"_","&amp;")&amp;" "&amp;'[1]Expiry Dates Fut'!$A$8&amp;"-NSF",#REF!,#REF!),"nse_fo|"&amp;SUBSTITUTE(E402,"_","&amp;")&amp;$B$4))</f>
        <v>nse_fo|IDFCFIRSTBEntry Date</v>
      </c>
      <c r="G402">
        <v>9500</v>
      </c>
      <c r="H402">
        <v>28500</v>
      </c>
      <c r="I402">
        <f t="shared" si="63"/>
        <v>3</v>
      </c>
      <c r="J402" s="6">
        <v>59.95</v>
      </c>
      <c r="K402" s="5">
        <f t="shared" si="56"/>
        <v>1708575</v>
      </c>
      <c r="L402" s="4">
        <v>61.4</v>
      </c>
      <c r="M402" s="4">
        <f t="shared" si="57"/>
        <v>41324.999999999876</v>
      </c>
      <c r="N402" s="6">
        <v>466.89412500000003</v>
      </c>
      <c r="O402" s="6">
        <f t="shared" si="58"/>
        <v>40858.105874999877</v>
      </c>
      <c r="P402" s="5">
        <f t="shared" si="59"/>
        <v>1749900</v>
      </c>
      <c r="Q402" s="5" t="str">
        <f t="shared" si="60"/>
        <v/>
      </c>
      <c r="R402">
        <v>1</v>
      </c>
      <c r="S402">
        <v>0</v>
      </c>
      <c r="T402">
        <v>1</v>
      </c>
      <c r="U402">
        <v>0</v>
      </c>
      <c r="V402">
        <v>900</v>
      </c>
      <c r="W402">
        <v>300</v>
      </c>
      <c r="X402">
        <f t="shared" si="62"/>
        <v>114000</v>
      </c>
      <c r="Y402">
        <v>92500</v>
      </c>
      <c r="Z402" s="7">
        <v>4000000</v>
      </c>
      <c r="AA402">
        <v>2</v>
      </c>
    </row>
    <row r="403" spans="1:27" x14ac:dyDescent="0.45">
      <c r="A403">
        <f t="shared" si="64"/>
        <v>4</v>
      </c>
      <c r="B403" s="2">
        <v>44349</v>
      </c>
      <c r="C403" s="9">
        <v>44350</v>
      </c>
      <c r="D403" s="3" t="str">
        <f t="shared" si="61"/>
        <v>Close</v>
      </c>
      <c r="E403" t="s">
        <v>133</v>
      </c>
      <c r="F403" t="str">
        <f>IF(A403="","",IF($K$4=1,SUBSTITUTE(SUBSTITUTE(E403,"_","&amp;")&amp;" "&amp;'[1]Expiry Dates Fut'!$A$8&amp;"-NSF",#REF!,#REF!),"nse_fo|"&amp;SUBSTITUTE(E403,"_","&amp;")&amp;$B$4))</f>
        <v>nse_fo|LUPINEntry Date</v>
      </c>
      <c r="G403">
        <v>850</v>
      </c>
      <c r="H403">
        <v>1700</v>
      </c>
      <c r="I403">
        <f t="shared" si="63"/>
        <v>2</v>
      </c>
      <c r="J403" s="6">
        <v>1267.8</v>
      </c>
      <c r="K403" s="5">
        <f t="shared" si="56"/>
        <v>2155260</v>
      </c>
      <c r="L403" s="4">
        <v>1246.1500000000001</v>
      </c>
      <c r="M403" s="4">
        <f t="shared" si="57"/>
        <v>-36804.999999999767</v>
      </c>
      <c r="N403" s="6">
        <v>576.95152500000006</v>
      </c>
      <c r="O403" s="6">
        <f t="shared" si="58"/>
        <v>-37381.951524999764</v>
      </c>
      <c r="P403" s="5">
        <f t="shared" si="59"/>
        <v>2118455</v>
      </c>
      <c r="Q403" s="5" t="str">
        <f t="shared" si="60"/>
        <v/>
      </c>
      <c r="R403">
        <v>2</v>
      </c>
      <c r="S403">
        <v>1</v>
      </c>
      <c r="T403">
        <v>1</v>
      </c>
      <c r="U403">
        <v>0</v>
      </c>
      <c r="V403">
        <v>900</v>
      </c>
      <c r="W403">
        <v>300</v>
      </c>
      <c r="X403">
        <f t="shared" si="62"/>
        <v>114500</v>
      </c>
      <c r="Y403">
        <v>92500</v>
      </c>
      <c r="Z403" s="7">
        <v>4000000</v>
      </c>
      <c r="AA403">
        <v>2</v>
      </c>
    </row>
    <row r="404" spans="1:27" x14ac:dyDescent="0.45">
      <c r="A404">
        <f t="shared" si="64"/>
        <v>5</v>
      </c>
      <c r="B404" s="2">
        <v>44349</v>
      </c>
      <c r="C404" s="9">
        <v>44350</v>
      </c>
      <c r="D404" s="3" t="str">
        <f t="shared" si="61"/>
        <v>Close</v>
      </c>
      <c r="E404" t="s">
        <v>87</v>
      </c>
      <c r="F404" t="str">
        <f>IF(A404="","",IF($K$4=1,SUBSTITUTE(SUBSTITUTE(E404,"_","&amp;")&amp;" "&amp;'[1]Expiry Dates Fut'!$A$8&amp;"-NSF",#REF!,#REF!),"nse_fo|"&amp;SUBSTITUTE(E404,"_","&amp;")&amp;$B$4))</f>
        <v>nse_fo|MFSLEntry Date</v>
      </c>
      <c r="G404">
        <v>650</v>
      </c>
      <c r="H404">
        <v>1950</v>
      </c>
      <c r="I404">
        <f t="shared" si="63"/>
        <v>3</v>
      </c>
      <c r="J404" s="6">
        <v>975.6</v>
      </c>
      <c r="K404" s="5">
        <f t="shared" si="56"/>
        <v>1902420</v>
      </c>
      <c r="L404" s="4">
        <v>953.65</v>
      </c>
      <c r="M404" s="4">
        <f t="shared" si="57"/>
        <v>-42802.500000000087</v>
      </c>
      <c r="N404" s="6">
        <v>507.87506250000001</v>
      </c>
      <c r="O404" s="6">
        <f t="shared" si="58"/>
        <v>-43310.37506250009</v>
      </c>
      <c r="P404" s="5">
        <f t="shared" si="59"/>
        <v>1859617.5</v>
      </c>
      <c r="Q404" s="5" t="str">
        <f t="shared" si="60"/>
        <v/>
      </c>
      <c r="R404">
        <v>2</v>
      </c>
      <c r="S404">
        <v>1</v>
      </c>
      <c r="T404">
        <v>1</v>
      </c>
      <c r="U404">
        <v>0</v>
      </c>
      <c r="V404">
        <v>900</v>
      </c>
      <c r="W404">
        <v>300</v>
      </c>
      <c r="X404">
        <f t="shared" si="62"/>
        <v>114500</v>
      </c>
      <c r="Y404">
        <v>92500</v>
      </c>
      <c r="Z404" s="7">
        <v>4000000</v>
      </c>
      <c r="AA404">
        <v>2</v>
      </c>
    </row>
    <row r="405" spans="1:27" x14ac:dyDescent="0.45">
      <c r="A405">
        <v>1</v>
      </c>
      <c r="B405" s="2">
        <v>44350</v>
      </c>
      <c r="C405" s="9">
        <v>44351</v>
      </c>
      <c r="D405" s="3" t="str">
        <f t="shared" si="61"/>
        <v>Close</v>
      </c>
      <c r="E405" t="s">
        <v>63</v>
      </c>
      <c r="F405" t="str">
        <f>IF(A405="","",IF($K$4=1,SUBSTITUTE(SUBSTITUTE(E405,"_","&amp;")&amp;" "&amp;'[1]Expiry Dates Fut'!$A$8&amp;"-NSF",#REF!,#REF!),"nse_fo|"&amp;SUBSTITUTE(E405,"_","&amp;")&amp;$B$4))</f>
        <v>nse_fo|ADANIENTEntry Date</v>
      </c>
      <c r="G405">
        <v>1000</v>
      </c>
      <c r="H405">
        <v>1000</v>
      </c>
      <c r="I405">
        <f t="shared" si="63"/>
        <v>1</v>
      </c>
      <c r="J405" s="6">
        <v>1615.65</v>
      </c>
      <c r="K405" s="5">
        <f t="shared" si="56"/>
        <v>1615650</v>
      </c>
      <c r="L405" s="4">
        <v>1619.9</v>
      </c>
      <c r="M405" s="4">
        <f t="shared" si="57"/>
        <v>4250</v>
      </c>
      <c r="N405" s="6">
        <v>436.79925000000003</v>
      </c>
      <c r="O405" s="6">
        <f t="shared" si="58"/>
        <v>3813.20075</v>
      </c>
      <c r="P405" s="5">
        <f t="shared" si="59"/>
        <v>1619900</v>
      </c>
      <c r="Q405" s="5" t="str">
        <f t="shared" si="60"/>
        <v/>
      </c>
      <c r="R405">
        <v>1</v>
      </c>
      <c r="S405">
        <v>0</v>
      </c>
      <c r="T405">
        <v>1</v>
      </c>
      <c r="U405">
        <v>0</v>
      </c>
      <c r="V405">
        <v>900</v>
      </c>
      <c r="W405">
        <v>300</v>
      </c>
      <c r="X405">
        <f t="shared" si="62"/>
        <v>114000</v>
      </c>
      <c r="Y405">
        <v>92500</v>
      </c>
      <c r="Z405" s="7">
        <v>4000000</v>
      </c>
      <c r="AA405">
        <v>2</v>
      </c>
    </row>
    <row r="406" spans="1:27" x14ac:dyDescent="0.45">
      <c r="A406">
        <f t="shared" si="64"/>
        <v>2</v>
      </c>
      <c r="B406" s="2">
        <v>44350</v>
      </c>
      <c r="C406" s="9">
        <v>44351</v>
      </c>
      <c r="D406" s="3" t="str">
        <f t="shared" si="61"/>
        <v>Close</v>
      </c>
      <c r="E406" t="s">
        <v>98</v>
      </c>
      <c r="F406" t="str">
        <f>IF(A406="","",IF($K$4=1,SUBSTITUTE(SUBSTITUTE(E406,"_","&amp;")&amp;" "&amp;'[1]Expiry Dates Fut'!$A$8&amp;"-NSF",#REF!,#REF!),"nse_fo|"&amp;SUBSTITUTE(E406,"_","&amp;")&amp;$B$4))</f>
        <v>nse_fo|ADANIPORTSEntry Date</v>
      </c>
      <c r="G406">
        <v>1250</v>
      </c>
      <c r="H406">
        <v>2500</v>
      </c>
      <c r="I406">
        <f t="shared" si="63"/>
        <v>2</v>
      </c>
      <c r="J406" s="6">
        <v>845.85</v>
      </c>
      <c r="K406" s="5">
        <f t="shared" ref="K406:K469" si="65">IF(A406="","",J406*H406)</f>
        <v>2114625</v>
      </c>
      <c r="L406" s="4">
        <v>834.125</v>
      </c>
      <c r="M406" s="4">
        <f t="shared" si="57"/>
        <v>-29312.500000000058</v>
      </c>
      <c r="N406" s="6">
        <v>566.99156249999999</v>
      </c>
      <c r="O406" s="6">
        <f t="shared" si="58"/>
        <v>-29879.491562500058</v>
      </c>
      <c r="P406" s="5">
        <f t="shared" si="59"/>
        <v>2085312.5</v>
      </c>
      <c r="Q406" s="5" t="str">
        <f t="shared" si="60"/>
        <v/>
      </c>
      <c r="R406">
        <v>1</v>
      </c>
      <c r="S406">
        <v>0</v>
      </c>
      <c r="T406">
        <v>2</v>
      </c>
      <c r="U406">
        <v>0</v>
      </c>
      <c r="V406">
        <v>900</v>
      </c>
      <c r="W406">
        <v>300</v>
      </c>
      <c r="X406">
        <f t="shared" si="62"/>
        <v>114000</v>
      </c>
      <c r="Y406">
        <v>92500</v>
      </c>
      <c r="Z406" s="7">
        <v>4000000</v>
      </c>
      <c r="AA406">
        <v>2</v>
      </c>
    </row>
    <row r="407" spans="1:27" x14ac:dyDescent="0.45">
      <c r="A407">
        <f t="shared" si="64"/>
        <v>3</v>
      </c>
      <c r="B407" s="2">
        <v>44350</v>
      </c>
      <c r="C407" s="9">
        <v>44351</v>
      </c>
      <c r="D407" s="3" t="str">
        <f t="shared" si="61"/>
        <v>Close</v>
      </c>
      <c r="E407" t="s">
        <v>56</v>
      </c>
      <c r="F407" t="str">
        <f>IF(A407="","",IF($K$4=1,SUBSTITUTE(SUBSTITUTE(E407,"_","&amp;")&amp;" "&amp;'[1]Expiry Dates Fut'!$A$8&amp;"-NSF",#REF!,#REF!),"nse_fo|"&amp;SUBSTITUTE(E407,"_","&amp;")&amp;$B$4))</f>
        <v>nse_fo|IDEAEntry Date</v>
      </c>
      <c r="G407">
        <v>70000</v>
      </c>
      <c r="H407">
        <v>210000</v>
      </c>
      <c r="I407">
        <f t="shared" si="63"/>
        <v>3</v>
      </c>
      <c r="J407" s="6">
        <v>9.35</v>
      </c>
      <c r="K407" s="5">
        <f t="shared" si="65"/>
        <v>1963500</v>
      </c>
      <c r="L407" s="4">
        <v>9.5</v>
      </c>
      <c r="M407" s="4">
        <f t="shared" ref="M407:M470" si="66">IF(A407="","",((L407-J407)*H407))</f>
        <v>31500.000000000076</v>
      </c>
      <c r="N407" s="6">
        <v>534.39750000000004</v>
      </c>
      <c r="O407" s="6">
        <f t="shared" ref="O407:O470" si="67">IF(M407="","",M407-N407)</f>
        <v>30965.602500000077</v>
      </c>
      <c r="P407" s="5">
        <f t="shared" ref="P407:P470" si="68">IF(A407="","",L407*H407)</f>
        <v>1995000</v>
      </c>
      <c r="Q407" s="5" t="str">
        <f t="shared" ref="Q407:Q470" si="69">+IF(D407="Open",(K407+P407)/7,"")</f>
        <v/>
      </c>
      <c r="R407">
        <v>2</v>
      </c>
      <c r="S407">
        <v>2</v>
      </c>
      <c r="T407">
        <v>1</v>
      </c>
      <c r="U407">
        <v>0</v>
      </c>
      <c r="V407">
        <v>900</v>
      </c>
      <c r="W407">
        <v>300</v>
      </c>
      <c r="X407">
        <f t="shared" si="62"/>
        <v>115000</v>
      </c>
      <c r="Y407">
        <v>92500</v>
      </c>
      <c r="Z407" s="7">
        <v>4000000</v>
      </c>
      <c r="AA407">
        <v>2</v>
      </c>
    </row>
    <row r="408" spans="1:27" x14ac:dyDescent="0.45">
      <c r="A408">
        <f t="shared" si="64"/>
        <v>4</v>
      </c>
      <c r="B408" s="2">
        <v>44350</v>
      </c>
      <c r="C408" s="9">
        <v>44351</v>
      </c>
      <c r="D408" s="3" t="str">
        <f t="shared" si="61"/>
        <v>Close</v>
      </c>
      <c r="E408" t="s">
        <v>39</v>
      </c>
      <c r="F408" t="str">
        <f>IF(A408="","",IF($K$4=1,SUBSTITUTE(SUBSTITUTE(E408,"_","&amp;")&amp;" "&amp;'[1]Expiry Dates Fut'!$A$8&amp;"-NSF",#REF!,#REF!),"nse_fo|"&amp;SUBSTITUTE(E408,"_","&amp;")&amp;$B$4))</f>
        <v>nse_fo|MUTHOOTFINEntry Date</v>
      </c>
      <c r="G408">
        <v>750</v>
      </c>
      <c r="H408">
        <v>1500</v>
      </c>
      <c r="I408">
        <f t="shared" si="63"/>
        <v>2</v>
      </c>
      <c r="J408" s="6">
        <v>1484.85</v>
      </c>
      <c r="K408" s="5">
        <f t="shared" si="65"/>
        <v>2227275</v>
      </c>
      <c r="L408" s="4">
        <v>1520.7</v>
      </c>
      <c r="M408" s="4">
        <f t="shared" si="66"/>
        <v>53775.000000000204</v>
      </c>
      <c r="N408" s="6">
        <v>608.623875</v>
      </c>
      <c r="O408" s="6">
        <f t="shared" si="67"/>
        <v>53166.376125000206</v>
      </c>
      <c r="P408" s="5">
        <f t="shared" si="68"/>
        <v>2281050</v>
      </c>
      <c r="Q408" s="5" t="str">
        <f t="shared" si="69"/>
        <v/>
      </c>
      <c r="R408">
        <v>1</v>
      </c>
      <c r="S408">
        <v>0</v>
      </c>
      <c r="T408">
        <v>1</v>
      </c>
      <c r="U408">
        <v>0</v>
      </c>
      <c r="V408">
        <v>900</v>
      </c>
      <c r="W408">
        <v>300</v>
      </c>
      <c r="X408">
        <f t="shared" si="62"/>
        <v>114000</v>
      </c>
      <c r="Y408">
        <v>92500</v>
      </c>
      <c r="Z408" s="7">
        <v>4000000</v>
      </c>
      <c r="AA408">
        <v>2</v>
      </c>
    </row>
    <row r="409" spans="1:27" x14ac:dyDescent="0.45">
      <c r="A409">
        <f t="shared" si="64"/>
        <v>5</v>
      </c>
      <c r="B409" s="2">
        <v>44350</v>
      </c>
      <c r="C409" s="9">
        <v>44351</v>
      </c>
      <c r="D409" s="3" t="str">
        <f t="shared" ref="D409:D472" si="70">+IF(B409="","",IF(AND(B409&lt;&gt;"",C409=""),"Open","Close"))</f>
        <v>Close</v>
      </c>
      <c r="E409" t="s">
        <v>35</v>
      </c>
      <c r="F409" t="str">
        <f>IF(A409="","",IF($K$4=1,SUBSTITUTE(SUBSTITUTE(E409,"_","&amp;")&amp;" "&amp;'[1]Expiry Dates Fut'!$A$8&amp;"-NSF",#REF!,#REF!),"nse_fo|"&amp;SUBSTITUTE(E409,"_","&amp;")&amp;$B$4))</f>
        <v>nse_fo|TITANEntry Date</v>
      </c>
      <c r="G409">
        <v>375</v>
      </c>
      <c r="H409">
        <v>1125</v>
      </c>
      <c r="I409">
        <f t="shared" si="63"/>
        <v>3</v>
      </c>
      <c r="J409" s="6">
        <v>1679.15</v>
      </c>
      <c r="K409" s="5">
        <f t="shared" si="65"/>
        <v>1889043.75</v>
      </c>
      <c r="L409" s="4">
        <v>1686.2</v>
      </c>
      <c r="M409" s="4">
        <f t="shared" si="66"/>
        <v>7931.2499999999491</v>
      </c>
      <c r="N409" s="6">
        <v>511.11253125000002</v>
      </c>
      <c r="O409" s="6">
        <f t="shared" si="67"/>
        <v>7420.1374687499492</v>
      </c>
      <c r="P409" s="5">
        <f t="shared" si="68"/>
        <v>1896975</v>
      </c>
      <c r="Q409" s="5" t="str">
        <f t="shared" si="69"/>
        <v/>
      </c>
      <c r="R409">
        <v>1</v>
      </c>
      <c r="S409">
        <v>0</v>
      </c>
      <c r="T409">
        <v>1</v>
      </c>
      <c r="U409">
        <v>0</v>
      </c>
      <c r="V409">
        <v>900</v>
      </c>
      <c r="W409">
        <v>300</v>
      </c>
      <c r="X409">
        <f t="shared" si="62"/>
        <v>114000</v>
      </c>
      <c r="Y409">
        <v>92500</v>
      </c>
      <c r="Z409" s="7">
        <v>4000000</v>
      </c>
      <c r="AA409">
        <v>2</v>
      </c>
    </row>
    <row r="410" spans="1:27" x14ac:dyDescent="0.45">
      <c r="A410">
        <v>1</v>
      </c>
      <c r="B410" s="2">
        <v>44351</v>
      </c>
      <c r="C410" s="9">
        <v>44354</v>
      </c>
      <c r="D410" s="3" t="str">
        <f t="shared" si="70"/>
        <v>Close</v>
      </c>
      <c r="E410" t="s">
        <v>174</v>
      </c>
      <c r="F410" t="str">
        <f>IF(A410="","",IF($K$4=1,SUBSTITUTE(SUBSTITUTE(E410,"_","&amp;")&amp;" "&amp;'[1]Expiry Dates Fut'!$A$8&amp;"-NSF",#REF!,#REF!),"nse_fo|"&amp;SUBSTITUTE(E410,"_","&amp;")&amp;$B$4))</f>
        <v>nse_fo|MCDOWELL&amp;NEntry Date</v>
      </c>
      <c r="G410">
        <v>1250</v>
      </c>
      <c r="H410">
        <v>2500</v>
      </c>
      <c r="I410">
        <f t="shared" si="63"/>
        <v>2</v>
      </c>
      <c r="J410" s="6">
        <v>645.04999999999995</v>
      </c>
      <c r="K410" s="5">
        <f t="shared" si="65"/>
        <v>1612625</v>
      </c>
      <c r="L410" s="4">
        <v>630.77499999999998</v>
      </c>
      <c r="M410" s="4">
        <f t="shared" si="66"/>
        <v>-35687.499999999942</v>
      </c>
      <c r="N410" s="6">
        <v>430.5909375</v>
      </c>
      <c r="O410" s="6">
        <f t="shared" si="67"/>
        <v>-36118.090937499939</v>
      </c>
      <c r="P410" s="5">
        <f t="shared" si="68"/>
        <v>1576937.5</v>
      </c>
      <c r="Q410" s="5" t="str">
        <f t="shared" si="69"/>
        <v/>
      </c>
      <c r="R410">
        <v>1</v>
      </c>
      <c r="S410">
        <v>0</v>
      </c>
      <c r="T410">
        <v>2</v>
      </c>
      <c r="U410">
        <v>0</v>
      </c>
      <c r="V410">
        <v>900</v>
      </c>
      <c r="W410">
        <v>300</v>
      </c>
      <c r="X410">
        <f t="shared" si="62"/>
        <v>114000</v>
      </c>
      <c r="Y410">
        <v>92500</v>
      </c>
      <c r="Z410" s="7">
        <v>4000000</v>
      </c>
      <c r="AA410">
        <v>2</v>
      </c>
    </row>
    <row r="411" spans="1:27" x14ac:dyDescent="0.45">
      <c r="A411">
        <f>A410+1</f>
        <v>2</v>
      </c>
      <c r="B411" s="2">
        <v>44351</v>
      </c>
      <c r="C411" s="9">
        <v>44354</v>
      </c>
      <c r="D411" s="3" t="str">
        <f t="shared" si="70"/>
        <v>Close</v>
      </c>
      <c r="E411" t="s">
        <v>37</v>
      </c>
      <c r="F411" t="str">
        <f>IF(A411="","",IF($K$4=1,SUBSTITUTE(SUBSTITUTE(E411,"_","&amp;")&amp;" "&amp;'[1]Expiry Dates Fut'!$A$8&amp;"-NSF",#REF!,#REF!),"nse_fo|"&amp;SUBSTITUTE(E411,"_","&amp;")&amp;$B$4))</f>
        <v>nse_fo|UBLEntry Date</v>
      </c>
      <c r="G411">
        <v>700</v>
      </c>
      <c r="H411">
        <v>1400</v>
      </c>
      <c r="I411">
        <f t="shared" si="63"/>
        <v>2</v>
      </c>
      <c r="J411" s="6">
        <v>1375.15</v>
      </c>
      <c r="K411" s="5">
        <f t="shared" si="65"/>
        <v>1925210.0000000002</v>
      </c>
      <c r="L411" s="4">
        <v>1355.8</v>
      </c>
      <c r="M411" s="4">
        <f t="shared" si="66"/>
        <v>-27090.000000000189</v>
      </c>
      <c r="N411" s="6">
        <v>516.14954999999998</v>
      </c>
      <c r="O411" s="6">
        <f t="shared" si="67"/>
        <v>-27606.149550000187</v>
      </c>
      <c r="P411" s="5">
        <f t="shared" si="68"/>
        <v>1898120</v>
      </c>
      <c r="Q411" s="5" t="str">
        <f t="shared" si="69"/>
        <v/>
      </c>
      <c r="R411">
        <v>1</v>
      </c>
      <c r="S411">
        <v>0</v>
      </c>
      <c r="T411">
        <v>1</v>
      </c>
      <c r="U411">
        <v>0</v>
      </c>
      <c r="V411">
        <v>900</v>
      </c>
      <c r="W411">
        <v>300</v>
      </c>
      <c r="X411">
        <f t="shared" si="62"/>
        <v>114000</v>
      </c>
      <c r="Y411">
        <v>92500</v>
      </c>
      <c r="Z411" s="7">
        <v>4000000</v>
      </c>
      <c r="AA411">
        <v>2</v>
      </c>
    </row>
    <row r="412" spans="1:27" x14ac:dyDescent="0.45">
      <c r="A412">
        <v>1</v>
      </c>
      <c r="B412" s="2">
        <v>44354</v>
      </c>
      <c r="C412" s="9">
        <v>44355</v>
      </c>
      <c r="D412" s="3" t="str">
        <f t="shared" si="70"/>
        <v>Close</v>
      </c>
      <c r="E412" t="s">
        <v>113</v>
      </c>
      <c r="F412" t="str">
        <f>IF(A412="","",IF($K$4=1,SUBSTITUTE(SUBSTITUTE(E412,"_","&amp;")&amp;" "&amp;'[1]Expiry Dates Fut'!$A$8&amp;"-NSF",#REF!,#REF!),"nse_fo|"&amp;SUBSTITUTE(E412,"_","&amp;")&amp;$B$4))</f>
        <v>nse_fo|APOLLOTYREEntry Date</v>
      </c>
      <c r="G412">
        <v>2500</v>
      </c>
      <c r="H412">
        <v>7500</v>
      </c>
      <c r="I412">
        <f t="shared" si="63"/>
        <v>3</v>
      </c>
      <c r="J412" s="6">
        <v>240.25</v>
      </c>
      <c r="K412" s="5">
        <f t="shared" si="65"/>
        <v>1801875</v>
      </c>
      <c r="L412" s="4">
        <v>236.13333333</v>
      </c>
      <c r="M412" s="4">
        <f t="shared" si="66"/>
        <v>-30875.000025000005</v>
      </c>
      <c r="N412" s="6">
        <v>482.33812499662503</v>
      </c>
      <c r="O412" s="6">
        <f t="shared" si="67"/>
        <v>-31357.338149996631</v>
      </c>
      <c r="P412" s="5">
        <f t="shared" si="68"/>
        <v>1770999.999975</v>
      </c>
      <c r="Q412" s="5" t="str">
        <f t="shared" si="69"/>
        <v/>
      </c>
      <c r="R412">
        <v>1</v>
      </c>
      <c r="S412">
        <v>0</v>
      </c>
      <c r="T412">
        <v>2</v>
      </c>
      <c r="U412">
        <v>0</v>
      </c>
      <c r="V412">
        <v>900</v>
      </c>
      <c r="W412">
        <v>300</v>
      </c>
      <c r="X412">
        <f t="shared" si="62"/>
        <v>102500</v>
      </c>
      <c r="Y412">
        <v>92500</v>
      </c>
      <c r="Z412" s="7">
        <v>4000000</v>
      </c>
      <c r="AA412">
        <v>2</v>
      </c>
    </row>
    <row r="413" spans="1:27" x14ac:dyDescent="0.45">
      <c r="A413">
        <v>2</v>
      </c>
      <c r="B413" s="2">
        <v>44354</v>
      </c>
      <c r="C413" s="9">
        <v>44355</v>
      </c>
      <c r="D413" s="3" t="str">
        <f t="shared" si="70"/>
        <v>Close</v>
      </c>
      <c r="E413" t="s">
        <v>47</v>
      </c>
      <c r="F413" t="str">
        <f>IF(A413="","",IF($K$4=1,SUBSTITUTE(SUBSTITUTE(E413,"_","&amp;")&amp;" "&amp;'[1]Expiry Dates Fut'!$A$8&amp;"-NSF",#REF!,#REF!),"nse_fo|"&amp;SUBSTITUTE(E413,"_","&amp;")&amp;$B$4))</f>
        <v>nse_fo|BHELEntry Date</v>
      </c>
      <c r="G413">
        <v>10500</v>
      </c>
      <c r="H413">
        <v>21000</v>
      </c>
      <c r="I413">
        <f t="shared" si="63"/>
        <v>2</v>
      </c>
      <c r="J413" s="6">
        <v>77.900000000000006</v>
      </c>
      <c r="K413" s="5">
        <f t="shared" si="65"/>
        <v>1635900.0000000002</v>
      </c>
      <c r="L413" s="4">
        <v>76.525000000000006</v>
      </c>
      <c r="M413" s="4">
        <f t="shared" si="66"/>
        <v>-28875</v>
      </c>
      <c r="N413" s="6">
        <v>437.79487500000005</v>
      </c>
      <c r="O413" s="6">
        <f t="shared" si="67"/>
        <v>-29312.794875</v>
      </c>
      <c r="P413" s="5">
        <f t="shared" si="68"/>
        <v>1607025.0000000002</v>
      </c>
      <c r="Q413" s="5" t="str">
        <f t="shared" si="69"/>
        <v/>
      </c>
      <c r="R413">
        <v>2</v>
      </c>
      <c r="S413">
        <v>1</v>
      </c>
      <c r="T413">
        <v>2</v>
      </c>
      <c r="U413">
        <v>0</v>
      </c>
      <c r="V413">
        <v>900</v>
      </c>
      <c r="W413">
        <v>300</v>
      </c>
      <c r="X413">
        <f t="shared" si="62"/>
        <v>103000</v>
      </c>
      <c r="Y413">
        <v>92500</v>
      </c>
      <c r="Z413" s="7">
        <v>4000000</v>
      </c>
      <c r="AA413">
        <v>2</v>
      </c>
    </row>
    <row r="414" spans="1:27" x14ac:dyDescent="0.45">
      <c r="A414">
        <v>3</v>
      </c>
      <c r="B414" s="2">
        <v>44354</v>
      </c>
      <c r="C414" s="9">
        <v>44355</v>
      </c>
      <c r="D414" s="3" t="str">
        <f t="shared" si="70"/>
        <v>Close</v>
      </c>
      <c r="E414" t="s">
        <v>111</v>
      </c>
      <c r="F414" t="str">
        <f>IF(A414="","",IF($K$4=1,SUBSTITUTE(SUBSTITUTE(E414,"_","&amp;")&amp;" "&amp;'[1]Expiry Dates Fut'!$A$8&amp;"-NSF",#REF!,#REF!),"nse_fo|"&amp;SUBSTITUTE(E414,"_","&amp;")&amp;$B$4))</f>
        <v>nse_fo|TORNTPOWEREntry Date</v>
      </c>
      <c r="G414">
        <v>1500</v>
      </c>
      <c r="H414">
        <v>4500</v>
      </c>
      <c r="I414">
        <f t="shared" si="63"/>
        <v>3</v>
      </c>
      <c r="J414" s="6">
        <v>448.65</v>
      </c>
      <c r="K414" s="5">
        <f t="shared" si="65"/>
        <v>2018925</v>
      </c>
      <c r="L414" s="4">
        <v>464.75</v>
      </c>
      <c r="M414" s="4">
        <f t="shared" si="66"/>
        <v>72450.000000000102</v>
      </c>
      <c r="N414" s="6">
        <v>554.89049999999997</v>
      </c>
      <c r="O414" s="6">
        <f t="shared" si="67"/>
        <v>71895.109500000108</v>
      </c>
      <c r="P414" s="5">
        <f t="shared" si="68"/>
        <v>2091375</v>
      </c>
      <c r="Q414" s="5" t="str">
        <f t="shared" si="69"/>
        <v/>
      </c>
      <c r="R414">
        <v>1</v>
      </c>
      <c r="S414">
        <v>0</v>
      </c>
      <c r="T414">
        <v>1</v>
      </c>
      <c r="U414">
        <v>0</v>
      </c>
      <c r="V414">
        <v>900</v>
      </c>
      <c r="W414">
        <v>300</v>
      </c>
      <c r="X414">
        <f t="shared" si="62"/>
        <v>102500</v>
      </c>
      <c r="Y414">
        <v>92500</v>
      </c>
      <c r="Z414" s="7">
        <v>4000000</v>
      </c>
      <c r="AA414">
        <v>2</v>
      </c>
    </row>
    <row r="415" spans="1:27" x14ac:dyDescent="0.45">
      <c r="A415">
        <v>1</v>
      </c>
      <c r="B415" s="2">
        <v>44355</v>
      </c>
      <c r="C415" s="9">
        <v>44356</v>
      </c>
      <c r="D415" s="3" t="str">
        <f t="shared" si="70"/>
        <v>Close</v>
      </c>
      <c r="E415" t="s">
        <v>171</v>
      </c>
      <c r="F415" t="str">
        <f>IF(A415="","",IF($K$4=1,SUBSTITUTE(SUBSTITUTE(E415,"_","&amp;")&amp;" "&amp;'[1]Expiry Dates Fut'!$A$8&amp;"-NSF",#REF!,#REF!),"nse_fo|"&amp;SUBSTITUTE(E415,"_","&amp;")&amp;$B$4))</f>
        <v>nse_fo|NAVINFLUOREntry Date</v>
      </c>
      <c r="G415">
        <v>225</v>
      </c>
      <c r="H415">
        <v>450</v>
      </c>
      <c r="I415">
        <f t="shared" si="63"/>
        <v>2</v>
      </c>
      <c r="J415" s="6">
        <v>3377.7</v>
      </c>
      <c r="K415" s="5">
        <f t="shared" si="65"/>
        <v>1519965</v>
      </c>
      <c r="L415" s="4">
        <v>3426.5</v>
      </c>
      <c r="M415" s="4">
        <f t="shared" si="66"/>
        <v>21960.00000000008</v>
      </c>
      <c r="N415" s="6">
        <v>413.35514999999998</v>
      </c>
      <c r="O415" s="6">
        <f t="shared" si="67"/>
        <v>21546.644850000081</v>
      </c>
      <c r="P415" s="5">
        <f t="shared" si="68"/>
        <v>1541925</v>
      </c>
      <c r="Q415" s="5" t="str">
        <f t="shared" si="69"/>
        <v/>
      </c>
      <c r="R415">
        <v>2</v>
      </c>
      <c r="S415">
        <v>1</v>
      </c>
      <c r="T415">
        <v>1</v>
      </c>
      <c r="U415">
        <v>0</v>
      </c>
      <c r="V415">
        <v>900</v>
      </c>
      <c r="W415">
        <v>300</v>
      </c>
      <c r="X415">
        <f t="shared" si="62"/>
        <v>114500</v>
      </c>
      <c r="Y415">
        <v>92500</v>
      </c>
      <c r="Z415" s="7">
        <v>4000000</v>
      </c>
      <c r="AA415">
        <v>2</v>
      </c>
    </row>
    <row r="416" spans="1:27" x14ac:dyDescent="0.45">
      <c r="A416">
        <f>A415+1</f>
        <v>2</v>
      </c>
      <c r="B416" s="2">
        <v>44355</v>
      </c>
      <c r="C416" s="9">
        <v>44356</v>
      </c>
      <c r="D416" s="3" t="str">
        <f t="shared" si="70"/>
        <v>Close</v>
      </c>
      <c r="E416" t="s">
        <v>67</v>
      </c>
      <c r="F416" t="str">
        <f>IF(A416="","",IF($K$4=1,SUBSTITUTE(SUBSTITUTE(E416,"_","&amp;")&amp;" "&amp;'[1]Expiry Dates Fut'!$A$8&amp;"-NSF",#REF!,#REF!),"nse_fo|"&amp;SUBSTITUTE(E416,"_","&amp;")&amp;$B$4))</f>
        <v>nse_fo|PELEntry Date</v>
      </c>
      <c r="G416">
        <v>275</v>
      </c>
      <c r="H416">
        <v>825</v>
      </c>
      <c r="I416">
        <f t="shared" si="63"/>
        <v>3</v>
      </c>
      <c r="J416" s="6">
        <v>2063.6333333299999</v>
      </c>
      <c r="K416" s="5">
        <f t="shared" si="65"/>
        <v>1702497.49999725</v>
      </c>
      <c r="L416" s="4">
        <v>2181.4499999999998</v>
      </c>
      <c r="M416" s="4">
        <f t="shared" si="66"/>
        <v>97198.750002749919</v>
      </c>
      <c r="N416" s="6">
        <v>472.79615624962872</v>
      </c>
      <c r="O416" s="6">
        <f t="shared" si="67"/>
        <v>96725.953846500284</v>
      </c>
      <c r="P416" s="5">
        <f t="shared" si="68"/>
        <v>1799696.2499999998</v>
      </c>
      <c r="Q416" s="5" t="str">
        <f t="shared" si="69"/>
        <v/>
      </c>
      <c r="R416">
        <v>2</v>
      </c>
      <c r="S416">
        <v>1</v>
      </c>
      <c r="T416">
        <v>1</v>
      </c>
      <c r="U416">
        <v>0</v>
      </c>
      <c r="V416">
        <v>900</v>
      </c>
      <c r="W416">
        <v>300</v>
      </c>
      <c r="X416">
        <f t="shared" si="62"/>
        <v>114500</v>
      </c>
      <c r="Y416">
        <v>92500</v>
      </c>
      <c r="Z416" s="7">
        <v>4000000</v>
      </c>
      <c r="AA416">
        <v>2</v>
      </c>
    </row>
    <row r="417" spans="1:27" x14ac:dyDescent="0.45">
      <c r="A417">
        <f t="shared" ref="A417" si="71">A416+1</f>
        <v>3</v>
      </c>
      <c r="B417" s="2">
        <v>44355</v>
      </c>
      <c r="C417" s="9">
        <v>44356</v>
      </c>
      <c r="D417" s="3" t="str">
        <f t="shared" si="70"/>
        <v>Close</v>
      </c>
      <c r="E417" t="s">
        <v>111</v>
      </c>
      <c r="F417" t="str">
        <f>IF(A417="","",IF($K$4=1,SUBSTITUTE(SUBSTITUTE(E417,"_","&amp;")&amp;" "&amp;'[1]Expiry Dates Fut'!$A$8&amp;"-NSF",#REF!,#REF!),"nse_fo|"&amp;SUBSTITUTE(E417,"_","&amp;")&amp;$B$4))</f>
        <v>nse_fo|TORNTPOWEREntry Date</v>
      </c>
      <c r="G417">
        <v>1500</v>
      </c>
      <c r="H417">
        <v>4500</v>
      </c>
      <c r="I417">
        <f t="shared" si="63"/>
        <v>3</v>
      </c>
      <c r="J417" s="6">
        <v>473.8</v>
      </c>
      <c r="K417" s="5">
        <f t="shared" si="65"/>
        <v>2132100</v>
      </c>
      <c r="L417" s="4">
        <v>466.7</v>
      </c>
      <c r="M417" s="4">
        <f t="shared" si="66"/>
        <v>-31950.000000000102</v>
      </c>
      <c r="N417" s="6">
        <v>571.35374999999999</v>
      </c>
      <c r="O417" s="6">
        <f t="shared" si="67"/>
        <v>-32521.3537500001</v>
      </c>
      <c r="P417" s="5">
        <f t="shared" si="68"/>
        <v>2100150</v>
      </c>
      <c r="Q417" s="5" t="str">
        <f t="shared" si="69"/>
        <v/>
      </c>
      <c r="R417">
        <v>2</v>
      </c>
      <c r="S417">
        <v>2</v>
      </c>
      <c r="T417">
        <v>1</v>
      </c>
      <c r="U417">
        <v>0</v>
      </c>
      <c r="V417">
        <v>900</v>
      </c>
      <c r="W417">
        <v>300</v>
      </c>
      <c r="X417">
        <f t="shared" si="62"/>
        <v>115000</v>
      </c>
      <c r="Y417">
        <v>92500</v>
      </c>
      <c r="Z417" s="7">
        <v>4000000</v>
      </c>
      <c r="AA417">
        <v>2</v>
      </c>
    </row>
    <row r="418" spans="1:27" x14ac:dyDescent="0.45">
      <c r="A418">
        <v>1</v>
      </c>
      <c r="B418" s="2">
        <v>44356</v>
      </c>
      <c r="C418" s="9">
        <v>44357</v>
      </c>
      <c r="D418" s="3" t="str">
        <f t="shared" si="70"/>
        <v>Close</v>
      </c>
      <c r="E418" t="s">
        <v>155</v>
      </c>
      <c r="F418" t="str">
        <f>IF(A418="","",IF($K$4=1,SUBSTITUTE(SUBSTITUTE(E418,"_","&amp;")&amp;" "&amp;'[1]Expiry Dates Fut'!$A$8&amp;"-NSF",#REF!,#REF!),"nse_fo|"&amp;SUBSTITUTE(E418,"_","&amp;")&amp;$B$4))</f>
        <v>nse_fo|AARTIINDEntry Date</v>
      </c>
      <c r="G418">
        <v>425</v>
      </c>
      <c r="H418">
        <v>850</v>
      </c>
      <c r="I418">
        <f t="shared" si="63"/>
        <v>2</v>
      </c>
      <c r="J418" s="6">
        <v>1821.25</v>
      </c>
      <c r="K418" s="5">
        <f t="shared" si="65"/>
        <v>1548062.5</v>
      </c>
      <c r="L418" s="4">
        <v>1783.425</v>
      </c>
      <c r="M418" s="4">
        <f t="shared" si="66"/>
        <v>-32151.25000000004</v>
      </c>
      <c r="N418" s="6">
        <v>413.63645624999998</v>
      </c>
      <c r="O418" s="6">
        <f t="shared" si="67"/>
        <v>-32564.886456250038</v>
      </c>
      <c r="P418" s="5">
        <f t="shared" si="68"/>
        <v>1515911.25</v>
      </c>
      <c r="Q418" s="5" t="str">
        <f t="shared" si="69"/>
        <v/>
      </c>
      <c r="R418">
        <v>2</v>
      </c>
      <c r="S418">
        <v>2</v>
      </c>
      <c r="T418">
        <v>1</v>
      </c>
      <c r="U418">
        <v>0</v>
      </c>
      <c r="V418">
        <v>900</v>
      </c>
      <c r="W418">
        <v>300</v>
      </c>
      <c r="X418">
        <f t="shared" si="62"/>
        <v>115000</v>
      </c>
      <c r="Y418">
        <v>92500</v>
      </c>
      <c r="Z418" s="7">
        <v>4000000</v>
      </c>
      <c r="AA418">
        <v>2</v>
      </c>
    </row>
    <row r="419" spans="1:27" x14ac:dyDescent="0.45">
      <c r="A419">
        <f t="shared" si="64"/>
        <v>2</v>
      </c>
      <c r="B419" s="2">
        <v>44356</v>
      </c>
      <c r="C419" s="9">
        <v>44357</v>
      </c>
      <c r="D419" s="3" t="str">
        <f t="shared" si="70"/>
        <v>Close</v>
      </c>
      <c r="E419" t="s">
        <v>81</v>
      </c>
      <c r="F419" t="str">
        <f>IF(A419="","",IF($K$4=1,SUBSTITUTE(SUBSTITUTE(E419,"_","&amp;")&amp;" "&amp;'[1]Expiry Dates Fut'!$A$8&amp;"-NSF",#REF!,#REF!),"nse_fo|"&amp;SUBSTITUTE(E419,"_","&amp;")&amp;$B$4))</f>
        <v>nse_fo|IDFCFIRSTBEntry Date</v>
      </c>
      <c r="G419">
        <v>9500</v>
      </c>
      <c r="H419">
        <v>28500</v>
      </c>
      <c r="I419">
        <f t="shared" si="63"/>
        <v>3</v>
      </c>
      <c r="J419" s="6">
        <v>61.9</v>
      </c>
      <c r="K419" s="5">
        <f t="shared" si="65"/>
        <v>1764150</v>
      </c>
      <c r="L419" s="4">
        <v>60.1</v>
      </c>
      <c r="M419" s="4">
        <f t="shared" si="66"/>
        <v>-51299.99999999992</v>
      </c>
      <c r="N419" s="6">
        <v>469.39499999999998</v>
      </c>
      <c r="O419" s="6">
        <f t="shared" si="67"/>
        <v>-51769.394999999917</v>
      </c>
      <c r="P419" s="5">
        <f t="shared" si="68"/>
        <v>1712850</v>
      </c>
      <c r="Q419" s="5" t="str">
        <f t="shared" si="69"/>
        <v/>
      </c>
      <c r="R419">
        <v>1</v>
      </c>
      <c r="S419">
        <v>0</v>
      </c>
      <c r="T419">
        <v>2</v>
      </c>
      <c r="U419">
        <v>0</v>
      </c>
      <c r="V419">
        <v>900</v>
      </c>
      <c r="W419">
        <v>300</v>
      </c>
      <c r="X419">
        <f t="shared" si="62"/>
        <v>114000</v>
      </c>
      <c r="Y419">
        <v>92500</v>
      </c>
      <c r="Z419" s="7">
        <v>4000000</v>
      </c>
      <c r="AA419">
        <v>2</v>
      </c>
    </row>
    <row r="420" spans="1:27" x14ac:dyDescent="0.45">
      <c r="A420">
        <f t="shared" si="64"/>
        <v>3</v>
      </c>
      <c r="B420" s="2">
        <v>44356</v>
      </c>
      <c r="C420" s="9">
        <v>44357</v>
      </c>
      <c r="D420" s="3" t="str">
        <f t="shared" si="70"/>
        <v>Close</v>
      </c>
      <c r="E420" t="s">
        <v>77</v>
      </c>
      <c r="F420" t="str">
        <f>IF(A420="","",IF($K$4=1,SUBSTITUTE(SUBSTITUTE(E420,"_","&amp;")&amp;" "&amp;'[1]Expiry Dates Fut'!$A$8&amp;"-NSF",#REF!,#REF!),"nse_fo|"&amp;SUBSTITUTE(E420,"_","&amp;")&amp;$B$4))</f>
        <v>nse_fo|TATAPOWEREntry Date</v>
      </c>
      <c r="G420">
        <v>6750</v>
      </c>
      <c r="H420">
        <v>13500</v>
      </c>
      <c r="I420">
        <f t="shared" si="63"/>
        <v>2</v>
      </c>
      <c r="J420" s="6">
        <v>125.85</v>
      </c>
      <c r="K420" s="5">
        <f t="shared" si="65"/>
        <v>1698975</v>
      </c>
      <c r="L420" s="4">
        <v>126.05</v>
      </c>
      <c r="M420" s="4">
        <f t="shared" si="66"/>
        <v>2700.0000000000382</v>
      </c>
      <c r="N420" s="6">
        <v>459.08775000000003</v>
      </c>
      <c r="O420" s="6">
        <f t="shared" si="67"/>
        <v>2240.9122500000381</v>
      </c>
      <c r="P420" s="5">
        <f t="shared" si="68"/>
        <v>1701675</v>
      </c>
      <c r="Q420" s="5" t="str">
        <f t="shared" si="69"/>
        <v/>
      </c>
      <c r="R420">
        <v>1</v>
      </c>
      <c r="S420">
        <v>0</v>
      </c>
      <c r="T420">
        <v>1</v>
      </c>
      <c r="U420">
        <v>0</v>
      </c>
      <c r="V420">
        <v>900</v>
      </c>
      <c r="W420">
        <v>300</v>
      </c>
      <c r="X420">
        <f t="shared" si="62"/>
        <v>114000</v>
      </c>
      <c r="Y420">
        <v>92500</v>
      </c>
      <c r="Z420" s="7">
        <v>4000000</v>
      </c>
      <c r="AA420">
        <v>2</v>
      </c>
    </row>
    <row r="421" spans="1:27" x14ac:dyDescent="0.45">
      <c r="A421">
        <v>1</v>
      </c>
      <c r="B421" s="2">
        <v>44357</v>
      </c>
      <c r="C421" s="9">
        <v>44358</v>
      </c>
      <c r="D421" s="3" t="str">
        <f t="shared" si="70"/>
        <v>Close</v>
      </c>
      <c r="E421" t="s">
        <v>152</v>
      </c>
      <c r="F421" t="str">
        <f>IF(A421="","",IF($K$4=1,SUBSTITUTE(SUBSTITUTE(E421,"_","&amp;")&amp;" "&amp;'[1]Expiry Dates Fut'!$A$8&amp;"-NSF",#REF!,#REF!),"nse_fo|"&amp;SUBSTITUTE(E421,"_","&amp;")&amp;$B$4))</f>
        <v>nse_fo|BATAINDIAEntry Date</v>
      </c>
      <c r="G421">
        <v>550</v>
      </c>
      <c r="H421">
        <v>1100</v>
      </c>
      <c r="I421">
        <f t="shared" si="63"/>
        <v>2</v>
      </c>
      <c r="J421" s="6">
        <v>1631.95</v>
      </c>
      <c r="K421" s="5">
        <f t="shared" si="65"/>
        <v>1795145</v>
      </c>
      <c r="L421" s="4">
        <v>1632.35</v>
      </c>
      <c r="M421" s="4">
        <f t="shared" si="66"/>
        <v>439.99999999984993</v>
      </c>
      <c r="N421" s="6">
        <v>484.74855000000002</v>
      </c>
      <c r="O421" s="6">
        <f t="shared" si="67"/>
        <v>-44.74855000015009</v>
      </c>
      <c r="P421" s="5">
        <f t="shared" si="68"/>
        <v>1795585</v>
      </c>
      <c r="Q421" s="5" t="str">
        <f t="shared" si="69"/>
        <v/>
      </c>
      <c r="R421">
        <v>1</v>
      </c>
      <c r="S421">
        <v>0</v>
      </c>
      <c r="T421">
        <v>1</v>
      </c>
      <c r="U421">
        <v>0</v>
      </c>
      <c r="V421">
        <v>900</v>
      </c>
      <c r="W421">
        <v>300</v>
      </c>
      <c r="X421">
        <f t="shared" si="62"/>
        <v>114000</v>
      </c>
      <c r="Y421">
        <v>92500</v>
      </c>
      <c r="Z421" s="7">
        <v>4000000</v>
      </c>
      <c r="AA421">
        <v>2</v>
      </c>
    </row>
    <row r="422" spans="1:27" x14ac:dyDescent="0.45">
      <c r="A422">
        <f t="shared" si="64"/>
        <v>2</v>
      </c>
      <c r="B422" s="2">
        <v>44357</v>
      </c>
      <c r="C422" s="9">
        <v>44358</v>
      </c>
      <c r="D422" s="3" t="str">
        <f t="shared" si="70"/>
        <v>Close</v>
      </c>
      <c r="E422" t="s">
        <v>112</v>
      </c>
      <c r="F422" t="str">
        <f>IF(A422="","",IF($K$4=1,SUBSTITUTE(SUBSTITUTE(E422,"_","&amp;")&amp;" "&amp;'[1]Expiry Dates Fut'!$A$8&amp;"-NSF",#REF!,#REF!),"nse_fo|"&amp;SUBSTITUTE(E422,"_","&amp;")&amp;$B$4))</f>
        <v>nse_fo|DIVISLABEntry Date</v>
      </c>
      <c r="G422">
        <v>200</v>
      </c>
      <c r="H422">
        <v>400</v>
      </c>
      <c r="I422">
        <f t="shared" si="63"/>
        <v>2</v>
      </c>
      <c r="J422" s="6">
        <v>4425.5</v>
      </c>
      <c r="K422" s="5">
        <f t="shared" si="65"/>
        <v>1770200</v>
      </c>
      <c r="L422" s="4">
        <v>4365.3500000000004</v>
      </c>
      <c r="M422" s="4">
        <f t="shared" si="66"/>
        <v>-24059.999999999854</v>
      </c>
      <c r="N422" s="6">
        <v>474.70589999999999</v>
      </c>
      <c r="O422" s="6">
        <f t="shared" si="67"/>
        <v>-24534.705899999855</v>
      </c>
      <c r="P422" s="5">
        <f t="shared" si="68"/>
        <v>1746140.0000000002</v>
      </c>
      <c r="Q422" s="5" t="str">
        <f t="shared" si="69"/>
        <v/>
      </c>
      <c r="R422">
        <v>1</v>
      </c>
      <c r="S422">
        <v>0</v>
      </c>
      <c r="T422">
        <v>1</v>
      </c>
      <c r="U422">
        <v>0</v>
      </c>
      <c r="V422">
        <v>900</v>
      </c>
      <c r="W422">
        <v>300</v>
      </c>
      <c r="X422">
        <f t="shared" si="62"/>
        <v>114000</v>
      </c>
      <c r="Y422">
        <v>92500</v>
      </c>
      <c r="Z422" s="7">
        <v>4000000</v>
      </c>
      <c r="AA422">
        <v>2</v>
      </c>
    </row>
    <row r="423" spans="1:27" x14ac:dyDescent="0.45">
      <c r="A423">
        <f t="shared" si="64"/>
        <v>3</v>
      </c>
      <c r="B423" s="2">
        <v>44357</v>
      </c>
      <c r="C423" s="9">
        <v>44358</v>
      </c>
      <c r="D423" s="3" t="str">
        <f t="shared" si="70"/>
        <v>Close</v>
      </c>
      <c r="E423" t="s">
        <v>66</v>
      </c>
      <c r="F423" t="str">
        <f>IF(A423="","",IF($K$4=1,SUBSTITUTE(SUBSTITUTE(E423,"_","&amp;")&amp;" "&amp;'[1]Expiry Dates Fut'!$A$8&amp;"-NSF",#REF!,#REF!),"nse_fo|"&amp;SUBSTITUTE(E423,"_","&amp;")&amp;$B$4))</f>
        <v>nse_fo|IBULHSGFINEntry Date</v>
      </c>
      <c r="G423">
        <v>3100</v>
      </c>
      <c r="H423">
        <v>6200</v>
      </c>
      <c r="I423">
        <f t="shared" si="63"/>
        <v>2</v>
      </c>
      <c r="J423" s="6">
        <v>277.2</v>
      </c>
      <c r="K423" s="5">
        <f t="shared" si="65"/>
        <v>1718640</v>
      </c>
      <c r="L423" s="4">
        <v>279.64999999999998</v>
      </c>
      <c r="M423" s="4">
        <f t="shared" si="66"/>
        <v>15189.999999999929</v>
      </c>
      <c r="N423" s="6">
        <v>466.08345000000003</v>
      </c>
      <c r="O423" s="6">
        <f t="shared" si="67"/>
        <v>14723.916549999929</v>
      </c>
      <c r="P423" s="5">
        <f t="shared" si="68"/>
        <v>1733829.9999999998</v>
      </c>
      <c r="Q423" s="5" t="str">
        <f t="shared" si="69"/>
        <v/>
      </c>
      <c r="R423">
        <v>2</v>
      </c>
      <c r="S423">
        <v>1</v>
      </c>
      <c r="T423">
        <v>2</v>
      </c>
      <c r="U423">
        <v>0</v>
      </c>
      <c r="V423">
        <v>900</v>
      </c>
      <c r="W423">
        <v>300</v>
      </c>
      <c r="X423">
        <f t="shared" si="62"/>
        <v>114500</v>
      </c>
      <c r="Y423">
        <v>92500</v>
      </c>
      <c r="Z423" s="7">
        <v>4000000</v>
      </c>
      <c r="AA423">
        <v>2</v>
      </c>
    </row>
    <row r="424" spans="1:27" x14ac:dyDescent="0.45">
      <c r="A424">
        <f t="shared" si="64"/>
        <v>4</v>
      </c>
      <c r="B424" s="2">
        <v>44357</v>
      </c>
      <c r="C424" s="9">
        <v>44358</v>
      </c>
      <c r="D424" s="3" t="str">
        <f t="shared" si="70"/>
        <v>Close</v>
      </c>
      <c r="E424" t="s">
        <v>159</v>
      </c>
      <c r="F424" t="str">
        <f>IF(A424="","",IF($K$4=1,SUBSTITUTE(SUBSTITUTE(E424,"_","&amp;")&amp;" "&amp;'[1]Expiry Dates Fut'!$A$8&amp;"-NSF",#REF!,#REF!),"nse_fo|"&amp;SUBSTITUTE(E424,"_","&amp;")&amp;$B$4))</f>
        <v>nse_fo|LALPATHLABEntry Date</v>
      </c>
      <c r="G424">
        <v>250</v>
      </c>
      <c r="H424">
        <v>500</v>
      </c>
      <c r="I424">
        <f t="shared" si="63"/>
        <v>2</v>
      </c>
      <c r="J424" s="6">
        <v>3149.6</v>
      </c>
      <c r="K424" s="5">
        <f t="shared" si="65"/>
        <v>1574800</v>
      </c>
      <c r="L424" s="4">
        <v>3145.05</v>
      </c>
      <c r="M424" s="4">
        <f t="shared" si="66"/>
        <v>-2274.9999999998636</v>
      </c>
      <c r="N424" s="6">
        <v>424.88887499999998</v>
      </c>
      <c r="O424" s="6">
        <f t="shared" si="67"/>
        <v>-2699.8888749998637</v>
      </c>
      <c r="P424" s="5">
        <f t="shared" si="68"/>
        <v>1572525</v>
      </c>
      <c r="Q424" s="5" t="str">
        <f t="shared" si="69"/>
        <v/>
      </c>
      <c r="R424">
        <v>1</v>
      </c>
      <c r="S424">
        <v>0</v>
      </c>
      <c r="T424">
        <v>2</v>
      </c>
      <c r="U424">
        <v>0</v>
      </c>
      <c r="V424">
        <v>900</v>
      </c>
      <c r="W424">
        <v>300</v>
      </c>
      <c r="X424">
        <f t="shared" ref="X424:X487" si="72">+IF(B424="","",IF(WEEKDAY(B424)=2,IF(R424=1,102500,IF(AND(R424=2,S424=1),103000,IF(AND(R424=2,S424=2),103500,104000))),IF(R424=1,114000,IF(AND(R424=2,S424=1),114500,IF(AND(R424=2,S424=2),115000,115500)))))</f>
        <v>114000</v>
      </c>
      <c r="Y424">
        <v>92500</v>
      </c>
      <c r="Z424" s="7">
        <v>4000000</v>
      </c>
      <c r="AA424">
        <v>2</v>
      </c>
    </row>
    <row r="425" spans="1:27" x14ac:dyDescent="0.45">
      <c r="A425">
        <v>1</v>
      </c>
      <c r="B425" s="2">
        <v>44358</v>
      </c>
      <c r="C425" s="9">
        <v>44361</v>
      </c>
      <c r="D425" s="3" t="str">
        <f t="shared" si="70"/>
        <v>Close</v>
      </c>
      <c r="E425" t="s">
        <v>175</v>
      </c>
      <c r="F425" t="str">
        <f>IF(A425="","",IF($K$4=1,SUBSTITUTE(SUBSTITUTE(E425,"_","&amp;")&amp;" "&amp;'[1]Expiry Dates Fut'!$A$8&amp;"-NSF",#REF!,#REF!),"nse_fo|"&amp;SUBSTITUTE(E425,"_","&amp;")&amp;$B$4))</f>
        <v>nse_fo|APLLTDEntry Date</v>
      </c>
      <c r="G425">
        <v>550</v>
      </c>
      <c r="H425">
        <v>1650</v>
      </c>
      <c r="I425">
        <f t="shared" ref="I425:I488" si="73">+IF(D425="","",H425/G425)</f>
        <v>3</v>
      </c>
      <c r="J425" s="6">
        <v>1019.2666666699999</v>
      </c>
      <c r="K425" s="5">
        <f t="shared" si="65"/>
        <v>1681790.0000054999</v>
      </c>
      <c r="L425" s="4">
        <v>987.65</v>
      </c>
      <c r="M425" s="4">
        <f t="shared" si="66"/>
        <v>-52167.500005499955</v>
      </c>
      <c r="N425" s="6">
        <v>447.04068750074248</v>
      </c>
      <c r="O425" s="6">
        <f t="shared" si="67"/>
        <v>-52614.540693000694</v>
      </c>
      <c r="P425" s="5">
        <f t="shared" si="68"/>
        <v>1629622.5</v>
      </c>
      <c r="Q425" s="5" t="str">
        <f t="shared" si="69"/>
        <v/>
      </c>
      <c r="R425">
        <v>1</v>
      </c>
      <c r="S425">
        <v>0</v>
      </c>
      <c r="T425">
        <v>1</v>
      </c>
      <c r="U425">
        <v>0</v>
      </c>
      <c r="V425">
        <v>900</v>
      </c>
      <c r="W425">
        <v>300</v>
      </c>
      <c r="X425">
        <f t="shared" si="72"/>
        <v>114000</v>
      </c>
      <c r="Y425">
        <v>92500</v>
      </c>
      <c r="Z425" s="7">
        <v>4000000</v>
      </c>
      <c r="AA425">
        <v>2</v>
      </c>
    </row>
    <row r="426" spans="1:27" x14ac:dyDescent="0.45">
      <c r="A426">
        <f t="shared" si="64"/>
        <v>2</v>
      </c>
      <c r="B426" s="2">
        <v>44358</v>
      </c>
      <c r="C426" s="9">
        <v>44361</v>
      </c>
      <c r="D426" s="3" t="str">
        <f t="shared" si="70"/>
        <v>Close</v>
      </c>
      <c r="E426" t="s">
        <v>166</v>
      </c>
      <c r="F426" t="str">
        <f>IF(A426="","",IF($K$4=1,SUBSTITUTE(SUBSTITUTE(E426,"_","&amp;")&amp;" "&amp;'[1]Expiry Dates Fut'!$A$8&amp;"-NSF",#REF!,#REF!),"nse_fo|"&amp;SUBSTITUTE(E426,"_","&amp;")&amp;$B$4))</f>
        <v>nse_fo|AUBANKEntry Date</v>
      </c>
      <c r="G426">
        <v>500</v>
      </c>
      <c r="H426">
        <v>2000</v>
      </c>
      <c r="I426">
        <f t="shared" si="73"/>
        <v>4</v>
      </c>
      <c r="J426" s="6">
        <v>1057.95</v>
      </c>
      <c r="K426" s="5">
        <f t="shared" si="65"/>
        <v>2115900</v>
      </c>
      <c r="L426" s="4">
        <v>1018.4875</v>
      </c>
      <c r="M426" s="4">
        <f t="shared" si="66"/>
        <v>-78925.000000000175</v>
      </c>
      <c r="N426" s="6">
        <v>560.63812500000006</v>
      </c>
      <c r="O426" s="6">
        <f t="shared" si="67"/>
        <v>-79485.638125000172</v>
      </c>
      <c r="P426" s="5">
        <f t="shared" si="68"/>
        <v>2036975</v>
      </c>
      <c r="Q426" s="5" t="str">
        <f t="shared" si="69"/>
        <v/>
      </c>
      <c r="R426">
        <v>2</v>
      </c>
      <c r="S426">
        <v>1</v>
      </c>
      <c r="T426">
        <v>2</v>
      </c>
      <c r="U426">
        <v>0</v>
      </c>
      <c r="V426">
        <v>900</v>
      </c>
      <c r="W426">
        <v>300</v>
      </c>
      <c r="X426">
        <f t="shared" si="72"/>
        <v>114500</v>
      </c>
      <c r="Y426">
        <v>92500</v>
      </c>
      <c r="Z426" s="7">
        <v>4000000</v>
      </c>
      <c r="AA426">
        <v>2</v>
      </c>
    </row>
    <row r="427" spans="1:27" x14ac:dyDescent="0.45">
      <c r="A427">
        <f t="shared" si="64"/>
        <v>3</v>
      </c>
      <c r="B427" s="2">
        <v>44358</v>
      </c>
      <c r="C427" s="9">
        <v>44361</v>
      </c>
      <c r="D427" s="3" t="str">
        <f t="shared" si="70"/>
        <v>Close</v>
      </c>
      <c r="E427" t="s">
        <v>70</v>
      </c>
      <c r="F427" t="str">
        <f>IF(A427="","",IF($K$4=1,SUBSTITUTE(SUBSTITUTE(E427,"_","&amp;")&amp;" "&amp;'[1]Expiry Dates Fut'!$A$8&amp;"-NSF",#REF!,#REF!),"nse_fo|"&amp;SUBSTITUTE(E427,"_","&amp;")&amp;$B$4))</f>
        <v>nse_fo|COALINDIAEntry Date</v>
      </c>
      <c r="G427">
        <v>4200</v>
      </c>
      <c r="H427">
        <v>12600</v>
      </c>
      <c r="I427">
        <f t="shared" si="73"/>
        <v>3</v>
      </c>
      <c r="J427" s="6">
        <v>162.85</v>
      </c>
      <c r="K427" s="5">
        <f t="shared" si="65"/>
        <v>2051910</v>
      </c>
      <c r="L427" s="4">
        <v>157.08333332999999</v>
      </c>
      <c r="M427" s="4">
        <f t="shared" si="66"/>
        <v>-72660.000042000087</v>
      </c>
      <c r="N427" s="6">
        <v>544.20659999433008</v>
      </c>
      <c r="O427" s="6">
        <f t="shared" si="67"/>
        <v>-73204.206641994417</v>
      </c>
      <c r="P427" s="5">
        <f t="shared" si="68"/>
        <v>1979249.9999579999</v>
      </c>
      <c r="Q427" s="5" t="str">
        <f t="shared" si="69"/>
        <v/>
      </c>
      <c r="R427">
        <v>1</v>
      </c>
      <c r="S427">
        <v>0</v>
      </c>
      <c r="T427">
        <v>2</v>
      </c>
      <c r="U427">
        <v>0</v>
      </c>
      <c r="V427">
        <v>900</v>
      </c>
      <c r="W427">
        <v>300</v>
      </c>
      <c r="X427">
        <f t="shared" si="72"/>
        <v>114000</v>
      </c>
      <c r="Y427">
        <v>92500</v>
      </c>
      <c r="Z427" s="7">
        <v>4000000</v>
      </c>
      <c r="AA427">
        <v>2</v>
      </c>
    </row>
    <row r="428" spans="1:27" x14ac:dyDescent="0.45">
      <c r="A428">
        <f t="shared" si="64"/>
        <v>4</v>
      </c>
      <c r="B428" s="2">
        <v>44358</v>
      </c>
      <c r="C428" s="9">
        <v>44361</v>
      </c>
      <c r="D428" s="3" t="str">
        <f t="shared" si="70"/>
        <v>Close</v>
      </c>
      <c r="E428" t="s">
        <v>67</v>
      </c>
      <c r="F428" t="str">
        <f>IF(A428="","",IF($K$4=1,SUBSTITUTE(SUBSTITUTE(E428,"_","&amp;")&amp;" "&amp;'[1]Expiry Dates Fut'!$A$8&amp;"-NSF",#REF!,#REF!),"nse_fo|"&amp;SUBSTITUTE(E428,"_","&amp;")&amp;$B$4))</f>
        <v>nse_fo|PELEntry Date</v>
      </c>
      <c r="G428">
        <v>275</v>
      </c>
      <c r="H428">
        <v>825</v>
      </c>
      <c r="I428">
        <f t="shared" si="73"/>
        <v>3</v>
      </c>
      <c r="J428" s="6">
        <v>2287.4499999999998</v>
      </c>
      <c r="K428" s="5">
        <f t="shared" si="65"/>
        <v>1887146.2499999998</v>
      </c>
      <c r="L428" s="4">
        <v>2181.3000000000002</v>
      </c>
      <c r="M428" s="4">
        <f t="shared" si="66"/>
        <v>-87573.749999999694</v>
      </c>
      <c r="N428" s="6">
        <v>497.70703125</v>
      </c>
      <c r="O428" s="6">
        <f t="shared" si="67"/>
        <v>-88071.457031249694</v>
      </c>
      <c r="P428" s="5">
        <f t="shared" si="68"/>
        <v>1799572.5000000002</v>
      </c>
      <c r="Q428" s="5" t="str">
        <f t="shared" si="69"/>
        <v/>
      </c>
      <c r="R428">
        <v>2</v>
      </c>
      <c r="S428">
        <v>1</v>
      </c>
      <c r="T428">
        <v>1</v>
      </c>
      <c r="U428">
        <v>0</v>
      </c>
      <c r="V428">
        <v>900</v>
      </c>
      <c r="W428">
        <v>300</v>
      </c>
      <c r="X428">
        <f t="shared" si="72"/>
        <v>114500</v>
      </c>
      <c r="Y428">
        <v>92500</v>
      </c>
      <c r="Z428" s="7">
        <v>4000000</v>
      </c>
      <c r="AA428">
        <v>2</v>
      </c>
    </row>
    <row r="429" spans="1:27" x14ac:dyDescent="0.45">
      <c r="A429">
        <v>1</v>
      </c>
      <c r="B429" s="2">
        <v>44362</v>
      </c>
      <c r="C429" s="9">
        <v>44363</v>
      </c>
      <c r="D429" s="3" t="str">
        <f t="shared" si="70"/>
        <v>Close</v>
      </c>
      <c r="E429" t="s">
        <v>47</v>
      </c>
      <c r="F429" t="str">
        <f>IF(A429="","",IF($K$4=1,SUBSTITUTE(SUBSTITUTE(E429,"_","&amp;")&amp;" "&amp;'[1]Expiry Dates Fut'!$A$8&amp;"-NSF",#REF!,#REF!),"nse_fo|"&amp;SUBSTITUTE(E429,"_","&amp;")&amp;$B$4))</f>
        <v>nse_fo|BHELEntry Date</v>
      </c>
      <c r="G429">
        <v>10500</v>
      </c>
      <c r="H429">
        <v>21000</v>
      </c>
      <c r="I429">
        <f t="shared" si="73"/>
        <v>2</v>
      </c>
      <c r="J429" s="6">
        <v>70.150000000000006</v>
      </c>
      <c r="K429" s="5">
        <f t="shared" si="65"/>
        <v>1473150.0000000002</v>
      </c>
      <c r="L429" s="4">
        <v>69.599999999999994</v>
      </c>
      <c r="M429" s="4">
        <f t="shared" si="66"/>
        <v>-11550.000000000238</v>
      </c>
      <c r="N429" s="6">
        <v>396.19125000000003</v>
      </c>
      <c r="O429" s="6">
        <f t="shared" si="67"/>
        <v>-11946.191250000238</v>
      </c>
      <c r="P429" s="5">
        <f t="shared" si="68"/>
        <v>1461599.9999999998</v>
      </c>
      <c r="Q429" s="5" t="str">
        <f t="shared" si="69"/>
        <v/>
      </c>
      <c r="R429">
        <v>1</v>
      </c>
      <c r="S429">
        <v>0</v>
      </c>
      <c r="T429">
        <v>1</v>
      </c>
      <c r="U429">
        <v>0</v>
      </c>
      <c r="V429">
        <v>900</v>
      </c>
      <c r="W429">
        <v>300</v>
      </c>
      <c r="X429">
        <f t="shared" si="72"/>
        <v>114000</v>
      </c>
      <c r="Y429">
        <v>92500</v>
      </c>
      <c r="Z429" s="7">
        <v>4000000</v>
      </c>
      <c r="AA429">
        <v>2</v>
      </c>
    </row>
    <row r="430" spans="1:27" x14ac:dyDescent="0.45">
      <c r="A430">
        <f t="shared" si="64"/>
        <v>2</v>
      </c>
      <c r="B430" s="2">
        <v>44362</v>
      </c>
      <c r="C430" s="9">
        <v>44363</v>
      </c>
      <c r="D430" s="3" t="str">
        <f t="shared" si="70"/>
        <v>Close</v>
      </c>
      <c r="E430" t="s">
        <v>161</v>
      </c>
      <c r="F430" t="str">
        <f>IF(A430="","",IF($K$4=1,SUBSTITUTE(SUBSTITUTE(E430,"_","&amp;")&amp;" "&amp;'[1]Expiry Dates Fut'!$A$8&amp;"-NSF",#REF!,#REF!),"nse_fo|"&amp;SUBSTITUTE(E430,"_","&amp;")&amp;$B$4))</f>
        <v>nse_fo|GUJGASLTDEntry Date</v>
      </c>
      <c r="G430">
        <v>1250</v>
      </c>
      <c r="H430">
        <v>2500</v>
      </c>
      <c r="I430">
        <f t="shared" si="73"/>
        <v>2</v>
      </c>
      <c r="J430" s="6">
        <v>651</v>
      </c>
      <c r="K430" s="5">
        <f t="shared" si="65"/>
        <v>1627500</v>
      </c>
      <c r="L430" s="4">
        <v>650.20000000000005</v>
      </c>
      <c r="M430" s="4">
        <f t="shared" si="66"/>
        <v>-1999.9999999998863</v>
      </c>
      <c r="N430" s="6">
        <v>439.15500000000003</v>
      </c>
      <c r="O430" s="6">
        <f t="shared" si="67"/>
        <v>-2439.1549999998865</v>
      </c>
      <c r="P430" s="5">
        <f t="shared" si="68"/>
        <v>1625500</v>
      </c>
      <c r="Q430" s="5" t="str">
        <f t="shared" si="69"/>
        <v/>
      </c>
      <c r="R430">
        <v>1</v>
      </c>
      <c r="S430">
        <v>0</v>
      </c>
      <c r="T430">
        <v>2</v>
      </c>
      <c r="U430">
        <v>0</v>
      </c>
      <c r="V430">
        <v>900</v>
      </c>
      <c r="W430">
        <v>300</v>
      </c>
      <c r="X430">
        <f t="shared" si="72"/>
        <v>114000</v>
      </c>
      <c r="Y430">
        <v>92500</v>
      </c>
      <c r="Z430" s="7">
        <v>4000000</v>
      </c>
      <c r="AA430">
        <v>2</v>
      </c>
    </row>
    <row r="431" spans="1:27" x14ac:dyDescent="0.45">
      <c r="A431">
        <v>1</v>
      </c>
      <c r="B431" s="2">
        <v>44363</v>
      </c>
      <c r="C431" s="9">
        <v>44364</v>
      </c>
      <c r="D431" s="3" t="str">
        <f t="shared" si="70"/>
        <v>Close</v>
      </c>
      <c r="E431" t="s">
        <v>158</v>
      </c>
      <c r="F431" t="str">
        <f>IF(A431="","",IF($K$4=1,SUBSTITUTE(SUBSTITUTE(E431,"_","&amp;")&amp;" "&amp;'[1]Expiry Dates Fut'!$A$8&amp;"-NSF",#REF!,#REF!),"nse_fo|"&amp;SUBSTITUTE(E431,"_","&amp;")&amp;$B$4))</f>
        <v>nse_fo|ICICIGIEntry Date</v>
      </c>
      <c r="G431">
        <v>425</v>
      </c>
      <c r="H431">
        <v>1275</v>
      </c>
      <c r="I431">
        <f t="shared" si="73"/>
        <v>3</v>
      </c>
      <c r="J431" s="6">
        <v>1558.25</v>
      </c>
      <c r="K431" s="5">
        <f t="shared" si="65"/>
        <v>1986768.75</v>
      </c>
      <c r="L431" s="4">
        <v>1505.45</v>
      </c>
      <c r="M431" s="4">
        <f t="shared" si="66"/>
        <v>-67319.999999999942</v>
      </c>
      <c r="N431" s="6">
        <v>527.33936249999999</v>
      </c>
      <c r="O431" s="6">
        <f t="shared" si="67"/>
        <v>-67847.339362499944</v>
      </c>
      <c r="P431" s="5">
        <f t="shared" si="68"/>
        <v>1919448.75</v>
      </c>
      <c r="Q431" s="5" t="str">
        <f t="shared" si="69"/>
        <v/>
      </c>
      <c r="R431">
        <v>1</v>
      </c>
      <c r="S431">
        <v>0</v>
      </c>
      <c r="T431">
        <v>1</v>
      </c>
      <c r="U431">
        <v>0</v>
      </c>
      <c r="V431">
        <v>900</v>
      </c>
      <c r="W431">
        <v>300</v>
      </c>
      <c r="X431">
        <f t="shared" si="72"/>
        <v>114000</v>
      </c>
      <c r="Y431">
        <v>92500</v>
      </c>
      <c r="Z431" s="7">
        <v>4000000</v>
      </c>
      <c r="AA431">
        <v>2</v>
      </c>
    </row>
    <row r="432" spans="1:27" x14ac:dyDescent="0.45">
      <c r="A432">
        <v>1</v>
      </c>
      <c r="B432" s="2">
        <v>44364</v>
      </c>
      <c r="C432" s="9">
        <v>44365</v>
      </c>
      <c r="D432" s="3" t="str">
        <f t="shared" si="70"/>
        <v>Close</v>
      </c>
      <c r="E432" t="s">
        <v>161</v>
      </c>
      <c r="F432" t="str">
        <f>IF(A432="","",IF($K$4=1,SUBSTITUTE(SUBSTITUTE(E432,"_","&amp;")&amp;" "&amp;'[1]Expiry Dates Fut'!$A$8&amp;"-NSF",#REF!,#REF!),"nse_fo|"&amp;SUBSTITUTE(E432,"_","&amp;")&amp;$B$4))</f>
        <v>nse_fo|GUJGASLTDEntry Date</v>
      </c>
      <c r="G432">
        <v>1250</v>
      </c>
      <c r="H432">
        <v>2500</v>
      </c>
      <c r="I432">
        <f t="shared" si="73"/>
        <v>2</v>
      </c>
      <c r="J432" s="6">
        <v>667.5</v>
      </c>
      <c r="K432" s="5">
        <f t="shared" si="65"/>
        <v>1668750</v>
      </c>
      <c r="L432" s="4">
        <v>661.95</v>
      </c>
      <c r="M432" s="4">
        <f t="shared" si="66"/>
        <v>-13874.999999999887</v>
      </c>
      <c r="N432" s="6">
        <v>448.68937499999998</v>
      </c>
      <c r="O432" s="6">
        <f t="shared" si="67"/>
        <v>-14323.689374999887</v>
      </c>
      <c r="P432" s="5">
        <f t="shared" si="68"/>
        <v>1654875</v>
      </c>
      <c r="Q432" s="5" t="str">
        <f t="shared" si="69"/>
        <v/>
      </c>
      <c r="R432">
        <v>2</v>
      </c>
      <c r="S432">
        <v>1</v>
      </c>
      <c r="T432">
        <v>1</v>
      </c>
      <c r="U432">
        <v>0</v>
      </c>
      <c r="V432">
        <v>900</v>
      </c>
      <c r="W432">
        <v>300</v>
      </c>
      <c r="X432">
        <f t="shared" si="72"/>
        <v>114500</v>
      </c>
      <c r="Y432">
        <v>92500</v>
      </c>
      <c r="Z432" s="7">
        <v>4000000</v>
      </c>
      <c r="AA432">
        <v>2</v>
      </c>
    </row>
    <row r="433" spans="1:27" x14ac:dyDescent="0.45">
      <c r="A433">
        <f t="shared" si="64"/>
        <v>2</v>
      </c>
      <c r="B433" s="2">
        <v>44364</v>
      </c>
      <c r="C433" s="9">
        <v>44365</v>
      </c>
      <c r="D433" s="3" t="str">
        <f t="shared" si="70"/>
        <v>Close</v>
      </c>
      <c r="E433" t="s">
        <v>174</v>
      </c>
      <c r="F433" t="str">
        <f>IF(A433="","",IF($K$4=1,SUBSTITUTE(SUBSTITUTE(E433,"_","&amp;")&amp;" "&amp;'[1]Expiry Dates Fut'!$A$8&amp;"-NSF",#REF!,#REF!),"nse_fo|"&amp;SUBSTITUTE(E433,"_","&amp;")&amp;$B$4))</f>
        <v>nse_fo|MCDOWELL&amp;NEntry Date</v>
      </c>
      <c r="G433">
        <v>1250</v>
      </c>
      <c r="H433">
        <v>2500</v>
      </c>
      <c r="I433">
        <f t="shared" si="73"/>
        <v>2</v>
      </c>
      <c r="J433" s="6">
        <v>670.9</v>
      </c>
      <c r="K433" s="5">
        <f t="shared" si="65"/>
        <v>1677250</v>
      </c>
      <c r="L433" s="4">
        <v>663.65</v>
      </c>
      <c r="M433" s="4">
        <f t="shared" si="66"/>
        <v>-18125</v>
      </c>
      <c r="N433" s="6">
        <v>450.41062499999998</v>
      </c>
      <c r="O433" s="6">
        <f t="shared" si="67"/>
        <v>-18575.410625</v>
      </c>
      <c r="P433" s="5">
        <f t="shared" si="68"/>
        <v>1659125</v>
      </c>
      <c r="Q433" s="5" t="str">
        <f t="shared" si="69"/>
        <v/>
      </c>
      <c r="R433">
        <v>1</v>
      </c>
      <c r="S433">
        <v>0</v>
      </c>
      <c r="T433">
        <v>2</v>
      </c>
      <c r="U433">
        <v>0</v>
      </c>
      <c r="V433">
        <v>900</v>
      </c>
      <c r="W433">
        <v>300</v>
      </c>
      <c r="X433">
        <f t="shared" si="72"/>
        <v>114000</v>
      </c>
      <c r="Y433">
        <v>92500</v>
      </c>
      <c r="Z433" s="7">
        <v>4000000</v>
      </c>
      <c r="AA433">
        <v>2</v>
      </c>
    </row>
    <row r="434" spans="1:27" x14ac:dyDescent="0.45">
      <c r="A434">
        <f t="shared" si="64"/>
        <v>3</v>
      </c>
      <c r="B434" s="2">
        <v>44364</v>
      </c>
      <c r="C434" s="9">
        <v>44365</v>
      </c>
      <c r="D434" s="3" t="str">
        <f t="shared" si="70"/>
        <v>Close</v>
      </c>
      <c r="E434" t="s">
        <v>163</v>
      </c>
      <c r="F434" t="str">
        <f>IF(A434="","",IF($K$4=1,SUBSTITUTE(SUBSTITUTE(E434,"_","&amp;")&amp;" "&amp;'[1]Expiry Dates Fut'!$A$8&amp;"-NSF",#REF!,#REF!),"nse_fo|"&amp;SUBSTITUTE(E434,"_","&amp;")&amp;$B$4))</f>
        <v>nse_fo|TRENTEntry Date</v>
      </c>
      <c r="G434">
        <v>725</v>
      </c>
      <c r="H434">
        <v>2175</v>
      </c>
      <c r="I434">
        <f t="shared" si="73"/>
        <v>3</v>
      </c>
      <c r="J434" s="6">
        <v>874.75</v>
      </c>
      <c r="K434" s="5">
        <f t="shared" si="65"/>
        <v>1902581.25</v>
      </c>
      <c r="L434" s="4">
        <v>859.1</v>
      </c>
      <c r="M434" s="4">
        <f t="shared" si="66"/>
        <v>-34038.749999999949</v>
      </c>
      <c r="N434" s="6">
        <v>509.10170625000001</v>
      </c>
      <c r="O434" s="6">
        <f t="shared" si="67"/>
        <v>-34547.851706249952</v>
      </c>
      <c r="P434" s="5">
        <f t="shared" si="68"/>
        <v>1868542.5</v>
      </c>
      <c r="Q434" s="5" t="str">
        <f t="shared" si="69"/>
        <v/>
      </c>
      <c r="R434">
        <v>3</v>
      </c>
      <c r="S434">
        <v>2</v>
      </c>
      <c r="T434">
        <v>2</v>
      </c>
      <c r="U434">
        <v>0</v>
      </c>
      <c r="V434">
        <v>900</v>
      </c>
      <c r="W434">
        <v>300</v>
      </c>
      <c r="X434">
        <f t="shared" si="72"/>
        <v>115500</v>
      </c>
      <c r="Y434">
        <v>92500</v>
      </c>
      <c r="Z434" s="7">
        <v>4000000</v>
      </c>
      <c r="AA434">
        <v>2</v>
      </c>
    </row>
    <row r="435" spans="1:27" x14ac:dyDescent="0.45">
      <c r="A435">
        <v>1</v>
      </c>
      <c r="B435" s="2">
        <v>44368</v>
      </c>
      <c r="C435" s="9">
        <v>44369</v>
      </c>
      <c r="D435" s="3" t="str">
        <f t="shared" si="70"/>
        <v>Close</v>
      </c>
      <c r="E435" t="s">
        <v>126</v>
      </c>
      <c r="F435" t="str">
        <f>IF(A435="","",IF($K$4=1,SUBSTITUTE(SUBSTITUTE(E435,"_","&amp;")&amp;" "&amp;'[1]Expiry Dates Fut'!$A$8&amp;"-NSF",#REF!,#REF!),"nse_fo|"&amp;SUBSTITUTE(E435,"_","&amp;")&amp;$B$4))</f>
        <v>nse_fo|BANDHANBNKEntry Date</v>
      </c>
      <c r="G435">
        <v>1800</v>
      </c>
      <c r="H435">
        <v>5400</v>
      </c>
      <c r="I435">
        <f t="shared" si="73"/>
        <v>3</v>
      </c>
      <c r="J435" s="6">
        <v>334.85</v>
      </c>
      <c r="K435" s="5">
        <f t="shared" si="65"/>
        <v>1808190.0000000002</v>
      </c>
      <c r="L435" s="4">
        <v>342.3</v>
      </c>
      <c r="M435" s="4">
        <f t="shared" si="66"/>
        <v>40229.999999999942</v>
      </c>
      <c r="N435" s="6">
        <v>493.64235000000002</v>
      </c>
      <c r="O435" s="6">
        <f t="shared" si="67"/>
        <v>39736.35764999994</v>
      </c>
      <c r="P435" s="5">
        <f t="shared" si="68"/>
        <v>1848420</v>
      </c>
      <c r="Q435" s="5" t="str">
        <f t="shared" si="69"/>
        <v/>
      </c>
      <c r="R435">
        <v>2</v>
      </c>
      <c r="S435">
        <v>2</v>
      </c>
      <c r="T435">
        <v>2</v>
      </c>
      <c r="U435">
        <v>0</v>
      </c>
      <c r="V435">
        <v>900</v>
      </c>
      <c r="W435">
        <v>300</v>
      </c>
      <c r="X435">
        <f t="shared" si="72"/>
        <v>103500</v>
      </c>
      <c r="Y435">
        <v>92500</v>
      </c>
      <c r="Z435" s="7">
        <v>4000000</v>
      </c>
      <c r="AA435">
        <v>2</v>
      </c>
    </row>
    <row r="436" spans="1:27" x14ac:dyDescent="0.45">
      <c r="A436">
        <f t="shared" si="64"/>
        <v>2</v>
      </c>
      <c r="B436" s="2">
        <v>44368</v>
      </c>
      <c r="C436" s="9">
        <v>44369</v>
      </c>
      <c r="D436" s="3" t="str">
        <f t="shared" si="70"/>
        <v>Close</v>
      </c>
      <c r="E436" t="s">
        <v>71</v>
      </c>
      <c r="F436" t="str">
        <f>IF(A436="","",IF($K$4=1,SUBSTITUTE(SUBSTITUTE(E436,"_","&amp;")&amp;" "&amp;'[1]Expiry Dates Fut'!$A$8&amp;"-NSF",#REF!,#REF!),"nse_fo|"&amp;SUBSTITUTE(E436,"_","&amp;")&amp;$B$4))</f>
        <v>nse_fo|GMRINFRAEntry Date</v>
      </c>
      <c r="G436">
        <v>22500</v>
      </c>
      <c r="H436">
        <v>67500</v>
      </c>
      <c r="I436">
        <f t="shared" si="73"/>
        <v>3</v>
      </c>
      <c r="J436" s="6">
        <v>30.05</v>
      </c>
      <c r="K436" s="5">
        <f t="shared" si="65"/>
        <v>2028375</v>
      </c>
      <c r="L436" s="4">
        <v>30.483333330000001</v>
      </c>
      <c r="M436" s="4">
        <f t="shared" si="66"/>
        <v>29249.999774999997</v>
      </c>
      <c r="N436" s="6">
        <v>551.60999996962505</v>
      </c>
      <c r="O436" s="6">
        <f t="shared" si="67"/>
        <v>28698.389775030373</v>
      </c>
      <c r="P436" s="5">
        <f t="shared" si="68"/>
        <v>2057624.9997750001</v>
      </c>
      <c r="Q436" s="5" t="str">
        <f t="shared" si="69"/>
        <v/>
      </c>
      <c r="R436">
        <v>1</v>
      </c>
      <c r="S436">
        <v>0</v>
      </c>
      <c r="T436">
        <v>2</v>
      </c>
      <c r="U436">
        <v>0</v>
      </c>
      <c r="V436">
        <v>900</v>
      </c>
      <c r="W436">
        <v>300</v>
      </c>
      <c r="X436">
        <f t="shared" si="72"/>
        <v>102500</v>
      </c>
      <c r="Y436">
        <v>92500</v>
      </c>
      <c r="Z436" s="7">
        <v>4000000</v>
      </c>
      <c r="AA436">
        <v>2</v>
      </c>
    </row>
    <row r="437" spans="1:27" x14ac:dyDescent="0.45">
      <c r="A437">
        <f t="shared" si="64"/>
        <v>3</v>
      </c>
      <c r="B437" s="2">
        <v>44368</v>
      </c>
      <c r="C437" s="9">
        <v>44369</v>
      </c>
      <c r="D437" s="3" t="str">
        <f t="shared" si="70"/>
        <v>Close</v>
      </c>
      <c r="E437" t="s">
        <v>66</v>
      </c>
      <c r="F437" t="str">
        <f>IF(A437="","",IF($K$4=1,SUBSTITUTE(SUBSTITUTE(E437,"_","&amp;")&amp;" "&amp;'[1]Expiry Dates Fut'!$A$8&amp;"-NSF",#REF!,#REF!),"nse_fo|"&amp;SUBSTITUTE(E437,"_","&amp;")&amp;$B$4))</f>
        <v>nse_fo|IBULHSGFINEntry Date</v>
      </c>
      <c r="G437">
        <v>3100</v>
      </c>
      <c r="H437">
        <v>6200</v>
      </c>
      <c r="I437">
        <f t="shared" si="73"/>
        <v>2</v>
      </c>
      <c r="J437" s="6">
        <v>281.45</v>
      </c>
      <c r="K437" s="5">
        <f t="shared" si="65"/>
        <v>1744990</v>
      </c>
      <c r="L437" s="4">
        <v>286.39999999999998</v>
      </c>
      <c r="M437" s="4">
        <f t="shared" si="66"/>
        <v>30689.999999999931</v>
      </c>
      <c r="N437" s="6">
        <v>475.29045000000002</v>
      </c>
      <c r="O437" s="6">
        <f t="shared" si="67"/>
        <v>30214.70954999993</v>
      </c>
      <c r="P437" s="5">
        <f t="shared" si="68"/>
        <v>1775679.9999999998</v>
      </c>
      <c r="Q437" s="5" t="str">
        <f t="shared" si="69"/>
        <v/>
      </c>
      <c r="R437">
        <v>2</v>
      </c>
      <c r="S437">
        <v>2</v>
      </c>
      <c r="T437">
        <v>1</v>
      </c>
      <c r="U437">
        <v>0</v>
      </c>
      <c r="V437">
        <v>900</v>
      </c>
      <c r="W437">
        <v>300</v>
      </c>
      <c r="X437">
        <f t="shared" si="72"/>
        <v>103500</v>
      </c>
      <c r="Y437">
        <v>92500</v>
      </c>
      <c r="Z437" s="7">
        <v>4000000</v>
      </c>
      <c r="AA437">
        <v>2</v>
      </c>
    </row>
    <row r="438" spans="1:27" x14ac:dyDescent="0.45">
      <c r="A438">
        <f t="shared" si="64"/>
        <v>4</v>
      </c>
      <c r="B438" s="2">
        <v>44368</v>
      </c>
      <c r="C438" s="9">
        <v>44369</v>
      </c>
      <c r="D438" s="3" t="str">
        <f t="shared" si="70"/>
        <v>Close</v>
      </c>
      <c r="E438" t="s">
        <v>37</v>
      </c>
      <c r="F438" t="str">
        <f>IF(A438="","",IF($K$4=1,SUBSTITUTE(SUBSTITUTE(E438,"_","&amp;")&amp;" "&amp;'[1]Expiry Dates Fut'!$A$8&amp;"-NSF",#REF!,#REF!),"nse_fo|"&amp;SUBSTITUTE(E438,"_","&amp;")&amp;$B$4))</f>
        <v>nse_fo|UBLEntry Date</v>
      </c>
      <c r="G438">
        <v>700</v>
      </c>
      <c r="H438">
        <v>1400</v>
      </c>
      <c r="I438">
        <f t="shared" si="73"/>
        <v>2</v>
      </c>
      <c r="J438" s="6">
        <v>1430.05</v>
      </c>
      <c r="K438" s="5">
        <f t="shared" si="65"/>
        <v>2002070</v>
      </c>
      <c r="L438" s="4">
        <v>1421.85</v>
      </c>
      <c r="M438" s="4">
        <f t="shared" si="66"/>
        <v>-11480.000000000064</v>
      </c>
      <c r="N438" s="6">
        <v>539.00909999999999</v>
      </c>
      <c r="O438" s="6">
        <f t="shared" si="67"/>
        <v>-12019.009100000063</v>
      </c>
      <c r="P438" s="5">
        <f t="shared" si="68"/>
        <v>1990589.9999999998</v>
      </c>
      <c r="Q438" s="5" t="str">
        <f t="shared" si="69"/>
        <v/>
      </c>
      <c r="R438">
        <v>2</v>
      </c>
      <c r="S438">
        <v>1</v>
      </c>
      <c r="T438">
        <v>1</v>
      </c>
      <c r="U438">
        <v>0</v>
      </c>
      <c r="V438">
        <v>900</v>
      </c>
      <c r="W438">
        <v>300</v>
      </c>
      <c r="X438">
        <f t="shared" si="72"/>
        <v>103000</v>
      </c>
      <c r="Y438">
        <v>92500</v>
      </c>
      <c r="Z438" s="7">
        <v>4000000</v>
      </c>
      <c r="AA438">
        <v>2</v>
      </c>
    </row>
    <row r="439" spans="1:27" x14ac:dyDescent="0.45">
      <c r="A439">
        <v>1</v>
      </c>
      <c r="B439" s="2">
        <v>44369</v>
      </c>
      <c r="C439" s="9">
        <v>44370</v>
      </c>
      <c r="D439" s="3" t="str">
        <f t="shared" si="70"/>
        <v>Close</v>
      </c>
      <c r="E439" t="s">
        <v>134</v>
      </c>
      <c r="F439" t="str">
        <f>IF(A439="","",IF($K$4=1,SUBSTITUTE(SUBSTITUTE(E439,"_","&amp;")&amp;" "&amp;'[1]Expiry Dates Fut'!$A$8&amp;"-NSF",#REF!,#REF!),"nse_fo|"&amp;SUBSTITUTE(E439,"_","&amp;")&amp;$B$4))</f>
        <v>nse_fo|MARUTIEntry Date</v>
      </c>
      <c r="G439">
        <v>100</v>
      </c>
      <c r="H439">
        <v>300</v>
      </c>
      <c r="I439">
        <f t="shared" si="73"/>
        <v>3</v>
      </c>
      <c r="J439" s="6">
        <v>7228</v>
      </c>
      <c r="K439" s="5">
        <f t="shared" si="65"/>
        <v>2168400</v>
      </c>
      <c r="L439" s="4">
        <v>7247.75</v>
      </c>
      <c r="M439" s="4">
        <f t="shared" si="66"/>
        <v>5925</v>
      </c>
      <c r="N439" s="6">
        <v>586.267875</v>
      </c>
      <c r="O439" s="6">
        <f t="shared" si="67"/>
        <v>5338.7321250000005</v>
      </c>
      <c r="P439" s="5">
        <f t="shared" si="68"/>
        <v>2174325</v>
      </c>
      <c r="Q439" s="5" t="str">
        <f t="shared" si="69"/>
        <v/>
      </c>
      <c r="R439">
        <v>1</v>
      </c>
      <c r="S439">
        <v>0</v>
      </c>
      <c r="T439">
        <v>1</v>
      </c>
      <c r="U439">
        <v>0</v>
      </c>
      <c r="V439">
        <v>900</v>
      </c>
      <c r="W439">
        <v>300</v>
      </c>
      <c r="X439">
        <f t="shared" si="72"/>
        <v>114000</v>
      </c>
      <c r="Y439">
        <v>92500</v>
      </c>
      <c r="Z439" s="7">
        <v>4000000</v>
      </c>
      <c r="AA439">
        <v>2</v>
      </c>
    </row>
    <row r="440" spans="1:27" x14ac:dyDescent="0.45">
      <c r="A440">
        <f t="shared" si="64"/>
        <v>2</v>
      </c>
      <c r="B440" s="2">
        <v>44369</v>
      </c>
      <c r="C440" s="9">
        <v>44370</v>
      </c>
      <c r="D440" s="3" t="str">
        <f t="shared" si="70"/>
        <v>Close</v>
      </c>
      <c r="E440" t="s">
        <v>171</v>
      </c>
      <c r="F440" t="str">
        <f>IF(A440="","",IF($K$4=1,SUBSTITUTE(SUBSTITUTE(E440,"_","&amp;")&amp;" "&amp;'[1]Expiry Dates Fut'!$A$8&amp;"-NSF",#REF!,#REF!),"nse_fo|"&amp;SUBSTITUTE(E440,"_","&amp;")&amp;$B$4))</f>
        <v>nse_fo|NAVINFLUOREntry Date</v>
      </c>
      <c r="G440">
        <v>225</v>
      </c>
      <c r="H440">
        <v>450</v>
      </c>
      <c r="I440">
        <f t="shared" si="73"/>
        <v>2</v>
      </c>
      <c r="J440" s="6">
        <v>3458.55</v>
      </c>
      <c r="K440" s="5">
        <f t="shared" si="65"/>
        <v>1556347.5</v>
      </c>
      <c r="L440" s="4">
        <v>3427.4</v>
      </c>
      <c r="M440" s="4">
        <f t="shared" si="66"/>
        <v>-14017.50000000004</v>
      </c>
      <c r="N440" s="6">
        <v>418.3214625</v>
      </c>
      <c r="O440" s="6">
        <f t="shared" si="67"/>
        <v>-14435.82146250004</v>
      </c>
      <c r="P440" s="5">
        <f t="shared" si="68"/>
        <v>1542330</v>
      </c>
      <c r="Q440" s="5" t="str">
        <f t="shared" si="69"/>
        <v/>
      </c>
      <c r="R440">
        <v>2</v>
      </c>
      <c r="S440">
        <v>1</v>
      </c>
      <c r="T440">
        <v>1</v>
      </c>
      <c r="U440">
        <v>0</v>
      </c>
      <c r="V440">
        <v>900</v>
      </c>
      <c r="W440">
        <v>300</v>
      </c>
      <c r="X440">
        <f t="shared" si="72"/>
        <v>114500</v>
      </c>
      <c r="Y440">
        <v>92500</v>
      </c>
      <c r="Z440" s="7">
        <v>4000000</v>
      </c>
      <c r="AA440">
        <v>2</v>
      </c>
    </row>
    <row r="441" spans="1:27" x14ac:dyDescent="0.45">
      <c r="A441">
        <f t="shared" si="64"/>
        <v>3</v>
      </c>
      <c r="B441" s="2">
        <v>44369</v>
      </c>
      <c r="C441" s="9">
        <v>44370</v>
      </c>
      <c r="D441" s="3" t="str">
        <f t="shared" si="70"/>
        <v>Close</v>
      </c>
      <c r="E441" t="s">
        <v>67</v>
      </c>
      <c r="F441" t="str">
        <f>IF(A441="","",IF($K$4=1,SUBSTITUTE(SUBSTITUTE(E441,"_","&amp;")&amp;" "&amp;'[1]Expiry Dates Fut'!$A$8&amp;"-NSF",#REF!,#REF!),"nse_fo|"&amp;SUBSTITUTE(E441,"_","&amp;")&amp;$B$4))</f>
        <v>nse_fo|PELEntry Date</v>
      </c>
      <c r="G441">
        <v>275</v>
      </c>
      <c r="H441">
        <v>825</v>
      </c>
      <c r="I441">
        <f t="shared" si="73"/>
        <v>3</v>
      </c>
      <c r="J441" s="6">
        <v>2464.6999999999998</v>
      </c>
      <c r="K441" s="5">
        <f t="shared" si="65"/>
        <v>2033377.4999999998</v>
      </c>
      <c r="L441" s="4">
        <v>2432.0500000000002</v>
      </c>
      <c r="M441" s="4">
        <f t="shared" si="66"/>
        <v>-26936.249999999702</v>
      </c>
      <c r="N441" s="6">
        <v>545.37553124999999</v>
      </c>
      <c r="O441" s="6">
        <f t="shared" si="67"/>
        <v>-27481.625531249701</v>
      </c>
      <c r="P441" s="5">
        <f t="shared" si="68"/>
        <v>2006441.2500000002</v>
      </c>
      <c r="Q441" s="5" t="str">
        <f t="shared" si="69"/>
        <v/>
      </c>
      <c r="R441">
        <v>1</v>
      </c>
      <c r="S441">
        <v>0</v>
      </c>
      <c r="T441">
        <v>1</v>
      </c>
      <c r="U441">
        <v>0</v>
      </c>
      <c r="V441">
        <v>900</v>
      </c>
      <c r="W441">
        <v>300</v>
      </c>
      <c r="X441">
        <f t="shared" si="72"/>
        <v>114000</v>
      </c>
      <c r="Y441">
        <v>92500</v>
      </c>
      <c r="Z441" s="7">
        <v>4000000</v>
      </c>
      <c r="AA441">
        <v>2</v>
      </c>
    </row>
    <row r="442" spans="1:27" x14ac:dyDescent="0.45">
      <c r="A442">
        <v>1</v>
      </c>
      <c r="B442" s="2">
        <v>44372</v>
      </c>
      <c r="C442" s="9">
        <v>44375</v>
      </c>
      <c r="D442" s="3" t="str">
        <f t="shared" si="70"/>
        <v>Close</v>
      </c>
      <c r="E442" t="s">
        <v>102</v>
      </c>
      <c r="F442" t="str">
        <f>IF(A442="","",IF($K$4=1,SUBSTITUTE(SUBSTITUTE(E442,"_","&amp;")&amp;" "&amp;'[1]Expiry Dates Fut'!$A$8&amp;"-NSF",#REF!,#REF!),"nse_fo|"&amp;SUBSTITUTE(E442,"_","&amp;")&amp;$B$4))</f>
        <v>nse_fo|APOLLOHOSPEntry Date</v>
      </c>
      <c r="G442">
        <v>250</v>
      </c>
      <c r="H442">
        <v>500</v>
      </c>
      <c r="I442">
        <f t="shared" si="73"/>
        <v>2</v>
      </c>
      <c r="J442" s="6">
        <v>3455.25</v>
      </c>
      <c r="K442" s="5">
        <f t="shared" si="65"/>
        <v>1727625</v>
      </c>
      <c r="L442" s="4">
        <v>3439.75</v>
      </c>
      <c r="M442" s="4">
        <f t="shared" si="66"/>
        <v>-7750</v>
      </c>
      <c r="N442" s="6">
        <v>465.41250000000002</v>
      </c>
      <c r="O442" s="6">
        <f t="shared" si="67"/>
        <v>-8215.4125000000004</v>
      </c>
      <c r="P442" s="5">
        <f t="shared" si="68"/>
        <v>1719875</v>
      </c>
      <c r="Q442" s="5" t="str">
        <f t="shared" si="69"/>
        <v/>
      </c>
      <c r="R442">
        <v>1</v>
      </c>
      <c r="S442">
        <v>0</v>
      </c>
      <c r="T442">
        <v>1</v>
      </c>
      <c r="U442">
        <v>0</v>
      </c>
      <c r="V442">
        <v>900</v>
      </c>
      <c r="W442">
        <v>300</v>
      </c>
      <c r="X442">
        <f t="shared" si="72"/>
        <v>114000</v>
      </c>
      <c r="Y442">
        <v>92500</v>
      </c>
      <c r="Z442" s="7">
        <v>4000000</v>
      </c>
      <c r="AA442">
        <v>2</v>
      </c>
    </row>
    <row r="443" spans="1:27" x14ac:dyDescent="0.45">
      <c r="A443">
        <f t="shared" si="64"/>
        <v>2</v>
      </c>
      <c r="B443" s="2">
        <v>44372</v>
      </c>
      <c r="C443" s="9">
        <v>44375</v>
      </c>
      <c r="D443" s="3" t="str">
        <f t="shared" si="70"/>
        <v>Close</v>
      </c>
      <c r="E443" t="s">
        <v>87</v>
      </c>
      <c r="F443" t="str">
        <f>IF(A443="","",IF($K$4=1,SUBSTITUTE(SUBSTITUTE(E443,"_","&amp;")&amp;" "&amp;'[1]Expiry Dates Fut'!$A$8&amp;"-NSF",#REF!,#REF!),"nse_fo|"&amp;SUBSTITUTE(E443,"_","&amp;")&amp;$B$4))</f>
        <v>nse_fo|MFSLEntry Date</v>
      </c>
      <c r="G443">
        <v>650</v>
      </c>
      <c r="H443">
        <v>1950</v>
      </c>
      <c r="I443">
        <f t="shared" si="73"/>
        <v>3</v>
      </c>
      <c r="J443" s="6">
        <v>1079.7</v>
      </c>
      <c r="K443" s="5">
        <f t="shared" si="65"/>
        <v>2105415</v>
      </c>
      <c r="L443" s="4">
        <v>1076.2</v>
      </c>
      <c r="M443" s="4">
        <f t="shared" si="66"/>
        <v>-6825</v>
      </c>
      <c r="N443" s="6">
        <v>567.54067499999996</v>
      </c>
      <c r="O443" s="6">
        <f t="shared" si="67"/>
        <v>-7392.5406750000002</v>
      </c>
      <c r="P443" s="5">
        <f t="shared" si="68"/>
        <v>2098590</v>
      </c>
      <c r="Q443" s="5" t="str">
        <f t="shared" si="69"/>
        <v/>
      </c>
      <c r="R443">
        <v>2</v>
      </c>
      <c r="S443">
        <v>2</v>
      </c>
      <c r="T443">
        <v>1</v>
      </c>
      <c r="U443">
        <v>0</v>
      </c>
      <c r="V443">
        <v>900</v>
      </c>
      <c r="W443">
        <v>300</v>
      </c>
      <c r="X443">
        <f t="shared" si="72"/>
        <v>115000</v>
      </c>
      <c r="Y443">
        <v>92500</v>
      </c>
      <c r="Z443" s="7">
        <v>4000000</v>
      </c>
      <c r="AA443">
        <v>2</v>
      </c>
    </row>
    <row r="444" spans="1:27" x14ac:dyDescent="0.45">
      <c r="A444">
        <f t="shared" si="64"/>
        <v>3</v>
      </c>
      <c r="B444" s="2">
        <v>44372</v>
      </c>
      <c r="C444" s="9">
        <v>44375</v>
      </c>
      <c r="D444" s="3" t="str">
        <f t="shared" si="70"/>
        <v>Close</v>
      </c>
      <c r="E444" t="s">
        <v>46</v>
      </c>
      <c r="F444" t="str">
        <f>IF(A444="","",IF($K$4=1,SUBSTITUTE(SUBSTITUTE(E444,"_","&amp;")&amp;" "&amp;'[1]Expiry Dates Fut'!$A$8&amp;"-NSF",#REF!,#REF!),"nse_fo|"&amp;SUBSTITUTE(E444,"_","&amp;")&amp;$B$4))</f>
        <v>nse_fo|NATIONALUMEntry Date</v>
      </c>
      <c r="G444">
        <v>17000</v>
      </c>
      <c r="H444">
        <v>17000</v>
      </c>
      <c r="I444">
        <f t="shared" si="73"/>
        <v>1</v>
      </c>
      <c r="J444" s="6">
        <v>72.900000000000006</v>
      </c>
      <c r="K444" s="5">
        <f t="shared" si="65"/>
        <v>1239300</v>
      </c>
      <c r="L444" s="4">
        <v>74.599999999999994</v>
      </c>
      <c r="M444" s="4">
        <f t="shared" si="66"/>
        <v>28899.999999999807</v>
      </c>
      <c r="N444" s="6">
        <v>338.51249999999999</v>
      </c>
      <c r="O444" s="6">
        <f t="shared" si="67"/>
        <v>28561.487499999806</v>
      </c>
      <c r="P444" s="5">
        <f t="shared" si="68"/>
        <v>1268200</v>
      </c>
      <c r="Q444" s="5" t="str">
        <f t="shared" si="69"/>
        <v/>
      </c>
      <c r="R444">
        <v>2</v>
      </c>
      <c r="S444">
        <v>1</v>
      </c>
      <c r="T444">
        <v>1</v>
      </c>
      <c r="U444">
        <v>0</v>
      </c>
      <c r="V444">
        <v>900</v>
      </c>
      <c r="W444">
        <v>300</v>
      </c>
      <c r="X444">
        <f t="shared" si="72"/>
        <v>114500</v>
      </c>
      <c r="Y444">
        <v>92500</v>
      </c>
      <c r="Z444" s="7">
        <v>4000000</v>
      </c>
      <c r="AA444">
        <v>2</v>
      </c>
    </row>
    <row r="445" spans="1:27" x14ac:dyDescent="0.45">
      <c r="A445">
        <f t="shared" si="64"/>
        <v>4</v>
      </c>
      <c r="B445" s="2">
        <v>44372</v>
      </c>
      <c r="C445" s="9">
        <v>44375</v>
      </c>
      <c r="D445" s="3" t="str">
        <f t="shared" si="70"/>
        <v>Close</v>
      </c>
      <c r="E445" t="s">
        <v>171</v>
      </c>
      <c r="F445" t="str">
        <f>IF(A445="","",IF($K$4=1,SUBSTITUTE(SUBSTITUTE(E445,"_","&amp;")&amp;" "&amp;'[1]Expiry Dates Fut'!$A$8&amp;"-NSF",#REF!,#REF!),"nse_fo|"&amp;SUBSTITUTE(E445,"_","&amp;")&amp;$B$4))</f>
        <v>nse_fo|NAVINFLUOREntry Date</v>
      </c>
      <c r="G445">
        <v>225</v>
      </c>
      <c r="H445">
        <v>450</v>
      </c>
      <c r="I445">
        <f t="shared" si="73"/>
        <v>2</v>
      </c>
      <c r="J445" s="6">
        <v>3606.9250000000002</v>
      </c>
      <c r="K445" s="5">
        <f t="shared" si="65"/>
        <v>1623116.25</v>
      </c>
      <c r="L445" s="4">
        <v>3668.7</v>
      </c>
      <c r="M445" s="4">
        <f t="shared" si="66"/>
        <v>27798.749999999836</v>
      </c>
      <c r="N445" s="6">
        <v>441.99421875000002</v>
      </c>
      <c r="O445" s="6">
        <f t="shared" si="67"/>
        <v>27356.755781249838</v>
      </c>
      <c r="P445" s="5">
        <f t="shared" si="68"/>
        <v>1650915</v>
      </c>
      <c r="Q445" s="5" t="str">
        <f t="shared" si="69"/>
        <v/>
      </c>
      <c r="R445">
        <v>1</v>
      </c>
      <c r="S445">
        <v>0</v>
      </c>
      <c r="T445">
        <v>1</v>
      </c>
      <c r="U445">
        <v>0</v>
      </c>
      <c r="V445">
        <v>900</v>
      </c>
      <c r="W445">
        <v>300</v>
      </c>
      <c r="X445">
        <f t="shared" si="72"/>
        <v>114000</v>
      </c>
      <c r="Y445">
        <v>92500</v>
      </c>
      <c r="Z445" s="7">
        <v>4000000</v>
      </c>
      <c r="AA445">
        <v>2</v>
      </c>
    </row>
    <row r="446" spans="1:27" x14ac:dyDescent="0.45">
      <c r="A446">
        <f t="shared" si="64"/>
        <v>5</v>
      </c>
      <c r="B446" s="2">
        <v>44372</v>
      </c>
      <c r="C446" s="9">
        <v>44375</v>
      </c>
      <c r="D446" s="3" t="str">
        <f t="shared" si="70"/>
        <v>Close</v>
      </c>
      <c r="E446" t="s">
        <v>72</v>
      </c>
      <c r="F446" t="str">
        <f>IF(A446="","",IF($K$4=1,SUBSTITUTE(SUBSTITUTE(E446,"_","&amp;")&amp;" "&amp;'[1]Expiry Dates Fut'!$A$8&amp;"-NSF",#REF!,#REF!),"nse_fo|"&amp;SUBSTITUTE(E446,"_","&amp;")&amp;$B$4))</f>
        <v>nse_fo|SAILEntry Date</v>
      </c>
      <c r="G446">
        <v>9500</v>
      </c>
      <c r="H446">
        <v>9500</v>
      </c>
      <c r="I446">
        <f t="shared" si="73"/>
        <v>1</v>
      </c>
      <c r="J446" s="6">
        <v>131.9</v>
      </c>
      <c r="K446" s="5">
        <f t="shared" si="65"/>
        <v>1253050</v>
      </c>
      <c r="L446" s="4">
        <v>130.69999999999999</v>
      </c>
      <c r="M446" s="4">
        <f t="shared" si="66"/>
        <v>-11400.000000000162</v>
      </c>
      <c r="N446" s="6">
        <v>336.78449999999998</v>
      </c>
      <c r="O446" s="6">
        <f t="shared" si="67"/>
        <v>-11736.784500000162</v>
      </c>
      <c r="P446" s="5">
        <f t="shared" si="68"/>
        <v>1241650</v>
      </c>
      <c r="Q446" s="5" t="str">
        <f t="shared" si="69"/>
        <v/>
      </c>
      <c r="R446">
        <v>1</v>
      </c>
      <c r="S446">
        <v>0</v>
      </c>
      <c r="T446">
        <v>1</v>
      </c>
      <c r="U446">
        <v>0</v>
      </c>
      <c r="V446">
        <v>900</v>
      </c>
      <c r="W446">
        <v>300</v>
      </c>
      <c r="X446">
        <f t="shared" si="72"/>
        <v>114000</v>
      </c>
      <c r="Y446">
        <v>92500</v>
      </c>
      <c r="Z446" s="7">
        <v>4000000</v>
      </c>
      <c r="AA446">
        <v>2</v>
      </c>
    </row>
    <row r="447" spans="1:27" x14ac:dyDescent="0.45">
      <c r="A447">
        <v>1</v>
      </c>
      <c r="B447" s="2">
        <v>44378</v>
      </c>
      <c r="C447" s="9">
        <v>44379</v>
      </c>
      <c r="D447" s="3" t="str">
        <f t="shared" si="70"/>
        <v>Close</v>
      </c>
      <c r="E447" t="s">
        <v>147</v>
      </c>
      <c r="F447" t="str">
        <f>IF(A447="","",IF($K$4=1,SUBSTITUTE(SUBSTITUTE(E447,"_","&amp;")&amp;" "&amp;'[1]Expiry Dates Fut'!$A$8&amp;"-NSF",#REF!,#REF!),"nse_fo|"&amp;SUBSTITUTE(E447,"_","&amp;")&amp;$B$4))</f>
        <v>nse_fo|NAUKRIEntry Date</v>
      </c>
      <c r="G447">
        <v>125</v>
      </c>
      <c r="H447">
        <v>375</v>
      </c>
      <c r="I447">
        <f t="shared" si="73"/>
        <v>3</v>
      </c>
      <c r="J447" s="6">
        <v>5272.55</v>
      </c>
      <c r="K447" s="5">
        <f t="shared" si="65"/>
        <v>1977206.25</v>
      </c>
      <c r="L447" s="4">
        <v>5328.2</v>
      </c>
      <c r="M447" s="4">
        <f t="shared" si="66"/>
        <v>20868.749999999862</v>
      </c>
      <c r="N447" s="6">
        <v>536.66296875</v>
      </c>
      <c r="O447" s="6">
        <f t="shared" si="67"/>
        <v>20332.087031249863</v>
      </c>
      <c r="P447" s="5">
        <f t="shared" si="68"/>
        <v>1998075</v>
      </c>
      <c r="Q447" s="5" t="str">
        <f t="shared" si="69"/>
        <v/>
      </c>
      <c r="R447">
        <v>1</v>
      </c>
      <c r="S447">
        <v>0</v>
      </c>
      <c r="T447">
        <v>1</v>
      </c>
      <c r="U447">
        <v>0</v>
      </c>
      <c r="V447">
        <v>900</v>
      </c>
      <c r="W447">
        <v>300</v>
      </c>
      <c r="X447">
        <f t="shared" si="72"/>
        <v>114000</v>
      </c>
      <c r="Y447">
        <v>92500</v>
      </c>
      <c r="Z447" s="7">
        <v>4000000</v>
      </c>
      <c r="AA447">
        <v>2</v>
      </c>
    </row>
    <row r="448" spans="1:27" x14ac:dyDescent="0.45">
      <c r="A448">
        <v>1</v>
      </c>
      <c r="B448" s="2">
        <v>44379</v>
      </c>
      <c r="C448" s="9">
        <v>44382</v>
      </c>
      <c r="D448" s="3" t="str">
        <f t="shared" si="70"/>
        <v>Close</v>
      </c>
      <c r="E448" t="s">
        <v>142</v>
      </c>
      <c r="F448" t="str">
        <f>IF(A448="","",IF($K$4=1,SUBSTITUTE(SUBSTITUTE(E448,"_","&amp;")&amp;" "&amp;'[1]Expiry Dates Fut'!$A$8&amp;"-NSF",#REF!,#REF!),"nse_fo|"&amp;SUBSTITUTE(E448,"_","&amp;")&amp;$B$4))</f>
        <v>nse_fo|TATACHEMEntry Date</v>
      </c>
      <c r="G448">
        <v>1000</v>
      </c>
      <c r="H448">
        <v>2000</v>
      </c>
      <c r="I448">
        <f t="shared" si="73"/>
        <v>2</v>
      </c>
      <c r="J448" s="6">
        <v>757.5</v>
      </c>
      <c r="K448" s="5">
        <f t="shared" si="65"/>
        <v>1515000</v>
      </c>
      <c r="L448" s="4">
        <v>767.8</v>
      </c>
      <c r="M448" s="4">
        <f t="shared" si="66"/>
        <v>20599.999999999909</v>
      </c>
      <c r="N448" s="6">
        <v>411.83100000000002</v>
      </c>
      <c r="O448" s="6">
        <f t="shared" si="67"/>
        <v>20188.168999999911</v>
      </c>
      <c r="P448" s="5">
        <f t="shared" si="68"/>
        <v>1535600</v>
      </c>
      <c r="Q448" s="5" t="str">
        <f t="shared" si="69"/>
        <v/>
      </c>
      <c r="R448">
        <v>1</v>
      </c>
      <c r="S448">
        <v>0</v>
      </c>
      <c r="T448">
        <v>0</v>
      </c>
      <c r="U448">
        <v>0</v>
      </c>
      <c r="V448">
        <v>900</v>
      </c>
      <c r="W448">
        <v>300</v>
      </c>
      <c r="X448">
        <f t="shared" si="72"/>
        <v>114000</v>
      </c>
      <c r="Y448">
        <v>92500</v>
      </c>
      <c r="Z448" s="7">
        <v>4000000</v>
      </c>
      <c r="AA448">
        <v>2</v>
      </c>
    </row>
    <row r="449" spans="1:27" x14ac:dyDescent="0.45">
      <c r="A449">
        <f t="shared" si="64"/>
        <v>2</v>
      </c>
      <c r="B449" s="2">
        <v>44379</v>
      </c>
      <c r="C449" s="9">
        <v>44382</v>
      </c>
      <c r="D449" s="3" t="str">
        <f t="shared" si="70"/>
        <v>Close</v>
      </c>
      <c r="E449" t="s">
        <v>163</v>
      </c>
      <c r="F449" t="str">
        <f>IF(A449="","",IF($K$4=1,SUBSTITUTE(SUBSTITUTE(E449,"_","&amp;")&amp;" "&amp;'[1]Expiry Dates Fut'!$A$8&amp;"-NSF",#REF!,#REF!),"nse_fo|"&amp;SUBSTITUTE(E449,"_","&amp;")&amp;$B$4))</f>
        <v>nse_fo|TRENTEntry Date</v>
      </c>
      <c r="G449">
        <v>725</v>
      </c>
      <c r="H449">
        <v>2175</v>
      </c>
      <c r="I449">
        <f t="shared" si="73"/>
        <v>3</v>
      </c>
      <c r="J449" s="6">
        <v>907.65</v>
      </c>
      <c r="K449" s="5">
        <f t="shared" si="65"/>
        <v>1974138.75</v>
      </c>
      <c r="L449" s="4">
        <v>918.4</v>
      </c>
      <c r="M449" s="4">
        <f t="shared" si="66"/>
        <v>23381.25</v>
      </c>
      <c r="N449" s="6">
        <v>536.17393125000001</v>
      </c>
      <c r="O449" s="6">
        <f t="shared" si="67"/>
        <v>22845.076068750001</v>
      </c>
      <c r="P449" s="5">
        <f t="shared" si="68"/>
        <v>1997520</v>
      </c>
      <c r="Q449" s="5" t="str">
        <f t="shared" si="69"/>
        <v/>
      </c>
      <c r="R449">
        <v>1</v>
      </c>
      <c r="S449">
        <v>0</v>
      </c>
      <c r="T449">
        <v>0</v>
      </c>
      <c r="U449">
        <v>0</v>
      </c>
      <c r="V449">
        <v>900</v>
      </c>
      <c r="W449">
        <v>300</v>
      </c>
      <c r="X449">
        <f t="shared" si="72"/>
        <v>114000</v>
      </c>
      <c r="Y449">
        <v>92500</v>
      </c>
      <c r="Z449" s="7">
        <v>4000000</v>
      </c>
      <c r="AA449">
        <v>2</v>
      </c>
    </row>
    <row r="450" spans="1:27" x14ac:dyDescent="0.45">
      <c r="A450">
        <v>1</v>
      </c>
      <c r="B450" s="2">
        <v>44382</v>
      </c>
      <c r="C450" s="9">
        <v>44383</v>
      </c>
      <c r="D450" s="3" t="str">
        <f t="shared" si="70"/>
        <v>Close</v>
      </c>
      <c r="E450" t="s">
        <v>118</v>
      </c>
      <c r="F450" t="str">
        <f>IF(A450="","",IF($K$4=1,SUBSTITUTE(SUBSTITUTE(E450,"_","&amp;")&amp;" "&amp;'[1]Expiry Dates Fut'!$A$8&amp;"-NSF",#REF!,#REF!),"nse_fo|"&amp;SUBSTITUTE(E450,"_","&amp;")&amp;$B$4))</f>
        <v>nse_fo|PIDILITINDEntry Date</v>
      </c>
      <c r="G450">
        <v>500</v>
      </c>
      <c r="H450">
        <v>1000</v>
      </c>
      <c r="I450">
        <f t="shared" si="73"/>
        <v>2</v>
      </c>
      <c r="J450" s="6">
        <v>2261.35</v>
      </c>
      <c r="K450" s="5">
        <f t="shared" si="65"/>
        <v>2261350</v>
      </c>
      <c r="L450" s="4">
        <v>2264.1999999999998</v>
      </c>
      <c r="M450" s="4">
        <f t="shared" si="66"/>
        <v>2849.9999999999091</v>
      </c>
      <c r="N450" s="6">
        <v>610.94925000000001</v>
      </c>
      <c r="O450" s="6">
        <f t="shared" si="67"/>
        <v>2239.0507499999089</v>
      </c>
      <c r="P450" s="5">
        <f t="shared" si="68"/>
        <v>2264200</v>
      </c>
      <c r="Q450" s="5" t="str">
        <f t="shared" si="69"/>
        <v/>
      </c>
      <c r="R450">
        <v>1</v>
      </c>
      <c r="S450">
        <v>0</v>
      </c>
      <c r="T450">
        <v>1</v>
      </c>
      <c r="U450">
        <v>0</v>
      </c>
      <c r="V450">
        <v>900</v>
      </c>
      <c r="W450">
        <v>300</v>
      </c>
      <c r="X450">
        <f t="shared" si="72"/>
        <v>102500</v>
      </c>
      <c r="Y450">
        <v>92500</v>
      </c>
      <c r="Z450" s="7">
        <v>4000000</v>
      </c>
      <c r="AA450">
        <v>2</v>
      </c>
    </row>
    <row r="451" spans="1:27" x14ac:dyDescent="0.45">
      <c r="A451">
        <v>1</v>
      </c>
      <c r="B451" s="2">
        <v>44383</v>
      </c>
      <c r="C451" s="9">
        <v>44384</v>
      </c>
      <c r="D451" s="3" t="str">
        <f t="shared" si="70"/>
        <v>Close</v>
      </c>
      <c r="E451" t="s">
        <v>105</v>
      </c>
      <c r="F451" t="str">
        <f>IF(A451="","",IF($K$4=1,SUBSTITUTE(SUBSTITUTE(E451,"_","&amp;")&amp;" "&amp;'[1]Expiry Dates Fut'!$A$8&amp;"-NSF",#REF!,#REF!),"nse_fo|"&amp;SUBSTITUTE(E451,"_","&amp;")&amp;$B$4))</f>
        <v>nse_fo|AMBUJACEMEntry Date</v>
      </c>
      <c r="G451">
        <v>3000</v>
      </c>
      <c r="H451">
        <v>6000</v>
      </c>
      <c r="I451">
        <f t="shared" si="73"/>
        <v>2</v>
      </c>
      <c r="J451" s="6">
        <v>356.3</v>
      </c>
      <c r="K451" s="5">
        <f t="shared" si="65"/>
        <v>2137800</v>
      </c>
      <c r="L451" s="4">
        <v>352.65</v>
      </c>
      <c r="M451" s="4">
        <f t="shared" si="66"/>
        <v>-21900.000000000204</v>
      </c>
      <c r="N451" s="6">
        <v>574.24950000000001</v>
      </c>
      <c r="O451" s="6">
        <f t="shared" si="67"/>
        <v>-22474.249500000205</v>
      </c>
      <c r="P451" s="5">
        <f t="shared" si="68"/>
        <v>2115900</v>
      </c>
      <c r="Q451" s="5" t="str">
        <f t="shared" si="69"/>
        <v/>
      </c>
      <c r="R451">
        <v>1</v>
      </c>
      <c r="S451">
        <v>0</v>
      </c>
      <c r="T451">
        <v>1</v>
      </c>
      <c r="U451">
        <v>0</v>
      </c>
      <c r="V451">
        <v>900</v>
      </c>
      <c r="W451">
        <v>300</v>
      </c>
      <c r="X451">
        <f t="shared" si="72"/>
        <v>114000</v>
      </c>
      <c r="Y451">
        <v>92500</v>
      </c>
      <c r="Z451" s="7">
        <v>4000000</v>
      </c>
      <c r="AA451">
        <v>2</v>
      </c>
    </row>
    <row r="452" spans="1:27" x14ac:dyDescent="0.45">
      <c r="A452">
        <f t="shared" ref="A452:A515" si="74">IF(D452="","",A451+1)</f>
        <v>2</v>
      </c>
      <c r="B452" s="2">
        <v>44383</v>
      </c>
      <c r="C452" s="9">
        <v>44384</v>
      </c>
      <c r="D452" s="3" t="str">
        <f t="shared" si="70"/>
        <v>Close</v>
      </c>
      <c r="E452" t="s">
        <v>166</v>
      </c>
      <c r="F452" t="str">
        <f>IF(A452="","",IF($K$4=1,SUBSTITUTE(SUBSTITUTE(E452,"_","&amp;")&amp;" "&amp;'[1]Expiry Dates Fut'!$A$8&amp;"-NSF",#REF!,#REF!),"nse_fo|"&amp;SUBSTITUTE(E452,"_","&amp;")&amp;$B$4))</f>
        <v>nse_fo|AUBANKEntry Date</v>
      </c>
      <c r="G452">
        <v>500</v>
      </c>
      <c r="H452">
        <v>1500</v>
      </c>
      <c r="I452">
        <f t="shared" si="73"/>
        <v>3</v>
      </c>
      <c r="J452" s="6">
        <v>1139.7</v>
      </c>
      <c r="K452" s="5">
        <f t="shared" si="65"/>
        <v>1709550</v>
      </c>
      <c r="L452" s="4">
        <v>1109.9000000000001</v>
      </c>
      <c r="M452" s="4">
        <f t="shared" si="66"/>
        <v>-44699.999999999935</v>
      </c>
      <c r="N452" s="6">
        <v>455.54399999999998</v>
      </c>
      <c r="O452" s="6">
        <f t="shared" si="67"/>
        <v>-45155.543999999936</v>
      </c>
      <c r="P452" s="5">
        <f t="shared" si="68"/>
        <v>1664850.0000000002</v>
      </c>
      <c r="Q452" s="5" t="str">
        <f t="shared" si="69"/>
        <v/>
      </c>
      <c r="R452">
        <v>1</v>
      </c>
      <c r="S452">
        <v>0</v>
      </c>
      <c r="T452">
        <v>1</v>
      </c>
      <c r="U452">
        <v>0</v>
      </c>
      <c r="V452">
        <v>900</v>
      </c>
      <c r="W452">
        <v>300</v>
      </c>
      <c r="X452">
        <f t="shared" si="72"/>
        <v>114000</v>
      </c>
      <c r="Y452">
        <v>92500</v>
      </c>
      <c r="Z452" s="7">
        <v>4000000</v>
      </c>
      <c r="AA452">
        <v>2</v>
      </c>
    </row>
    <row r="453" spans="1:27" x14ac:dyDescent="0.45">
      <c r="A453">
        <f t="shared" si="74"/>
        <v>3</v>
      </c>
      <c r="B453" s="2">
        <v>44383</v>
      </c>
      <c r="C453" s="9">
        <v>44384</v>
      </c>
      <c r="D453" s="3" t="str">
        <f t="shared" si="70"/>
        <v>Close</v>
      </c>
      <c r="E453" t="s">
        <v>34</v>
      </c>
      <c r="F453" t="str">
        <f>IF(A453="","",IF($K$4=1,SUBSTITUTE(SUBSTITUTE(E453,"_","&amp;")&amp;" "&amp;'[1]Expiry Dates Fut'!$A$8&amp;"-NSF",#REF!,#REF!),"nse_fo|"&amp;SUBSTITUTE(E453,"_","&amp;")&amp;$B$4))</f>
        <v>nse_fo|PVREntry Date</v>
      </c>
      <c r="G453">
        <v>407</v>
      </c>
      <c r="H453">
        <v>1221</v>
      </c>
      <c r="I453">
        <f t="shared" si="73"/>
        <v>3</v>
      </c>
      <c r="J453" s="6">
        <v>1425.65</v>
      </c>
      <c r="K453" s="5">
        <f t="shared" si="65"/>
        <v>1740718.6500000001</v>
      </c>
      <c r="L453" s="4">
        <v>1409.95</v>
      </c>
      <c r="M453" s="4">
        <f t="shared" si="66"/>
        <v>-19169.700000000055</v>
      </c>
      <c r="N453" s="6">
        <v>467.40612600000003</v>
      </c>
      <c r="O453" s="6">
        <f t="shared" si="67"/>
        <v>-19637.106126000057</v>
      </c>
      <c r="P453" s="5">
        <f t="shared" si="68"/>
        <v>1721548.95</v>
      </c>
      <c r="Q453" s="5" t="str">
        <f t="shared" si="69"/>
        <v/>
      </c>
      <c r="R453">
        <v>1</v>
      </c>
      <c r="S453">
        <v>0</v>
      </c>
      <c r="T453">
        <v>2</v>
      </c>
      <c r="U453">
        <v>0</v>
      </c>
      <c r="V453">
        <v>900</v>
      </c>
      <c r="W453">
        <v>300</v>
      </c>
      <c r="X453">
        <f t="shared" si="72"/>
        <v>114000</v>
      </c>
      <c r="Y453">
        <v>92500</v>
      </c>
      <c r="Z453" s="7">
        <v>4000000</v>
      </c>
      <c r="AA453">
        <v>2</v>
      </c>
    </row>
    <row r="454" spans="1:27" x14ac:dyDescent="0.45">
      <c r="A454">
        <f t="shared" si="74"/>
        <v>4</v>
      </c>
      <c r="B454" s="2">
        <v>44383</v>
      </c>
      <c r="C454" s="9">
        <v>44384</v>
      </c>
      <c r="D454" s="3" t="str">
        <f t="shared" si="70"/>
        <v>Close</v>
      </c>
      <c r="E454" t="s">
        <v>106</v>
      </c>
      <c r="F454" t="str">
        <f>IF(A454="","",IF($K$4=1,SUBSTITUTE(SUBSTITUTE(E454,"_","&amp;")&amp;" "&amp;'[1]Expiry Dates Fut'!$A$8&amp;"-NSF",#REF!,#REF!),"nse_fo|"&amp;SUBSTITUTE(E454,"_","&amp;")&amp;$B$4))</f>
        <v>nse_fo|RAMCOCEMEntry Date</v>
      </c>
      <c r="G454">
        <v>850</v>
      </c>
      <c r="H454">
        <v>1700</v>
      </c>
      <c r="I454">
        <f t="shared" si="73"/>
        <v>2</v>
      </c>
      <c r="J454" s="6">
        <v>1082.6500000000001</v>
      </c>
      <c r="K454" s="5">
        <f t="shared" si="65"/>
        <v>1840505.0000000002</v>
      </c>
      <c r="L454" s="4">
        <v>1076.45</v>
      </c>
      <c r="M454" s="4">
        <f t="shared" si="66"/>
        <v>-10540.000000000076</v>
      </c>
      <c r="N454" s="6">
        <v>495.51345000000003</v>
      </c>
      <c r="O454" s="6">
        <f t="shared" si="67"/>
        <v>-11035.513450000077</v>
      </c>
      <c r="P454" s="5">
        <f t="shared" si="68"/>
        <v>1829965</v>
      </c>
      <c r="Q454" s="5" t="str">
        <f t="shared" si="69"/>
        <v/>
      </c>
      <c r="R454">
        <v>1</v>
      </c>
      <c r="S454">
        <v>0</v>
      </c>
      <c r="T454">
        <v>1</v>
      </c>
      <c r="U454">
        <v>0</v>
      </c>
      <c r="V454">
        <v>900</v>
      </c>
      <c r="W454">
        <v>300</v>
      </c>
      <c r="X454">
        <f t="shared" si="72"/>
        <v>114000</v>
      </c>
      <c r="Y454">
        <v>92500</v>
      </c>
      <c r="Z454" s="7">
        <v>4000000</v>
      </c>
      <c r="AA454">
        <v>2</v>
      </c>
    </row>
    <row r="455" spans="1:27" x14ac:dyDescent="0.45">
      <c r="A455">
        <f t="shared" si="74"/>
        <v>5</v>
      </c>
      <c r="B455" s="2">
        <v>44383</v>
      </c>
      <c r="C455" s="9">
        <v>44384</v>
      </c>
      <c r="D455" s="3" t="str">
        <f t="shared" si="70"/>
        <v>Close</v>
      </c>
      <c r="E455" t="s">
        <v>60</v>
      </c>
      <c r="F455" t="str">
        <f>IF(A455="","",IF($K$4=1,SUBSTITUTE(SUBSTITUTE(E455,"_","&amp;")&amp;" "&amp;'[1]Expiry Dates Fut'!$A$8&amp;"-NSF",#REF!,#REF!),"nse_fo|"&amp;SUBSTITUTE(E455,"_","&amp;")&amp;$B$4))</f>
        <v>nse_fo|ULTRACEMCOEntry Date</v>
      </c>
      <c r="G455">
        <v>100</v>
      </c>
      <c r="H455">
        <v>300</v>
      </c>
      <c r="I455">
        <f t="shared" si="73"/>
        <v>3</v>
      </c>
      <c r="J455" s="6">
        <v>6979.2666666699997</v>
      </c>
      <c r="K455" s="5">
        <f t="shared" si="65"/>
        <v>2093780.000001</v>
      </c>
      <c r="L455" s="4">
        <v>6865.3</v>
      </c>
      <c r="M455" s="4">
        <f t="shared" si="66"/>
        <v>-34190.000000999862</v>
      </c>
      <c r="N455" s="6">
        <v>560.704950000135</v>
      </c>
      <c r="O455" s="6">
        <f t="shared" si="67"/>
        <v>-34750.704951</v>
      </c>
      <c r="P455" s="5">
        <f t="shared" si="68"/>
        <v>2059590</v>
      </c>
      <c r="Q455" s="5" t="str">
        <f t="shared" si="69"/>
        <v/>
      </c>
      <c r="R455">
        <v>2</v>
      </c>
      <c r="S455">
        <v>1</v>
      </c>
      <c r="T455">
        <v>1</v>
      </c>
      <c r="U455">
        <v>0</v>
      </c>
      <c r="V455">
        <v>900</v>
      </c>
      <c r="W455">
        <v>300</v>
      </c>
      <c r="X455">
        <f t="shared" si="72"/>
        <v>114500</v>
      </c>
      <c r="Y455">
        <v>92500</v>
      </c>
      <c r="Z455" s="7">
        <v>4000000</v>
      </c>
      <c r="AA455">
        <v>2</v>
      </c>
    </row>
    <row r="456" spans="1:27" x14ac:dyDescent="0.45">
      <c r="A456">
        <v>1</v>
      </c>
      <c r="B456" s="2">
        <v>44384</v>
      </c>
      <c r="C456" s="9">
        <v>44385</v>
      </c>
      <c r="D456" s="3" t="str">
        <f t="shared" si="70"/>
        <v>Close</v>
      </c>
      <c r="E456" t="s">
        <v>122</v>
      </c>
      <c r="F456" t="str">
        <f>IF(A456="","",IF($K$4=1,SUBSTITUTE(SUBSTITUTE(E456,"_","&amp;")&amp;" "&amp;'[1]Expiry Dates Fut'!$A$8&amp;"-NSF",#REF!,#REF!),"nse_fo|"&amp;SUBSTITUTE(E456,"_","&amp;")&amp;$B$4))</f>
        <v>nse_fo|BERGEPAINTEntry Date</v>
      </c>
      <c r="G456">
        <v>1100</v>
      </c>
      <c r="H456">
        <v>2200</v>
      </c>
      <c r="I456">
        <f t="shared" si="73"/>
        <v>2</v>
      </c>
      <c r="J456" s="6">
        <v>845.75</v>
      </c>
      <c r="K456" s="5">
        <f t="shared" si="65"/>
        <v>1860650</v>
      </c>
      <c r="L456" s="4">
        <v>848.45</v>
      </c>
      <c r="M456" s="4">
        <f t="shared" si="66"/>
        <v>5940.0000000001</v>
      </c>
      <c r="N456" s="6">
        <v>503.17740000000003</v>
      </c>
      <c r="O456" s="6">
        <f t="shared" si="67"/>
        <v>5436.8226000000996</v>
      </c>
      <c r="P456" s="5">
        <f t="shared" si="68"/>
        <v>1866590</v>
      </c>
      <c r="Q456" s="5" t="str">
        <f t="shared" si="69"/>
        <v/>
      </c>
      <c r="R456">
        <v>1</v>
      </c>
      <c r="S456">
        <v>0</v>
      </c>
      <c r="T456">
        <v>2</v>
      </c>
      <c r="U456">
        <v>0</v>
      </c>
      <c r="V456">
        <v>900</v>
      </c>
      <c r="W456">
        <v>300</v>
      </c>
      <c r="X456">
        <f t="shared" si="72"/>
        <v>114000</v>
      </c>
      <c r="Y456">
        <v>92500</v>
      </c>
      <c r="Z456" s="7">
        <v>4000000</v>
      </c>
      <c r="AA456">
        <v>2</v>
      </c>
    </row>
    <row r="457" spans="1:27" x14ac:dyDescent="0.45">
      <c r="A457">
        <f t="shared" si="74"/>
        <v>2</v>
      </c>
      <c r="B457" s="2">
        <v>44384</v>
      </c>
      <c r="C457" s="9">
        <v>44385</v>
      </c>
      <c r="D457" s="3" t="str">
        <f t="shared" si="70"/>
        <v>Close</v>
      </c>
      <c r="E457" t="s">
        <v>47</v>
      </c>
      <c r="F457" t="str">
        <f>IF(A457="","",IF($K$4=1,SUBSTITUTE(SUBSTITUTE(E457,"_","&amp;")&amp;" "&amp;'[1]Expiry Dates Fut'!$A$8&amp;"-NSF",#REF!,#REF!),"nse_fo|"&amp;SUBSTITUTE(E457,"_","&amp;")&amp;$B$4))</f>
        <v>nse_fo|BHELEntry Date</v>
      </c>
      <c r="G457">
        <v>10500</v>
      </c>
      <c r="H457">
        <v>31500</v>
      </c>
      <c r="I457">
        <f t="shared" si="73"/>
        <v>3</v>
      </c>
      <c r="J457" s="6">
        <v>67.3</v>
      </c>
      <c r="K457" s="5">
        <f t="shared" si="65"/>
        <v>2119950</v>
      </c>
      <c r="L457" s="4">
        <v>67.75</v>
      </c>
      <c r="M457" s="4">
        <f t="shared" si="66"/>
        <v>14175.000000000089</v>
      </c>
      <c r="N457" s="6">
        <v>574.30012499999998</v>
      </c>
      <c r="O457" s="6">
        <f t="shared" si="67"/>
        <v>13600.699875000089</v>
      </c>
      <c r="P457" s="5">
        <f t="shared" si="68"/>
        <v>2134125</v>
      </c>
      <c r="Q457" s="5" t="str">
        <f t="shared" si="69"/>
        <v/>
      </c>
      <c r="R457">
        <v>2</v>
      </c>
      <c r="S457">
        <v>1</v>
      </c>
      <c r="T457">
        <v>2</v>
      </c>
      <c r="U457">
        <v>0</v>
      </c>
      <c r="V457">
        <v>900</v>
      </c>
      <c r="W457">
        <v>300</v>
      </c>
      <c r="X457">
        <f t="shared" si="72"/>
        <v>114500</v>
      </c>
      <c r="Y457">
        <v>92500</v>
      </c>
      <c r="Z457" s="7">
        <v>4000000</v>
      </c>
      <c r="AA457">
        <v>2</v>
      </c>
    </row>
    <row r="458" spans="1:27" x14ac:dyDescent="0.45">
      <c r="A458">
        <f t="shared" si="74"/>
        <v>3</v>
      </c>
      <c r="B458" s="2">
        <v>44384</v>
      </c>
      <c r="C458" s="9">
        <v>44385</v>
      </c>
      <c r="D458" s="3" t="str">
        <f t="shared" si="70"/>
        <v>Close</v>
      </c>
      <c r="E458" t="s">
        <v>138</v>
      </c>
      <c r="F458" t="str">
        <f>IF(A458="","",IF($K$4=1,SUBSTITUTE(SUBSTITUTE(E458,"_","&amp;")&amp;" "&amp;'[1]Expiry Dates Fut'!$A$8&amp;"-NSF",#REF!,#REF!),"nse_fo|"&amp;SUBSTITUTE(E458,"_","&amp;")&amp;$B$4))</f>
        <v>nse_fo|GODREJPROPEntry Date</v>
      </c>
      <c r="G458">
        <v>650</v>
      </c>
      <c r="H458">
        <v>1300</v>
      </c>
      <c r="I458">
        <f t="shared" si="73"/>
        <v>2</v>
      </c>
      <c r="J458" s="6">
        <v>1487.55</v>
      </c>
      <c r="K458" s="5">
        <f t="shared" si="65"/>
        <v>1933815</v>
      </c>
      <c r="L458" s="4">
        <v>1476.675</v>
      </c>
      <c r="M458" s="4">
        <f t="shared" si="66"/>
        <v>-14137.5</v>
      </c>
      <c r="N458" s="6">
        <v>520.22148749999997</v>
      </c>
      <c r="O458" s="6">
        <f t="shared" si="67"/>
        <v>-14657.721487499999</v>
      </c>
      <c r="P458" s="5">
        <f t="shared" si="68"/>
        <v>1919677.5</v>
      </c>
      <c r="Q458" s="5" t="str">
        <f t="shared" si="69"/>
        <v/>
      </c>
      <c r="R458">
        <v>1</v>
      </c>
      <c r="S458">
        <v>0</v>
      </c>
      <c r="T458">
        <v>2</v>
      </c>
      <c r="U458">
        <v>0</v>
      </c>
      <c r="V458">
        <v>900</v>
      </c>
      <c r="W458">
        <v>300</v>
      </c>
      <c r="X458">
        <f t="shared" si="72"/>
        <v>114000</v>
      </c>
      <c r="Y458">
        <v>92500</v>
      </c>
      <c r="Z458" s="7">
        <v>4000000</v>
      </c>
      <c r="AA458">
        <v>2</v>
      </c>
    </row>
    <row r="459" spans="1:27" x14ac:dyDescent="0.45">
      <c r="A459">
        <v>1</v>
      </c>
      <c r="B459" s="2">
        <v>44385</v>
      </c>
      <c r="C459" s="9">
        <v>44386</v>
      </c>
      <c r="D459" s="3" t="str">
        <f t="shared" si="70"/>
        <v>Close</v>
      </c>
      <c r="E459" t="s">
        <v>89</v>
      </c>
      <c r="F459" t="str">
        <f>IF(A459="","",IF($K$4=1,SUBSTITUTE(SUBSTITUTE(E459,"_","&amp;")&amp;" "&amp;'[1]Expiry Dates Fut'!$A$8&amp;"-NSF",#REF!,#REF!),"nse_fo|"&amp;SUBSTITUTE(E459,"_","&amp;")&amp;$B$4))</f>
        <v>nse_fo|IGLEntry Date</v>
      </c>
      <c r="G459">
        <v>1375</v>
      </c>
      <c r="H459">
        <v>2750</v>
      </c>
      <c r="I459">
        <f t="shared" si="73"/>
        <v>2</v>
      </c>
      <c r="J459" s="6">
        <v>584.79999999999995</v>
      </c>
      <c r="K459" s="5">
        <f t="shared" si="65"/>
        <v>1608199.9999999998</v>
      </c>
      <c r="L459" s="4">
        <v>577.32500000000005</v>
      </c>
      <c r="M459" s="4">
        <f t="shared" si="66"/>
        <v>-20556.249999999749</v>
      </c>
      <c r="N459" s="6">
        <v>431.43890625</v>
      </c>
      <c r="O459" s="6">
        <f t="shared" si="67"/>
        <v>-20987.68890624975</v>
      </c>
      <c r="P459" s="5">
        <f t="shared" si="68"/>
        <v>1587643.7500000002</v>
      </c>
      <c r="Q459" s="5" t="str">
        <f t="shared" si="69"/>
        <v/>
      </c>
      <c r="R459">
        <v>1</v>
      </c>
      <c r="S459">
        <v>0</v>
      </c>
      <c r="T459">
        <v>2</v>
      </c>
      <c r="U459">
        <v>0</v>
      </c>
      <c r="V459">
        <v>900</v>
      </c>
      <c r="W459">
        <v>300</v>
      </c>
      <c r="X459">
        <f t="shared" si="72"/>
        <v>114000</v>
      </c>
      <c r="Y459">
        <v>92500</v>
      </c>
      <c r="Z459" s="7">
        <v>4000000</v>
      </c>
      <c r="AA459">
        <v>2</v>
      </c>
    </row>
    <row r="460" spans="1:27" x14ac:dyDescent="0.45">
      <c r="A460">
        <v>1</v>
      </c>
      <c r="B460" s="2">
        <v>44386</v>
      </c>
      <c r="C460" s="9">
        <v>44389</v>
      </c>
      <c r="D460" s="3" t="str">
        <f t="shared" si="70"/>
        <v>Close</v>
      </c>
      <c r="E460" t="s">
        <v>176</v>
      </c>
      <c r="F460" t="str">
        <f>IF(A460="","",IF($K$4=1,SUBSTITUTE(SUBSTITUTE(E460,"_","&amp;")&amp;" "&amp;'[1]Expiry Dates Fut'!$A$8&amp;"-NSF",#REF!,#REF!),"nse_fo|"&amp;SUBSTITUTE(E460,"_","&amp;")&amp;$B$4))</f>
        <v>nse_fo|METROPOLISEntry Date</v>
      </c>
      <c r="G460">
        <v>200</v>
      </c>
      <c r="H460">
        <v>600</v>
      </c>
      <c r="I460">
        <f t="shared" si="73"/>
        <v>3</v>
      </c>
      <c r="J460" s="6">
        <v>3098.95</v>
      </c>
      <c r="K460" s="5">
        <f t="shared" si="65"/>
        <v>1859370</v>
      </c>
      <c r="L460" s="4">
        <v>2939.1</v>
      </c>
      <c r="M460" s="4">
        <f t="shared" si="66"/>
        <v>-95909.999999999942</v>
      </c>
      <c r="N460" s="6">
        <v>489.08204999999998</v>
      </c>
      <c r="O460" s="6">
        <f t="shared" si="67"/>
        <v>-96399.082049999939</v>
      </c>
      <c r="P460" s="5">
        <f t="shared" si="68"/>
        <v>1763460</v>
      </c>
      <c r="Q460" s="5" t="str">
        <f t="shared" si="69"/>
        <v/>
      </c>
      <c r="R460">
        <v>1</v>
      </c>
      <c r="S460">
        <v>0</v>
      </c>
      <c r="T460">
        <v>1</v>
      </c>
      <c r="U460">
        <v>0</v>
      </c>
      <c r="V460">
        <v>900</v>
      </c>
      <c r="W460">
        <v>300</v>
      </c>
      <c r="X460">
        <f t="shared" si="72"/>
        <v>114000</v>
      </c>
      <c r="Y460">
        <v>92500</v>
      </c>
      <c r="Z460" s="7">
        <v>4000000</v>
      </c>
      <c r="AA460">
        <v>2</v>
      </c>
    </row>
    <row r="461" spans="1:27" x14ac:dyDescent="0.45">
      <c r="A461">
        <v>1</v>
      </c>
      <c r="B461" s="2">
        <v>44389</v>
      </c>
      <c r="C461" s="9">
        <v>44390</v>
      </c>
      <c r="D461" s="3" t="str">
        <f t="shared" si="70"/>
        <v>Close</v>
      </c>
      <c r="E461" t="s">
        <v>138</v>
      </c>
      <c r="F461" t="str">
        <f>IF(A461="","",IF($K$4=1,SUBSTITUTE(SUBSTITUTE(E461,"_","&amp;")&amp;" "&amp;'[1]Expiry Dates Fut'!$A$8&amp;"-NSF",#REF!,#REF!),"nse_fo|"&amp;SUBSTITUTE(E461,"_","&amp;")&amp;$B$4))</f>
        <v>nse_fo|GODREJPROPEntry Date</v>
      </c>
      <c r="G461">
        <v>650</v>
      </c>
      <c r="H461">
        <v>1300</v>
      </c>
      <c r="I461">
        <f t="shared" si="73"/>
        <v>2</v>
      </c>
      <c r="J461" s="6">
        <v>1537.1</v>
      </c>
      <c r="K461" s="5">
        <f t="shared" si="65"/>
        <v>1998229.9999999998</v>
      </c>
      <c r="L461" s="4">
        <v>1541.55</v>
      </c>
      <c r="M461" s="4">
        <f t="shared" si="66"/>
        <v>5785.0000000000591</v>
      </c>
      <c r="N461" s="6">
        <v>540.30307500000004</v>
      </c>
      <c r="O461" s="6">
        <f t="shared" si="67"/>
        <v>5244.6969250000593</v>
      </c>
      <c r="P461" s="5">
        <f t="shared" si="68"/>
        <v>2004015</v>
      </c>
      <c r="Q461" s="5" t="str">
        <f t="shared" si="69"/>
        <v/>
      </c>
      <c r="R461">
        <v>1</v>
      </c>
      <c r="S461">
        <v>0</v>
      </c>
      <c r="T461">
        <v>1</v>
      </c>
      <c r="U461">
        <v>0</v>
      </c>
      <c r="V461">
        <v>900</v>
      </c>
      <c r="W461">
        <v>300</v>
      </c>
      <c r="X461">
        <f t="shared" si="72"/>
        <v>102500</v>
      </c>
      <c r="Y461">
        <v>92500</v>
      </c>
      <c r="Z461" s="7">
        <v>4000000</v>
      </c>
      <c r="AA461">
        <v>2</v>
      </c>
    </row>
    <row r="462" spans="1:27" x14ac:dyDescent="0.45">
      <c r="A462">
        <v>1</v>
      </c>
      <c r="B462" s="2">
        <v>44390</v>
      </c>
      <c r="C462" s="9">
        <v>44391</v>
      </c>
      <c r="D462" s="3" t="str">
        <f t="shared" si="70"/>
        <v>Close</v>
      </c>
      <c r="E462" t="s">
        <v>177</v>
      </c>
      <c r="F462" t="str">
        <f>IF(A462="","",IF($K$4=1,SUBSTITUTE(SUBSTITUTE(E462,"_","&amp;")&amp;" "&amp;'[1]Expiry Dates Fut'!$A$8&amp;"-NSF",#REF!,#REF!),"nse_fo|"&amp;SUBSTITUTE(E462,"_","&amp;")&amp;$B$4))</f>
        <v>nse_fo|ABFRLEntry Date</v>
      </c>
      <c r="G462">
        <v>2600</v>
      </c>
      <c r="H462">
        <v>7800</v>
      </c>
      <c r="I462">
        <f t="shared" si="73"/>
        <v>3</v>
      </c>
      <c r="J462" s="6">
        <v>223.75</v>
      </c>
      <c r="K462" s="5">
        <f t="shared" si="65"/>
        <v>1745250</v>
      </c>
      <c r="L462" s="4">
        <v>227.56666666999999</v>
      </c>
      <c r="M462" s="4">
        <f t="shared" si="66"/>
        <v>29770.000025999918</v>
      </c>
      <c r="N462" s="6">
        <v>475.23645000350996</v>
      </c>
      <c r="O462" s="6">
        <f t="shared" si="67"/>
        <v>29294.763575996407</v>
      </c>
      <c r="P462" s="5">
        <f t="shared" si="68"/>
        <v>1775020.000026</v>
      </c>
      <c r="Q462" s="5" t="str">
        <f t="shared" si="69"/>
        <v/>
      </c>
      <c r="R462">
        <v>2</v>
      </c>
      <c r="S462">
        <v>1</v>
      </c>
      <c r="T462">
        <v>2</v>
      </c>
      <c r="U462">
        <v>0</v>
      </c>
      <c r="V462">
        <v>900</v>
      </c>
      <c r="W462">
        <v>300</v>
      </c>
      <c r="X462">
        <f t="shared" si="72"/>
        <v>114500</v>
      </c>
      <c r="Y462">
        <v>92500</v>
      </c>
      <c r="Z462" s="7">
        <v>4000000</v>
      </c>
      <c r="AA462">
        <v>2</v>
      </c>
    </row>
    <row r="463" spans="1:27" x14ac:dyDescent="0.45">
      <c r="A463">
        <v>1</v>
      </c>
      <c r="B463" s="2">
        <v>44391</v>
      </c>
      <c r="C463" s="9">
        <v>44392</v>
      </c>
      <c r="D463" s="3" t="str">
        <f t="shared" si="70"/>
        <v>Close</v>
      </c>
      <c r="E463" t="s">
        <v>109</v>
      </c>
      <c r="F463" t="str">
        <f>IF(A463="","",IF($K$4=1,SUBSTITUTE(SUBSTITUTE(E463,"_","&amp;")&amp;" "&amp;'[1]Expiry Dates Fut'!$A$8&amp;"-NSF",#REF!,#REF!),"nse_fo|"&amp;SUBSTITUTE(E463,"_","&amp;")&amp;$B$4))</f>
        <v>nse_fo|MINDTREEEntry Date</v>
      </c>
      <c r="G463">
        <v>400</v>
      </c>
      <c r="H463">
        <v>800</v>
      </c>
      <c r="I463">
        <f t="shared" si="73"/>
        <v>2</v>
      </c>
      <c r="J463" s="6">
        <v>2716.9</v>
      </c>
      <c r="K463" s="5">
        <f t="shared" si="65"/>
        <v>2173520</v>
      </c>
      <c r="L463" s="4">
        <v>2697.45</v>
      </c>
      <c r="M463" s="4">
        <f t="shared" si="66"/>
        <v>-15560.000000000218</v>
      </c>
      <c r="N463" s="6">
        <v>584.74980000000005</v>
      </c>
      <c r="O463" s="6">
        <f t="shared" si="67"/>
        <v>-16144.749800000218</v>
      </c>
      <c r="P463" s="5">
        <f t="shared" si="68"/>
        <v>2157960</v>
      </c>
      <c r="Q463" s="5" t="str">
        <f t="shared" si="69"/>
        <v/>
      </c>
      <c r="R463">
        <v>2</v>
      </c>
      <c r="S463">
        <v>1</v>
      </c>
      <c r="T463">
        <v>1</v>
      </c>
      <c r="U463">
        <v>0</v>
      </c>
      <c r="V463">
        <v>900</v>
      </c>
      <c r="W463">
        <v>300</v>
      </c>
      <c r="X463">
        <f t="shared" si="72"/>
        <v>114500</v>
      </c>
      <c r="Y463">
        <v>92500</v>
      </c>
      <c r="Z463" s="7">
        <v>4000000</v>
      </c>
      <c r="AA463">
        <v>2</v>
      </c>
    </row>
    <row r="464" spans="1:27" x14ac:dyDescent="0.45">
      <c r="A464">
        <f t="shared" si="74"/>
        <v>2</v>
      </c>
      <c r="B464" s="2">
        <v>44391</v>
      </c>
      <c r="C464" s="9">
        <v>44392</v>
      </c>
      <c r="D464" s="3" t="str">
        <f t="shared" si="70"/>
        <v>Close</v>
      </c>
      <c r="E464" t="s">
        <v>170</v>
      </c>
      <c r="F464" t="str">
        <f>IF(A464="","",IF($K$4=1,SUBSTITUTE(SUBSTITUTE(E464,"_","&amp;")&amp;" "&amp;'[1]Expiry Dates Fut'!$A$8&amp;"-NSF",#REF!,#REF!),"nse_fo|"&amp;SUBSTITUTE(E464,"_","&amp;")&amp;$B$4))</f>
        <v>nse_fo|MPHASISEntry Date</v>
      </c>
      <c r="G464">
        <v>325</v>
      </c>
      <c r="H464">
        <v>650</v>
      </c>
      <c r="I464">
        <f t="shared" si="73"/>
        <v>2</v>
      </c>
      <c r="J464" s="6">
        <v>2331.35</v>
      </c>
      <c r="K464" s="5">
        <f t="shared" si="65"/>
        <v>1515377.5</v>
      </c>
      <c r="L464" s="4">
        <v>2345.9</v>
      </c>
      <c r="M464" s="4">
        <f t="shared" si="66"/>
        <v>9457.5000000001182</v>
      </c>
      <c r="N464" s="6">
        <v>410.42868750000002</v>
      </c>
      <c r="O464" s="6">
        <f t="shared" si="67"/>
        <v>9047.0713125001184</v>
      </c>
      <c r="P464" s="5">
        <f t="shared" si="68"/>
        <v>1524835</v>
      </c>
      <c r="Q464" s="5" t="str">
        <f t="shared" si="69"/>
        <v/>
      </c>
      <c r="R464">
        <v>2</v>
      </c>
      <c r="S464">
        <v>2</v>
      </c>
      <c r="T464">
        <v>1</v>
      </c>
      <c r="U464">
        <v>0</v>
      </c>
      <c r="V464">
        <v>900</v>
      </c>
      <c r="W464">
        <v>300</v>
      </c>
      <c r="X464">
        <f t="shared" si="72"/>
        <v>115000</v>
      </c>
      <c r="Y464">
        <v>92500</v>
      </c>
      <c r="Z464" s="7">
        <v>4000000</v>
      </c>
      <c r="AA464">
        <v>2</v>
      </c>
    </row>
    <row r="465" spans="1:27" x14ac:dyDescent="0.45">
      <c r="A465">
        <f t="shared" si="74"/>
        <v>3</v>
      </c>
      <c r="B465" s="2">
        <v>44391</v>
      </c>
      <c r="C465" s="9">
        <v>44392</v>
      </c>
      <c r="D465" s="3" t="str">
        <f t="shared" si="70"/>
        <v>Close</v>
      </c>
      <c r="E465" t="s">
        <v>119</v>
      </c>
      <c r="F465" t="str">
        <f>IF(A465="","",IF($K$4=1,SUBSTITUTE(SUBSTITUTE(E465,"_","&amp;")&amp;" "&amp;'[1]Expiry Dates Fut'!$A$8&amp;"-NSF",#REF!,#REF!),"nse_fo|"&amp;SUBSTITUTE(E465,"_","&amp;")&amp;$B$4))</f>
        <v>nse_fo|WIPROEntry Date</v>
      </c>
      <c r="G465">
        <v>1600</v>
      </c>
      <c r="H465">
        <v>3200</v>
      </c>
      <c r="I465">
        <f t="shared" si="73"/>
        <v>2</v>
      </c>
      <c r="J465" s="6">
        <v>551</v>
      </c>
      <c r="K465" s="5">
        <f t="shared" si="65"/>
        <v>1763200</v>
      </c>
      <c r="L465" s="4">
        <v>565.6</v>
      </c>
      <c r="M465" s="4">
        <f t="shared" si="66"/>
        <v>46720.000000000073</v>
      </c>
      <c r="N465" s="6">
        <v>482.37119999999999</v>
      </c>
      <c r="O465" s="6">
        <f t="shared" si="67"/>
        <v>46237.628800000071</v>
      </c>
      <c r="P465" s="5">
        <f t="shared" si="68"/>
        <v>1809920</v>
      </c>
      <c r="Q465" s="5" t="str">
        <f t="shared" si="69"/>
        <v/>
      </c>
      <c r="R465">
        <v>2</v>
      </c>
      <c r="S465">
        <v>1</v>
      </c>
      <c r="T465">
        <v>1</v>
      </c>
      <c r="U465">
        <v>0</v>
      </c>
      <c r="V465">
        <v>900</v>
      </c>
      <c r="W465">
        <v>300</v>
      </c>
      <c r="X465">
        <f t="shared" si="72"/>
        <v>114500</v>
      </c>
      <c r="Y465">
        <v>92500</v>
      </c>
      <c r="Z465" s="7">
        <v>4000000</v>
      </c>
      <c r="AA465">
        <v>2</v>
      </c>
    </row>
    <row r="466" spans="1:27" x14ac:dyDescent="0.45">
      <c r="A466">
        <v>1</v>
      </c>
      <c r="B466" s="2">
        <v>44392</v>
      </c>
      <c r="C466" s="9">
        <v>44393</v>
      </c>
      <c r="D466" s="3" t="str">
        <f t="shared" si="70"/>
        <v>Close</v>
      </c>
      <c r="E466" t="s">
        <v>128</v>
      </c>
      <c r="F466" t="str">
        <f>IF(A466="","",IF($K$4=1,SUBSTITUTE(SUBSTITUTE(E466,"_","&amp;")&amp;" "&amp;'[1]Expiry Dates Fut'!$A$8&amp;"-NSF",#REF!,#REF!),"nse_fo|"&amp;SUBSTITUTE(E466,"_","&amp;")&amp;$B$4))</f>
        <v>nse_fo|HCLTECHEntry Date</v>
      </c>
      <c r="G466">
        <v>700</v>
      </c>
      <c r="H466">
        <v>1400</v>
      </c>
      <c r="I466">
        <f t="shared" si="73"/>
        <v>2</v>
      </c>
      <c r="J466" s="6">
        <v>1028.6500000000001</v>
      </c>
      <c r="K466" s="5">
        <f t="shared" si="65"/>
        <v>1440110.0000000002</v>
      </c>
      <c r="L466" s="4">
        <v>1025.625</v>
      </c>
      <c r="M466" s="4">
        <f t="shared" si="66"/>
        <v>-4235.0000000001273</v>
      </c>
      <c r="N466" s="6">
        <v>388.25797499999999</v>
      </c>
      <c r="O466" s="6">
        <f t="shared" si="67"/>
        <v>-4623.2579750001278</v>
      </c>
      <c r="P466" s="5">
        <f t="shared" si="68"/>
        <v>1435875</v>
      </c>
      <c r="Q466" s="5" t="str">
        <f t="shared" si="69"/>
        <v/>
      </c>
      <c r="R466">
        <v>1</v>
      </c>
      <c r="S466">
        <v>0</v>
      </c>
      <c r="T466">
        <v>1</v>
      </c>
      <c r="U466">
        <v>0</v>
      </c>
      <c r="V466">
        <v>900</v>
      </c>
      <c r="W466">
        <v>300</v>
      </c>
      <c r="X466">
        <f t="shared" si="72"/>
        <v>114000</v>
      </c>
      <c r="Y466">
        <v>92500</v>
      </c>
      <c r="Z466" s="7">
        <v>4000000</v>
      </c>
      <c r="AA466">
        <v>2</v>
      </c>
    </row>
    <row r="467" spans="1:27" x14ac:dyDescent="0.45">
      <c r="A467">
        <f t="shared" si="74"/>
        <v>2</v>
      </c>
      <c r="B467" s="2">
        <v>44392</v>
      </c>
      <c r="C467" s="9">
        <v>44393</v>
      </c>
      <c r="D467" s="3" t="str">
        <f t="shared" si="70"/>
        <v>Close</v>
      </c>
      <c r="E467" t="s">
        <v>150</v>
      </c>
      <c r="F467" t="str">
        <f>IF(A467="","",IF($K$4=1,SUBSTITUTE(SUBSTITUTE(E467,"_","&amp;")&amp;" "&amp;'[1]Expiry Dates Fut'!$A$8&amp;"-NSF",#REF!,#REF!),"nse_fo|"&amp;SUBSTITUTE(E467,"_","&amp;")&amp;$B$4))</f>
        <v>nse_fo|LTEntry Date</v>
      </c>
      <c r="G467">
        <v>575</v>
      </c>
      <c r="H467">
        <v>1150</v>
      </c>
      <c r="I467">
        <f t="shared" si="73"/>
        <v>2</v>
      </c>
      <c r="J467" s="6">
        <v>1597.625</v>
      </c>
      <c r="K467" s="5">
        <f t="shared" si="65"/>
        <v>1837268.75</v>
      </c>
      <c r="L467" s="4">
        <v>1586.35</v>
      </c>
      <c r="M467" s="4">
        <f t="shared" si="66"/>
        <v>-12966.250000000106</v>
      </c>
      <c r="N467" s="6">
        <v>494.31211875000002</v>
      </c>
      <c r="O467" s="6">
        <f t="shared" si="67"/>
        <v>-13460.562118750106</v>
      </c>
      <c r="P467" s="5">
        <f t="shared" si="68"/>
        <v>1824302.5</v>
      </c>
      <c r="Q467" s="5" t="str">
        <f t="shared" si="69"/>
        <v/>
      </c>
      <c r="R467">
        <v>3</v>
      </c>
      <c r="S467">
        <v>2</v>
      </c>
      <c r="T467">
        <v>1</v>
      </c>
      <c r="U467">
        <v>0</v>
      </c>
      <c r="V467">
        <v>900</v>
      </c>
      <c r="W467">
        <v>300</v>
      </c>
      <c r="X467">
        <f t="shared" si="72"/>
        <v>115500</v>
      </c>
      <c r="Y467">
        <v>92500</v>
      </c>
      <c r="Z467" s="7">
        <v>4000000</v>
      </c>
      <c r="AA467">
        <v>2</v>
      </c>
    </row>
    <row r="468" spans="1:27" x14ac:dyDescent="0.45">
      <c r="A468">
        <f t="shared" si="74"/>
        <v>3</v>
      </c>
      <c r="B468" s="2">
        <v>44392</v>
      </c>
      <c r="C468" s="9">
        <v>44393</v>
      </c>
      <c r="D468" s="3" t="str">
        <f t="shared" si="70"/>
        <v>Close</v>
      </c>
      <c r="E468" t="s">
        <v>168</v>
      </c>
      <c r="F468" t="str">
        <f>IF(A468="","",IF($K$4=1,SUBSTITUTE(SUBSTITUTE(E468,"_","&amp;")&amp;" "&amp;'[1]Expiry Dates Fut'!$A$8&amp;"-NSF",#REF!,#REF!),"nse_fo|"&amp;SUBSTITUTE(E468,"_","&amp;")&amp;$B$4))</f>
        <v>nse_fo|LTTSEntry Date</v>
      </c>
      <c r="G468">
        <v>200</v>
      </c>
      <c r="H468">
        <v>600</v>
      </c>
      <c r="I468">
        <f t="shared" si="73"/>
        <v>3</v>
      </c>
      <c r="J468" s="6">
        <v>3371.05</v>
      </c>
      <c r="K468" s="5">
        <f t="shared" si="65"/>
        <v>2022630</v>
      </c>
      <c r="L468" s="4">
        <v>3438.2</v>
      </c>
      <c r="M468" s="4">
        <f t="shared" si="66"/>
        <v>40289.999999999782</v>
      </c>
      <c r="N468" s="6">
        <v>551.54925000000003</v>
      </c>
      <c r="O468" s="6">
        <f t="shared" si="67"/>
        <v>39738.450749999785</v>
      </c>
      <c r="P468" s="5">
        <f t="shared" si="68"/>
        <v>2062920</v>
      </c>
      <c r="Q468" s="5" t="str">
        <f t="shared" si="69"/>
        <v/>
      </c>
      <c r="R468">
        <v>2</v>
      </c>
      <c r="S468">
        <v>1</v>
      </c>
      <c r="T468">
        <v>1</v>
      </c>
      <c r="U468">
        <v>0</v>
      </c>
      <c r="V468">
        <v>900</v>
      </c>
      <c r="W468">
        <v>300</v>
      </c>
      <c r="X468">
        <f t="shared" si="72"/>
        <v>114500</v>
      </c>
      <c r="Y468">
        <v>92500</v>
      </c>
      <c r="Z468" s="7">
        <v>4000000</v>
      </c>
      <c r="AA468">
        <v>2</v>
      </c>
    </row>
    <row r="469" spans="1:27" x14ac:dyDescent="0.45">
      <c r="A469">
        <v>1</v>
      </c>
      <c r="B469" s="2">
        <v>44393</v>
      </c>
      <c r="C469" s="9">
        <v>44396</v>
      </c>
      <c r="D469" s="3" t="str">
        <f t="shared" si="70"/>
        <v>Close</v>
      </c>
      <c r="E469" t="s">
        <v>173</v>
      </c>
      <c r="F469" t="str">
        <f>IF(A469="","",IF($K$4=1,SUBSTITUTE(SUBSTITUTE(E469,"_","&amp;")&amp;" "&amp;'[1]Expiry Dates Fut'!$A$8&amp;"-NSF",#REF!,#REF!),"nse_fo|"&amp;SUBSTITUTE(E469,"_","&amp;")&amp;$B$4))</f>
        <v>nse_fo|ALKEMEntry Date</v>
      </c>
      <c r="G469">
        <v>200</v>
      </c>
      <c r="H469">
        <v>600</v>
      </c>
      <c r="I469">
        <f t="shared" si="73"/>
        <v>3</v>
      </c>
      <c r="J469" s="6">
        <v>3492.6</v>
      </c>
      <c r="K469" s="5">
        <f t="shared" si="65"/>
        <v>2095560</v>
      </c>
      <c r="L469" s="4">
        <v>3364.25</v>
      </c>
      <c r="M469" s="4">
        <f t="shared" si="66"/>
        <v>-77009.999999999942</v>
      </c>
      <c r="N469" s="6">
        <v>555.40485000000001</v>
      </c>
      <c r="O469" s="6">
        <f t="shared" si="67"/>
        <v>-77565.404849999948</v>
      </c>
      <c r="P469" s="5">
        <f t="shared" si="68"/>
        <v>2018550</v>
      </c>
      <c r="Q469" s="5" t="str">
        <f t="shared" si="69"/>
        <v/>
      </c>
      <c r="R469">
        <v>2</v>
      </c>
      <c r="S469">
        <v>2</v>
      </c>
      <c r="T469">
        <v>0</v>
      </c>
      <c r="U469">
        <v>0</v>
      </c>
      <c r="V469">
        <v>900</v>
      </c>
      <c r="W469">
        <v>300</v>
      </c>
      <c r="X469">
        <f t="shared" si="72"/>
        <v>115000</v>
      </c>
      <c r="Y469">
        <v>92500</v>
      </c>
      <c r="Z469" s="7">
        <v>4000000</v>
      </c>
      <c r="AA469">
        <v>2</v>
      </c>
    </row>
    <row r="470" spans="1:27" x14ac:dyDescent="0.45">
      <c r="A470">
        <f t="shared" si="74"/>
        <v>2</v>
      </c>
      <c r="B470" s="2">
        <v>44393</v>
      </c>
      <c r="C470" s="9">
        <v>44396</v>
      </c>
      <c r="D470" s="3" t="str">
        <f t="shared" si="70"/>
        <v>Close</v>
      </c>
      <c r="E470" t="s">
        <v>96</v>
      </c>
      <c r="F470" t="str">
        <f>IF(A470="","",IF($K$4=1,SUBSTITUTE(SUBSTITUTE(E470,"_","&amp;")&amp;" "&amp;'[1]Expiry Dates Fut'!$A$8&amp;"-NSF",#REF!,#REF!),"nse_fo|"&amp;SUBSTITUTE(E470,"_","&amp;")&amp;$B$4))</f>
        <v>nse_fo|GLENMARKEntry Date</v>
      </c>
      <c r="G470">
        <v>1150</v>
      </c>
      <c r="H470">
        <v>2300</v>
      </c>
      <c r="I470">
        <f t="shared" si="73"/>
        <v>2</v>
      </c>
      <c r="J470" s="6">
        <v>688</v>
      </c>
      <c r="K470" s="5">
        <f t="shared" ref="K470:K533" si="75">IF(A470="","",J470*H470)</f>
        <v>1582400</v>
      </c>
      <c r="L470" s="4">
        <v>689.65</v>
      </c>
      <c r="M470" s="4">
        <f t="shared" si="66"/>
        <v>3794.9999999999477</v>
      </c>
      <c r="N470" s="6">
        <v>427.76032500000002</v>
      </c>
      <c r="O470" s="6">
        <f t="shared" si="67"/>
        <v>3367.2396749999475</v>
      </c>
      <c r="P470" s="5">
        <f t="shared" si="68"/>
        <v>1586195</v>
      </c>
      <c r="Q470" s="5" t="str">
        <f t="shared" si="69"/>
        <v/>
      </c>
      <c r="R470">
        <v>1</v>
      </c>
      <c r="S470">
        <v>0</v>
      </c>
      <c r="T470">
        <v>0</v>
      </c>
      <c r="U470">
        <v>0</v>
      </c>
      <c r="V470">
        <v>900</v>
      </c>
      <c r="W470">
        <v>300</v>
      </c>
      <c r="X470">
        <f t="shared" si="72"/>
        <v>114000</v>
      </c>
      <c r="Y470">
        <v>92500</v>
      </c>
      <c r="Z470" s="7">
        <v>4000000</v>
      </c>
      <c r="AA470">
        <v>2</v>
      </c>
    </row>
    <row r="471" spans="1:27" x14ac:dyDescent="0.45">
      <c r="A471">
        <f t="shared" si="74"/>
        <v>3</v>
      </c>
      <c r="B471" s="2">
        <v>44393</v>
      </c>
      <c r="C471" s="9">
        <v>44396</v>
      </c>
      <c r="D471" s="3" t="str">
        <f t="shared" si="70"/>
        <v>Close</v>
      </c>
      <c r="E471" t="s">
        <v>167</v>
      </c>
      <c r="F471" t="str">
        <f>IF(A471="","",IF($K$4=1,SUBSTITUTE(SUBSTITUTE(E471,"_","&amp;")&amp;" "&amp;'[1]Expiry Dates Fut'!$A$8&amp;"-NSF",#REF!,#REF!),"nse_fo|"&amp;SUBSTITUTE(E471,"_","&amp;")&amp;$B$4))</f>
        <v>nse_fo|IRCTCEntry Date</v>
      </c>
      <c r="G471">
        <v>325</v>
      </c>
      <c r="H471">
        <v>650</v>
      </c>
      <c r="I471">
        <f t="shared" si="73"/>
        <v>2</v>
      </c>
      <c r="J471" s="6">
        <v>2395.0500000000002</v>
      </c>
      <c r="K471" s="5">
        <f t="shared" si="75"/>
        <v>1556782.5000000002</v>
      </c>
      <c r="L471" s="4">
        <v>2449.85</v>
      </c>
      <c r="M471" s="4">
        <f t="shared" ref="M471:M534" si="76">IF(A471="","",((L471-J471)*H471))</f>
        <v>35619.999999999825</v>
      </c>
      <c r="N471" s="6">
        <v>425.13997499999999</v>
      </c>
      <c r="O471" s="6">
        <f t="shared" ref="O471:O534" si="77">IF(M471="","",M471-N471)</f>
        <v>35194.860024999827</v>
      </c>
      <c r="P471" s="5">
        <f t="shared" ref="P471:P534" si="78">IF(A471="","",L471*H471)</f>
        <v>1592402.5</v>
      </c>
      <c r="Q471" s="5" t="str">
        <f t="shared" ref="Q471:Q534" si="79">+IF(D471="Open",(K471+P471)/7,"")</f>
        <v/>
      </c>
      <c r="R471">
        <v>1</v>
      </c>
      <c r="S471">
        <v>0</v>
      </c>
      <c r="T471">
        <v>0</v>
      </c>
      <c r="U471">
        <v>0</v>
      </c>
      <c r="V471">
        <v>900</v>
      </c>
      <c r="W471">
        <v>300</v>
      </c>
      <c r="X471">
        <f t="shared" si="72"/>
        <v>114000</v>
      </c>
      <c r="Y471">
        <v>92500</v>
      </c>
      <c r="Z471" s="7">
        <v>4000000</v>
      </c>
      <c r="AA471">
        <v>2</v>
      </c>
    </row>
    <row r="472" spans="1:27" x14ac:dyDescent="0.45">
      <c r="A472">
        <f t="shared" si="74"/>
        <v>4</v>
      </c>
      <c r="B472" s="2">
        <v>44393</v>
      </c>
      <c r="C472" s="9">
        <v>44396</v>
      </c>
      <c r="D472" s="3" t="str">
        <f t="shared" si="70"/>
        <v>Close</v>
      </c>
      <c r="E472" t="s">
        <v>178</v>
      </c>
      <c r="F472" t="str">
        <f>IF(A472="","",IF($K$4=1,SUBSTITUTE(SUBSTITUTE(E472,"_","&amp;")&amp;" "&amp;'[1]Expiry Dates Fut'!$A$8&amp;"-NSF",#REF!,#REF!),"nse_fo|"&amp;SUBSTITUTE(E472,"_","&amp;")&amp;$B$4))</f>
        <v>nse_fo|NAM&amp;INDIAEntry Date</v>
      </c>
      <c r="G472">
        <v>1600</v>
      </c>
      <c r="H472">
        <v>4800</v>
      </c>
      <c r="I472">
        <f t="shared" si="73"/>
        <v>3</v>
      </c>
      <c r="J472" s="6">
        <v>431.45</v>
      </c>
      <c r="K472" s="5">
        <f t="shared" si="75"/>
        <v>2070960</v>
      </c>
      <c r="L472" s="4">
        <v>415.1</v>
      </c>
      <c r="M472" s="4">
        <f t="shared" si="76"/>
        <v>-78479.99999999984</v>
      </c>
      <c r="N472" s="6">
        <v>548.56439999999998</v>
      </c>
      <c r="O472" s="6">
        <f t="shared" si="77"/>
        <v>-79028.564399999843</v>
      </c>
      <c r="P472" s="5">
        <f t="shared" si="78"/>
        <v>1992480</v>
      </c>
      <c r="Q472" s="5" t="str">
        <f t="shared" si="79"/>
        <v/>
      </c>
      <c r="R472">
        <v>1</v>
      </c>
      <c r="S472">
        <v>0</v>
      </c>
      <c r="T472">
        <v>0</v>
      </c>
      <c r="U472">
        <v>0</v>
      </c>
      <c r="V472">
        <v>900</v>
      </c>
      <c r="W472">
        <v>300</v>
      </c>
      <c r="X472">
        <f t="shared" si="72"/>
        <v>114000</v>
      </c>
      <c r="Y472">
        <v>92500</v>
      </c>
      <c r="Z472" s="7">
        <v>4000000</v>
      </c>
      <c r="AA472">
        <v>2</v>
      </c>
    </row>
    <row r="473" spans="1:27" x14ac:dyDescent="0.45">
      <c r="A473">
        <f t="shared" si="74"/>
        <v>5</v>
      </c>
      <c r="B473" s="2">
        <v>44393</v>
      </c>
      <c r="C473" s="9">
        <v>44396</v>
      </c>
      <c r="D473" s="3" t="str">
        <f t="shared" ref="D473:D536" si="80">+IF(B473="","",IF(AND(B473&lt;&gt;"",C473=""),"Open","Close"))</f>
        <v>Close</v>
      </c>
      <c r="E473" t="s">
        <v>67</v>
      </c>
      <c r="F473" t="str">
        <f>IF(A473="","",IF($K$4=1,SUBSTITUTE(SUBSTITUTE(E473,"_","&amp;")&amp;" "&amp;'[1]Expiry Dates Fut'!$A$8&amp;"-NSF",#REF!,#REF!),"nse_fo|"&amp;SUBSTITUTE(E473,"_","&amp;")&amp;$B$4))</f>
        <v>nse_fo|PELEntry Date</v>
      </c>
      <c r="G473">
        <v>275</v>
      </c>
      <c r="H473">
        <v>825</v>
      </c>
      <c r="I473">
        <f t="shared" si="73"/>
        <v>3</v>
      </c>
      <c r="J473" s="6">
        <v>2368.75</v>
      </c>
      <c r="K473" s="5">
        <f t="shared" si="75"/>
        <v>1954218.75</v>
      </c>
      <c r="L473" s="4">
        <v>2343.5</v>
      </c>
      <c r="M473" s="4">
        <f t="shared" si="76"/>
        <v>-20831.25</v>
      </c>
      <c r="N473" s="6">
        <v>524.82684374999997</v>
      </c>
      <c r="O473" s="6">
        <f t="shared" si="77"/>
        <v>-21356.076843750001</v>
      </c>
      <c r="P473" s="5">
        <f t="shared" si="78"/>
        <v>1933387.5</v>
      </c>
      <c r="Q473" s="5" t="str">
        <f t="shared" si="79"/>
        <v/>
      </c>
      <c r="R473">
        <v>2</v>
      </c>
      <c r="S473">
        <v>1</v>
      </c>
      <c r="T473">
        <v>0</v>
      </c>
      <c r="U473">
        <v>0</v>
      </c>
      <c r="V473">
        <v>900</v>
      </c>
      <c r="W473">
        <v>300</v>
      </c>
      <c r="X473">
        <f t="shared" si="72"/>
        <v>114500</v>
      </c>
      <c r="Y473">
        <v>92500</v>
      </c>
      <c r="Z473" s="7">
        <v>4000000</v>
      </c>
      <c r="AA473">
        <v>2</v>
      </c>
    </row>
    <row r="474" spans="1:27" x14ac:dyDescent="0.45">
      <c r="A474">
        <v>1</v>
      </c>
      <c r="B474" s="2">
        <v>44396</v>
      </c>
      <c r="C474" s="9">
        <v>44397</v>
      </c>
      <c r="D474" s="3" t="str">
        <f t="shared" si="80"/>
        <v>Close</v>
      </c>
      <c r="E474" t="s">
        <v>169</v>
      </c>
      <c r="F474" t="str">
        <f>IF(A474="","",IF($K$4=1,SUBSTITUTE(SUBSTITUTE(E474,"_","&amp;")&amp;" "&amp;'[1]Expiry Dates Fut'!$A$8&amp;"-NSF",#REF!,#REF!),"nse_fo|"&amp;SUBSTITUTE(E474,"_","&amp;")&amp;$B$4))</f>
        <v>nse_fo|LTIEntry Date</v>
      </c>
      <c r="G474">
        <v>150</v>
      </c>
      <c r="H474">
        <v>450</v>
      </c>
      <c r="I474">
        <f t="shared" si="73"/>
        <v>3</v>
      </c>
      <c r="J474" s="6">
        <v>4413.3500000000004</v>
      </c>
      <c r="K474" s="5">
        <f t="shared" si="75"/>
        <v>1986007.5000000002</v>
      </c>
      <c r="L474" s="4">
        <v>4397.8</v>
      </c>
      <c r="M474" s="4">
        <f t="shared" si="76"/>
        <v>-6997.5000000000819</v>
      </c>
      <c r="N474" s="6">
        <v>535.27736249999998</v>
      </c>
      <c r="O474" s="6">
        <f t="shared" si="77"/>
        <v>-7532.7773625000818</v>
      </c>
      <c r="P474" s="5">
        <f t="shared" si="78"/>
        <v>1979010</v>
      </c>
      <c r="Q474" s="5" t="str">
        <f t="shared" si="79"/>
        <v/>
      </c>
      <c r="R474">
        <v>1</v>
      </c>
      <c r="S474">
        <v>0</v>
      </c>
      <c r="T474">
        <v>1</v>
      </c>
      <c r="U474">
        <v>0</v>
      </c>
      <c r="V474">
        <v>900</v>
      </c>
      <c r="W474">
        <v>300</v>
      </c>
      <c r="X474">
        <f t="shared" si="72"/>
        <v>102500</v>
      </c>
      <c r="Y474">
        <v>92500</v>
      </c>
      <c r="Z474" s="7">
        <v>4000000</v>
      </c>
      <c r="AA474">
        <v>2</v>
      </c>
    </row>
    <row r="475" spans="1:27" x14ac:dyDescent="0.45">
      <c r="A475">
        <v>1</v>
      </c>
      <c r="B475" s="2">
        <v>44397</v>
      </c>
      <c r="C475" s="9">
        <v>44399</v>
      </c>
      <c r="D475" s="3" t="str">
        <f t="shared" si="80"/>
        <v>Close</v>
      </c>
      <c r="E475" t="s">
        <v>161</v>
      </c>
      <c r="F475" t="str">
        <f>IF(A475="","",IF($K$4=1,SUBSTITUTE(SUBSTITUTE(E475,"_","&amp;")&amp;" "&amp;'[1]Expiry Dates Fut'!$A$8&amp;"-NSF",#REF!,#REF!),"nse_fo|"&amp;SUBSTITUTE(E475,"_","&amp;")&amp;$B$4))</f>
        <v>nse_fo|GUJGASLTDEntry Date</v>
      </c>
      <c r="G475">
        <v>1250</v>
      </c>
      <c r="H475">
        <v>2500</v>
      </c>
      <c r="I475">
        <f t="shared" si="73"/>
        <v>2</v>
      </c>
      <c r="J475" s="6">
        <v>705.2</v>
      </c>
      <c r="K475" s="5">
        <f t="shared" si="75"/>
        <v>1763000</v>
      </c>
      <c r="L475" s="4">
        <v>717</v>
      </c>
      <c r="M475" s="4">
        <f t="shared" si="76"/>
        <v>29499.999999999887</v>
      </c>
      <c r="N475" s="6">
        <v>479.99250000000001</v>
      </c>
      <c r="O475" s="6">
        <f t="shared" si="77"/>
        <v>29020.007499999887</v>
      </c>
      <c r="P475" s="5">
        <f t="shared" si="78"/>
        <v>1792500</v>
      </c>
      <c r="Q475" s="5" t="str">
        <f t="shared" si="79"/>
        <v/>
      </c>
      <c r="R475">
        <v>2</v>
      </c>
      <c r="S475">
        <v>1</v>
      </c>
      <c r="T475">
        <v>1</v>
      </c>
      <c r="U475">
        <v>0</v>
      </c>
      <c r="V475">
        <v>900</v>
      </c>
      <c r="W475">
        <v>300</v>
      </c>
      <c r="X475">
        <f t="shared" si="72"/>
        <v>114500</v>
      </c>
      <c r="Y475">
        <v>92500</v>
      </c>
      <c r="Z475" s="7">
        <v>4000000</v>
      </c>
      <c r="AA475">
        <v>2</v>
      </c>
    </row>
    <row r="476" spans="1:27" x14ac:dyDescent="0.45">
      <c r="A476">
        <v>1</v>
      </c>
      <c r="B476" s="2">
        <v>44399</v>
      </c>
      <c r="C476" s="9">
        <v>44400</v>
      </c>
      <c r="D476" s="3" t="str">
        <f t="shared" si="80"/>
        <v>Close</v>
      </c>
      <c r="E476" t="s">
        <v>148</v>
      </c>
      <c r="F476" t="str">
        <f>IF(A476="","",IF($K$4=1,SUBSTITUTE(SUBSTITUTE(E476,"_","&amp;")&amp;" "&amp;'[1]Expiry Dates Fut'!$A$8&amp;"-NSF",#REF!,#REF!),"nse_fo|"&amp;SUBSTITUTE(E476,"_","&amp;")&amp;$B$4))</f>
        <v>nse_fo|BAJAJFINSVEntry Date</v>
      </c>
      <c r="G476">
        <v>75</v>
      </c>
      <c r="H476">
        <v>150</v>
      </c>
      <c r="I476">
        <f t="shared" si="73"/>
        <v>2</v>
      </c>
      <c r="J476" s="6">
        <v>12948</v>
      </c>
      <c r="K476" s="5">
        <f t="shared" si="75"/>
        <v>1942200</v>
      </c>
      <c r="L476" s="4">
        <v>13008.025</v>
      </c>
      <c r="M476" s="4">
        <f t="shared" si="76"/>
        <v>9003.7499999999454</v>
      </c>
      <c r="N476" s="6">
        <v>525.60950624999998</v>
      </c>
      <c r="O476" s="6">
        <f t="shared" si="77"/>
        <v>8478.1404937499447</v>
      </c>
      <c r="P476" s="5">
        <f t="shared" si="78"/>
        <v>1951203.75</v>
      </c>
      <c r="Q476" s="5" t="str">
        <f t="shared" si="79"/>
        <v/>
      </c>
      <c r="R476">
        <v>2</v>
      </c>
      <c r="S476">
        <v>1</v>
      </c>
      <c r="T476">
        <v>2</v>
      </c>
      <c r="U476">
        <v>0</v>
      </c>
      <c r="V476">
        <v>900</v>
      </c>
      <c r="W476">
        <v>300</v>
      </c>
      <c r="X476">
        <f t="shared" si="72"/>
        <v>114500</v>
      </c>
      <c r="Y476">
        <v>92500</v>
      </c>
      <c r="Z476" s="7">
        <v>4000000</v>
      </c>
      <c r="AA476">
        <v>2</v>
      </c>
    </row>
    <row r="477" spans="1:27" x14ac:dyDescent="0.45">
      <c r="A477">
        <f t="shared" si="74"/>
        <v>2</v>
      </c>
      <c r="B477" s="2">
        <v>44399</v>
      </c>
      <c r="C477" s="9">
        <v>44400</v>
      </c>
      <c r="D477" s="3" t="str">
        <f t="shared" si="80"/>
        <v>Close</v>
      </c>
      <c r="E477" t="s">
        <v>145</v>
      </c>
      <c r="F477" t="str">
        <f>IF(A477="","",IF($K$4=1,SUBSTITUTE(SUBSTITUTE(E477,"_","&amp;")&amp;" "&amp;'[1]Expiry Dates Fut'!$A$8&amp;"-NSF",#REF!,#REF!),"nse_fo|"&amp;SUBSTITUTE(E477,"_","&amp;")&amp;$B$4))</f>
        <v>nse_fo|BAJFINANCEEntry Date</v>
      </c>
      <c r="G477">
        <v>125</v>
      </c>
      <c r="H477">
        <v>250</v>
      </c>
      <c r="I477">
        <f t="shared" si="73"/>
        <v>2</v>
      </c>
      <c r="J477" s="6">
        <v>6248.6</v>
      </c>
      <c r="K477" s="5">
        <f t="shared" si="75"/>
        <v>1562150</v>
      </c>
      <c r="L477" s="4">
        <v>6212.45</v>
      </c>
      <c r="M477" s="4">
        <f t="shared" si="76"/>
        <v>-9037.5000000001364</v>
      </c>
      <c r="N477" s="6">
        <v>420.56043749999998</v>
      </c>
      <c r="O477" s="6">
        <f t="shared" si="77"/>
        <v>-9458.0604375001367</v>
      </c>
      <c r="P477" s="5">
        <f t="shared" si="78"/>
        <v>1553112.5</v>
      </c>
      <c r="Q477" s="5" t="str">
        <f t="shared" si="79"/>
        <v/>
      </c>
      <c r="R477">
        <v>2</v>
      </c>
      <c r="S477">
        <v>1</v>
      </c>
      <c r="T477">
        <v>1</v>
      </c>
      <c r="U477">
        <v>0</v>
      </c>
      <c r="V477">
        <v>900</v>
      </c>
      <c r="W477">
        <v>300</v>
      </c>
      <c r="X477">
        <f t="shared" si="72"/>
        <v>114500</v>
      </c>
      <c r="Y477">
        <v>92500</v>
      </c>
      <c r="Z477" s="7">
        <v>4000000</v>
      </c>
      <c r="AA477">
        <v>2</v>
      </c>
    </row>
    <row r="478" spans="1:27" x14ac:dyDescent="0.45">
      <c r="A478">
        <f t="shared" si="74"/>
        <v>3</v>
      </c>
      <c r="B478" s="2">
        <v>44399</v>
      </c>
      <c r="C478" s="9">
        <v>44400</v>
      </c>
      <c r="D478" s="3" t="str">
        <f t="shared" si="80"/>
        <v>Close</v>
      </c>
      <c r="E478" t="s">
        <v>78</v>
      </c>
      <c r="F478" t="str">
        <f>IF(A478="","",IF($K$4=1,SUBSTITUTE(SUBSTITUTE(E478,"_","&amp;")&amp;" "&amp;'[1]Expiry Dates Fut'!$A$8&amp;"-NSF",#REF!,#REF!),"nse_fo|"&amp;SUBSTITUTE(E478,"_","&amp;")&amp;$B$4))</f>
        <v>nse_fo|JUBLFOODEntry Date</v>
      </c>
      <c r="G478">
        <v>250</v>
      </c>
      <c r="H478">
        <v>500</v>
      </c>
      <c r="I478">
        <f t="shared" si="73"/>
        <v>2</v>
      </c>
      <c r="J478" s="6">
        <v>3358.05</v>
      </c>
      <c r="K478" s="5">
        <f t="shared" si="75"/>
        <v>1679025</v>
      </c>
      <c r="L478" s="4">
        <v>3458.3</v>
      </c>
      <c r="M478" s="4">
        <f t="shared" si="76"/>
        <v>50125</v>
      </c>
      <c r="N478" s="6">
        <v>460.10362500000002</v>
      </c>
      <c r="O478" s="6">
        <f t="shared" si="77"/>
        <v>49664.896374999997</v>
      </c>
      <c r="P478" s="5">
        <f t="shared" si="78"/>
        <v>1729150</v>
      </c>
      <c r="Q478" s="5" t="str">
        <f t="shared" si="79"/>
        <v/>
      </c>
      <c r="R478">
        <v>2</v>
      </c>
      <c r="S478">
        <v>1</v>
      </c>
      <c r="T478">
        <v>1</v>
      </c>
      <c r="U478">
        <v>0</v>
      </c>
      <c r="V478">
        <v>900</v>
      </c>
      <c r="W478">
        <v>300</v>
      </c>
      <c r="X478">
        <f t="shared" si="72"/>
        <v>114500</v>
      </c>
      <c r="Y478">
        <v>92500</v>
      </c>
      <c r="Z478" s="7">
        <v>4000000</v>
      </c>
      <c r="AA478">
        <v>2</v>
      </c>
    </row>
    <row r="479" spans="1:27" x14ac:dyDescent="0.45">
      <c r="A479">
        <f t="shared" si="74"/>
        <v>4</v>
      </c>
      <c r="B479" s="2">
        <v>44399</v>
      </c>
      <c r="C479" s="9">
        <v>44400</v>
      </c>
      <c r="D479" s="3" t="str">
        <f t="shared" si="80"/>
        <v>Close</v>
      </c>
      <c r="E479" t="s">
        <v>168</v>
      </c>
      <c r="F479" t="str">
        <f>IF(A479="","",IF($K$4=1,SUBSTITUTE(SUBSTITUTE(E479,"_","&amp;")&amp;" "&amp;'[1]Expiry Dates Fut'!$A$8&amp;"-NSF",#REF!,#REF!),"nse_fo|"&amp;SUBSTITUTE(E479,"_","&amp;")&amp;$B$4))</f>
        <v>nse_fo|LTTSEntry Date</v>
      </c>
      <c r="G479">
        <v>200</v>
      </c>
      <c r="H479">
        <v>400</v>
      </c>
      <c r="I479">
        <f t="shared" si="73"/>
        <v>2</v>
      </c>
      <c r="J479" s="6">
        <v>3524.1</v>
      </c>
      <c r="K479" s="5">
        <f t="shared" si="75"/>
        <v>1409640</v>
      </c>
      <c r="L479" s="4">
        <v>3516.65</v>
      </c>
      <c r="M479" s="4">
        <f t="shared" si="76"/>
        <v>-2979.9999999999272</v>
      </c>
      <c r="N479" s="6">
        <v>380.20049999999998</v>
      </c>
      <c r="O479" s="6">
        <f t="shared" si="77"/>
        <v>-3360.2004999999272</v>
      </c>
      <c r="P479" s="5">
        <f t="shared" si="78"/>
        <v>1406660</v>
      </c>
      <c r="Q479" s="5" t="str">
        <f t="shared" si="79"/>
        <v/>
      </c>
      <c r="R479">
        <v>1</v>
      </c>
      <c r="S479">
        <v>0</v>
      </c>
      <c r="T479">
        <v>1</v>
      </c>
      <c r="U479">
        <v>0</v>
      </c>
      <c r="V479">
        <v>900</v>
      </c>
      <c r="W479">
        <v>300</v>
      </c>
      <c r="X479">
        <f t="shared" si="72"/>
        <v>114000</v>
      </c>
      <c r="Y479">
        <v>92500</v>
      </c>
      <c r="Z479" s="7">
        <v>4000000</v>
      </c>
      <c r="AA479">
        <v>2</v>
      </c>
    </row>
    <row r="480" spans="1:27" x14ac:dyDescent="0.45">
      <c r="A480">
        <f t="shared" si="74"/>
        <v>5</v>
      </c>
      <c r="B480" s="2">
        <v>44399</v>
      </c>
      <c r="C480" s="9">
        <v>44400</v>
      </c>
      <c r="D480" s="3" t="str">
        <f t="shared" si="80"/>
        <v>Close</v>
      </c>
      <c r="E480" t="s">
        <v>49</v>
      </c>
      <c r="F480" t="str">
        <f>IF(A480="","",IF($K$4=1,SUBSTITUTE(SUBSTITUTE(E480,"_","&amp;")&amp;" "&amp;'[1]Expiry Dates Fut'!$A$8&amp;"-NSF",#REF!,#REF!),"nse_fo|"&amp;SUBSTITUTE(E480,"_","&amp;")&amp;$B$4))</f>
        <v>nse_fo|MANAPPURAMEntry Date</v>
      </c>
      <c r="G480">
        <v>6000</v>
      </c>
      <c r="H480">
        <v>12000</v>
      </c>
      <c r="I480">
        <f t="shared" si="73"/>
        <v>2</v>
      </c>
      <c r="J480" s="6">
        <v>194.15</v>
      </c>
      <c r="K480" s="5">
        <f t="shared" si="75"/>
        <v>2329800</v>
      </c>
      <c r="L480" s="4">
        <v>193.875</v>
      </c>
      <c r="M480" s="4">
        <f t="shared" si="76"/>
        <v>-3300.0000000000682</v>
      </c>
      <c r="N480" s="6">
        <v>628.60050000000001</v>
      </c>
      <c r="O480" s="6">
        <f t="shared" si="77"/>
        <v>-3928.6005000000682</v>
      </c>
      <c r="P480" s="5">
        <f t="shared" si="78"/>
        <v>2326500</v>
      </c>
      <c r="Q480" s="5" t="str">
        <f t="shared" si="79"/>
        <v/>
      </c>
      <c r="R480">
        <v>1</v>
      </c>
      <c r="S480">
        <v>0</v>
      </c>
      <c r="T480">
        <v>2</v>
      </c>
      <c r="U480">
        <v>0</v>
      </c>
      <c r="V480">
        <v>900</v>
      </c>
      <c r="W480">
        <v>300</v>
      </c>
      <c r="X480">
        <f t="shared" si="72"/>
        <v>114000</v>
      </c>
      <c r="Y480">
        <v>92500</v>
      </c>
      <c r="Z480" s="7">
        <v>4000000</v>
      </c>
      <c r="AA480">
        <v>2</v>
      </c>
    </row>
    <row r="481" spans="1:27" x14ac:dyDescent="0.45">
      <c r="A481">
        <f t="shared" si="74"/>
        <v>6</v>
      </c>
      <c r="B481" s="2">
        <v>44399</v>
      </c>
      <c r="C481" s="9">
        <v>44400</v>
      </c>
      <c r="D481" s="3" t="str">
        <f t="shared" si="80"/>
        <v>Close</v>
      </c>
      <c r="E481" t="s">
        <v>130</v>
      </c>
      <c r="F481" t="str">
        <f>IF(A481="","",IF($K$4=1,SUBSTITUTE(SUBSTITUTE(E481,"_","&amp;")&amp;" "&amp;'[1]Expiry Dates Fut'!$A$8&amp;"-NSF",#REF!,#REF!),"nse_fo|"&amp;SUBSTITUTE(E481,"_","&amp;")&amp;$B$4))</f>
        <v>nse_fo|TECHMEntry Date</v>
      </c>
      <c r="G481">
        <v>600</v>
      </c>
      <c r="H481">
        <v>1800</v>
      </c>
      <c r="I481">
        <f t="shared" si="73"/>
        <v>3</v>
      </c>
      <c r="J481" s="6">
        <v>1092.5999999999999</v>
      </c>
      <c r="K481" s="5">
        <f t="shared" si="75"/>
        <v>1966679.9999999998</v>
      </c>
      <c r="L481" s="4">
        <v>1126.5999999999999</v>
      </c>
      <c r="M481" s="4">
        <f t="shared" si="76"/>
        <v>61200</v>
      </c>
      <c r="N481" s="6">
        <v>539.26559999999995</v>
      </c>
      <c r="O481" s="6">
        <f t="shared" si="77"/>
        <v>60660.734400000001</v>
      </c>
      <c r="P481" s="5">
        <f t="shared" si="78"/>
        <v>2027879.9999999998</v>
      </c>
      <c r="Q481" s="5" t="str">
        <f t="shared" si="79"/>
        <v/>
      </c>
      <c r="R481">
        <v>1</v>
      </c>
      <c r="S481">
        <v>0</v>
      </c>
      <c r="T481">
        <v>1</v>
      </c>
      <c r="U481">
        <v>0</v>
      </c>
      <c r="V481">
        <v>900</v>
      </c>
      <c r="W481">
        <v>300</v>
      </c>
      <c r="X481">
        <f t="shared" si="72"/>
        <v>114000</v>
      </c>
      <c r="Y481">
        <v>92500</v>
      </c>
      <c r="Z481" s="7">
        <v>4000000</v>
      </c>
      <c r="AA481">
        <v>2</v>
      </c>
    </row>
    <row r="482" spans="1:27" x14ac:dyDescent="0.45">
      <c r="A482">
        <f t="shared" si="74"/>
        <v>7</v>
      </c>
      <c r="B482" s="2">
        <v>44399</v>
      </c>
      <c r="C482" s="9">
        <v>44400</v>
      </c>
      <c r="D482" s="3" t="str">
        <f t="shared" si="80"/>
        <v>Close</v>
      </c>
      <c r="E482" t="s">
        <v>163</v>
      </c>
      <c r="F482" t="str">
        <f>IF(A482="","",IF($K$4=1,SUBSTITUTE(SUBSTITUTE(E482,"_","&amp;")&amp;" "&amp;'[1]Expiry Dates Fut'!$A$8&amp;"-NSF",#REF!,#REF!),"nse_fo|"&amp;SUBSTITUTE(E482,"_","&amp;")&amp;$B$4))</f>
        <v>nse_fo|TRENTEntry Date</v>
      </c>
      <c r="G482">
        <v>725</v>
      </c>
      <c r="H482">
        <v>2175</v>
      </c>
      <c r="I482">
        <f t="shared" si="73"/>
        <v>3</v>
      </c>
      <c r="J482" s="6">
        <v>897.66666666999902</v>
      </c>
      <c r="K482" s="5">
        <f t="shared" si="75"/>
        <v>1952425.0000072478</v>
      </c>
      <c r="L482" s="4">
        <v>912.31666667000002</v>
      </c>
      <c r="M482" s="4">
        <f t="shared" si="76"/>
        <v>31863.750000002176</v>
      </c>
      <c r="N482" s="6">
        <v>531.45635625195723</v>
      </c>
      <c r="O482" s="6">
        <f t="shared" si="77"/>
        <v>31332.293643750218</v>
      </c>
      <c r="P482" s="5">
        <f t="shared" si="78"/>
        <v>1984288.7500072501</v>
      </c>
      <c r="Q482" s="5" t="str">
        <f t="shared" si="79"/>
        <v/>
      </c>
      <c r="R482">
        <v>2</v>
      </c>
      <c r="S482">
        <v>2</v>
      </c>
      <c r="T482">
        <v>2</v>
      </c>
      <c r="U482">
        <v>0</v>
      </c>
      <c r="V482">
        <v>900</v>
      </c>
      <c r="W482">
        <v>300</v>
      </c>
      <c r="X482">
        <f t="shared" si="72"/>
        <v>115000</v>
      </c>
      <c r="Y482">
        <v>92500</v>
      </c>
      <c r="Z482" s="7">
        <v>4000000</v>
      </c>
      <c r="AA482">
        <v>2</v>
      </c>
    </row>
    <row r="483" spans="1:27" x14ac:dyDescent="0.45">
      <c r="A483">
        <v>1</v>
      </c>
      <c r="B483" s="2">
        <v>44400</v>
      </c>
      <c r="C483" s="9">
        <v>44403</v>
      </c>
      <c r="D483" s="3" t="str">
        <f t="shared" si="80"/>
        <v>Close</v>
      </c>
      <c r="E483" t="s">
        <v>78</v>
      </c>
      <c r="F483" t="str">
        <f>IF(A483="","",IF($K$4=1,SUBSTITUTE(SUBSTITUTE(E483,"_","&amp;")&amp;" "&amp;'[1]Expiry Dates Fut'!$A$8&amp;"-NSF",#REF!,#REF!),"nse_fo|"&amp;SUBSTITUTE(E483,"_","&amp;")&amp;$B$4))</f>
        <v>nse_fo|JUBLFOODEntry Date</v>
      </c>
      <c r="G483">
        <v>250</v>
      </c>
      <c r="H483">
        <v>500</v>
      </c>
      <c r="I483">
        <f t="shared" si="73"/>
        <v>2</v>
      </c>
      <c r="J483" s="6">
        <v>3588.25</v>
      </c>
      <c r="K483" s="5">
        <f t="shared" si="75"/>
        <v>1794125</v>
      </c>
      <c r="L483" s="4">
        <v>3573.1</v>
      </c>
      <c r="M483" s="4">
        <f t="shared" si="76"/>
        <v>-7575.0000000000455</v>
      </c>
      <c r="N483" s="6">
        <v>483.39112499999999</v>
      </c>
      <c r="O483" s="6">
        <f t="shared" si="77"/>
        <v>-8058.3911250000456</v>
      </c>
      <c r="P483" s="5">
        <f t="shared" si="78"/>
        <v>1786550</v>
      </c>
      <c r="Q483" s="5" t="str">
        <f t="shared" si="79"/>
        <v/>
      </c>
      <c r="R483">
        <v>1</v>
      </c>
      <c r="S483">
        <v>0</v>
      </c>
      <c r="T483">
        <v>1</v>
      </c>
      <c r="U483">
        <v>0</v>
      </c>
      <c r="V483">
        <v>900</v>
      </c>
      <c r="W483">
        <v>300</v>
      </c>
      <c r="X483">
        <f t="shared" si="72"/>
        <v>114000</v>
      </c>
      <c r="Y483">
        <v>92500</v>
      </c>
      <c r="Z483" s="7">
        <v>4000000</v>
      </c>
      <c r="AA483">
        <v>2</v>
      </c>
    </row>
    <row r="484" spans="1:27" x14ac:dyDescent="0.45">
      <c r="A484">
        <f t="shared" si="74"/>
        <v>2</v>
      </c>
      <c r="B484" s="2">
        <v>44400</v>
      </c>
      <c r="C484" s="9">
        <v>44403</v>
      </c>
      <c r="D484" s="3" t="str">
        <f t="shared" si="80"/>
        <v>Close</v>
      </c>
      <c r="E484" t="s">
        <v>159</v>
      </c>
      <c r="F484" t="str">
        <f>IF(A484="","",IF($K$4=1,SUBSTITUTE(SUBSTITUTE(E484,"_","&amp;")&amp;" "&amp;'[1]Expiry Dates Fut'!$A$8&amp;"-NSF",#REF!,#REF!),"nse_fo|"&amp;SUBSTITUTE(E484,"_","&amp;")&amp;$B$4))</f>
        <v>nse_fo|LALPATHLABEntry Date</v>
      </c>
      <c r="G484">
        <v>250</v>
      </c>
      <c r="H484">
        <v>500</v>
      </c>
      <c r="I484">
        <f t="shared" si="73"/>
        <v>2</v>
      </c>
      <c r="J484" s="6">
        <v>3482.1</v>
      </c>
      <c r="K484" s="5">
        <f t="shared" si="75"/>
        <v>1741050</v>
      </c>
      <c r="L484" s="4">
        <v>3504.25</v>
      </c>
      <c r="M484" s="4">
        <f t="shared" si="76"/>
        <v>11075.000000000045</v>
      </c>
      <c r="N484" s="6">
        <v>471.57862499999999</v>
      </c>
      <c r="O484" s="6">
        <f t="shared" si="77"/>
        <v>10603.421375000045</v>
      </c>
      <c r="P484" s="5">
        <f t="shared" si="78"/>
        <v>1752125</v>
      </c>
      <c r="Q484" s="5" t="str">
        <f t="shared" si="79"/>
        <v/>
      </c>
      <c r="R484">
        <v>3</v>
      </c>
      <c r="S484">
        <v>1</v>
      </c>
      <c r="T484">
        <v>1</v>
      </c>
      <c r="U484">
        <v>0</v>
      </c>
      <c r="V484">
        <v>900</v>
      </c>
      <c r="W484">
        <v>300</v>
      </c>
      <c r="X484">
        <f t="shared" si="72"/>
        <v>115500</v>
      </c>
      <c r="Y484">
        <v>92500</v>
      </c>
      <c r="Z484" s="7">
        <v>4000000</v>
      </c>
      <c r="AA484">
        <v>2</v>
      </c>
    </row>
    <row r="485" spans="1:27" x14ac:dyDescent="0.45">
      <c r="A485">
        <v>1</v>
      </c>
      <c r="B485" s="2">
        <v>44403</v>
      </c>
      <c r="C485" s="9">
        <v>44404</v>
      </c>
      <c r="D485" s="3" t="str">
        <f t="shared" si="80"/>
        <v>Close</v>
      </c>
      <c r="E485" t="s">
        <v>66</v>
      </c>
      <c r="F485" t="str">
        <f>IF(A485="","",IF($K$4=1,SUBSTITUTE(SUBSTITUTE(E485,"_","&amp;")&amp;" "&amp;'[1]Expiry Dates Fut'!$A$8&amp;"-NSF",#REF!,#REF!),"nse_fo|"&amp;SUBSTITUTE(E485,"_","&amp;")&amp;$B$4))</f>
        <v>nse_fo|IBULHSGFINEntry Date</v>
      </c>
      <c r="G485">
        <v>3100</v>
      </c>
      <c r="H485">
        <v>6200</v>
      </c>
      <c r="I485">
        <f t="shared" si="73"/>
        <v>2</v>
      </c>
      <c r="J485" s="6">
        <v>291.89999999999998</v>
      </c>
      <c r="K485" s="5">
        <f t="shared" si="75"/>
        <v>1809779.9999999998</v>
      </c>
      <c r="L485" s="4">
        <v>285</v>
      </c>
      <c r="M485" s="4">
        <f t="shared" si="76"/>
        <v>-42779.999999999862</v>
      </c>
      <c r="N485" s="6">
        <v>482.86529999999999</v>
      </c>
      <c r="O485" s="6">
        <f t="shared" si="77"/>
        <v>-43262.865299999859</v>
      </c>
      <c r="P485" s="5">
        <f t="shared" si="78"/>
        <v>1767000</v>
      </c>
      <c r="Q485" s="5" t="str">
        <f t="shared" si="79"/>
        <v/>
      </c>
      <c r="R485">
        <v>1</v>
      </c>
      <c r="S485">
        <v>0</v>
      </c>
      <c r="T485">
        <v>2</v>
      </c>
      <c r="U485">
        <v>0</v>
      </c>
      <c r="V485">
        <v>900</v>
      </c>
      <c r="W485">
        <v>300</v>
      </c>
      <c r="X485">
        <f t="shared" si="72"/>
        <v>102500</v>
      </c>
      <c r="Y485">
        <v>92500</v>
      </c>
      <c r="Z485" s="7">
        <v>4000000</v>
      </c>
      <c r="AA485">
        <v>2</v>
      </c>
    </row>
    <row r="486" spans="1:27" x14ac:dyDescent="0.45">
      <c r="A486">
        <f t="shared" si="74"/>
        <v>2</v>
      </c>
      <c r="B486" s="2">
        <v>44403</v>
      </c>
      <c r="C486" s="9">
        <v>44404</v>
      </c>
      <c r="D486" s="3" t="str">
        <f t="shared" si="80"/>
        <v>Close</v>
      </c>
      <c r="E486" t="s">
        <v>170</v>
      </c>
      <c r="F486" t="str">
        <f>IF(A486="","",IF($K$4=1,SUBSTITUTE(SUBSTITUTE(E486,"_","&amp;")&amp;" "&amp;'[1]Expiry Dates Fut'!$A$8&amp;"-NSF",#REF!,#REF!),"nse_fo|"&amp;SUBSTITUTE(E486,"_","&amp;")&amp;$B$4))</f>
        <v>nse_fo|MPHASISEntry Date</v>
      </c>
      <c r="G486">
        <v>325</v>
      </c>
      <c r="H486">
        <v>650</v>
      </c>
      <c r="I486">
        <f t="shared" si="73"/>
        <v>2</v>
      </c>
      <c r="J486" s="6">
        <v>2594.25</v>
      </c>
      <c r="K486" s="5">
        <f t="shared" si="75"/>
        <v>1686262.5</v>
      </c>
      <c r="L486" s="4">
        <v>2598.625</v>
      </c>
      <c r="M486" s="4">
        <f t="shared" si="76"/>
        <v>2843.75</v>
      </c>
      <c r="N486" s="6">
        <v>455.67478125000002</v>
      </c>
      <c r="O486" s="6">
        <f t="shared" si="77"/>
        <v>2388.0752187500002</v>
      </c>
      <c r="P486" s="5">
        <f t="shared" si="78"/>
        <v>1689106.25</v>
      </c>
      <c r="Q486" s="5" t="str">
        <f t="shared" si="79"/>
        <v/>
      </c>
      <c r="R486">
        <v>1</v>
      </c>
      <c r="S486">
        <v>0</v>
      </c>
      <c r="T486">
        <v>2</v>
      </c>
      <c r="U486">
        <v>0</v>
      </c>
      <c r="V486">
        <v>900</v>
      </c>
      <c r="W486">
        <v>300</v>
      </c>
      <c r="X486">
        <f t="shared" si="72"/>
        <v>102500</v>
      </c>
      <c r="Y486">
        <v>92500</v>
      </c>
      <c r="Z486" s="7">
        <v>4000000</v>
      </c>
      <c r="AA486">
        <v>2</v>
      </c>
    </row>
    <row r="487" spans="1:27" x14ac:dyDescent="0.45">
      <c r="A487">
        <v>1</v>
      </c>
      <c r="B487" s="2">
        <v>44404</v>
      </c>
      <c r="C487" s="9">
        <v>44405</v>
      </c>
      <c r="D487" s="3" t="str">
        <f t="shared" si="80"/>
        <v>Close</v>
      </c>
      <c r="E487" t="s">
        <v>84</v>
      </c>
      <c r="F487" t="str">
        <f>IF(A487="","",IF($K$4=1,SUBSTITUTE(SUBSTITUTE(E487,"_","&amp;")&amp;" "&amp;'[1]Expiry Dates Fut'!$A$8&amp;"-NSF",#REF!,#REF!),"nse_fo|"&amp;SUBSTITUTE(E487,"_","&amp;")&amp;$B$4))</f>
        <v>nse_fo|HINDALCOEntry Date</v>
      </c>
      <c r="G487">
        <v>2150</v>
      </c>
      <c r="H487">
        <v>4300</v>
      </c>
      <c r="I487">
        <f t="shared" si="73"/>
        <v>2</v>
      </c>
      <c r="J487" s="6">
        <v>418.25</v>
      </c>
      <c r="K487" s="5">
        <f t="shared" si="75"/>
        <v>1798475</v>
      </c>
      <c r="L487" s="4">
        <v>415.2</v>
      </c>
      <c r="M487" s="4">
        <f t="shared" si="76"/>
        <v>-13115.000000000049</v>
      </c>
      <c r="N487" s="6">
        <v>483.817725</v>
      </c>
      <c r="O487" s="6">
        <f t="shared" si="77"/>
        <v>-13598.81772500005</v>
      </c>
      <c r="P487" s="5">
        <f t="shared" si="78"/>
        <v>1785360</v>
      </c>
      <c r="Q487" s="5" t="str">
        <f t="shared" si="79"/>
        <v/>
      </c>
      <c r="R487">
        <v>1</v>
      </c>
      <c r="S487">
        <v>0</v>
      </c>
      <c r="T487">
        <v>1</v>
      </c>
      <c r="U487">
        <v>0</v>
      </c>
      <c r="V487">
        <v>900</v>
      </c>
      <c r="W487">
        <v>300</v>
      </c>
      <c r="X487">
        <f t="shared" si="72"/>
        <v>114000</v>
      </c>
      <c r="Y487">
        <v>92500</v>
      </c>
      <c r="Z487" s="7">
        <v>4000000</v>
      </c>
      <c r="AA487">
        <v>2</v>
      </c>
    </row>
    <row r="488" spans="1:27" x14ac:dyDescent="0.45">
      <c r="A488">
        <f t="shared" si="74"/>
        <v>2</v>
      </c>
      <c r="B488" s="2">
        <v>44404</v>
      </c>
      <c r="C488" s="9">
        <v>44405</v>
      </c>
      <c r="D488" s="3" t="str">
        <f t="shared" si="80"/>
        <v>Close</v>
      </c>
      <c r="E488" t="s">
        <v>51</v>
      </c>
      <c r="F488" t="str">
        <f>IF(A488="","",IF($K$4=1,SUBSTITUTE(SUBSTITUTE(E488,"_","&amp;")&amp;" "&amp;'[1]Expiry Dates Fut'!$A$8&amp;"-NSF",#REF!,#REF!),"nse_fo|"&amp;SUBSTITUTE(E488,"_","&amp;")&amp;$B$4))</f>
        <v>nse_fo|JINDALSTELEntry Date</v>
      </c>
      <c r="G488">
        <v>2500</v>
      </c>
      <c r="H488">
        <v>5000</v>
      </c>
      <c r="I488">
        <f t="shared" si="73"/>
        <v>2</v>
      </c>
      <c r="J488" s="6">
        <v>423.2</v>
      </c>
      <c r="K488" s="5">
        <f t="shared" si="75"/>
        <v>2116000</v>
      </c>
      <c r="L488" s="4">
        <v>421.95</v>
      </c>
      <c r="M488" s="4">
        <f t="shared" si="76"/>
        <v>-6250</v>
      </c>
      <c r="N488" s="6">
        <v>570.47625000000005</v>
      </c>
      <c r="O488" s="6">
        <f t="shared" si="77"/>
        <v>-6820.4762499999997</v>
      </c>
      <c r="P488" s="5">
        <f t="shared" si="78"/>
        <v>2109750</v>
      </c>
      <c r="Q488" s="5" t="str">
        <f t="shared" si="79"/>
        <v/>
      </c>
      <c r="R488">
        <v>1</v>
      </c>
      <c r="S488">
        <v>0</v>
      </c>
      <c r="T488">
        <v>1</v>
      </c>
      <c r="U488">
        <v>0</v>
      </c>
      <c r="V488">
        <v>900</v>
      </c>
      <c r="W488">
        <v>300</v>
      </c>
      <c r="X488">
        <f t="shared" ref="X488:X551" si="81">+IF(B488="","",IF(WEEKDAY(B488)=2,IF(R488=1,102500,IF(AND(R488=2,S488=1),103000,IF(AND(R488=2,S488=2),103500,104000))),IF(R488=1,114000,IF(AND(R488=2,S488=1),114500,IF(AND(R488=2,S488=2),115000,115500)))))</f>
        <v>114000</v>
      </c>
      <c r="Y488">
        <v>92500</v>
      </c>
      <c r="Z488" s="7">
        <v>4000000</v>
      </c>
      <c r="AA488">
        <v>2</v>
      </c>
    </row>
    <row r="489" spans="1:27" x14ac:dyDescent="0.45">
      <c r="A489">
        <f t="shared" si="74"/>
        <v>3</v>
      </c>
      <c r="B489" s="2">
        <v>44404</v>
      </c>
      <c r="C489" s="9">
        <v>44405</v>
      </c>
      <c r="D489" s="3" t="str">
        <f t="shared" si="80"/>
        <v>Close</v>
      </c>
      <c r="E489" t="s">
        <v>67</v>
      </c>
      <c r="F489" t="str">
        <f>IF(A489="","",IF($K$4=1,SUBSTITUTE(SUBSTITUTE(E489,"_","&amp;")&amp;" "&amp;'[1]Expiry Dates Fut'!$A$8&amp;"-NSF",#REF!,#REF!),"nse_fo|"&amp;SUBSTITUTE(E489,"_","&amp;")&amp;$B$4))</f>
        <v>nse_fo|PELEntry Date</v>
      </c>
      <c r="G489">
        <v>275</v>
      </c>
      <c r="H489">
        <v>825</v>
      </c>
      <c r="I489">
        <f t="shared" ref="I489:I552" si="82">+IF(D489="","",H489/G489)</f>
        <v>3</v>
      </c>
      <c r="J489" s="6">
        <v>2388.9499999999998</v>
      </c>
      <c r="K489" s="5">
        <f t="shared" si="75"/>
        <v>1970883.7499999998</v>
      </c>
      <c r="L489" s="4">
        <v>2353.6999999999998</v>
      </c>
      <c r="M489" s="4">
        <f t="shared" si="76"/>
        <v>-29081.25</v>
      </c>
      <c r="N489" s="6">
        <v>528.21264374999998</v>
      </c>
      <c r="O489" s="6">
        <f t="shared" si="77"/>
        <v>-29609.462643750001</v>
      </c>
      <c r="P489" s="5">
        <f t="shared" si="78"/>
        <v>1941802.4999999998</v>
      </c>
      <c r="Q489" s="5" t="str">
        <f t="shared" si="79"/>
        <v/>
      </c>
      <c r="R489">
        <v>2</v>
      </c>
      <c r="S489">
        <v>1</v>
      </c>
      <c r="T489">
        <v>1</v>
      </c>
      <c r="U489">
        <v>0</v>
      </c>
      <c r="V489">
        <v>900</v>
      </c>
      <c r="W489">
        <v>300</v>
      </c>
      <c r="X489">
        <f t="shared" si="81"/>
        <v>114500</v>
      </c>
      <c r="Y489">
        <v>92500</v>
      </c>
      <c r="Z489" s="7">
        <v>4000000</v>
      </c>
      <c r="AA489">
        <v>2</v>
      </c>
    </row>
    <row r="490" spans="1:27" x14ac:dyDescent="0.45">
      <c r="A490">
        <f t="shared" si="74"/>
        <v>4</v>
      </c>
      <c r="B490" s="2">
        <v>44404</v>
      </c>
      <c r="C490" s="9">
        <v>44405</v>
      </c>
      <c r="D490" s="3" t="str">
        <f t="shared" si="80"/>
        <v>Close</v>
      </c>
      <c r="E490" t="s">
        <v>179</v>
      </c>
      <c r="F490" t="str">
        <f>IF(A490="","",IF($K$4=1,SUBSTITUTE(SUBSTITUTE(E490,"_","&amp;")&amp;" "&amp;'[1]Expiry Dates Fut'!$A$8&amp;"-NSF",#REF!,#REF!),"nse_fo|"&amp;SUBSTITUTE(E490,"_","&amp;")&amp;$B$4))</f>
        <v>nse_fo|PFIZEREntry Date</v>
      </c>
      <c r="G490">
        <v>125</v>
      </c>
      <c r="H490">
        <v>250</v>
      </c>
      <c r="I490">
        <f t="shared" si="82"/>
        <v>2</v>
      </c>
      <c r="J490" s="6">
        <v>6006.05</v>
      </c>
      <c r="K490" s="5">
        <f t="shared" si="75"/>
        <v>1501512.5</v>
      </c>
      <c r="L490" s="4">
        <v>5974.5749999999998</v>
      </c>
      <c r="M490" s="4">
        <f t="shared" si="76"/>
        <v>-7868.7500000000909</v>
      </c>
      <c r="N490" s="6">
        <v>404.34609375000002</v>
      </c>
      <c r="O490" s="6">
        <f t="shared" si="77"/>
        <v>-8273.0960937500913</v>
      </c>
      <c r="P490" s="5">
        <f t="shared" si="78"/>
        <v>1493643.75</v>
      </c>
      <c r="Q490" s="5" t="str">
        <f t="shared" si="79"/>
        <v/>
      </c>
      <c r="R490">
        <v>1</v>
      </c>
      <c r="S490">
        <v>0</v>
      </c>
      <c r="T490">
        <v>2</v>
      </c>
      <c r="U490">
        <v>0</v>
      </c>
      <c r="V490">
        <v>900</v>
      </c>
      <c r="W490">
        <v>300</v>
      </c>
      <c r="X490">
        <f t="shared" si="81"/>
        <v>114000</v>
      </c>
      <c r="Y490">
        <v>92500</v>
      </c>
      <c r="Z490" s="7">
        <v>4000000</v>
      </c>
      <c r="AA490">
        <v>2</v>
      </c>
    </row>
    <row r="491" spans="1:27" x14ac:dyDescent="0.45">
      <c r="A491">
        <v>1</v>
      </c>
      <c r="B491" s="2">
        <v>44410</v>
      </c>
      <c r="C491" s="9">
        <v>44411</v>
      </c>
      <c r="D491" s="3" t="str">
        <f t="shared" si="80"/>
        <v>Close</v>
      </c>
      <c r="E491" t="s">
        <v>47</v>
      </c>
      <c r="F491" t="str">
        <f>IF(A491="","",IF($K$4=1,SUBSTITUTE(SUBSTITUTE(E491,"_","&amp;")&amp;" "&amp;'[1]Expiry Dates Fut'!$A$8&amp;"-NSF",#REF!,#REF!),"nse_fo|"&amp;SUBSTITUTE(E491,"_","&amp;")&amp;$B$4))</f>
        <v>nse_fo|BHELEntry Date</v>
      </c>
      <c r="G491">
        <v>10500</v>
      </c>
      <c r="H491">
        <v>31500</v>
      </c>
      <c r="I491">
        <f t="shared" si="82"/>
        <v>3</v>
      </c>
      <c r="J491" s="6">
        <v>60.3</v>
      </c>
      <c r="K491" s="5">
        <f t="shared" si="75"/>
        <v>1899450</v>
      </c>
      <c r="L491" s="4">
        <v>59.883333329999999</v>
      </c>
      <c r="M491" s="4">
        <f t="shared" si="76"/>
        <v>-13125.000104999934</v>
      </c>
      <c r="N491" s="6">
        <v>511.07962498582498</v>
      </c>
      <c r="O491" s="6">
        <f t="shared" si="77"/>
        <v>-13636.079729985759</v>
      </c>
      <c r="P491" s="5">
        <f t="shared" si="78"/>
        <v>1886324.9998949999</v>
      </c>
      <c r="Q491" s="5" t="str">
        <f t="shared" si="79"/>
        <v/>
      </c>
      <c r="R491">
        <v>1</v>
      </c>
      <c r="S491">
        <v>0</v>
      </c>
      <c r="T491">
        <v>2</v>
      </c>
      <c r="U491">
        <v>0</v>
      </c>
      <c r="V491">
        <v>900</v>
      </c>
      <c r="W491">
        <v>300</v>
      </c>
      <c r="X491">
        <f t="shared" si="81"/>
        <v>102500</v>
      </c>
      <c r="Y491">
        <v>92500</v>
      </c>
      <c r="Z491" s="7">
        <v>4000000</v>
      </c>
      <c r="AA491">
        <v>2</v>
      </c>
    </row>
    <row r="492" spans="1:27" x14ac:dyDescent="0.45">
      <c r="A492">
        <f t="shared" si="74"/>
        <v>2</v>
      </c>
      <c r="B492" s="2">
        <v>44410</v>
      </c>
      <c r="C492" s="9">
        <v>44411</v>
      </c>
      <c r="D492" s="3" t="str">
        <f t="shared" si="80"/>
        <v>Close</v>
      </c>
      <c r="E492" t="s">
        <v>138</v>
      </c>
      <c r="F492" t="str">
        <f>IF(A492="","",IF($K$4=1,SUBSTITUTE(SUBSTITUTE(E492,"_","&amp;")&amp;" "&amp;'[1]Expiry Dates Fut'!$A$8&amp;"-NSF",#REF!,#REF!),"nse_fo|"&amp;SUBSTITUTE(E492,"_","&amp;")&amp;$B$4))</f>
        <v>nse_fo|GODREJPROPEntry Date</v>
      </c>
      <c r="G492">
        <v>650</v>
      </c>
      <c r="H492">
        <v>1300</v>
      </c>
      <c r="I492">
        <f t="shared" si="82"/>
        <v>2</v>
      </c>
      <c r="J492" s="6">
        <v>1669.75</v>
      </c>
      <c r="K492" s="5">
        <f t="shared" si="75"/>
        <v>2170675</v>
      </c>
      <c r="L492" s="4">
        <v>1683.2</v>
      </c>
      <c r="M492" s="4">
        <f t="shared" si="76"/>
        <v>17485.000000000058</v>
      </c>
      <c r="N492" s="6">
        <v>588.442725</v>
      </c>
      <c r="O492" s="6">
        <f t="shared" si="77"/>
        <v>16896.557275000057</v>
      </c>
      <c r="P492" s="5">
        <f t="shared" si="78"/>
        <v>2188160</v>
      </c>
      <c r="Q492" s="5" t="str">
        <f t="shared" si="79"/>
        <v/>
      </c>
      <c r="R492">
        <v>1</v>
      </c>
      <c r="S492">
        <v>0</v>
      </c>
      <c r="T492">
        <v>2</v>
      </c>
      <c r="U492">
        <v>0</v>
      </c>
      <c r="V492">
        <v>900</v>
      </c>
      <c r="W492">
        <v>300</v>
      </c>
      <c r="X492">
        <f t="shared" si="81"/>
        <v>102500</v>
      </c>
      <c r="Y492">
        <v>92500</v>
      </c>
      <c r="Z492" s="7">
        <v>4000000</v>
      </c>
      <c r="AA492">
        <v>2</v>
      </c>
    </row>
    <row r="493" spans="1:27" x14ac:dyDescent="0.45">
      <c r="A493">
        <f t="shared" si="74"/>
        <v>3</v>
      </c>
      <c r="B493" s="2">
        <v>44410</v>
      </c>
      <c r="C493" s="9">
        <v>44411</v>
      </c>
      <c r="D493" s="3" t="str">
        <f t="shared" si="80"/>
        <v>Close</v>
      </c>
      <c r="E493" t="s">
        <v>161</v>
      </c>
      <c r="F493" t="str">
        <f>IF(A493="","",IF($K$4=1,SUBSTITUTE(SUBSTITUTE(E493,"_","&amp;")&amp;" "&amp;'[1]Expiry Dates Fut'!$A$8&amp;"-NSF",#REF!,#REF!),"nse_fo|"&amp;SUBSTITUTE(E493,"_","&amp;")&amp;$B$4))</f>
        <v>nse_fo|GUJGASLTDEntry Date</v>
      </c>
      <c r="G493">
        <v>1250</v>
      </c>
      <c r="H493">
        <v>2500</v>
      </c>
      <c r="I493">
        <f t="shared" si="82"/>
        <v>2</v>
      </c>
      <c r="J493" s="6">
        <v>745.875</v>
      </c>
      <c r="K493" s="5">
        <f t="shared" si="75"/>
        <v>1864687.5</v>
      </c>
      <c r="L493" s="4">
        <v>750.875</v>
      </c>
      <c r="M493" s="4">
        <f t="shared" si="76"/>
        <v>12500</v>
      </c>
      <c r="N493" s="6">
        <v>505.15312499999999</v>
      </c>
      <c r="O493" s="6">
        <f t="shared" si="77"/>
        <v>11994.846874999999</v>
      </c>
      <c r="P493" s="5">
        <f t="shared" si="78"/>
        <v>1877187.5</v>
      </c>
      <c r="Q493" s="5" t="str">
        <f t="shared" si="79"/>
        <v/>
      </c>
      <c r="R493">
        <v>2</v>
      </c>
      <c r="S493">
        <v>2</v>
      </c>
      <c r="T493">
        <v>2</v>
      </c>
      <c r="U493">
        <v>0</v>
      </c>
      <c r="V493">
        <v>900</v>
      </c>
      <c r="W493">
        <v>300</v>
      </c>
      <c r="X493">
        <f t="shared" si="81"/>
        <v>103500</v>
      </c>
      <c r="Y493">
        <v>92500</v>
      </c>
      <c r="Z493" s="7">
        <v>4000000</v>
      </c>
      <c r="AA493">
        <v>2</v>
      </c>
    </row>
    <row r="494" spans="1:27" x14ac:dyDescent="0.45">
      <c r="A494">
        <f t="shared" si="74"/>
        <v>4</v>
      </c>
      <c r="B494" s="2">
        <v>44410</v>
      </c>
      <c r="C494" s="9">
        <v>44411</v>
      </c>
      <c r="D494" s="3" t="str">
        <f t="shared" si="80"/>
        <v>Close</v>
      </c>
      <c r="E494" t="s">
        <v>81</v>
      </c>
      <c r="F494" t="str">
        <f>IF(A494="","",IF($K$4=1,SUBSTITUTE(SUBSTITUTE(E494,"_","&amp;")&amp;" "&amp;'[1]Expiry Dates Fut'!$A$8&amp;"-NSF",#REF!,#REF!),"nse_fo|"&amp;SUBSTITUTE(E494,"_","&amp;")&amp;$B$4))</f>
        <v>nse_fo|IDFCFIRSTBEntry Date</v>
      </c>
      <c r="G494">
        <v>9500</v>
      </c>
      <c r="H494">
        <v>38000</v>
      </c>
      <c r="I494">
        <f t="shared" si="82"/>
        <v>4</v>
      </c>
      <c r="J494" s="6">
        <v>50.95</v>
      </c>
      <c r="K494" s="5">
        <f t="shared" si="75"/>
        <v>1936100</v>
      </c>
      <c r="L494" s="4">
        <v>51.7</v>
      </c>
      <c r="M494" s="4">
        <f t="shared" si="76"/>
        <v>28500</v>
      </c>
      <c r="N494" s="6">
        <v>526.59450000000004</v>
      </c>
      <c r="O494" s="6">
        <f t="shared" si="77"/>
        <v>27973.405500000001</v>
      </c>
      <c r="P494" s="5">
        <f t="shared" si="78"/>
        <v>1964600</v>
      </c>
      <c r="Q494" s="5" t="str">
        <f t="shared" si="79"/>
        <v/>
      </c>
      <c r="R494">
        <v>2</v>
      </c>
      <c r="S494">
        <v>1</v>
      </c>
      <c r="T494">
        <v>1</v>
      </c>
      <c r="U494">
        <v>0</v>
      </c>
      <c r="V494">
        <v>900</v>
      </c>
      <c r="W494">
        <v>300</v>
      </c>
      <c r="X494">
        <f t="shared" si="81"/>
        <v>103000</v>
      </c>
      <c r="Y494">
        <v>92500</v>
      </c>
      <c r="Z494" s="7">
        <v>4000000</v>
      </c>
      <c r="AA494">
        <v>2</v>
      </c>
    </row>
    <row r="495" spans="1:27" x14ac:dyDescent="0.45">
      <c r="A495">
        <f t="shared" si="74"/>
        <v>5</v>
      </c>
      <c r="B495" s="2">
        <v>44410</v>
      </c>
      <c r="C495" s="9">
        <v>44411</v>
      </c>
      <c r="D495" s="3" t="str">
        <f t="shared" si="80"/>
        <v>Close</v>
      </c>
      <c r="E495" t="s">
        <v>67</v>
      </c>
      <c r="F495" t="str">
        <f>IF(A495="","",IF($K$4=1,SUBSTITUTE(SUBSTITUTE(E495,"_","&amp;")&amp;" "&amp;'[1]Expiry Dates Fut'!$A$8&amp;"-NSF",#REF!,#REF!),"nse_fo|"&amp;SUBSTITUTE(E495,"_","&amp;")&amp;$B$4))</f>
        <v>nse_fo|PELEntry Date</v>
      </c>
      <c r="G495">
        <v>275</v>
      </c>
      <c r="H495">
        <v>825</v>
      </c>
      <c r="I495">
        <f t="shared" si="82"/>
        <v>3</v>
      </c>
      <c r="J495" s="6">
        <v>2436.75</v>
      </c>
      <c r="K495" s="5">
        <f t="shared" si="75"/>
        <v>2010318.75</v>
      </c>
      <c r="L495" s="4">
        <v>2501.1999999999998</v>
      </c>
      <c r="M495" s="4">
        <f t="shared" si="76"/>
        <v>53171.249999999847</v>
      </c>
      <c r="N495" s="6">
        <v>549.96418125000002</v>
      </c>
      <c r="O495" s="6">
        <f t="shared" si="77"/>
        <v>52621.28581874985</v>
      </c>
      <c r="P495" s="5">
        <f t="shared" si="78"/>
        <v>2063489.9999999998</v>
      </c>
      <c r="Q495" s="5" t="str">
        <f t="shared" si="79"/>
        <v/>
      </c>
      <c r="R495">
        <v>1</v>
      </c>
      <c r="S495">
        <v>0</v>
      </c>
      <c r="T495">
        <v>1</v>
      </c>
      <c r="U495">
        <v>0</v>
      </c>
      <c r="V495">
        <v>900</v>
      </c>
      <c r="W495">
        <v>300</v>
      </c>
      <c r="X495">
        <f t="shared" si="81"/>
        <v>102500</v>
      </c>
      <c r="Y495">
        <v>92500</v>
      </c>
      <c r="Z495" s="7">
        <v>4000000</v>
      </c>
      <c r="AA495">
        <v>2</v>
      </c>
    </row>
    <row r="496" spans="1:27" x14ac:dyDescent="0.45">
      <c r="A496">
        <f t="shared" si="74"/>
        <v>6</v>
      </c>
      <c r="B496" s="2">
        <v>44410</v>
      </c>
      <c r="C496" s="9">
        <v>44411</v>
      </c>
      <c r="D496" s="3" t="str">
        <f t="shared" si="80"/>
        <v>Close</v>
      </c>
      <c r="E496" t="s">
        <v>162</v>
      </c>
      <c r="F496" t="str">
        <f>IF(A496="","",IF($K$4=1,SUBSTITUTE(SUBSTITUTE(E496,"_","&amp;")&amp;" "&amp;'[1]Expiry Dates Fut'!$A$8&amp;"-NSF",#REF!,#REF!),"nse_fo|"&amp;SUBSTITUTE(E496,"_","&amp;")&amp;$B$4))</f>
        <v>nse_fo|PIINDEntry Date</v>
      </c>
      <c r="G496">
        <v>250</v>
      </c>
      <c r="H496">
        <v>500</v>
      </c>
      <c r="I496">
        <f t="shared" si="82"/>
        <v>2</v>
      </c>
      <c r="J496" s="6">
        <v>3117.25</v>
      </c>
      <c r="K496" s="5">
        <f t="shared" si="75"/>
        <v>1558625</v>
      </c>
      <c r="L496" s="4">
        <v>3240</v>
      </c>
      <c r="M496" s="4">
        <f t="shared" si="76"/>
        <v>61375</v>
      </c>
      <c r="N496" s="6">
        <v>429.114375</v>
      </c>
      <c r="O496" s="6">
        <f t="shared" si="77"/>
        <v>60945.885625000003</v>
      </c>
      <c r="P496" s="5">
        <f t="shared" si="78"/>
        <v>1620000</v>
      </c>
      <c r="Q496" s="5" t="str">
        <f t="shared" si="79"/>
        <v/>
      </c>
      <c r="R496">
        <v>2</v>
      </c>
      <c r="S496">
        <v>1</v>
      </c>
      <c r="T496">
        <v>2</v>
      </c>
      <c r="U496">
        <v>0</v>
      </c>
      <c r="V496">
        <v>900</v>
      </c>
      <c r="W496">
        <v>300</v>
      </c>
      <c r="X496">
        <f t="shared" si="81"/>
        <v>103000</v>
      </c>
      <c r="Y496">
        <v>92500</v>
      </c>
      <c r="Z496" s="7">
        <v>4000000</v>
      </c>
      <c r="AA496">
        <v>2</v>
      </c>
    </row>
    <row r="497" spans="1:27" x14ac:dyDescent="0.45">
      <c r="A497">
        <f t="shared" si="74"/>
        <v>7</v>
      </c>
      <c r="B497" s="2">
        <v>44410</v>
      </c>
      <c r="C497" s="9">
        <v>44411</v>
      </c>
      <c r="D497" s="3" t="str">
        <f t="shared" si="80"/>
        <v>Close</v>
      </c>
      <c r="E497" t="s">
        <v>76</v>
      </c>
      <c r="F497" t="str">
        <f>IF(A497="","",IF($K$4=1,SUBSTITUTE(SUBSTITUTE(E497,"_","&amp;")&amp;" "&amp;'[1]Expiry Dates Fut'!$A$8&amp;"-NSF",#REF!,#REF!),"nse_fo|"&amp;SUBSTITUTE(E497,"_","&amp;")&amp;$B$4))</f>
        <v>nse_fo|SRFEntry Date</v>
      </c>
      <c r="G497">
        <v>125</v>
      </c>
      <c r="H497">
        <v>250</v>
      </c>
      <c r="I497">
        <f t="shared" si="82"/>
        <v>2</v>
      </c>
      <c r="J497" s="6">
        <v>9015.75</v>
      </c>
      <c r="K497" s="5">
        <f t="shared" si="75"/>
        <v>2253937.5</v>
      </c>
      <c r="L497" s="4">
        <v>8834.7000000000007</v>
      </c>
      <c r="M497" s="4">
        <f t="shared" si="76"/>
        <v>-45262.499999999818</v>
      </c>
      <c r="N497" s="6">
        <v>602.45268750000002</v>
      </c>
      <c r="O497" s="6">
        <f t="shared" si="77"/>
        <v>-45864.952687499819</v>
      </c>
      <c r="P497" s="5">
        <f t="shared" si="78"/>
        <v>2208675</v>
      </c>
      <c r="Q497" s="5" t="str">
        <f t="shared" si="79"/>
        <v/>
      </c>
      <c r="R497">
        <v>1</v>
      </c>
      <c r="S497">
        <v>0</v>
      </c>
      <c r="T497">
        <v>1</v>
      </c>
      <c r="U497">
        <v>0</v>
      </c>
      <c r="V497">
        <v>900</v>
      </c>
      <c r="W497">
        <v>300</v>
      </c>
      <c r="X497">
        <f t="shared" si="81"/>
        <v>102500</v>
      </c>
      <c r="Y497">
        <v>92500</v>
      </c>
      <c r="Z497" s="7">
        <v>4000000</v>
      </c>
      <c r="AA497">
        <v>2</v>
      </c>
    </row>
    <row r="498" spans="1:27" x14ac:dyDescent="0.45">
      <c r="A498">
        <f t="shared" si="74"/>
        <v>8</v>
      </c>
      <c r="B498" s="2">
        <v>44410</v>
      </c>
      <c r="C498" s="9">
        <v>44411</v>
      </c>
      <c r="D498" s="3" t="str">
        <f t="shared" si="80"/>
        <v>Close</v>
      </c>
      <c r="E498" t="s">
        <v>163</v>
      </c>
      <c r="F498" t="str">
        <f>IF(A498="","",IF($K$4=1,SUBSTITUTE(SUBSTITUTE(E498,"_","&amp;")&amp;" "&amp;'[1]Expiry Dates Fut'!$A$8&amp;"-NSF",#REF!,#REF!),"nse_fo|"&amp;SUBSTITUTE(E498,"_","&amp;")&amp;$B$4))</f>
        <v>nse_fo|TRENTEntry Date</v>
      </c>
      <c r="G498">
        <v>725</v>
      </c>
      <c r="H498">
        <v>2175</v>
      </c>
      <c r="I498">
        <f t="shared" si="82"/>
        <v>3</v>
      </c>
      <c r="J498" s="6">
        <v>958.55</v>
      </c>
      <c r="K498" s="5">
        <f t="shared" si="75"/>
        <v>2084846.25</v>
      </c>
      <c r="L498" s="4">
        <v>956.75</v>
      </c>
      <c r="M498" s="4">
        <f t="shared" si="76"/>
        <v>-3914.9999999999009</v>
      </c>
      <c r="N498" s="6">
        <v>562.37996250000003</v>
      </c>
      <c r="O498" s="6">
        <f t="shared" si="77"/>
        <v>-4477.379962499901</v>
      </c>
      <c r="P498" s="5">
        <f t="shared" si="78"/>
        <v>2080931.25</v>
      </c>
      <c r="Q498" s="5" t="str">
        <f t="shared" si="79"/>
        <v/>
      </c>
      <c r="R498">
        <v>2</v>
      </c>
      <c r="S498">
        <v>1</v>
      </c>
      <c r="T498">
        <v>2</v>
      </c>
      <c r="U498">
        <v>0</v>
      </c>
      <c r="V498">
        <v>900</v>
      </c>
      <c r="W498">
        <v>300</v>
      </c>
      <c r="X498">
        <f t="shared" si="81"/>
        <v>103000</v>
      </c>
      <c r="Y498">
        <v>92500</v>
      </c>
      <c r="Z498" s="7">
        <v>4000000</v>
      </c>
      <c r="AA498">
        <v>2</v>
      </c>
    </row>
    <row r="499" spans="1:27" x14ac:dyDescent="0.45">
      <c r="A499">
        <v>1</v>
      </c>
      <c r="B499" s="2">
        <v>44411</v>
      </c>
      <c r="C499" s="9">
        <v>44412</v>
      </c>
      <c r="D499" s="3" t="str">
        <f t="shared" si="80"/>
        <v>Close</v>
      </c>
      <c r="E499" t="s">
        <v>160</v>
      </c>
      <c r="F499" t="str">
        <f>IF(A499="","",IF($K$4=1,SUBSTITUTE(SUBSTITUTE(E499,"_","&amp;")&amp;" "&amp;'[1]Expiry Dates Fut'!$A$8&amp;"-NSF",#REF!,#REF!),"nse_fo|"&amp;SUBSTITUTE(E499,"_","&amp;")&amp;$B$4))</f>
        <v>nse_fo|DEEPAKNTREntry Date</v>
      </c>
      <c r="G499">
        <v>500</v>
      </c>
      <c r="H499">
        <v>1000</v>
      </c>
      <c r="I499">
        <f t="shared" si="82"/>
        <v>2</v>
      </c>
      <c r="J499" s="6">
        <v>2147.1</v>
      </c>
      <c r="K499" s="5">
        <f t="shared" si="75"/>
        <v>2147100</v>
      </c>
      <c r="L499" s="4">
        <v>2105.875</v>
      </c>
      <c r="M499" s="4">
        <f t="shared" si="76"/>
        <v>-41224.999999999913</v>
      </c>
      <c r="N499" s="6">
        <v>574.15162499999997</v>
      </c>
      <c r="O499" s="6">
        <f t="shared" si="77"/>
        <v>-41799.151624999911</v>
      </c>
      <c r="P499" s="5">
        <f t="shared" si="78"/>
        <v>2105875</v>
      </c>
      <c r="Q499" s="5" t="str">
        <f t="shared" si="79"/>
        <v/>
      </c>
      <c r="R499">
        <v>1</v>
      </c>
      <c r="S499">
        <v>0</v>
      </c>
      <c r="T499">
        <v>2</v>
      </c>
      <c r="U499">
        <v>0</v>
      </c>
      <c r="V499">
        <v>900</v>
      </c>
      <c r="W499">
        <v>300</v>
      </c>
      <c r="X499">
        <f t="shared" si="81"/>
        <v>114000</v>
      </c>
      <c r="Y499">
        <v>92500</v>
      </c>
      <c r="Z499" s="7">
        <v>4000000</v>
      </c>
      <c r="AA499">
        <v>2</v>
      </c>
    </row>
    <row r="500" spans="1:27" x14ac:dyDescent="0.45">
      <c r="A500">
        <f t="shared" si="74"/>
        <v>2</v>
      </c>
      <c r="B500" s="2">
        <v>44411</v>
      </c>
      <c r="C500" s="9">
        <v>44412</v>
      </c>
      <c r="D500" s="3" t="str">
        <f t="shared" si="80"/>
        <v>Close</v>
      </c>
      <c r="E500" t="s">
        <v>140</v>
      </c>
      <c r="F500" t="str">
        <f>IF(A500="","",IF($K$4=1,SUBSTITUTE(SUBSTITUTE(E500,"_","&amp;")&amp;" "&amp;'[1]Expiry Dates Fut'!$A$8&amp;"-NSF",#REF!,#REF!),"nse_fo|"&amp;SUBSTITUTE(E500,"_","&amp;")&amp;$B$4))</f>
        <v>nse_fo|HAVELLSEntry Date</v>
      </c>
      <c r="G500">
        <v>500</v>
      </c>
      <c r="H500">
        <v>1500</v>
      </c>
      <c r="I500">
        <f t="shared" si="82"/>
        <v>3</v>
      </c>
      <c r="J500" s="6">
        <v>1234.75</v>
      </c>
      <c r="K500" s="5">
        <f t="shared" si="75"/>
        <v>1852125</v>
      </c>
      <c r="L500" s="4">
        <v>1230.45</v>
      </c>
      <c r="M500" s="4">
        <f t="shared" si="76"/>
        <v>-6449.9999999999318</v>
      </c>
      <c r="N500" s="6">
        <v>499.20300000000003</v>
      </c>
      <c r="O500" s="6">
        <f t="shared" si="77"/>
        <v>-6949.2029999999322</v>
      </c>
      <c r="P500" s="5">
        <f t="shared" si="78"/>
        <v>1845675</v>
      </c>
      <c r="Q500" s="5" t="str">
        <f t="shared" si="79"/>
        <v/>
      </c>
      <c r="R500">
        <v>2</v>
      </c>
      <c r="S500">
        <v>1</v>
      </c>
      <c r="T500">
        <v>2</v>
      </c>
      <c r="U500">
        <v>0</v>
      </c>
      <c r="V500">
        <v>900</v>
      </c>
      <c r="W500">
        <v>300</v>
      </c>
      <c r="X500">
        <f t="shared" si="81"/>
        <v>114500</v>
      </c>
      <c r="Y500">
        <v>92500</v>
      </c>
      <c r="Z500" s="7">
        <v>4000000</v>
      </c>
      <c r="AA500">
        <v>2</v>
      </c>
    </row>
    <row r="501" spans="1:27" x14ac:dyDescent="0.45">
      <c r="A501">
        <f t="shared" si="74"/>
        <v>3</v>
      </c>
      <c r="B501" s="2">
        <v>44411</v>
      </c>
      <c r="C501" s="9">
        <v>44412</v>
      </c>
      <c r="D501" s="3" t="str">
        <f t="shared" si="80"/>
        <v>Close</v>
      </c>
      <c r="E501" t="s">
        <v>159</v>
      </c>
      <c r="F501" t="str">
        <f>IF(A501="","",IF($K$4=1,SUBSTITUTE(SUBSTITUTE(E501,"_","&amp;")&amp;" "&amp;'[1]Expiry Dates Fut'!$A$8&amp;"-NSF",#REF!,#REF!),"nse_fo|"&amp;SUBSTITUTE(E501,"_","&amp;")&amp;$B$4))</f>
        <v>nse_fo|LALPATHLABEntry Date</v>
      </c>
      <c r="G501">
        <v>250</v>
      </c>
      <c r="H501">
        <v>500</v>
      </c>
      <c r="I501">
        <f t="shared" si="82"/>
        <v>2</v>
      </c>
      <c r="J501" s="6">
        <v>3867</v>
      </c>
      <c r="K501" s="5">
        <f t="shared" si="75"/>
        <v>1933500</v>
      </c>
      <c r="L501" s="4">
        <v>3895.05</v>
      </c>
      <c r="M501" s="4">
        <f t="shared" si="76"/>
        <v>14025.000000000091</v>
      </c>
      <c r="N501" s="6">
        <v>523.93837499999995</v>
      </c>
      <c r="O501" s="6">
        <f t="shared" si="77"/>
        <v>13501.061625000091</v>
      </c>
      <c r="P501" s="5">
        <f t="shared" si="78"/>
        <v>1947525</v>
      </c>
      <c r="Q501" s="5" t="str">
        <f t="shared" si="79"/>
        <v/>
      </c>
      <c r="R501">
        <v>1</v>
      </c>
      <c r="S501">
        <v>0</v>
      </c>
      <c r="T501">
        <v>1</v>
      </c>
      <c r="U501">
        <v>0</v>
      </c>
      <c r="V501">
        <v>900</v>
      </c>
      <c r="W501">
        <v>300</v>
      </c>
      <c r="X501">
        <f t="shared" si="81"/>
        <v>114000</v>
      </c>
      <c r="Y501">
        <v>92500</v>
      </c>
      <c r="Z501" s="7">
        <v>4000000</v>
      </c>
      <c r="AA501">
        <v>2</v>
      </c>
    </row>
    <row r="502" spans="1:27" x14ac:dyDescent="0.45">
      <c r="A502">
        <f t="shared" si="74"/>
        <v>4</v>
      </c>
      <c r="B502" s="2">
        <v>44411</v>
      </c>
      <c r="C502" s="9">
        <v>44412</v>
      </c>
      <c r="D502" s="3" t="str">
        <f t="shared" si="80"/>
        <v>Close</v>
      </c>
      <c r="E502" t="s">
        <v>35</v>
      </c>
      <c r="F502" t="str">
        <f>IF(A502="","",IF($K$4=1,SUBSTITUTE(SUBSTITUTE(E502,"_","&amp;")&amp;" "&amp;'[1]Expiry Dates Fut'!$A$8&amp;"-NSF",#REF!,#REF!),"nse_fo|"&amp;SUBSTITUTE(E502,"_","&amp;")&amp;$B$4))</f>
        <v>nse_fo|TITANEntry Date</v>
      </c>
      <c r="G502">
        <v>375</v>
      </c>
      <c r="H502">
        <v>1125</v>
      </c>
      <c r="I502">
        <f t="shared" si="82"/>
        <v>3</v>
      </c>
      <c r="J502" s="6">
        <v>1845.35</v>
      </c>
      <c r="K502" s="5">
        <f t="shared" si="75"/>
        <v>2076018.75</v>
      </c>
      <c r="L502" s="4">
        <v>1838.95</v>
      </c>
      <c r="M502" s="4">
        <f t="shared" si="76"/>
        <v>-7199.9999999998463</v>
      </c>
      <c r="N502" s="6">
        <v>559.55306250000001</v>
      </c>
      <c r="O502" s="6">
        <f t="shared" si="77"/>
        <v>-7759.5530624998464</v>
      </c>
      <c r="P502" s="5">
        <f t="shared" si="78"/>
        <v>2068818.75</v>
      </c>
      <c r="Q502" s="5" t="str">
        <f t="shared" si="79"/>
        <v/>
      </c>
      <c r="R502">
        <v>2</v>
      </c>
      <c r="S502">
        <v>1</v>
      </c>
      <c r="T502">
        <v>1</v>
      </c>
      <c r="U502">
        <v>0</v>
      </c>
      <c r="V502">
        <v>900</v>
      </c>
      <c r="W502">
        <v>300</v>
      </c>
      <c r="X502">
        <f t="shared" si="81"/>
        <v>114500</v>
      </c>
      <c r="Y502">
        <v>92500</v>
      </c>
      <c r="Z502" s="7">
        <v>4000000</v>
      </c>
      <c r="AA502">
        <v>2</v>
      </c>
    </row>
    <row r="503" spans="1:27" x14ac:dyDescent="0.45">
      <c r="A503">
        <f t="shared" si="74"/>
        <v>5</v>
      </c>
      <c r="B503" s="2">
        <v>44411</v>
      </c>
      <c r="C503" s="9">
        <v>44412</v>
      </c>
      <c r="D503" s="3" t="str">
        <f t="shared" si="80"/>
        <v>Close</v>
      </c>
      <c r="E503" t="s">
        <v>37</v>
      </c>
      <c r="F503" t="str">
        <f>IF(A503="","",IF($K$4=1,SUBSTITUTE(SUBSTITUTE(E503,"_","&amp;")&amp;" "&amp;'[1]Expiry Dates Fut'!$A$8&amp;"-NSF",#REF!,#REF!),"nse_fo|"&amp;SUBSTITUTE(E503,"_","&amp;")&amp;$B$4))</f>
        <v>nse_fo|UBLEntry Date</v>
      </c>
      <c r="G503">
        <v>700</v>
      </c>
      <c r="H503">
        <v>1400</v>
      </c>
      <c r="I503">
        <f t="shared" si="82"/>
        <v>2</v>
      </c>
      <c r="J503" s="6">
        <v>1494.5</v>
      </c>
      <c r="K503" s="5">
        <f t="shared" si="75"/>
        <v>2092300</v>
      </c>
      <c r="L503" s="4">
        <v>1459.8</v>
      </c>
      <c r="M503" s="4">
        <f t="shared" si="76"/>
        <v>-48580.000000000065</v>
      </c>
      <c r="N503" s="6">
        <v>558.36270000000002</v>
      </c>
      <c r="O503" s="6">
        <f t="shared" si="77"/>
        <v>-49138.362700000063</v>
      </c>
      <c r="P503" s="5">
        <f t="shared" si="78"/>
        <v>2043720</v>
      </c>
      <c r="Q503" s="5" t="str">
        <f t="shared" si="79"/>
        <v/>
      </c>
      <c r="R503">
        <v>1</v>
      </c>
      <c r="S503">
        <v>0</v>
      </c>
      <c r="T503">
        <v>1</v>
      </c>
      <c r="U503">
        <v>0</v>
      </c>
      <c r="V503">
        <v>900</v>
      </c>
      <c r="W503">
        <v>300</v>
      </c>
      <c r="X503">
        <f t="shared" si="81"/>
        <v>114000</v>
      </c>
      <c r="Y503">
        <v>92500</v>
      </c>
      <c r="Z503" s="7">
        <v>4000000</v>
      </c>
      <c r="AA503">
        <v>2</v>
      </c>
    </row>
    <row r="504" spans="1:27" x14ac:dyDescent="0.45">
      <c r="A504">
        <v>1</v>
      </c>
      <c r="B504" s="2">
        <v>44412</v>
      </c>
      <c r="C504" s="9">
        <v>44413</v>
      </c>
      <c r="D504" s="3" t="str">
        <f t="shared" si="80"/>
        <v>Close</v>
      </c>
      <c r="E504" t="s">
        <v>164</v>
      </c>
      <c r="F504" t="str">
        <f>IF(A504="","",IF($K$4=1,SUBSTITUTE(SUBSTITUTE(E504,"_","&amp;")&amp;" "&amp;'[1]Expiry Dates Fut'!$A$8&amp;"-NSF",#REF!,#REF!),"nse_fo|"&amp;SUBSTITUTE(E504,"_","&amp;")&amp;$B$4))</f>
        <v>nse_fo|GRANULESEntry Date</v>
      </c>
      <c r="G504">
        <v>1550</v>
      </c>
      <c r="H504">
        <v>4650</v>
      </c>
      <c r="I504">
        <f t="shared" si="82"/>
        <v>3</v>
      </c>
      <c r="J504" s="6">
        <v>396.35</v>
      </c>
      <c r="K504" s="5">
        <f t="shared" si="75"/>
        <v>1843027.5</v>
      </c>
      <c r="L504" s="4">
        <v>389.08333333000002</v>
      </c>
      <c r="M504" s="4">
        <f t="shared" si="76"/>
        <v>-33790.000015500031</v>
      </c>
      <c r="N504" s="6">
        <v>493.05577499790752</v>
      </c>
      <c r="O504" s="6">
        <f t="shared" si="77"/>
        <v>-34283.055790497936</v>
      </c>
      <c r="P504" s="5">
        <f t="shared" si="78"/>
        <v>1809237.4999845</v>
      </c>
      <c r="Q504" s="5" t="str">
        <f t="shared" si="79"/>
        <v/>
      </c>
      <c r="R504">
        <v>1</v>
      </c>
      <c r="S504">
        <v>0</v>
      </c>
      <c r="T504">
        <v>2</v>
      </c>
      <c r="U504">
        <v>0</v>
      </c>
      <c r="V504">
        <v>900</v>
      </c>
      <c r="W504">
        <v>300</v>
      </c>
      <c r="X504">
        <f t="shared" si="81"/>
        <v>114000</v>
      </c>
      <c r="Y504">
        <v>92500</v>
      </c>
      <c r="Z504" s="7">
        <v>4000000</v>
      </c>
      <c r="AA504">
        <v>2</v>
      </c>
    </row>
    <row r="505" spans="1:27" x14ac:dyDescent="0.45">
      <c r="A505">
        <f t="shared" si="74"/>
        <v>2</v>
      </c>
      <c r="B505" s="2">
        <v>44412</v>
      </c>
      <c r="C505" s="9">
        <v>44413</v>
      </c>
      <c r="D505" s="3" t="str">
        <f t="shared" si="80"/>
        <v>Close</v>
      </c>
      <c r="E505" t="s">
        <v>146</v>
      </c>
      <c r="F505" t="str">
        <f>IF(A505="","",IF($K$4=1,SUBSTITUTE(SUBSTITUTE(E505,"_","&amp;")&amp;" "&amp;'[1]Expiry Dates Fut'!$A$8&amp;"-NSF",#REF!,#REF!),"nse_fo|"&amp;SUBSTITUTE(E505,"_","&amp;")&amp;$B$4))</f>
        <v>nse_fo|HDFCEntry Date</v>
      </c>
      <c r="G505">
        <v>300</v>
      </c>
      <c r="H505">
        <v>600</v>
      </c>
      <c r="I505">
        <f t="shared" si="82"/>
        <v>2</v>
      </c>
      <c r="J505" s="6">
        <v>2645.8</v>
      </c>
      <c r="K505" s="5">
        <f t="shared" si="75"/>
        <v>1587480</v>
      </c>
      <c r="L505" s="4">
        <v>2674.45</v>
      </c>
      <c r="M505" s="4">
        <f t="shared" si="76"/>
        <v>17189.999999999782</v>
      </c>
      <c r="N505" s="6">
        <v>430.94024999999999</v>
      </c>
      <c r="O505" s="6">
        <f t="shared" si="77"/>
        <v>16759.059749999782</v>
      </c>
      <c r="P505" s="5">
        <f t="shared" si="78"/>
        <v>1604670</v>
      </c>
      <c r="Q505" s="5" t="str">
        <f t="shared" si="79"/>
        <v/>
      </c>
      <c r="R505">
        <v>1</v>
      </c>
      <c r="S505">
        <v>0</v>
      </c>
      <c r="T505">
        <v>1</v>
      </c>
      <c r="U505">
        <v>0</v>
      </c>
      <c r="V505">
        <v>900</v>
      </c>
      <c r="W505">
        <v>300</v>
      </c>
      <c r="X505">
        <f t="shared" si="81"/>
        <v>114000</v>
      </c>
      <c r="Y505">
        <v>92500</v>
      </c>
      <c r="Z505" s="7">
        <v>4000000</v>
      </c>
      <c r="AA505">
        <v>2</v>
      </c>
    </row>
    <row r="506" spans="1:27" x14ac:dyDescent="0.45">
      <c r="A506">
        <f t="shared" si="74"/>
        <v>3</v>
      </c>
      <c r="B506" s="2">
        <v>44412</v>
      </c>
      <c r="C506" s="9">
        <v>44413</v>
      </c>
      <c r="D506" s="3" t="str">
        <f t="shared" si="80"/>
        <v>Close</v>
      </c>
      <c r="E506" t="s">
        <v>44</v>
      </c>
      <c r="F506" t="str">
        <f>IF(A506="","",IF($K$4=1,SUBSTITUTE(SUBSTITUTE(E506,"_","&amp;")&amp;" "&amp;'[1]Expiry Dates Fut'!$A$8&amp;"-NSF",#REF!,#REF!),"nse_fo|"&amp;SUBSTITUTE(E506,"_","&amp;")&amp;$B$4))</f>
        <v>nse_fo|ICICIPRULIEntry Date</v>
      </c>
      <c r="G506">
        <v>1500</v>
      </c>
      <c r="H506">
        <v>3000</v>
      </c>
      <c r="I506">
        <f t="shared" si="82"/>
        <v>2</v>
      </c>
      <c r="J506" s="6">
        <v>674.5</v>
      </c>
      <c r="K506" s="5">
        <f t="shared" si="75"/>
        <v>2023500</v>
      </c>
      <c r="L506" s="4">
        <v>660.5</v>
      </c>
      <c r="M506" s="4">
        <f t="shared" si="76"/>
        <v>-42000</v>
      </c>
      <c r="N506" s="6">
        <v>540.67499999999995</v>
      </c>
      <c r="O506" s="6">
        <f t="shared" si="77"/>
        <v>-42540.675000000003</v>
      </c>
      <c r="P506" s="5">
        <f t="shared" si="78"/>
        <v>1981500</v>
      </c>
      <c r="Q506" s="5" t="str">
        <f t="shared" si="79"/>
        <v/>
      </c>
      <c r="R506">
        <v>1</v>
      </c>
      <c r="S506">
        <v>0</v>
      </c>
      <c r="T506">
        <v>2</v>
      </c>
      <c r="U506">
        <v>0</v>
      </c>
      <c r="V506">
        <v>900</v>
      </c>
      <c r="W506">
        <v>300</v>
      </c>
      <c r="X506">
        <f t="shared" si="81"/>
        <v>114000</v>
      </c>
      <c r="Y506">
        <v>92500</v>
      </c>
      <c r="Z506" s="7">
        <v>4000000</v>
      </c>
      <c r="AA506">
        <v>2</v>
      </c>
    </row>
    <row r="507" spans="1:27" x14ac:dyDescent="0.45">
      <c r="A507">
        <v>1</v>
      </c>
      <c r="B507" s="2">
        <v>44413</v>
      </c>
      <c r="C507" s="9">
        <v>44414</v>
      </c>
      <c r="D507" s="3" t="str">
        <f t="shared" si="80"/>
        <v>Close</v>
      </c>
      <c r="E507" t="s">
        <v>61</v>
      </c>
      <c r="F507" t="str">
        <f>IF(A507="","",IF($K$4=1,SUBSTITUTE(SUBSTITUTE(E507,"_","&amp;")&amp;" "&amp;'[1]Expiry Dates Fut'!$A$8&amp;"-NSF",#REF!,#REF!),"nse_fo|"&amp;SUBSTITUTE(E507,"_","&amp;")&amp;$B$4))</f>
        <v>nse_fo|BHARTIARTLEntry Date</v>
      </c>
      <c r="G507">
        <v>1851</v>
      </c>
      <c r="H507">
        <v>3702</v>
      </c>
      <c r="I507">
        <f t="shared" si="82"/>
        <v>2</v>
      </c>
      <c r="J507" s="6">
        <v>600.85</v>
      </c>
      <c r="K507" s="5">
        <f t="shared" si="75"/>
        <v>2224346.7000000002</v>
      </c>
      <c r="L507" s="4">
        <v>599.67499999999995</v>
      </c>
      <c r="M507" s="4">
        <f t="shared" si="76"/>
        <v>-4349.8500000002523</v>
      </c>
      <c r="N507" s="6">
        <v>599.98637925000003</v>
      </c>
      <c r="O507" s="6">
        <f t="shared" si="77"/>
        <v>-4949.8363792502523</v>
      </c>
      <c r="P507" s="5">
        <f t="shared" si="78"/>
        <v>2219996.8499999996</v>
      </c>
      <c r="Q507" s="5" t="str">
        <f t="shared" si="79"/>
        <v/>
      </c>
      <c r="R507">
        <v>1</v>
      </c>
      <c r="S507">
        <v>0</v>
      </c>
      <c r="T507">
        <v>2</v>
      </c>
      <c r="U507">
        <v>0</v>
      </c>
      <c r="V507">
        <v>900</v>
      </c>
      <c r="W507">
        <v>300</v>
      </c>
      <c r="X507">
        <f t="shared" si="81"/>
        <v>114000</v>
      </c>
      <c r="Y507">
        <v>92500</v>
      </c>
      <c r="Z507" s="7">
        <v>4000000</v>
      </c>
      <c r="AA507">
        <v>2</v>
      </c>
    </row>
    <row r="508" spans="1:27" x14ac:dyDescent="0.45">
      <c r="A508">
        <f t="shared" si="74"/>
        <v>2</v>
      </c>
      <c r="B508" s="2">
        <v>44413</v>
      </c>
      <c r="C508" s="9">
        <v>44414</v>
      </c>
      <c r="D508" s="3" t="str">
        <f t="shared" si="80"/>
        <v>Close</v>
      </c>
      <c r="E508" t="s">
        <v>64</v>
      </c>
      <c r="F508" t="str">
        <f>IF(A508="","",IF($K$4=1,SUBSTITUTE(SUBSTITUTE(E508,"_","&amp;")&amp;" "&amp;'[1]Expiry Dates Fut'!$A$8&amp;"-NSF",#REF!,#REF!),"nse_fo|"&amp;SUBSTITUTE(E508,"_","&amp;")&amp;$B$4))</f>
        <v>nse_fo|EICHERMOTEntry Date</v>
      </c>
      <c r="G508">
        <v>350</v>
      </c>
      <c r="H508">
        <v>700</v>
      </c>
      <c r="I508">
        <f t="shared" si="82"/>
        <v>2</v>
      </c>
      <c r="J508" s="6">
        <v>2720.5</v>
      </c>
      <c r="K508" s="5">
        <f t="shared" si="75"/>
        <v>1904350</v>
      </c>
      <c r="L508" s="4">
        <v>2729.6750000000002</v>
      </c>
      <c r="M508" s="4">
        <f t="shared" si="76"/>
        <v>6422.5000000001273</v>
      </c>
      <c r="N508" s="6">
        <v>515.0415375</v>
      </c>
      <c r="O508" s="6">
        <f t="shared" si="77"/>
        <v>5907.4584625001271</v>
      </c>
      <c r="P508" s="5">
        <f t="shared" si="78"/>
        <v>1910772.5000000002</v>
      </c>
      <c r="Q508" s="5" t="str">
        <f t="shared" si="79"/>
        <v/>
      </c>
      <c r="R508">
        <v>2</v>
      </c>
      <c r="S508">
        <v>1</v>
      </c>
      <c r="T508">
        <v>2</v>
      </c>
      <c r="U508">
        <v>0</v>
      </c>
      <c r="V508">
        <v>900</v>
      </c>
      <c r="W508">
        <v>300</v>
      </c>
      <c r="X508">
        <f t="shared" si="81"/>
        <v>114500</v>
      </c>
      <c r="Y508">
        <v>92500</v>
      </c>
      <c r="Z508" s="7">
        <v>4000000</v>
      </c>
      <c r="AA508">
        <v>2</v>
      </c>
    </row>
    <row r="509" spans="1:27" x14ac:dyDescent="0.45">
      <c r="A509">
        <f t="shared" si="74"/>
        <v>3</v>
      </c>
      <c r="B509" s="2">
        <v>44413</v>
      </c>
      <c r="C509" s="9">
        <v>44414</v>
      </c>
      <c r="D509" s="3" t="str">
        <f t="shared" si="80"/>
        <v>Close</v>
      </c>
      <c r="E509" t="s">
        <v>156</v>
      </c>
      <c r="F509" t="str">
        <f>IF(A509="","",IF($K$4=1,SUBSTITUTE(SUBSTITUTE(E509,"_","&amp;")&amp;" "&amp;'[1]Expiry Dates Fut'!$A$8&amp;"-NSF",#REF!,#REF!),"nse_fo|"&amp;SUBSTITUTE(E509,"_","&amp;")&amp;$B$4))</f>
        <v>nse_fo|INDUSTOWEREntry Date</v>
      </c>
      <c r="G509">
        <v>2800</v>
      </c>
      <c r="H509">
        <v>8400</v>
      </c>
      <c r="I509">
        <f t="shared" si="82"/>
        <v>3</v>
      </c>
      <c r="J509" s="6">
        <v>213.35</v>
      </c>
      <c r="K509" s="5">
        <f t="shared" si="75"/>
        <v>1792140</v>
      </c>
      <c r="L509" s="4">
        <v>216.25</v>
      </c>
      <c r="M509" s="4">
        <f t="shared" si="76"/>
        <v>24360.000000000047</v>
      </c>
      <c r="N509" s="6">
        <v>487.16640000000001</v>
      </c>
      <c r="O509" s="6">
        <f t="shared" si="77"/>
        <v>23872.833600000049</v>
      </c>
      <c r="P509" s="5">
        <f t="shared" si="78"/>
        <v>1816500</v>
      </c>
      <c r="Q509" s="5" t="str">
        <f t="shared" si="79"/>
        <v/>
      </c>
      <c r="R509">
        <v>1</v>
      </c>
      <c r="S509">
        <v>0</v>
      </c>
      <c r="T509">
        <v>1</v>
      </c>
      <c r="U509">
        <v>0</v>
      </c>
      <c r="V509">
        <v>900</v>
      </c>
      <c r="W509">
        <v>300</v>
      </c>
      <c r="X509">
        <f t="shared" si="81"/>
        <v>114000</v>
      </c>
      <c r="Y509">
        <v>92500</v>
      </c>
      <c r="Z509" s="7">
        <v>4000000</v>
      </c>
      <c r="AA509">
        <v>2</v>
      </c>
    </row>
    <row r="510" spans="1:27" x14ac:dyDescent="0.45">
      <c r="A510">
        <v>1</v>
      </c>
      <c r="B510" s="2">
        <v>44414</v>
      </c>
      <c r="C510" s="9">
        <v>44417</v>
      </c>
      <c r="D510" s="3" t="str">
        <f t="shared" si="80"/>
        <v>Close</v>
      </c>
      <c r="E510" t="s">
        <v>63</v>
      </c>
      <c r="F510" t="str">
        <f>IF(A510="","",IF($K$4=1,SUBSTITUTE(SUBSTITUTE(E510,"_","&amp;")&amp;" "&amp;'[1]Expiry Dates Fut'!$A$8&amp;"-NSF",#REF!,#REF!),"nse_fo|"&amp;SUBSTITUTE(E510,"_","&amp;")&amp;$B$4))</f>
        <v>nse_fo|ADANIENTEntry Date</v>
      </c>
      <c r="G510">
        <f>IF(A510="","",VLOOKUP(E510,'[1]Lot Sizes'!$A$3:$B$198,2,FALSE))</f>
        <v>500</v>
      </c>
      <c r="H510">
        <v>1000</v>
      </c>
      <c r="I510">
        <f t="shared" si="82"/>
        <v>2</v>
      </c>
      <c r="J510" s="6">
        <v>1492.45</v>
      </c>
      <c r="K510" s="5">
        <f t="shared" si="75"/>
        <v>1492450</v>
      </c>
      <c r="L510" s="4">
        <v>1528.3</v>
      </c>
      <c r="M510" s="4">
        <f t="shared" si="76"/>
        <v>35849.999999999913</v>
      </c>
      <c r="N510" s="6">
        <v>407.80124999999998</v>
      </c>
      <c r="O510" s="6">
        <f t="shared" si="77"/>
        <v>35442.198749999916</v>
      </c>
      <c r="P510" s="5">
        <f t="shared" si="78"/>
        <v>1528300</v>
      </c>
      <c r="Q510" s="5" t="str">
        <f t="shared" si="79"/>
        <v/>
      </c>
      <c r="R510">
        <v>1</v>
      </c>
      <c r="S510">
        <v>0</v>
      </c>
      <c r="T510">
        <v>2</v>
      </c>
      <c r="U510">
        <v>0</v>
      </c>
      <c r="V510">
        <v>900</v>
      </c>
      <c r="W510">
        <v>300</v>
      </c>
      <c r="X510">
        <f t="shared" si="81"/>
        <v>114000</v>
      </c>
      <c r="Y510">
        <v>92500</v>
      </c>
      <c r="Z510" s="7">
        <v>4000000</v>
      </c>
      <c r="AA510">
        <v>2</v>
      </c>
    </row>
    <row r="511" spans="1:27" x14ac:dyDescent="0.45">
      <c r="A511">
        <f>A510+1</f>
        <v>2</v>
      </c>
      <c r="B511" s="2">
        <v>44414</v>
      </c>
      <c r="C511" s="9">
        <v>44417</v>
      </c>
      <c r="D511" s="3" t="str">
        <f t="shared" si="80"/>
        <v>Close</v>
      </c>
      <c r="E511" t="s">
        <v>166</v>
      </c>
      <c r="F511" t="str">
        <f>IF(A511="","",IF($K$4=1,SUBSTITUTE(SUBSTITUTE(E511,"_","&amp;")&amp;" "&amp;'[1]Expiry Dates Fut'!$A$8&amp;"-NSF",#REF!,#REF!),"nse_fo|"&amp;SUBSTITUTE(E511,"_","&amp;")&amp;$B$4))</f>
        <v>nse_fo|AUBANKEntry Date</v>
      </c>
      <c r="G511">
        <f>IF(A511="","",VLOOKUP(E511,'[1]Lot Sizes'!$A$3:$B$198,2,FALSE))</f>
        <v>500</v>
      </c>
      <c r="H511">
        <v>1500</v>
      </c>
      <c r="I511">
        <f t="shared" si="82"/>
        <v>3</v>
      </c>
      <c r="J511" s="6">
        <v>1277.45</v>
      </c>
      <c r="K511" s="5">
        <f t="shared" si="75"/>
        <v>1916175</v>
      </c>
      <c r="L511" s="4">
        <v>1254.95</v>
      </c>
      <c r="M511" s="4">
        <f t="shared" si="76"/>
        <v>-33750</v>
      </c>
      <c r="N511" s="6">
        <v>512.81100000000004</v>
      </c>
      <c r="O511" s="6">
        <f t="shared" si="77"/>
        <v>-34262.811000000002</v>
      </c>
      <c r="P511" s="5">
        <f t="shared" si="78"/>
        <v>1882425</v>
      </c>
      <c r="Q511" s="5" t="str">
        <f t="shared" si="79"/>
        <v/>
      </c>
      <c r="R511">
        <v>1</v>
      </c>
      <c r="S511">
        <v>0</v>
      </c>
      <c r="T511">
        <v>1</v>
      </c>
      <c r="U511">
        <v>0</v>
      </c>
      <c r="V511">
        <v>900</v>
      </c>
      <c r="W511">
        <v>300</v>
      </c>
      <c r="X511">
        <f t="shared" si="81"/>
        <v>114000</v>
      </c>
      <c r="Y511">
        <v>92500</v>
      </c>
      <c r="Z511" s="7">
        <v>4000000</v>
      </c>
      <c r="AA511">
        <v>2</v>
      </c>
    </row>
    <row r="512" spans="1:27" x14ac:dyDescent="0.45">
      <c r="A512">
        <f t="shared" ref="A512:A513" si="83">A511+1</f>
        <v>3</v>
      </c>
      <c r="B512" s="2">
        <v>44414</v>
      </c>
      <c r="C512" s="9">
        <v>44417</v>
      </c>
      <c r="D512" s="3" t="str">
        <f t="shared" si="80"/>
        <v>Close</v>
      </c>
      <c r="E512" t="s">
        <v>61</v>
      </c>
      <c r="F512" t="str">
        <f>IF(A512="","",IF($K$4=1,SUBSTITUTE(SUBSTITUTE(E512,"_","&amp;")&amp;" "&amp;'[1]Expiry Dates Fut'!$A$8&amp;"-NSF",#REF!,#REF!),"nse_fo|"&amp;SUBSTITUTE(E512,"_","&amp;")&amp;$B$4))</f>
        <v>nse_fo|BHARTIARTLEntry Date</v>
      </c>
      <c r="G512">
        <f>IF(A512="","",VLOOKUP(E512,'[1]Lot Sizes'!$A$3:$B$198,2,FALSE))</f>
        <v>950</v>
      </c>
      <c r="H512">
        <v>3702</v>
      </c>
      <c r="I512">
        <f t="shared" si="82"/>
        <v>3.8968421052631581</v>
      </c>
      <c r="J512" s="6">
        <v>613.29999999999995</v>
      </c>
      <c r="K512" s="5">
        <f t="shared" si="75"/>
        <v>2270436.5999999996</v>
      </c>
      <c r="L512" s="4">
        <v>606.35</v>
      </c>
      <c r="M512" s="4">
        <f t="shared" si="76"/>
        <v>-25728.899999999747</v>
      </c>
      <c r="N512" s="6">
        <v>609.54448049999996</v>
      </c>
      <c r="O512" s="6">
        <f t="shared" si="77"/>
        <v>-26338.444480499747</v>
      </c>
      <c r="P512" s="5">
        <f t="shared" si="78"/>
        <v>2244707.7000000002</v>
      </c>
      <c r="Q512" s="5" t="str">
        <f t="shared" si="79"/>
        <v/>
      </c>
      <c r="R512">
        <v>1</v>
      </c>
      <c r="S512">
        <v>0</v>
      </c>
      <c r="T512">
        <v>1</v>
      </c>
      <c r="U512">
        <v>0</v>
      </c>
      <c r="V512">
        <v>900</v>
      </c>
      <c r="W512">
        <v>300</v>
      </c>
      <c r="X512">
        <f t="shared" si="81"/>
        <v>114000</v>
      </c>
      <c r="Y512">
        <v>92500</v>
      </c>
      <c r="Z512" s="7">
        <v>4000000</v>
      </c>
      <c r="AA512">
        <v>2</v>
      </c>
    </row>
    <row r="513" spans="1:27" x14ac:dyDescent="0.45">
      <c r="A513">
        <f t="shared" si="83"/>
        <v>4</v>
      </c>
      <c r="B513" s="2">
        <v>44414</v>
      </c>
      <c r="C513" s="9">
        <v>44417</v>
      </c>
      <c r="D513" s="3" t="str">
        <f t="shared" si="80"/>
        <v>Close</v>
      </c>
      <c r="E513" t="s">
        <v>56</v>
      </c>
      <c r="F513" t="str">
        <f>IF(A513="","",IF($K$4=1,SUBSTITUTE(SUBSTITUTE(E513,"_","&amp;")&amp;" "&amp;'[1]Expiry Dates Fut'!$A$8&amp;"-NSF",#REF!,#REF!),"nse_fo|"&amp;SUBSTITUTE(E513,"_","&amp;")&amp;$B$4))</f>
        <v>nse_fo|IDEAEntry Date</v>
      </c>
      <c r="G513">
        <f>IF(A513="","",VLOOKUP(E513,'[1]Lot Sizes'!$A$3:$B$198,2,FALSE))</f>
        <v>70000</v>
      </c>
      <c r="H513">
        <v>280000</v>
      </c>
      <c r="I513">
        <f t="shared" si="82"/>
        <v>4</v>
      </c>
      <c r="J513" s="6">
        <v>6.8125</v>
      </c>
      <c r="K513" s="5">
        <f t="shared" si="75"/>
        <v>1907500</v>
      </c>
      <c r="L513" s="4">
        <v>7.45</v>
      </c>
      <c r="M513" s="4">
        <f t="shared" si="76"/>
        <v>178500.00000000006</v>
      </c>
      <c r="N513" s="6">
        <v>539.12250000000006</v>
      </c>
      <c r="O513" s="6">
        <f t="shared" si="77"/>
        <v>177960.87750000006</v>
      </c>
      <c r="P513" s="5">
        <f t="shared" si="78"/>
        <v>2086000</v>
      </c>
      <c r="Q513" s="5" t="str">
        <f t="shared" si="79"/>
        <v/>
      </c>
      <c r="R513">
        <v>2</v>
      </c>
      <c r="S513">
        <v>1</v>
      </c>
      <c r="T513">
        <v>1</v>
      </c>
      <c r="U513">
        <v>0</v>
      </c>
      <c r="V513">
        <v>900</v>
      </c>
      <c r="W513">
        <v>300</v>
      </c>
      <c r="X513">
        <f t="shared" si="81"/>
        <v>114500</v>
      </c>
      <c r="Y513">
        <v>92500</v>
      </c>
      <c r="Z513" s="7">
        <v>4000000</v>
      </c>
      <c r="AA513">
        <v>2</v>
      </c>
    </row>
    <row r="514" spans="1:27" x14ac:dyDescent="0.45">
      <c r="A514">
        <v>1</v>
      </c>
      <c r="B514" s="2">
        <v>44417</v>
      </c>
      <c r="C514" s="9">
        <v>44418</v>
      </c>
      <c r="D514" s="3" t="str">
        <f t="shared" si="80"/>
        <v>Close</v>
      </c>
      <c r="E514" t="s">
        <v>67</v>
      </c>
      <c r="F514" t="str">
        <f>IF(A514="","",IF($K$4=1,SUBSTITUTE(SUBSTITUTE(E514,"_","&amp;")&amp;" "&amp;'[1]Expiry Dates Fut'!$A$8&amp;"-NSF",#REF!,#REF!),"nse_fo|"&amp;SUBSTITUTE(E514,"_","&amp;")&amp;$B$4))</f>
        <v>nse_fo|PELEntry Date</v>
      </c>
      <c r="G514">
        <v>275</v>
      </c>
      <c r="H514">
        <v>825</v>
      </c>
      <c r="I514">
        <f t="shared" si="82"/>
        <v>3</v>
      </c>
      <c r="J514" s="6">
        <v>2802.6</v>
      </c>
      <c r="K514" s="5">
        <f t="shared" si="75"/>
        <v>2312145</v>
      </c>
      <c r="L514" s="4">
        <v>2772.15</v>
      </c>
      <c r="M514" s="4">
        <f t="shared" si="76"/>
        <v>-25121.249999999851</v>
      </c>
      <c r="N514" s="6">
        <v>620.88778124999999</v>
      </c>
      <c r="O514" s="6">
        <f t="shared" si="77"/>
        <v>-25742.13778124985</v>
      </c>
      <c r="P514" s="5">
        <f t="shared" si="78"/>
        <v>2287023.75</v>
      </c>
      <c r="Q514" s="5" t="str">
        <f t="shared" si="79"/>
        <v/>
      </c>
      <c r="R514">
        <v>1</v>
      </c>
      <c r="S514">
        <v>0</v>
      </c>
      <c r="T514">
        <v>1</v>
      </c>
      <c r="U514">
        <v>0</v>
      </c>
      <c r="V514">
        <v>900</v>
      </c>
      <c r="W514">
        <v>300</v>
      </c>
      <c r="X514">
        <f t="shared" si="81"/>
        <v>102500</v>
      </c>
      <c r="Y514">
        <v>92500</v>
      </c>
      <c r="Z514" s="7">
        <v>4000000</v>
      </c>
      <c r="AA514">
        <v>2</v>
      </c>
    </row>
    <row r="515" spans="1:27" x14ac:dyDescent="0.45">
      <c r="A515">
        <f t="shared" si="74"/>
        <v>2</v>
      </c>
      <c r="B515" s="2">
        <v>44417</v>
      </c>
      <c r="C515" s="9">
        <v>44418</v>
      </c>
      <c r="D515" s="3" t="str">
        <f t="shared" si="80"/>
        <v>Close</v>
      </c>
      <c r="E515" t="s">
        <v>41</v>
      </c>
      <c r="F515" t="str">
        <f>IF(A515="","",IF($K$4=1,SUBSTITUTE(SUBSTITUTE(E515,"_","&amp;")&amp;" "&amp;'[1]Expiry Dates Fut'!$A$8&amp;"-NSF",#REF!,#REF!),"nse_fo|"&amp;SUBSTITUTE(E515,"_","&amp;")&amp;$B$4))</f>
        <v>nse_fo|ZEELEntry Date</v>
      </c>
      <c r="G515">
        <v>3000</v>
      </c>
      <c r="H515">
        <v>9000</v>
      </c>
      <c r="I515">
        <f t="shared" si="82"/>
        <v>3</v>
      </c>
      <c r="J515" s="6">
        <v>196.6</v>
      </c>
      <c r="K515" s="5">
        <f t="shared" si="75"/>
        <v>1769400</v>
      </c>
      <c r="L515" s="4">
        <v>192.36666667</v>
      </c>
      <c r="M515" s="4">
        <f t="shared" si="76"/>
        <v>-38099.999969999939</v>
      </c>
      <c r="N515" s="6">
        <v>472.59450000404996</v>
      </c>
      <c r="O515" s="6">
        <f t="shared" si="77"/>
        <v>-38572.594470003991</v>
      </c>
      <c r="P515" s="5">
        <f t="shared" si="78"/>
        <v>1731300.00003</v>
      </c>
      <c r="Q515" s="5" t="str">
        <f t="shared" si="79"/>
        <v/>
      </c>
      <c r="R515">
        <v>2</v>
      </c>
      <c r="S515">
        <v>1</v>
      </c>
      <c r="T515">
        <v>2</v>
      </c>
      <c r="U515">
        <v>0</v>
      </c>
      <c r="V515">
        <v>900</v>
      </c>
      <c r="W515">
        <v>300</v>
      </c>
      <c r="X515">
        <f t="shared" si="81"/>
        <v>103000</v>
      </c>
      <c r="Y515">
        <v>92500</v>
      </c>
      <c r="Z515" s="7">
        <v>4000000</v>
      </c>
      <c r="AA515">
        <v>2</v>
      </c>
    </row>
    <row r="516" spans="1:27" x14ac:dyDescent="0.45">
      <c r="A516">
        <v>1</v>
      </c>
      <c r="B516" s="2">
        <v>44418</v>
      </c>
      <c r="C516" s="9">
        <v>44419</v>
      </c>
      <c r="D516" s="3" t="str">
        <f t="shared" si="80"/>
        <v>Close</v>
      </c>
      <c r="E516" t="s">
        <v>99</v>
      </c>
      <c r="F516" t="str">
        <f>IF(A516="","",IF($K$4=1,SUBSTITUTE(SUBSTITUTE(E516,"_","&amp;")&amp;" "&amp;'[1]Expiry Dates Fut'!$A$8&amp;"-NSF",#REF!,#REF!),"nse_fo|"&amp;SUBSTITUTE(E516,"_","&amp;")&amp;$B$4))</f>
        <v>nse_fo|ESCORTSEntry Date</v>
      </c>
      <c r="G516">
        <v>550</v>
      </c>
      <c r="H516">
        <v>1650</v>
      </c>
      <c r="I516">
        <f t="shared" si="82"/>
        <v>3</v>
      </c>
      <c r="J516" s="6">
        <v>1261.3499999999999</v>
      </c>
      <c r="K516" s="5">
        <f t="shared" si="75"/>
        <v>2081227.4999999998</v>
      </c>
      <c r="L516" s="4">
        <v>1265.0999999999999</v>
      </c>
      <c r="M516" s="4">
        <f t="shared" si="76"/>
        <v>6187.5</v>
      </c>
      <c r="N516" s="6">
        <v>562.76673749999998</v>
      </c>
      <c r="O516" s="6">
        <f t="shared" si="77"/>
        <v>5624.7332624999999</v>
      </c>
      <c r="P516" s="5">
        <f t="shared" si="78"/>
        <v>2087414.9999999998</v>
      </c>
      <c r="Q516" s="5" t="str">
        <f t="shared" si="79"/>
        <v/>
      </c>
      <c r="R516">
        <v>1</v>
      </c>
      <c r="S516">
        <v>0</v>
      </c>
      <c r="T516">
        <v>1</v>
      </c>
      <c r="U516">
        <v>0</v>
      </c>
      <c r="V516">
        <v>900</v>
      </c>
      <c r="W516">
        <v>300</v>
      </c>
      <c r="X516">
        <f t="shared" si="81"/>
        <v>114000</v>
      </c>
      <c r="Y516">
        <v>92500</v>
      </c>
      <c r="Z516" s="7">
        <v>4000000</v>
      </c>
      <c r="AA516">
        <v>2</v>
      </c>
    </row>
    <row r="517" spans="1:27" x14ac:dyDescent="0.45">
      <c r="A517">
        <f t="shared" ref="A517:A580" si="84">IF(D517="","",A516+1)</f>
        <v>2</v>
      </c>
      <c r="B517" s="2">
        <v>44418</v>
      </c>
      <c r="C517" s="9">
        <v>44419</v>
      </c>
      <c r="D517" s="3" t="str">
        <f t="shared" si="80"/>
        <v>Close</v>
      </c>
      <c r="E517" t="s">
        <v>171</v>
      </c>
      <c r="F517" t="str">
        <f>IF(A517="","",IF($K$4=1,SUBSTITUTE(SUBSTITUTE(E517,"_","&amp;")&amp;" "&amp;'[1]Expiry Dates Fut'!$A$8&amp;"-NSF",#REF!,#REF!),"nse_fo|"&amp;SUBSTITUTE(E517,"_","&amp;")&amp;$B$4))</f>
        <v>nse_fo|NAVINFLUOREntry Date</v>
      </c>
      <c r="G517">
        <v>225</v>
      </c>
      <c r="H517">
        <v>450</v>
      </c>
      <c r="I517">
        <f t="shared" si="82"/>
        <v>2</v>
      </c>
      <c r="J517" s="6">
        <v>3861.85</v>
      </c>
      <c r="K517" s="5">
        <f t="shared" si="75"/>
        <v>1737832.5</v>
      </c>
      <c r="L517" s="4">
        <v>3836.9</v>
      </c>
      <c r="M517" s="4">
        <f t="shared" si="76"/>
        <v>-11227.499999999918</v>
      </c>
      <c r="N517" s="6">
        <v>467.69906250000003</v>
      </c>
      <c r="O517" s="6">
        <f t="shared" si="77"/>
        <v>-11695.199062499918</v>
      </c>
      <c r="P517" s="5">
        <f t="shared" si="78"/>
        <v>1726605</v>
      </c>
      <c r="Q517" s="5" t="str">
        <f t="shared" si="79"/>
        <v/>
      </c>
      <c r="R517">
        <v>2</v>
      </c>
      <c r="S517">
        <v>1</v>
      </c>
      <c r="T517">
        <v>1</v>
      </c>
      <c r="U517">
        <v>0</v>
      </c>
      <c r="V517">
        <v>900</v>
      </c>
      <c r="W517">
        <v>300</v>
      </c>
      <c r="X517">
        <f t="shared" si="81"/>
        <v>114500</v>
      </c>
      <c r="Y517">
        <v>92500</v>
      </c>
      <c r="Z517" s="7">
        <v>4000000</v>
      </c>
      <c r="AA517">
        <v>2</v>
      </c>
    </row>
    <row r="518" spans="1:27" x14ac:dyDescent="0.45">
      <c r="A518">
        <f t="shared" si="84"/>
        <v>3</v>
      </c>
      <c r="B518" s="2">
        <v>44418</v>
      </c>
      <c r="C518" s="9">
        <v>44419</v>
      </c>
      <c r="D518" s="3" t="str">
        <f t="shared" si="80"/>
        <v>Close</v>
      </c>
      <c r="E518" t="s">
        <v>180</v>
      </c>
      <c r="F518" t="str">
        <f>IF(A518="","",IF($K$4=1,SUBSTITUTE(SUBSTITUTE(E518,"_","&amp;")&amp;" "&amp;'[1]Expiry Dates Fut'!$A$8&amp;"-NSF",#REF!,#REF!),"nse_fo|"&amp;SUBSTITUTE(E518,"_","&amp;")&amp;$B$4))</f>
        <v>nse_fo|STAREntry Date</v>
      </c>
      <c r="G518">
        <v>675</v>
      </c>
      <c r="H518">
        <v>2700</v>
      </c>
      <c r="I518">
        <f t="shared" si="82"/>
        <v>4</v>
      </c>
      <c r="J518" s="6">
        <v>709.82500000000005</v>
      </c>
      <c r="K518" s="5">
        <f t="shared" si="75"/>
        <v>1916527.5000000002</v>
      </c>
      <c r="L518" s="4">
        <v>686.35</v>
      </c>
      <c r="M518" s="4">
        <f t="shared" si="76"/>
        <v>-63382.500000000058</v>
      </c>
      <c r="N518" s="6">
        <v>508.90578750000003</v>
      </c>
      <c r="O518" s="6">
        <f t="shared" si="77"/>
        <v>-63891.405787500058</v>
      </c>
      <c r="P518" s="5">
        <f t="shared" si="78"/>
        <v>1853145</v>
      </c>
      <c r="Q518" s="5" t="str">
        <f t="shared" si="79"/>
        <v/>
      </c>
      <c r="R518">
        <v>3</v>
      </c>
      <c r="S518">
        <v>1</v>
      </c>
      <c r="T518">
        <v>1</v>
      </c>
      <c r="U518">
        <v>0</v>
      </c>
      <c r="V518">
        <v>900</v>
      </c>
      <c r="W518">
        <v>300</v>
      </c>
      <c r="X518">
        <f t="shared" si="81"/>
        <v>115500</v>
      </c>
      <c r="Y518">
        <v>92500</v>
      </c>
      <c r="Z518" s="7">
        <v>4000000</v>
      </c>
      <c r="AA518">
        <v>2</v>
      </c>
    </row>
    <row r="519" spans="1:27" x14ac:dyDescent="0.45">
      <c r="A519">
        <v>1</v>
      </c>
      <c r="B519" s="2">
        <v>44419</v>
      </c>
      <c r="C519" s="9">
        <v>44420</v>
      </c>
      <c r="D519" s="3" t="str">
        <f t="shared" si="80"/>
        <v>Close</v>
      </c>
      <c r="E519" t="s">
        <v>36</v>
      </c>
      <c r="F519" t="str">
        <f>IF(A519="","",IF($K$4=1,SUBSTITUTE(SUBSTITUTE(E519,"_","&amp;")&amp;" "&amp;'[1]Expiry Dates Fut'!$A$8&amp;"-NSF",#REF!,#REF!),"nse_fo|"&amp;SUBSTITUTE(E519,"_","&amp;")&amp;$B$4))</f>
        <v>nse_fo|SIEMENSEntry Date</v>
      </c>
      <c r="G519">
        <v>275</v>
      </c>
      <c r="H519">
        <v>825</v>
      </c>
      <c r="I519">
        <f t="shared" si="82"/>
        <v>3</v>
      </c>
      <c r="J519" s="6">
        <v>2148.5500000000002</v>
      </c>
      <c r="K519" s="5">
        <f t="shared" si="75"/>
        <v>1772553.7500000002</v>
      </c>
      <c r="L519" s="4">
        <v>2167.1999999999998</v>
      </c>
      <c r="M519" s="4">
        <f t="shared" si="76"/>
        <v>15386.2499999997</v>
      </c>
      <c r="N519" s="6">
        <v>349.03322125</v>
      </c>
      <c r="O519" s="6">
        <f t="shared" si="77"/>
        <v>15037.2167787497</v>
      </c>
      <c r="P519" s="5">
        <f t="shared" si="78"/>
        <v>1787939.9999999998</v>
      </c>
      <c r="Q519" s="5" t="str">
        <f t="shared" si="79"/>
        <v/>
      </c>
      <c r="R519">
        <v>1</v>
      </c>
      <c r="S519">
        <v>0</v>
      </c>
      <c r="T519">
        <v>1</v>
      </c>
      <c r="U519">
        <v>0</v>
      </c>
      <c r="V519">
        <v>900</v>
      </c>
      <c r="W519">
        <v>300</v>
      </c>
      <c r="X519">
        <f t="shared" si="81"/>
        <v>114000</v>
      </c>
      <c r="Y519">
        <v>92500</v>
      </c>
      <c r="Z519" s="7">
        <v>4000000</v>
      </c>
      <c r="AA519">
        <v>2</v>
      </c>
    </row>
    <row r="520" spans="1:27" x14ac:dyDescent="0.45">
      <c r="A520">
        <v>1</v>
      </c>
      <c r="B520" s="2">
        <v>44420</v>
      </c>
      <c r="C520" s="9">
        <v>44421</v>
      </c>
      <c r="D520" s="3" t="str">
        <f t="shared" si="80"/>
        <v>Close</v>
      </c>
      <c r="E520" t="s">
        <v>87</v>
      </c>
      <c r="F520" t="str">
        <f>IF(A520="","",IF($K$4=1,SUBSTITUTE(SUBSTITUTE(E520,"_","&amp;")&amp;" "&amp;'[1]Expiry Dates Fut'!$A$8&amp;"-NSF",#REF!,#REF!),"nse_fo|"&amp;SUBSTITUTE(E520,"_","&amp;")&amp;$B$4))</f>
        <v>nse_fo|MFSLEntry Date</v>
      </c>
      <c r="G520">
        <v>650</v>
      </c>
      <c r="H520">
        <v>1950</v>
      </c>
      <c r="I520">
        <f t="shared" si="82"/>
        <v>3</v>
      </c>
      <c r="J520" s="6">
        <v>1107.91666667</v>
      </c>
      <c r="K520" s="5">
        <f t="shared" si="75"/>
        <v>2160437.5000065002</v>
      </c>
      <c r="L520" s="4">
        <v>1071.78333333</v>
      </c>
      <c r="M520" s="4">
        <f t="shared" si="76"/>
        <v>-70460.00001300007</v>
      </c>
      <c r="N520" s="6">
        <v>403.96670899947998</v>
      </c>
      <c r="O520" s="6">
        <f t="shared" si="77"/>
        <v>-70863.966721999546</v>
      </c>
      <c r="P520" s="5">
        <f t="shared" si="78"/>
        <v>2089977.4999935001</v>
      </c>
      <c r="Q520" s="5" t="str">
        <f t="shared" si="79"/>
        <v/>
      </c>
      <c r="R520">
        <v>3</v>
      </c>
      <c r="S520">
        <v>2</v>
      </c>
      <c r="T520">
        <v>2</v>
      </c>
      <c r="U520">
        <v>0</v>
      </c>
      <c r="V520">
        <v>900</v>
      </c>
      <c r="W520">
        <v>300</v>
      </c>
      <c r="X520">
        <f t="shared" si="81"/>
        <v>115500</v>
      </c>
      <c r="Y520">
        <v>92500</v>
      </c>
      <c r="Z520" s="7">
        <v>4000000</v>
      </c>
      <c r="AA520">
        <v>2</v>
      </c>
    </row>
    <row r="521" spans="1:27" x14ac:dyDescent="0.45">
      <c r="A521">
        <f t="shared" si="84"/>
        <v>2</v>
      </c>
      <c r="B521" s="2">
        <v>44420</v>
      </c>
      <c r="C521" s="9">
        <v>44421</v>
      </c>
      <c r="D521" s="3" t="str">
        <f>+IF(B521="","",IF(AND(B521&lt;&gt;"",C521=""),"Open","Close"))</f>
        <v>Close</v>
      </c>
      <c r="E521" t="s">
        <v>130</v>
      </c>
      <c r="F521" t="str">
        <f>IF(A521="","",IF($K$4=1,SUBSTITUTE(SUBSTITUTE(E521,"_","&amp;")&amp;" "&amp;'[1]Expiry Dates Fut'!$A$8&amp;"-NSF",#REF!,#REF!),"nse_fo|"&amp;SUBSTITUTE(E521,"_","&amp;")&amp;$B$4))</f>
        <v>nse_fo|TECHMEntry Date</v>
      </c>
      <c r="G521">
        <v>600</v>
      </c>
      <c r="H521">
        <v>1200</v>
      </c>
      <c r="I521">
        <f t="shared" si="82"/>
        <v>2</v>
      </c>
      <c r="J521" s="6">
        <v>1369.15</v>
      </c>
      <c r="K521" s="5">
        <f t="shared" si="75"/>
        <v>1642980</v>
      </c>
      <c r="L521" s="4">
        <v>1373.3</v>
      </c>
      <c r="M521" s="4">
        <f t="shared" si="76"/>
        <v>4979.9999999998363</v>
      </c>
      <c r="N521" s="6">
        <v>325.81272400000006</v>
      </c>
      <c r="O521" s="6">
        <f t="shared" si="77"/>
        <v>4654.1872759998359</v>
      </c>
      <c r="P521" s="5">
        <f t="shared" si="78"/>
        <v>1647960</v>
      </c>
      <c r="Q521" s="5" t="str">
        <f t="shared" si="79"/>
        <v/>
      </c>
      <c r="R521">
        <v>1</v>
      </c>
      <c r="S521">
        <v>0</v>
      </c>
      <c r="T521">
        <v>1</v>
      </c>
      <c r="U521">
        <v>0</v>
      </c>
      <c r="V521">
        <v>900</v>
      </c>
      <c r="W521">
        <v>300</v>
      </c>
      <c r="X521">
        <f t="shared" si="81"/>
        <v>114000</v>
      </c>
      <c r="Y521">
        <v>92500</v>
      </c>
      <c r="Z521" s="7">
        <v>4000000</v>
      </c>
      <c r="AA521">
        <v>2</v>
      </c>
    </row>
    <row r="522" spans="1:27" x14ac:dyDescent="0.45">
      <c r="A522">
        <v>1</v>
      </c>
      <c r="B522" s="2">
        <v>44424</v>
      </c>
      <c r="C522" s="9">
        <v>44425</v>
      </c>
      <c r="D522" s="3" t="str">
        <f t="shared" ref="D522:D523" si="85">+IF(B522="","",IF(AND(B522&lt;&gt;"",C522=""),"Open","Close"))</f>
        <v>Close</v>
      </c>
      <c r="E522" t="s">
        <v>102</v>
      </c>
      <c r="F522" t="str">
        <f>IF(A522="","",IF($K$4=1,SUBSTITUTE(SUBSTITUTE(E522,"_","&amp;")&amp;" "&amp;'[1]Expiry Dates Fut'!$A$8&amp;"-NSF",#REF!,#REF!),"nse_fo|"&amp;SUBSTITUTE(E522,"_","&amp;")&amp;$B$4))</f>
        <v>nse_fo|APOLLOHOSPEntry Date</v>
      </c>
      <c r="G522">
        <v>250</v>
      </c>
      <c r="H522">
        <v>500</v>
      </c>
      <c r="I522">
        <f t="shared" si="82"/>
        <v>2</v>
      </c>
      <c r="J522" s="6">
        <v>4300.6000000000004</v>
      </c>
      <c r="K522" s="5">
        <f t="shared" si="75"/>
        <v>2150300</v>
      </c>
      <c r="L522" s="4">
        <v>4507.3999999999996</v>
      </c>
      <c r="M522" s="4">
        <f t="shared" si="76"/>
        <v>103399.99999999964</v>
      </c>
      <c r="N522" s="6">
        <v>423.9144</v>
      </c>
      <c r="O522" s="6">
        <f t="shared" si="77"/>
        <v>102976.08559999964</v>
      </c>
      <c r="P522" s="5">
        <f t="shared" si="78"/>
        <v>2253700</v>
      </c>
      <c r="Q522" s="5" t="str">
        <f t="shared" si="79"/>
        <v/>
      </c>
      <c r="R522">
        <v>1</v>
      </c>
      <c r="S522">
        <v>0</v>
      </c>
      <c r="T522">
        <v>1</v>
      </c>
      <c r="U522">
        <v>0</v>
      </c>
      <c r="V522">
        <v>900</v>
      </c>
      <c r="W522">
        <v>300</v>
      </c>
      <c r="X522">
        <f t="shared" si="81"/>
        <v>102500</v>
      </c>
      <c r="Y522">
        <v>92500</v>
      </c>
      <c r="Z522" s="7">
        <v>4000000</v>
      </c>
      <c r="AA522">
        <v>2</v>
      </c>
    </row>
    <row r="523" spans="1:27" x14ac:dyDescent="0.45">
      <c r="A523">
        <v>1</v>
      </c>
      <c r="B523" s="2">
        <v>44425</v>
      </c>
      <c r="C523" s="9">
        <v>44426</v>
      </c>
      <c r="D523" s="3" t="str">
        <f t="shared" si="85"/>
        <v>Close</v>
      </c>
      <c r="E523" t="s">
        <v>102</v>
      </c>
      <c r="F523" t="str">
        <f>IF(A523="","",IF($K$4=1,SUBSTITUTE(SUBSTITUTE(E523,"_","&amp;")&amp;" "&amp;'[1]Expiry Dates Fut'!$A$8&amp;"-NSF",#REF!,#REF!),"nse_fo|"&amp;SUBSTITUTE(E523,"_","&amp;")&amp;$B$4))</f>
        <v>nse_fo|APOLLOHOSPEntry Date</v>
      </c>
      <c r="G523">
        <v>250</v>
      </c>
      <c r="H523">
        <v>500</v>
      </c>
      <c r="I523">
        <f t="shared" si="82"/>
        <v>2</v>
      </c>
      <c r="J523" s="6">
        <v>4753.1000000000004</v>
      </c>
      <c r="K523" s="5">
        <f t="shared" si="75"/>
        <v>2376550</v>
      </c>
      <c r="L523" s="4">
        <v>4877.1750000000002</v>
      </c>
      <c r="M523" s="4">
        <f t="shared" si="76"/>
        <v>62037.499999999913</v>
      </c>
      <c r="N523" s="6">
        <v>457.04213249999998</v>
      </c>
      <c r="O523" s="6">
        <f t="shared" si="77"/>
        <v>61580.457867499914</v>
      </c>
      <c r="P523" s="5">
        <f t="shared" si="78"/>
        <v>2438587.5</v>
      </c>
      <c r="Q523" s="5" t="str">
        <f t="shared" si="79"/>
        <v/>
      </c>
      <c r="R523">
        <v>1</v>
      </c>
      <c r="S523">
        <v>0</v>
      </c>
      <c r="T523">
        <v>1</v>
      </c>
      <c r="U523">
        <v>0</v>
      </c>
      <c r="V523">
        <v>900</v>
      </c>
      <c r="W523">
        <v>300</v>
      </c>
      <c r="X523">
        <f t="shared" si="81"/>
        <v>114000</v>
      </c>
      <c r="Y523">
        <v>92500</v>
      </c>
      <c r="Z523" s="7">
        <v>4000000</v>
      </c>
      <c r="AA523">
        <v>2</v>
      </c>
    </row>
    <row r="524" spans="1:27" x14ac:dyDescent="0.45">
      <c r="A524">
        <f t="shared" si="84"/>
        <v>2</v>
      </c>
      <c r="B524" s="2">
        <v>44425</v>
      </c>
      <c r="C524" s="9">
        <v>44426</v>
      </c>
      <c r="D524" s="3" t="str">
        <f t="shared" si="80"/>
        <v>Close</v>
      </c>
      <c r="E524" t="s">
        <v>123</v>
      </c>
      <c r="F524" t="str">
        <f>IF(A524="","",IF($K$4=1,SUBSTITUTE(SUBSTITUTE(E524,"_","&amp;")&amp;" "&amp;'[1]Expiry Dates Fut'!$A$8&amp;"-NSF",#REF!,#REF!),"nse_fo|"&amp;SUBSTITUTE(E524,"_","&amp;")&amp;$B$4))</f>
        <v>nse_fo|CUMMINSINDEntry Date</v>
      </c>
      <c r="G524">
        <v>600</v>
      </c>
      <c r="H524">
        <v>1800</v>
      </c>
      <c r="I524">
        <f t="shared" si="82"/>
        <v>3</v>
      </c>
      <c r="J524" s="6">
        <v>1019.05</v>
      </c>
      <c r="K524" s="5">
        <f t="shared" si="75"/>
        <v>1834290</v>
      </c>
      <c r="L524" s="4">
        <v>1026.3499999999999</v>
      </c>
      <c r="M524" s="4">
        <f t="shared" si="76"/>
        <v>13139.999999999918</v>
      </c>
      <c r="N524" s="6">
        <v>359.1991119999999</v>
      </c>
      <c r="O524" s="6">
        <f t="shared" si="77"/>
        <v>12780.800887999918</v>
      </c>
      <c r="P524" s="5">
        <f t="shared" si="78"/>
        <v>1847429.9999999998</v>
      </c>
      <c r="Q524" s="5" t="str">
        <f t="shared" si="79"/>
        <v/>
      </c>
      <c r="R524">
        <v>1</v>
      </c>
      <c r="S524">
        <v>0</v>
      </c>
      <c r="T524">
        <v>1</v>
      </c>
      <c r="U524">
        <v>0</v>
      </c>
      <c r="V524">
        <v>900</v>
      </c>
      <c r="W524">
        <v>300</v>
      </c>
      <c r="X524">
        <f t="shared" si="81"/>
        <v>114000</v>
      </c>
      <c r="Y524">
        <v>92500</v>
      </c>
      <c r="Z524" s="7">
        <v>4000000</v>
      </c>
      <c r="AA524">
        <v>2</v>
      </c>
    </row>
    <row r="525" spans="1:27" x14ac:dyDescent="0.45">
      <c r="A525">
        <f t="shared" si="84"/>
        <v>3</v>
      </c>
      <c r="B525" s="2">
        <v>44425</v>
      </c>
      <c r="C525" s="9">
        <v>44426</v>
      </c>
      <c r="D525" s="3" t="str">
        <f t="shared" si="80"/>
        <v>Close</v>
      </c>
      <c r="E525" t="s">
        <v>168</v>
      </c>
      <c r="F525" t="str">
        <f>IF(A525="","",IF($K$4=1,SUBSTITUTE(SUBSTITUTE(E525,"_","&amp;")&amp;" "&amp;'[1]Expiry Dates Fut'!$A$8&amp;"-NSF",#REF!,#REF!),"nse_fo|"&amp;SUBSTITUTE(E525,"_","&amp;")&amp;$B$4))</f>
        <v>nse_fo|LTTSEntry Date</v>
      </c>
      <c r="G525">
        <v>200</v>
      </c>
      <c r="H525">
        <v>600</v>
      </c>
      <c r="I525">
        <f t="shared" si="82"/>
        <v>3</v>
      </c>
      <c r="J525" s="6">
        <v>3849.15</v>
      </c>
      <c r="K525" s="5">
        <f t="shared" si="75"/>
        <v>2309490</v>
      </c>
      <c r="L525" s="4">
        <v>3837.2666666699902</v>
      </c>
      <c r="M525" s="4">
        <f t="shared" si="76"/>
        <v>-7129.9999980059511</v>
      </c>
      <c r="N525" s="6">
        <v>437.07731000024842</v>
      </c>
      <c r="O525" s="6">
        <f t="shared" si="77"/>
        <v>-7567.077308006199</v>
      </c>
      <c r="P525" s="5">
        <f t="shared" si="78"/>
        <v>2302360.000001994</v>
      </c>
      <c r="Q525" s="5" t="str">
        <f t="shared" si="79"/>
        <v/>
      </c>
      <c r="R525">
        <v>1</v>
      </c>
      <c r="S525">
        <v>0</v>
      </c>
      <c r="T525">
        <v>2</v>
      </c>
      <c r="U525">
        <v>0</v>
      </c>
      <c r="V525">
        <v>900</v>
      </c>
      <c r="W525">
        <v>300</v>
      </c>
      <c r="X525">
        <f t="shared" si="81"/>
        <v>114000</v>
      </c>
      <c r="Y525">
        <v>92500</v>
      </c>
      <c r="Z525" s="7">
        <v>4000000</v>
      </c>
      <c r="AA525">
        <v>2</v>
      </c>
    </row>
    <row r="526" spans="1:27" x14ac:dyDescent="0.45">
      <c r="A526">
        <f t="shared" si="84"/>
        <v>4</v>
      </c>
      <c r="B526" s="2">
        <v>44425</v>
      </c>
      <c r="C526" s="9">
        <v>44426</v>
      </c>
      <c r="D526" s="3" t="str">
        <f t="shared" si="80"/>
        <v>Close</v>
      </c>
      <c r="E526" t="s">
        <v>178</v>
      </c>
      <c r="F526" t="str">
        <f>IF(A526="","",IF($K$4=1,SUBSTITUTE(SUBSTITUTE(E526,"_","&amp;")&amp;" "&amp;'[1]Expiry Dates Fut'!$A$8&amp;"-NSF",#REF!,#REF!),"nse_fo|"&amp;SUBSTITUTE(E526,"_","&amp;")&amp;$B$4))</f>
        <v>nse_fo|NAM&amp;INDIAEntry Date</v>
      </c>
      <c r="G526">
        <v>1600</v>
      </c>
      <c r="H526">
        <v>4800</v>
      </c>
      <c r="I526">
        <f t="shared" si="82"/>
        <v>3</v>
      </c>
      <c r="J526" s="6">
        <v>399.85</v>
      </c>
      <c r="K526" s="5">
        <f t="shared" si="75"/>
        <v>1919280</v>
      </c>
      <c r="L526" s="4">
        <v>403.05</v>
      </c>
      <c r="M526" s="4">
        <f t="shared" si="76"/>
        <v>15359.999999999945</v>
      </c>
      <c r="N526" s="6">
        <v>373.85603200000003</v>
      </c>
      <c r="O526" s="6">
        <f t="shared" si="77"/>
        <v>14986.143967999946</v>
      </c>
      <c r="P526" s="5">
        <f t="shared" si="78"/>
        <v>1934640</v>
      </c>
      <c r="Q526" s="5" t="str">
        <f t="shared" si="79"/>
        <v/>
      </c>
      <c r="R526">
        <v>1</v>
      </c>
      <c r="S526">
        <v>0</v>
      </c>
      <c r="T526">
        <v>1</v>
      </c>
      <c r="U526">
        <v>0</v>
      </c>
      <c r="V526">
        <v>900</v>
      </c>
      <c r="W526">
        <v>300</v>
      </c>
      <c r="X526">
        <f t="shared" si="81"/>
        <v>114000</v>
      </c>
      <c r="Y526">
        <v>92500</v>
      </c>
      <c r="Z526" s="7">
        <v>4000000</v>
      </c>
      <c r="AA526">
        <v>2</v>
      </c>
    </row>
    <row r="527" spans="1:27" x14ac:dyDescent="0.45">
      <c r="A527">
        <f t="shared" si="84"/>
        <v>5</v>
      </c>
      <c r="B527" s="2">
        <v>44425</v>
      </c>
      <c r="C527" s="9">
        <v>44426</v>
      </c>
      <c r="D527" s="3" t="str">
        <f t="shared" si="80"/>
        <v>Close</v>
      </c>
      <c r="E527" t="s">
        <v>137</v>
      </c>
      <c r="F527" t="str">
        <f>IF(A527="","",IF($K$4=1,SUBSTITUTE(SUBSTITUTE(E527,"_","&amp;")&amp;" "&amp;'[1]Expiry Dates Fut'!$A$8&amp;"-NSF",#REF!,#REF!),"nse_fo|"&amp;SUBSTITUTE(E527,"_","&amp;")&amp;$B$4))</f>
        <v>nse_fo|PETRONETEntry Date</v>
      </c>
      <c r="G527">
        <v>3000</v>
      </c>
      <c r="H527">
        <v>9000</v>
      </c>
      <c r="I527">
        <f t="shared" si="82"/>
        <v>3</v>
      </c>
      <c r="J527" s="6">
        <v>222.8</v>
      </c>
      <c r="K527" s="5">
        <f t="shared" si="75"/>
        <v>2005200</v>
      </c>
      <c r="L527" s="4">
        <v>222.6</v>
      </c>
      <c r="M527" s="4">
        <f t="shared" si="76"/>
        <v>-1800.0000000001535</v>
      </c>
      <c r="N527" s="6">
        <v>386.25556</v>
      </c>
      <c r="O527" s="6">
        <f t="shared" si="77"/>
        <v>-2186.2555600001533</v>
      </c>
      <c r="P527" s="5">
        <f t="shared" si="78"/>
        <v>2003400</v>
      </c>
      <c r="Q527" s="5" t="str">
        <f t="shared" si="79"/>
        <v/>
      </c>
      <c r="R527">
        <v>2</v>
      </c>
      <c r="S527">
        <v>1</v>
      </c>
      <c r="T527">
        <v>2</v>
      </c>
      <c r="U527">
        <v>0</v>
      </c>
      <c r="V527">
        <v>900</v>
      </c>
      <c r="W527">
        <v>300</v>
      </c>
      <c r="X527">
        <f t="shared" si="81"/>
        <v>114500</v>
      </c>
      <c r="Y527">
        <v>92500</v>
      </c>
      <c r="Z527" s="7">
        <v>4000000</v>
      </c>
      <c r="AA527">
        <v>2</v>
      </c>
    </row>
    <row r="528" spans="1:27" x14ac:dyDescent="0.45">
      <c r="A528">
        <f t="shared" si="84"/>
        <v>6</v>
      </c>
      <c r="B528" s="2">
        <v>44425</v>
      </c>
      <c r="C528" s="9">
        <v>44426</v>
      </c>
      <c r="D528" s="3" t="str">
        <f t="shared" si="80"/>
        <v>Close</v>
      </c>
      <c r="E528" t="s">
        <v>130</v>
      </c>
      <c r="F528" t="str">
        <f>IF(A528="","",IF($K$4=1,SUBSTITUTE(SUBSTITUTE(E528,"_","&amp;")&amp;" "&amp;'[1]Expiry Dates Fut'!$A$8&amp;"-NSF",#REF!,#REF!),"nse_fo|"&amp;SUBSTITUTE(E528,"_","&amp;")&amp;$B$4))</f>
        <v>nse_fo|TECHMEntry Date</v>
      </c>
      <c r="G528">
        <v>600</v>
      </c>
      <c r="H528">
        <v>1200</v>
      </c>
      <c r="I528">
        <f t="shared" si="82"/>
        <v>2</v>
      </c>
      <c r="J528" s="6">
        <v>1416.4</v>
      </c>
      <c r="K528" s="5">
        <f t="shared" si="75"/>
        <v>1699680</v>
      </c>
      <c r="L528" s="4">
        <v>1417.5</v>
      </c>
      <c r="M528" s="4">
        <f t="shared" si="76"/>
        <v>1319.9999999998909</v>
      </c>
      <c r="N528" s="6">
        <v>334.95032800000007</v>
      </c>
      <c r="O528" s="6">
        <f t="shared" si="77"/>
        <v>985.04967199989073</v>
      </c>
      <c r="P528" s="5">
        <f t="shared" si="78"/>
        <v>1701000</v>
      </c>
      <c r="Q528" s="5" t="str">
        <f t="shared" si="79"/>
        <v/>
      </c>
      <c r="R528">
        <v>1</v>
      </c>
      <c r="S528">
        <v>0</v>
      </c>
      <c r="T528">
        <v>1</v>
      </c>
      <c r="U528">
        <v>0</v>
      </c>
      <c r="V528">
        <v>900</v>
      </c>
      <c r="W528">
        <v>300</v>
      </c>
      <c r="X528">
        <f t="shared" si="81"/>
        <v>114000</v>
      </c>
      <c r="Y528">
        <v>92500</v>
      </c>
      <c r="Z528" s="7">
        <v>4000000</v>
      </c>
      <c r="AA528">
        <v>2</v>
      </c>
    </row>
    <row r="529" spans="1:27" x14ac:dyDescent="0.45">
      <c r="A529">
        <f t="shared" si="84"/>
        <v>7</v>
      </c>
      <c r="B529" s="2">
        <v>44425</v>
      </c>
      <c r="C529" s="9">
        <v>44426</v>
      </c>
      <c r="D529" s="3" t="str">
        <f t="shared" si="80"/>
        <v>Close</v>
      </c>
      <c r="E529" t="s">
        <v>163</v>
      </c>
      <c r="F529" t="str">
        <f>IF(A529="","",IF($K$4=1,SUBSTITUTE(SUBSTITUTE(E529,"_","&amp;")&amp;" "&amp;'[1]Expiry Dates Fut'!$A$8&amp;"-NSF",#REF!,#REF!),"nse_fo|"&amp;SUBSTITUTE(E529,"_","&amp;")&amp;$B$4))</f>
        <v>nse_fo|TRENTEntry Date</v>
      </c>
      <c r="G529">
        <v>725</v>
      </c>
      <c r="H529">
        <v>2175</v>
      </c>
      <c r="I529">
        <f t="shared" si="82"/>
        <v>3</v>
      </c>
      <c r="J529" s="6">
        <v>894.65</v>
      </c>
      <c r="K529" s="5">
        <f t="shared" si="75"/>
        <v>1945863.75</v>
      </c>
      <c r="L529" s="4">
        <v>880.5</v>
      </c>
      <c r="M529" s="4">
        <f t="shared" si="76"/>
        <v>-30776.249999999949</v>
      </c>
      <c r="N529" s="6">
        <v>372.60542575000005</v>
      </c>
      <c r="O529" s="6">
        <f t="shared" si="77"/>
        <v>-31148.855425749949</v>
      </c>
      <c r="P529" s="5">
        <f t="shared" si="78"/>
        <v>1915087.5</v>
      </c>
      <c r="Q529" s="5" t="str">
        <f t="shared" si="79"/>
        <v/>
      </c>
      <c r="R529">
        <v>1</v>
      </c>
      <c r="S529">
        <v>0</v>
      </c>
      <c r="T529">
        <v>1</v>
      </c>
      <c r="U529">
        <v>0</v>
      </c>
      <c r="V529">
        <v>900</v>
      </c>
      <c r="W529">
        <v>300</v>
      </c>
      <c r="X529">
        <f t="shared" si="81"/>
        <v>114000</v>
      </c>
      <c r="Y529">
        <v>92500</v>
      </c>
      <c r="Z529" s="7">
        <v>4000000</v>
      </c>
      <c r="AA529">
        <v>2</v>
      </c>
    </row>
    <row r="530" spans="1:27" x14ac:dyDescent="0.45">
      <c r="A530">
        <v>1</v>
      </c>
      <c r="B530" s="2">
        <v>44426</v>
      </c>
      <c r="C530" s="9">
        <v>44428</v>
      </c>
      <c r="D530" s="3" t="str">
        <f t="shared" si="80"/>
        <v>Close</v>
      </c>
      <c r="E530" t="s">
        <v>78</v>
      </c>
      <c r="F530" t="str">
        <f>IF(A530="","",IF($K$4=1,SUBSTITUTE(SUBSTITUTE(E530,"_","&amp;")&amp;" "&amp;'[1]Expiry Dates Fut'!$A$8&amp;"-NSF",#REF!,#REF!),"nse_fo|"&amp;SUBSTITUTE(E530,"_","&amp;")&amp;$B$4))</f>
        <v>nse_fo|JUBLFOODEntry Date</v>
      </c>
      <c r="G530">
        <v>250</v>
      </c>
      <c r="H530">
        <v>500</v>
      </c>
      <c r="I530">
        <f t="shared" si="82"/>
        <v>2</v>
      </c>
      <c r="J530" s="6">
        <v>4128.45</v>
      </c>
      <c r="K530" s="5">
        <f t="shared" si="75"/>
        <v>2064225</v>
      </c>
      <c r="L530" s="4">
        <v>3991.5749999999998</v>
      </c>
      <c r="M530" s="4">
        <f t="shared" si="76"/>
        <v>-68437.5</v>
      </c>
      <c r="N530" s="6">
        <v>387.93955750000003</v>
      </c>
      <c r="O530" s="6">
        <f t="shared" si="77"/>
        <v>-68825.439557499994</v>
      </c>
      <c r="P530" s="5">
        <f t="shared" si="78"/>
        <v>1995787.5</v>
      </c>
      <c r="Q530" s="5" t="str">
        <f t="shared" si="79"/>
        <v/>
      </c>
      <c r="R530">
        <v>1</v>
      </c>
      <c r="S530">
        <v>0</v>
      </c>
      <c r="T530">
        <v>2</v>
      </c>
      <c r="U530">
        <v>0</v>
      </c>
      <c r="V530">
        <v>900</v>
      </c>
      <c r="W530">
        <v>300</v>
      </c>
      <c r="X530">
        <f t="shared" si="81"/>
        <v>114000</v>
      </c>
      <c r="Y530">
        <v>92500</v>
      </c>
      <c r="Z530" s="7">
        <v>4000000</v>
      </c>
      <c r="AA530">
        <v>2</v>
      </c>
    </row>
    <row r="531" spans="1:27" x14ac:dyDescent="0.45">
      <c r="A531">
        <f t="shared" si="84"/>
        <v>2</v>
      </c>
      <c r="B531" s="2">
        <v>44426</v>
      </c>
      <c r="C531" s="9">
        <v>44428</v>
      </c>
      <c r="D531" s="3" t="str">
        <f t="shared" si="80"/>
        <v>Close</v>
      </c>
      <c r="E531" t="s">
        <v>159</v>
      </c>
      <c r="F531" t="str">
        <f>IF(A531="","",IF($K$4=1,SUBSTITUTE(SUBSTITUTE(E531,"_","&amp;")&amp;" "&amp;'[1]Expiry Dates Fut'!$A$8&amp;"-NSF",#REF!,#REF!),"nse_fo|"&amp;SUBSTITUTE(E531,"_","&amp;")&amp;$B$4))</f>
        <v>nse_fo|LALPATHLABEntry Date</v>
      </c>
      <c r="G531">
        <v>250</v>
      </c>
      <c r="H531">
        <v>500</v>
      </c>
      <c r="I531">
        <f t="shared" si="82"/>
        <v>2</v>
      </c>
      <c r="J531" s="6">
        <v>4012.4</v>
      </c>
      <c r="K531" s="5">
        <f t="shared" si="75"/>
        <v>2006200</v>
      </c>
      <c r="L531" s="4">
        <v>3986.9</v>
      </c>
      <c r="M531" s="4">
        <f t="shared" si="76"/>
        <v>-12750</v>
      </c>
      <c r="N531" s="6">
        <v>385.06039000000004</v>
      </c>
      <c r="O531" s="6">
        <f t="shared" si="77"/>
        <v>-13135.060390000001</v>
      </c>
      <c r="P531" s="5">
        <f t="shared" si="78"/>
        <v>1993450</v>
      </c>
      <c r="Q531" s="5" t="str">
        <f t="shared" si="79"/>
        <v/>
      </c>
      <c r="R531">
        <v>1</v>
      </c>
      <c r="S531">
        <v>0</v>
      </c>
      <c r="T531">
        <v>1</v>
      </c>
      <c r="U531">
        <v>0</v>
      </c>
      <c r="V531">
        <v>900</v>
      </c>
      <c r="W531">
        <v>300</v>
      </c>
      <c r="X531">
        <f t="shared" si="81"/>
        <v>114000</v>
      </c>
      <c r="Y531">
        <v>92500</v>
      </c>
      <c r="Z531" s="7">
        <v>4000000</v>
      </c>
      <c r="AA531">
        <v>2</v>
      </c>
    </row>
    <row r="532" spans="1:27" x14ac:dyDescent="0.45">
      <c r="A532">
        <f t="shared" si="84"/>
        <v>3</v>
      </c>
      <c r="B532" s="2">
        <v>44426</v>
      </c>
      <c r="C532" s="9">
        <v>44428</v>
      </c>
      <c r="D532" s="3" t="str">
        <f t="shared" si="80"/>
        <v>Close</v>
      </c>
      <c r="E532" t="s">
        <v>174</v>
      </c>
      <c r="F532" t="str">
        <f>IF(A532="","",IF($K$4=1,SUBSTITUTE(SUBSTITUTE(E532,"_","&amp;")&amp;" "&amp;'[1]Expiry Dates Fut'!$A$8&amp;"-NSF",#REF!,#REF!),"nse_fo|"&amp;SUBSTITUTE(E532,"_","&amp;")&amp;$B$4))</f>
        <v>nse_fo|MCDOWELL&amp;NEntry Date</v>
      </c>
      <c r="G532">
        <v>1250</v>
      </c>
      <c r="H532">
        <v>2500</v>
      </c>
      <c r="I532">
        <f t="shared" si="82"/>
        <v>2</v>
      </c>
      <c r="J532" s="6">
        <v>707.1</v>
      </c>
      <c r="K532" s="5">
        <f t="shared" si="75"/>
        <v>1767750</v>
      </c>
      <c r="L532" s="4">
        <v>720.45</v>
      </c>
      <c r="M532" s="4">
        <f t="shared" si="76"/>
        <v>33375.000000000058</v>
      </c>
      <c r="N532" s="6">
        <v>350.46182500000003</v>
      </c>
      <c r="O532" s="6">
        <f t="shared" si="77"/>
        <v>33024.53817500006</v>
      </c>
      <c r="P532" s="5">
        <f t="shared" si="78"/>
        <v>1801125</v>
      </c>
      <c r="Q532" s="5" t="str">
        <f t="shared" si="79"/>
        <v/>
      </c>
      <c r="R532">
        <v>1</v>
      </c>
      <c r="S532">
        <v>0</v>
      </c>
      <c r="T532">
        <v>1</v>
      </c>
      <c r="U532">
        <v>0</v>
      </c>
      <c r="V532">
        <v>900</v>
      </c>
      <c r="W532">
        <v>300</v>
      </c>
      <c r="X532">
        <f t="shared" si="81"/>
        <v>114000</v>
      </c>
      <c r="Y532">
        <v>92500</v>
      </c>
      <c r="Z532" s="7">
        <v>4000000</v>
      </c>
      <c r="AA532">
        <v>2</v>
      </c>
    </row>
    <row r="533" spans="1:27" x14ac:dyDescent="0.45">
      <c r="A533">
        <f t="shared" si="84"/>
        <v>4</v>
      </c>
      <c r="B533" s="2">
        <v>44426</v>
      </c>
      <c r="C533" s="9">
        <v>44428</v>
      </c>
      <c r="D533" s="3" t="str">
        <f t="shared" si="80"/>
        <v>Close</v>
      </c>
      <c r="E533" t="s">
        <v>176</v>
      </c>
      <c r="F533" t="str">
        <f>IF(A533="","",IF($K$4=1,SUBSTITUTE(SUBSTITUTE(E533,"_","&amp;")&amp;" "&amp;'[1]Expiry Dates Fut'!$A$8&amp;"-NSF",#REF!,#REF!),"nse_fo|"&amp;SUBSTITUTE(E533,"_","&amp;")&amp;$B$4))</f>
        <v>nse_fo|METROPOLISEntry Date</v>
      </c>
      <c r="G533">
        <v>200</v>
      </c>
      <c r="H533">
        <v>600</v>
      </c>
      <c r="I533">
        <f t="shared" si="82"/>
        <v>3</v>
      </c>
      <c r="J533" s="6">
        <v>2823.85</v>
      </c>
      <c r="K533" s="5">
        <f t="shared" si="75"/>
        <v>1694310</v>
      </c>
      <c r="L533" s="4">
        <v>2802.0833333300002</v>
      </c>
      <c r="M533" s="4">
        <f t="shared" si="76"/>
        <v>-13060.000001999833</v>
      </c>
      <c r="N533" s="6">
        <v>332.24997599975086</v>
      </c>
      <c r="O533" s="6">
        <f t="shared" si="77"/>
        <v>-13392.249977999585</v>
      </c>
      <c r="P533" s="5">
        <f t="shared" si="78"/>
        <v>1681249.9999980002</v>
      </c>
      <c r="Q533" s="5" t="str">
        <f t="shared" si="79"/>
        <v/>
      </c>
      <c r="R533">
        <v>2</v>
      </c>
      <c r="S533">
        <v>2</v>
      </c>
      <c r="T533">
        <v>2</v>
      </c>
      <c r="U533">
        <v>0</v>
      </c>
      <c r="V533">
        <v>900</v>
      </c>
      <c r="W533">
        <v>300</v>
      </c>
      <c r="X533">
        <f t="shared" si="81"/>
        <v>115000</v>
      </c>
      <c r="Y533">
        <v>92500</v>
      </c>
      <c r="Z533" s="7">
        <v>4000000</v>
      </c>
      <c r="AA533">
        <v>2</v>
      </c>
    </row>
    <row r="534" spans="1:27" x14ac:dyDescent="0.45">
      <c r="A534">
        <f t="shared" si="84"/>
        <v>5</v>
      </c>
      <c r="B534" s="2">
        <v>44426</v>
      </c>
      <c r="C534" s="9">
        <v>44428</v>
      </c>
      <c r="D534" s="3" t="str">
        <f t="shared" si="80"/>
        <v>Close</v>
      </c>
      <c r="E534" t="s">
        <v>109</v>
      </c>
      <c r="F534" t="str">
        <f>IF(A534="","",IF($K$4=1,SUBSTITUTE(SUBSTITUTE(E534,"_","&amp;")&amp;" "&amp;'[1]Expiry Dates Fut'!$A$8&amp;"-NSF",#REF!,#REF!),"nse_fo|"&amp;SUBSTITUTE(E534,"_","&amp;")&amp;$B$4))</f>
        <v>nse_fo|MINDTREEEntry Date</v>
      </c>
      <c r="G534">
        <v>400</v>
      </c>
      <c r="H534">
        <v>800</v>
      </c>
      <c r="I534">
        <f t="shared" si="82"/>
        <v>2</v>
      </c>
      <c r="J534" s="6">
        <v>3195.45</v>
      </c>
      <c r="K534" s="5">
        <f t="shared" ref="K534:K597" si="86">IF(A534="","",J534*H534)</f>
        <v>2556360</v>
      </c>
      <c r="L534" s="4">
        <v>3372.45</v>
      </c>
      <c r="M534" s="4">
        <f t="shared" si="76"/>
        <v>141600</v>
      </c>
      <c r="N534" s="6">
        <v>497.37947200000002</v>
      </c>
      <c r="O534" s="6">
        <f t="shared" si="77"/>
        <v>141102.620528</v>
      </c>
      <c r="P534" s="5">
        <f t="shared" si="78"/>
        <v>2697960</v>
      </c>
      <c r="Q534" s="5" t="str">
        <f t="shared" si="79"/>
        <v/>
      </c>
      <c r="R534">
        <v>2</v>
      </c>
      <c r="S534">
        <v>1</v>
      </c>
      <c r="T534">
        <v>1</v>
      </c>
      <c r="U534">
        <v>0</v>
      </c>
      <c r="V534">
        <v>900</v>
      </c>
      <c r="W534">
        <v>300</v>
      </c>
      <c r="X534">
        <f t="shared" si="81"/>
        <v>114500</v>
      </c>
      <c r="Y534">
        <v>92500</v>
      </c>
      <c r="Z534" s="7">
        <v>4000000</v>
      </c>
      <c r="AA534">
        <v>2</v>
      </c>
    </row>
    <row r="535" spans="1:27" x14ac:dyDescent="0.45">
      <c r="A535">
        <f t="shared" si="84"/>
        <v>6</v>
      </c>
      <c r="B535" s="2">
        <v>44426</v>
      </c>
      <c r="C535" s="9">
        <v>44428</v>
      </c>
      <c r="D535" s="3" t="str">
        <f t="shared" si="80"/>
        <v>Close</v>
      </c>
      <c r="E535" t="s">
        <v>37</v>
      </c>
      <c r="F535" t="str">
        <f>IF(A535="","",IF($K$4=1,SUBSTITUTE(SUBSTITUTE(E535,"_","&amp;")&amp;" "&amp;'[1]Expiry Dates Fut'!$A$8&amp;"-NSF",#REF!,#REF!),"nse_fo|"&amp;SUBSTITUTE(E535,"_","&amp;")&amp;$B$4))</f>
        <v>nse_fo|UBLEntry Date</v>
      </c>
      <c r="G535">
        <v>700</v>
      </c>
      <c r="H535">
        <v>1400</v>
      </c>
      <c r="I535">
        <f t="shared" si="82"/>
        <v>2</v>
      </c>
      <c r="J535" s="6">
        <v>1488.65</v>
      </c>
      <c r="K535" s="5">
        <f t="shared" si="86"/>
        <v>2084110.0000000002</v>
      </c>
      <c r="L535" s="4">
        <v>1475.8</v>
      </c>
      <c r="M535" s="4">
        <f t="shared" ref="M535:M598" si="87">IF(A535="","",((L535-J535)*H535))</f>
        <v>-17990.000000000189</v>
      </c>
      <c r="N535" s="6">
        <v>397.58985800000011</v>
      </c>
      <c r="O535" s="6">
        <f t="shared" ref="O535:O598" si="88">IF(M535="","",M535-N535)</f>
        <v>-18387.589858000189</v>
      </c>
      <c r="P535" s="5">
        <f t="shared" ref="P535:P598" si="89">IF(A535="","",L535*H535)</f>
        <v>2066120</v>
      </c>
      <c r="Q535" s="5" t="str">
        <f t="shared" ref="Q535:Q598" si="90">+IF(D535="Open",(K535+P535)/7,"")</f>
        <v/>
      </c>
      <c r="R535">
        <v>2</v>
      </c>
      <c r="S535">
        <v>1</v>
      </c>
      <c r="T535">
        <v>1</v>
      </c>
      <c r="U535">
        <v>0</v>
      </c>
      <c r="V535">
        <v>900</v>
      </c>
      <c r="W535">
        <v>300</v>
      </c>
      <c r="X535">
        <f t="shared" si="81"/>
        <v>114500</v>
      </c>
      <c r="Y535">
        <v>92500</v>
      </c>
      <c r="Z535" s="7">
        <v>4000000</v>
      </c>
      <c r="AA535">
        <v>2</v>
      </c>
    </row>
    <row r="536" spans="1:27" x14ac:dyDescent="0.45">
      <c r="A536">
        <v>1</v>
      </c>
      <c r="B536" s="2">
        <v>44428</v>
      </c>
      <c r="C536" s="9">
        <v>44431</v>
      </c>
      <c r="D536" s="3" t="str">
        <f t="shared" si="80"/>
        <v>Close</v>
      </c>
      <c r="E536" t="s">
        <v>145</v>
      </c>
      <c r="F536" t="str">
        <f>IF(A536="","",IF($K$4=1,SUBSTITUTE(SUBSTITUTE(E536,"_","&amp;")&amp;" "&amp;'[1]Expiry Dates Fut'!$A$8&amp;"-NSF",#REF!,#REF!),"nse_fo|"&amp;SUBSTITUTE(E536,"_","&amp;")&amp;$B$4))</f>
        <v>nse_fo|BAJFINANCEEntry Date</v>
      </c>
      <c r="G536">
        <v>125</v>
      </c>
      <c r="H536">
        <v>250</v>
      </c>
      <c r="I536">
        <f t="shared" si="82"/>
        <v>2</v>
      </c>
      <c r="J536" s="6">
        <v>6703.3</v>
      </c>
      <c r="K536" s="5">
        <f t="shared" si="86"/>
        <v>1675825</v>
      </c>
      <c r="L536" s="4">
        <v>6737.4</v>
      </c>
      <c r="M536" s="4">
        <f t="shared" si="87"/>
        <v>8524.9999999998636</v>
      </c>
      <c r="N536" s="6">
        <v>331.81180500000005</v>
      </c>
      <c r="O536" s="6">
        <f t="shared" si="88"/>
        <v>8193.1881949998642</v>
      </c>
      <c r="P536" s="5">
        <f t="shared" si="89"/>
        <v>1684350</v>
      </c>
      <c r="Q536" s="5" t="str">
        <f t="shared" si="90"/>
        <v/>
      </c>
      <c r="R536">
        <v>1</v>
      </c>
      <c r="S536">
        <v>0</v>
      </c>
      <c r="T536">
        <v>1</v>
      </c>
      <c r="U536">
        <v>0</v>
      </c>
      <c r="V536">
        <v>900</v>
      </c>
      <c r="W536">
        <v>300</v>
      </c>
      <c r="X536">
        <f t="shared" si="81"/>
        <v>114000</v>
      </c>
      <c r="Y536">
        <v>92500</v>
      </c>
      <c r="Z536" s="7">
        <v>4000000</v>
      </c>
      <c r="AA536">
        <v>2</v>
      </c>
    </row>
    <row r="537" spans="1:27" x14ac:dyDescent="0.45">
      <c r="A537">
        <f t="shared" si="84"/>
        <v>2</v>
      </c>
      <c r="B537" s="2">
        <v>44428</v>
      </c>
      <c r="C537" s="9">
        <v>44431</v>
      </c>
      <c r="D537" s="3" t="str">
        <f t="shared" ref="D537:D600" si="91">+IF(B537="","",IF(AND(B537&lt;&gt;"",C537=""),"Open","Close"))</f>
        <v>Close</v>
      </c>
      <c r="E537" t="s">
        <v>109</v>
      </c>
      <c r="F537" t="str">
        <f>IF(A537="","",IF($K$4=1,SUBSTITUTE(SUBSTITUTE(E537,"_","&amp;")&amp;" "&amp;'[1]Expiry Dates Fut'!$A$8&amp;"-NSF",#REF!,#REF!),"nse_fo|"&amp;SUBSTITUTE(E537,"_","&amp;")&amp;$B$4))</f>
        <v>nse_fo|MINDTREEEntry Date</v>
      </c>
      <c r="G537">
        <v>400</v>
      </c>
      <c r="H537">
        <v>400</v>
      </c>
      <c r="I537">
        <f t="shared" si="82"/>
        <v>1</v>
      </c>
      <c r="J537" s="6">
        <v>3349.25</v>
      </c>
      <c r="K537" s="5">
        <f t="shared" si="86"/>
        <v>1339700</v>
      </c>
      <c r="L537" s="4">
        <v>3405.6</v>
      </c>
      <c r="M537" s="4">
        <f t="shared" si="87"/>
        <v>22539.999999999964</v>
      </c>
      <c r="N537" s="6">
        <v>276.68572400000005</v>
      </c>
      <c r="O537" s="6">
        <f t="shared" si="88"/>
        <v>22263.314275999965</v>
      </c>
      <c r="P537" s="5">
        <f t="shared" si="89"/>
        <v>1362240</v>
      </c>
      <c r="Q537" s="5" t="str">
        <f t="shared" si="90"/>
        <v/>
      </c>
      <c r="R537">
        <v>2</v>
      </c>
      <c r="S537">
        <v>2</v>
      </c>
      <c r="T537">
        <v>1</v>
      </c>
      <c r="U537">
        <v>0</v>
      </c>
      <c r="V537">
        <v>900</v>
      </c>
      <c r="W537">
        <v>300</v>
      </c>
      <c r="X537">
        <f t="shared" si="81"/>
        <v>115000</v>
      </c>
      <c r="Y537">
        <v>92500</v>
      </c>
      <c r="Z537" s="7">
        <v>4000000</v>
      </c>
      <c r="AA537">
        <v>2</v>
      </c>
    </row>
    <row r="538" spans="1:27" x14ac:dyDescent="0.45">
      <c r="A538">
        <v>1</v>
      </c>
      <c r="B538" s="2">
        <v>44431</v>
      </c>
      <c r="C538" s="9">
        <v>44432</v>
      </c>
      <c r="D538" s="3" t="str">
        <f t="shared" si="91"/>
        <v>Close</v>
      </c>
      <c r="E538" t="s">
        <v>140</v>
      </c>
      <c r="F538" t="str">
        <f>IF(A538="","",IF($K$4=1,SUBSTITUTE(SUBSTITUTE(E538,"_","&amp;")&amp;" "&amp;'[1]Expiry Dates Fut'!$A$8&amp;"-NSF",#REF!,#REF!),"nse_fo|"&amp;SUBSTITUTE(E538,"_","&amp;")&amp;$B$4))</f>
        <v>nse_fo|HAVELLSEntry Date</v>
      </c>
      <c r="G538">
        <v>500</v>
      </c>
      <c r="H538">
        <v>1500</v>
      </c>
      <c r="I538">
        <f t="shared" si="82"/>
        <v>3</v>
      </c>
      <c r="J538" s="6">
        <v>1279.9000000000001</v>
      </c>
      <c r="K538" s="5">
        <f t="shared" si="86"/>
        <v>1919850.0000000002</v>
      </c>
      <c r="L538" s="4">
        <v>1262.95</v>
      </c>
      <c r="M538" s="4">
        <f t="shared" si="87"/>
        <v>-25425.000000000069</v>
      </c>
      <c r="N538" s="6">
        <v>368.87066500000003</v>
      </c>
      <c r="O538" s="6">
        <f t="shared" si="88"/>
        <v>-25793.870665000068</v>
      </c>
      <c r="P538" s="5">
        <f t="shared" si="89"/>
        <v>1894425</v>
      </c>
      <c r="Q538" s="5" t="str">
        <f t="shared" si="90"/>
        <v/>
      </c>
      <c r="R538">
        <v>2</v>
      </c>
      <c r="S538">
        <v>1</v>
      </c>
      <c r="T538">
        <v>3</v>
      </c>
      <c r="U538">
        <v>1</v>
      </c>
      <c r="V538">
        <v>900</v>
      </c>
      <c r="W538">
        <v>300</v>
      </c>
      <c r="X538">
        <f t="shared" si="81"/>
        <v>103000</v>
      </c>
      <c r="Y538">
        <v>92500</v>
      </c>
      <c r="Z538" s="7">
        <v>4000000</v>
      </c>
      <c r="AA538">
        <v>2</v>
      </c>
    </row>
    <row r="539" spans="1:27" x14ac:dyDescent="0.45">
      <c r="A539">
        <v>1</v>
      </c>
      <c r="B539" s="2">
        <v>44432</v>
      </c>
      <c r="C539" s="9">
        <v>44433</v>
      </c>
      <c r="D539" s="3" t="str">
        <f t="shared" si="91"/>
        <v>Close</v>
      </c>
      <c r="E539" t="s">
        <v>148</v>
      </c>
      <c r="F539" t="str">
        <f>IF(A539="","",IF($K$4=1,SUBSTITUTE(SUBSTITUTE(E539,"_","&amp;")&amp;" "&amp;'[1]Expiry Dates Fut'!$A$8&amp;"-NSF",#REF!,#REF!),"nse_fo|"&amp;SUBSTITUTE(E539,"_","&amp;")&amp;$B$4))</f>
        <v>nse_fo|BAJAJFINSVEntry Date</v>
      </c>
      <c r="G539">
        <v>75</v>
      </c>
      <c r="H539">
        <v>150</v>
      </c>
      <c r="I539">
        <f t="shared" si="82"/>
        <v>2</v>
      </c>
      <c r="J539" s="6">
        <v>15977.85</v>
      </c>
      <c r="K539" s="5">
        <f t="shared" si="86"/>
        <v>2396677.5</v>
      </c>
      <c r="L539" s="4">
        <v>16511.375</v>
      </c>
      <c r="M539" s="4">
        <f t="shared" si="87"/>
        <v>80028.749999999942</v>
      </c>
      <c r="N539" s="6">
        <v>462.68941525000002</v>
      </c>
      <c r="O539" s="6">
        <f t="shared" si="88"/>
        <v>79566.060584749939</v>
      </c>
      <c r="P539" s="5">
        <f t="shared" si="89"/>
        <v>2476706.25</v>
      </c>
      <c r="Q539" s="5" t="str">
        <f t="shared" si="90"/>
        <v/>
      </c>
      <c r="R539">
        <v>2</v>
      </c>
      <c r="S539">
        <v>1</v>
      </c>
      <c r="T539">
        <v>2</v>
      </c>
      <c r="U539">
        <v>0</v>
      </c>
      <c r="V539">
        <v>900</v>
      </c>
      <c r="W539">
        <v>300</v>
      </c>
      <c r="X539">
        <f t="shared" si="81"/>
        <v>114500</v>
      </c>
      <c r="Y539">
        <v>92500</v>
      </c>
      <c r="Z539" s="7">
        <v>4000000</v>
      </c>
      <c r="AA539">
        <v>2</v>
      </c>
    </row>
    <row r="540" spans="1:27" x14ac:dyDescent="0.45">
      <c r="A540">
        <f>A539+1</f>
        <v>2</v>
      </c>
      <c r="B540" s="2">
        <v>44432</v>
      </c>
      <c r="C540" s="9">
        <v>44433</v>
      </c>
      <c r="D540" s="3" t="str">
        <f t="shared" si="91"/>
        <v>Close</v>
      </c>
      <c r="E540" t="s">
        <v>68</v>
      </c>
      <c r="F540" t="str">
        <f>IF(A540="","",IF($K$4=1,SUBSTITUTE(SUBSTITUTE(E540,"_","&amp;")&amp;" "&amp;'[1]Expiry Dates Fut'!$A$8&amp;"-NSF",#REF!,#REF!),"nse_fo|"&amp;SUBSTITUTE(E540,"_","&amp;")&amp;$B$4))</f>
        <v>nse_fo|CHOLAFINEntry Date</v>
      </c>
      <c r="G540">
        <v>1250</v>
      </c>
      <c r="H540">
        <v>3750</v>
      </c>
      <c r="I540">
        <f t="shared" si="82"/>
        <v>3</v>
      </c>
      <c r="J540" s="6">
        <v>512.45000000000005</v>
      </c>
      <c r="K540" s="5">
        <f t="shared" si="86"/>
        <v>1921687.5000000002</v>
      </c>
      <c r="L540" s="4">
        <v>511.58333333000002</v>
      </c>
      <c r="M540" s="4">
        <f t="shared" si="87"/>
        <v>-3250.0000125001093</v>
      </c>
      <c r="N540" s="6">
        <v>371.94457499844253</v>
      </c>
      <c r="O540" s="6">
        <f t="shared" si="88"/>
        <v>-3621.9445874985518</v>
      </c>
      <c r="P540" s="5">
        <f t="shared" si="89"/>
        <v>1918437.4999875</v>
      </c>
      <c r="Q540" s="5" t="str">
        <f t="shared" si="90"/>
        <v/>
      </c>
      <c r="R540">
        <v>2</v>
      </c>
      <c r="S540">
        <v>1</v>
      </c>
      <c r="T540">
        <v>1</v>
      </c>
      <c r="U540">
        <v>0</v>
      </c>
      <c r="V540">
        <v>900</v>
      </c>
      <c r="W540">
        <v>300</v>
      </c>
      <c r="X540">
        <f t="shared" si="81"/>
        <v>114500</v>
      </c>
      <c r="Y540">
        <v>92500</v>
      </c>
      <c r="Z540" s="7">
        <v>4000000</v>
      </c>
      <c r="AA540">
        <v>2</v>
      </c>
    </row>
    <row r="541" spans="1:27" x14ac:dyDescent="0.45">
      <c r="A541">
        <f t="shared" ref="A541:A542" si="92">A540+1</f>
        <v>3</v>
      </c>
      <c r="B541" s="2">
        <v>44432</v>
      </c>
      <c r="C541" s="9">
        <v>44433</v>
      </c>
      <c r="D541" s="3" t="str">
        <f t="shared" si="91"/>
        <v>Close</v>
      </c>
      <c r="E541" t="s">
        <v>99</v>
      </c>
      <c r="F541" t="str">
        <f>IF(A541="","",IF($K$4=1,SUBSTITUTE(SUBSTITUTE(E541,"_","&amp;")&amp;" "&amp;'[1]Expiry Dates Fut'!$A$8&amp;"-NSF",#REF!,#REF!),"nse_fo|"&amp;SUBSTITUTE(E541,"_","&amp;")&amp;$B$4))</f>
        <v>nse_fo|ESCORTSEntry Date</v>
      </c>
      <c r="G541">
        <v>550</v>
      </c>
      <c r="H541">
        <v>1650</v>
      </c>
      <c r="I541">
        <f t="shared" si="82"/>
        <v>3</v>
      </c>
      <c r="J541" s="6">
        <v>1307</v>
      </c>
      <c r="K541" s="5">
        <f t="shared" si="86"/>
        <v>2156550</v>
      </c>
      <c r="L541" s="4">
        <v>1304.1333333299999</v>
      </c>
      <c r="M541" s="4">
        <f t="shared" si="87"/>
        <v>-4730.0000055001419</v>
      </c>
      <c r="N541" s="6">
        <v>411.49890199931474</v>
      </c>
      <c r="O541" s="6">
        <f t="shared" si="88"/>
        <v>-5141.4989074994564</v>
      </c>
      <c r="P541" s="5">
        <f t="shared" si="89"/>
        <v>2151819.9999945001</v>
      </c>
      <c r="Q541" s="5" t="str">
        <f t="shared" si="90"/>
        <v/>
      </c>
      <c r="R541">
        <v>1</v>
      </c>
      <c r="S541">
        <v>0</v>
      </c>
      <c r="T541">
        <v>2</v>
      </c>
      <c r="U541">
        <v>0</v>
      </c>
      <c r="V541">
        <v>900</v>
      </c>
      <c r="W541">
        <v>300</v>
      </c>
      <c r="X541">
        <f t="shared" si="81"/>
        <v>114000</v>
      </c>
      <c r="Y541">
        <v>92500</v>
      </c>
      <c r="Z541" s="7">
        <v>4000000</v>
      </c>
      <c r="AA541">
        <v>2</v>
      </c>
    </row>
    <row r="542" spans="1:27" x14ac:dyDescent="0.45">
      <c r="A542">
        <f t="shared" si="92"/>
        <v>4</v>
      </c>
      <c r="B542" s="2">
        <v>44432</v>
      </c>
      <c r="C542" s="9">
        <v>44433</v>
      </c>
      <c r="D542" s="3" t="str">
        <f t="shared" si="91"/>
        <v>Close</v>
      </c>
      <c r="E542" t="s">
        <v>73</v>
      </c>
      <c r="F542" t="str">
        <f>IF(A542="","",IF($K$4=1,SUBSTITUTE(SUBSTITUTE(E542,"_","&amp;")&amp;" "&amp;'[1]Expiry Dates Fut'!$A$8&amp;"-NSF",#REF!,#REF!),"nse_fo|"&amp;SUBSTITUTE(E542,"_","&amp;")&amp;$B$4))</f>
        <v>nse_fo|M&amp;MFINEntry Date</v>
      </c>
      <c r="G542">
        <v>4000</v>
      </c>
      <c r="H542">
        <v>12000</v>
      </c>
      <c r="I542">
        <f t="shared" si="82"/>
        <v>3</v>
      </c>
      <c r="J542" s="6">
        <v>144.75</v>
      </c>
      <c r="K542" s="5">
        <f t="shared" si="86"/>
        <v>1737000</v>
      </c>
      <c r="L542" s="4">
        <v>148.65</v>
      </c>
      <c r="M542" s="4">
        <f t="shared" si="87"/>
        <v>46800.000000000065</v>
      </c>
      <c r="N542" s="6">
        <v>346.93168000000003</v>
      </c>
      <c r="O542" s="6">
        <f t="shared" si="88"/>
        <v>46453.068320000064</v>
      </c>
      <c r="P542" s="5">
        <f t="shared" si="89"/>
        <v>1783800</v>
      </c>
      <c r="Q542" s="5" t="str">
        <f t="shared" si="90"/>
        <v/>
      </c>
      <c r="R542">
        <v>1</v>
      </c>
      <c r="S542">
        <v>0</v>
      </c>
      <c r="T542">
        <v>1</v>
      </c>
      <c r="U542">
        <v>0</v>
      </c>
      <c r="V542">
        <v>900</v>
      </c>
      <c r="W542">
        <v>300</v>
      </c>
      <c r="X542">
        <f t="shared" si="81"/>
        <v>114000</v>
      </c>
      <c r="Y542">
        <v>92500</v>
      </c>
      <c r="Z542" s="7">
        <v>4000000</v>
      </c>
      <c r="AA542">
        <v>2</v>
      </c>
    </row>
    <row r="543" spans="1:27" x14ac:dyDescent="0.45">
      <c r="A543">
        <v>1</v>
      </c>
      <c r="B543" s="2">
        <v>44433</v>
      </c>
      <c r="C543" s="9">
        <v>44434</v>
      </c>
      <c r="D543" s="3" t="str">
        <f t="shared" si="91"/>
        <v>Close</v>
      </c>
      <c r="E543" t="s">
        <v>103</v>
      </c>
      <c r="F543" t="str">
        <f>IF(A543="","",IF($K$4=1,SUBSTITUTE(SUBSTITUTE(E543,"_","&amp;")&amp;" "&amp;'[1]Expiry Dates Fut'!$A$8&amp;"-NSF",#REF!,#REF!),"nse_fo|"&amp;SUBSTITUTE(E543,"_","&amp;")&amp;$B$4))</f>
        <v>nse_fo|GODREJCPEntry Date</v>
      </c>
      <c r="G543">
        <v>1000</v>
      </c>
      <c r="H543">
        <v>2000</v>
      </c>
      <c r="I543">
        <f t="shared" si="82"/>
        <v>2</v>
      </c>
      <c r="J543" s="6">
        <v>1053.75</v>
      </c>
      <c r="K543" s="5">
        <f t="shared" si="86"/>
        <v>2107500</v>
      </c>
      <c r="L543" s="4">
        <v>1050</v>
      </c>
      <c r="M543" s="4">
        <f t="shared" si="87"/>
        <v>-7500</v>
      </c>
      <c r="N543" s="6">
        <v>402.85449999999992</v>
      </c>
      <c r="O543" s="6">
        <f t="shared" si="88"/>
        <v>-7902.8544999999995</v>
      </c>
      <c r="P543" s="5">
        <f t="shared" si="89"/>
        <v>2100000</v>
      </c>
      <c r="Q543" s="5" t="str">
        <f t="shared" si="90"/>
        <v/>
      </c>
      <c r="R543">
        <v>3</v>
      </c>
      <c r="S543">
        <v>2</v>
      </c>
      <c r="T543">
        <v>1</v>
      </c>
      <c r="U543">
        <v>0</v>
      </c>
      <c r="V543">
        <v>900</v>
      </c>
      <c r="W543">
        <v>300</v>
      </c>
      <c r="X543">
        <f t="shared" si="81"/>
        <v>115500</v>
      </c>
      <c r="Y543">
        <v>92500</v>
      </c>
      <c r="Z543" s="7">
        <v>4000000</v>
      </c>
      <c r="AA543">
        <v>2</v>
      </c>
    </row>
    <row r="544" spans="1:27" x14ac:dyDescent="0.45">
      <c r="A544">
        <v>2</v>
      </c>
      <c r="B544" s="2">
        <v>44433</v>
      </c>
      <c r="C544" s="9">
        <v>44434</v>
      </c>
      <c r="D544" s="3" t="str">
        <f t="shared" si="91"/>
        <v>Close</v>
      </c>
      <c r="E544" t="s">
        <v>78</v>
      </c>
      <c r="F544" t="str">
        <f>IF(A544="","",IF($K$4=1,SUBSTITUTE(SUBSTITUTE(E544,"_","&amp;")&amp;" "&amp;'[1]Expiry Dates Fut'!$A$8&amp;"-NSF",#REF!,#REF!),"nse_fo|"&amp;SUBSTITUTE(E544,"_","&amp;")&amp;$B$4))</f>
        <v>nse_fo|JUBLFOODEntry Date</v>
      </c>
      <c r="G544">
        <v>250</v>
      </c>
      <c r="H544">
        <v>500</v>
      </c>
      <c r="I544">
        <f t="shared" si="82"/>
        <v>2</v>
      </c>
      <c r="J544" s="6">
        <v>3856.95</v>
      </c>
      <c r="K544" s="5">
        <f t="shared" si="86"/>
        <v>1928475</v>
      </c>
      <c r="L544" s="4">
        <v>3813.95</v>
      </c>
      <c r="M544" s="4">
        <f t="shared" si="87"/>
        <v>-21500</v>
      </c>
      <c r="N544" s="6">
        <v>370.81907000000001</v>
      </c>
      <c r="O544" s="6">
        <f t="shared" si="88"/>
        <v>-21870.819070000001</v>
      </c>
      <c r="P544" s="5">
        <f t="shared" si="89"/>
        <v>1906975</v>
      </c>
      <c r="Q544" s="5" t="str">
        <f t="shared" si="90"/>
        <v/>
      </c>
      <c r="R544">
        <v>1</v>
      </c>
      <c r="S544">
        <v>0</v>
      </c>
      <c r="T544">
        <v>1</v>
      </c>
      <c r="U544">
        <v>0</v>
      </c>
      <c r="V544">
        <v>900</v>
      </c>
      <c r="W544">
        <v>300</v>
      </c>
      <c r="X544">
        <f t="shared" si="81"/>
        <v>114000</v>
      </c>
      <c r="Y544">
        <v>92500</v>
      </c>
      <c r="Z544" s="7">
        <v>4000000</v>
      </c>
      <c r="AA544">
        <v>2</v>
      </c>
    </row>
    <row r="545" spans="1:27" x14ac:dyDescent="0.45">
      <c r="A545">
        <v>1</v>
      </c>
      <c r="B545" s="2">
        <v>44434</v>
      </c>
      <c r="C545" s="9">
        <v>44435</v>
      </c>
      <c r="D545" s="3" t="str">
        <f t="shared" si="91"/>
        <v>Close</v>
      </c>
      <c r="E545" t="s">
        <v>73</v>
      </c>
      <c r="F545" t="str">
        <f>IF(A545="","",IF($K$4=1,SUBSTITUTE(SUBSTITUTE(E545,"_","&amp;")&amp;" "&amp;'[1]Expiry Dates Fut'!$A$8&amp;"-NSF",#REF!,#REF!),"nse_fo|"&amp;SUBSTITUTE(E545,"_","&amp;")&amp;$B$4))</f>
        <v>nse_fo|M&amp;MFINEntry Date</v>
      </c>
      <c r="G545">
        <v>4000</v>
      </c>
      <c r="H545">
        <v>12000</v>
      </c>
      <c r="I545">
        <f t="shared" si="82"/>
        <v>3</v>
      </c>
      <c r="J545" s="6">
        <v>154.5</v>
      </c>
      <c r="K545" s="5">
        <f t="shared" si="86"/>
        <v>1854000</v>
      </c>
      <c r="L545" s="4">
        <v>155.30000000000001</v>
      </c>
      <c r="M545" s="4">
        <f t="shared" si="87"/>
        <v>9600.0000000001364</v>
      </c>
      <c r="N545" s="6">
        <v>362.09296000000006</v>
      </c>
      <c r="O545" s="6">
        <f t="shared" si="88"/>
        <v>9237.9070400001365</v>
      </c>
      <c r="P545" s="5">
        <f t="shared" si="89"/>
        <v>1863600.0000000002</v>
      </c>
      <c r="Q545" s="5" t="str">
        <f t="shared" si="90"/>
        <v/>
      </c>
      <c r="R545">
        <v>1</v>
      </c>
      <c r="S545">
        <v>0</v>
      </c>
      <c r="T545">
        <v>1</v>
      </c>
      <c r="U545">
        <v>0</v>
      </c>
      <c r="V545">
        <v>900</v>
      </c>
      <c r="W545">
        <v>300</v>
      </c>
      <c r="X545">
        <f t="shared" si="81"/>
        <v>114000</v>
      </c>
      <c r="Y545">
        <v>92500</v>
      </c>
      <c r="Z545" s="7">
        <v>4000000</v>
      </c>
      <c r="AA545">
        <v>2</v>
      </c>
    </row>
    <row r="546" spans="1:27" x14ac:dyDescent="0.45">
      <c r="A546">
        <v>1</v>
      </c>
      <c r="B546" s="2">
        <v>44440</v>
      </c>
      <c r="C546" s="9">
        <v>44441</v>
      </c>
      <c r="D546" s="3" t="str">
        <f t="shared" si="91"/>
        <v>Close</v>
      </c>
      <c r="E546" t="s">
        <v>172</v>
      </c>
      <c r="F546" t="str">
        <f>IF(A546="","",IF($K$4=1,SUBSTITUTE(SUBSTITUTE(E546,"_","&amp;")&amp;" "&amp;'[1]Expiry Dates Fut'!$A$8&amp;"-NSF",#REF!,#REF!),"nse_fo|"&amp;SUBSTITUTE(E546,"_","&amp;")&amp;$B$4))</f>
        <v>nse_fo|CUBEntry Date</v>
      </c>
      <c r="G546">
        <v>3100</v>
      </c>
      <c r="H546">
        <v>12400</v>
      </c>
      <c r="I546">
        <f t="shared" si="82"/>
        <v>4</v>
      </c>
      <c r="J546" s="6">
        <v>158.9</v>
      </c>
      <c r="K546" s="5">
        <f t="shared" si="86"/>
        <v>1970360</v>
      </c>
      <c r="L546" s="4">
        <v>155.47999999999999</v>
      </c>
      <c r="M546" s="4">
        <f t="shared" si="87"/>
        <v>-42408.000000000196</v>
      </c>
      <c r="N546" s="6">
        <v>375.30087519999995</v>
      </c>
      <c r="O546" s="6">
        <f t="shared" si="88"/>
        <v>-42783.300875200199</v>
      </c>
      <c r="P546" s="5">
        <f t="shared" si="89"/>
        <v>1927951.9999999998</v>
      </c>
      <c r="Q546" s="5" t="str">
        <f t="shared" si="90"/>
        <v/>
      </c>
      <c r="R546">
        <v>2</v>
      </c>
      <c r="S546">
        <v>1</v>
      </c>
      <c r="T546">
        <v>1</v>
      </c>
      <c r="U546">
        <v>0</v>
      </c>
      <c r="V546">
        <v>900</v>
      </c>
      <c r="W546">
        <v>300</v>
      </c>
      <c r="X546">
        <f t="shared" si="81"/>
        <v>114500</v>
      </c>
      <c r="Y546">
        <v>92500</v>
      </c>
      <c r="Z546" s="7">
        <v>4000000</v>
      </c>
      <c r="AA546">
        <v>2</v>
      </c>
    </row>
    <row r="547" spans="1:27" x14ac:dyDescent="0.45">
      <c r="A547">
        <f t="shared" si="84"/>
        <v>2</v>
      </c>
      <c r="B547" s="2">
        <v>44440</v>
      </c>
      <c r="C547" s="9">
        <v>44441</v>
      </c>
      <c r="D547" s="3" t="str">
        <f t="shared" si="91"/>
        <v>Close</v>
      </c>
      <c r="E547" t="s">
        <v>140</v>
      </c>
      <c r="F547" t="str">
        <f>IF(A547="","",IF($K$4=1,SUBSTITUTE(SUBSTITUTE(E547,"_","&amp;")&amp;" "&amp;'[1]Expiry Dates Fut'!$A$8&amp;"-NSF",#REF!,#REF!),"nse_fo|"&amp;SUBSTITUTE(E547,"_","&amp;")&amp;$B$4))</f>
        <v>nse_fo|HAVELLSEntry Date</v>
      </c>
      <c r="G547">
        <v>500</v>
      </c>
      <c r="H547">
        <v>1500</v>
      </c>
      <c r="I547">
        <f t="shared" si="82"/>
        <v>3</v>
      </c>
      <c r="J547" s="6">
        <v>1344.41666667</v>
      </c>
      <c r="K547" s="5">
        <f t="shared" si="86"/>
        <v>2016625.000005</v>
      </c>
      <c r="L547" s="4">
        <v>1355.42</v>
      </c>
      <c r="M547" s="4">
        <f t="shared" si="87"/>
        <v>16504.999995000049</v>
      </c>
      <c r="N547" s="6">
        <v>390.46947300022305</v>
      </c>
      <c r="O547" s="6">
        <f t="shared" si="88"/>
        <v>16114.530521999826</v>
      </c>
      <c r="P547" s="5">
        <f t="shared" si="89"/>
        <v>2033130</v>
      </c>
      <c r="Q547" s="5" t="str">
        <f t="shared" si="90"/>
        <v/>
      </c>
      <c r="R547">
        <v>3</v>
      </c>
      <c r="S547">
        <v>2</v>
      </c>
      <c r="T547">
        <v>1</v>
      </c>
      <c r="U547">
        <v>0</v>
      </c>
      <c r="V547">
        <v>900</v>
      </c>
      <c r="W547">
        <v>300</v>
      </c>
      <c r="X547">
        <f t="shared" si="81"/>
        <v>115500</v>
      </c>
      <c r="Y547">
        <v>92500</v>
      </c>
      <c r="Z547" s="7">
        <v>4000000</v>
      </c>
      <c r="AA547">
        <v>2</v>
      </c>
    </row>
    <row r="548" spans="1:27" x14ac:dyDescent="0.45">
      <c r="A548">
        <f t="shared" si="84"/>
        <v>3</v>
      </c>
      <c r="B548" s="2">
        <v>44440</v>
      </c>
      <c r="C548" s="9">
        <v>44441</v>
      </c>
      <c r="D548" s="3" t="str">
        <f t="shared" si="91"/>
        <v>Close</v>
      </c>
      <c r="E548" t="s">
        <v>56</v>
      </c>
      <c r="F548" t="str">
        <f>IF(A548="","",IF($K$4=1,SUBSTITUTE(SUBSTITUTE(E548,"_","&amp;")&amp;" "&amp;'[1]Expiry Dates Fut'!$A$8&amp;"-NSF",#REF!,#REF!),"nse_fo|"&amp;SUBSTITUTE(E548,"_","&amp;")&amp;$B$4))</f>
        <v>nse_fo|IDEAEntry Date</v>
      </c>
      <c r="G548">
        <v>70000</v>
      </c>
      <c r="H548">
        <v>350000</v>
      </c>
      <c r="I548">
        <f t="shared" si="82"/>
        <v>5</v>
      </c>
      <c r="J548" s="6">
        <v>6.3</v>
      </c>
      <c r="K548" s="5">
        <f t="shared" si="86"/>
        <v>2205000</v>
      </c>
      <c r="L548" s="4">
        <v>6.35</v>
      </c>
      <c r="M548" s="4">
        <f t="shared" si="87"/>
        <v>17499.999999999938</v>
      </c>
      <c r="N548" s="6">
        <v>422.46650000000005</v>
      </c>
      <c r="O548" s="6">
        <f t="shared" si="88"/>
        <v>17077.53349999994</v>
      </c>
      <c r="P548" s="5">
        <f t="shared" si="89"/>
        <v>2222500</v>
      </c>
      <c r="Q548" s="5" t="str">
        <f t="shared" si="90"/>
        <v/>
      </c>
      <c r="R548">
        <v>1</v>
      </c>
      <c r="S548">
        <v>0</v>
      </c>
      <c r="T548">
        <v>1</v>
      </c>
      <c r="U548">
        <v>0</v>
      </c>
      <c r="V548">
        <v>900</v>
      </c>
      <c r="W548">
        <v>300</v>
      </c>
      <c r="X548">
        <f t="shared" si="81"/>
        <v>114000</v>
      </c>
      <c r="Y548">
        <v>92500</v>
      </c>
      <c r="Z548" s="7">
        <v>4000000</v>
      </c>
      <c r="AA548">
        <v>2</v>
      </c>
    </row>
    <row r="549" spans="1:27" x14ac:dyDescent="0.45">
      <c r="A549">
        <f t="shared" si="84"/>
        <v>4</v>
      </c>
      <c r="B549" s="2">
        <v>44440</v>
      </c>
      <c r="C549" s="9">
        <v>44441</v>
      </c>
      <c r="D549" s="3" t="str">
        <f t="shared" si="91"/>
        <v>Close</v>
      </c>
      <c r="E549" t="s">
        <v>91</v>
      </c>
      <c r="F549" t="str">
        <f>IF(A549="","",IF($K$4=1,SUBSTITUTE(SUBSTITUTE(E549,"_","&amp;")&amp;" "&amp;'[1]Expiry Dates Fut'!$A$8&amp;"-NSF",#REF!,#REF!),"nse_fo|"&amp;SUBSTITUTE(E549,"_","&amp;")&amp;$B$4))</f>
        <v>nse_fo|VOLTASEntry Date</v>
      </c>
      <c r="G549">
        <v>500</v>
      </c>
      <c r="H549">
        <v>2000</v>
      </c>
      <c r="I549">
        <f t="shared" si="82"/>
        <v>4</v>
      </c>
      <c r="J549" s="6">
        <v>1046.1500000000001</v>
      </c>
      <c r="K549" s="5">
        <f t="shared" si="86"/>
        <v>2092300.0000000002</v>
      </c>
      <c r="L549" s="4">
        <v>1054.3499999999999</v>
      </c>
      <c r="M549" s="4">
        <f t="shared" si="87"/>
        <v>16399.999999999636</v>
      </c>
      <c r="N549" s="6">
        <v>403.26060000000001</v>
      </c>
      <c r="O549" s="6">
        <f t="shared" si="88"/>
        <v>15996.739399999637</v>
      </c>
      <c r="P549" s="5">
        <f t="shared" si="89"/>
        <v>2108700</v>
      </c>
      <c r="Q549" s="5" t="str">
        <f t="shared" si="90"/>
        <v/>
      </c>
      <c r="R549">
        <v>1</v>
      </c>
      <c r="S549">
        <v>0</v>
      </c>
      <c r="T549">
        <v>1</v>
      </c>
      <c r="U549">
        <v>0</v>
      </c>
      <c r="V549">
        <v>900</v>
      </c>
      <c r="W549">
        <v>300</v>
      </c>
      <c r="X549">
        <f t="shared" si="81"/>
        <v>114000</v>
      </c>
      <c r="Y549">
        <v>92500</v>
      </c>
      <c r="Z549" s="7">
        <v>4000000</v>
      </c>
      <c r="AA549">
        <v>2</v>
      </c>
    </row>
    <row r="550" spans="1:27" x14ac:dyDescent="0.45">
      <c r="A550">
        <v>1</v>
      </c>
      <c r="B550" s="2">
        <v>44441</v>
      </c>
      <c r="C550" s="9">
        <v>44442</v>
      </c>
      <c r="D550" s="3" t="str">
        <f t="shared" si="91"/>
        <v>Close</v>
      </c>
      <c r="E550" t="s">
        <v>181</v>
      </c>
      <c r="F550" t="str">
        <f>IF(A550="","",IF($K$4=1,SUBSTITUTE(SUBSTITUTE(E550,"_","&amp;")&amp;" "&amp;'[1]Expiry Dates Fut'!$A$8&amp;"-NSF",#REF!,#REF!),"nse_fo|"&amp;SUBSTITUTE(E550,"_","&amp;")&amp;$B$4))</f>
        <v>nse_fo|HALEntry Date</v>
      </c>
      <c r="G550">
        <v>475</v>
      </c>
      <c r="H550">
        <v>1425</v>
      </c>
      <c r="I550">
        <f t="shared" si="82"/>
        <v>3</v>
      </c>
      <c r="J550" s="6">
        <v>1407.4</v>
      </c>
      <c r="K550" s="5">
        <f t="shared" si="86"/>
        <v>2005545.0000000002</v>
      </c>
      <c r="L550" s="4">
        <v>1410.1</v>
      </c>
      <c r="M550" s="4">
        <f t="shared" si="87"/>
        <v>3847.4999999997408</v>
      </c>
      <c r="N550" s="6">
        <v>387.01761249999998</v>
      </c>
      <c r="O550" s="6">
        <f t="shared" si="88"/>
        <v>3460.482387499741</v>
      </c>
      <c r="P550" s="5">
        <f t="shared" si="89"/>
        <v>2009392.4999999998</v>
      </c>
      <c r="Q550" s="5" t="str">
        <f t="shared" si="90"/>
        <v/>
      </c>
      <c r="R550">
        <v>2</v>
      </c>
      <c r="S550">
        <v>1</v>
      </c>
      <c r="T550">
        <v>1</v>
      </c>
      <c r="U550">
        <v>0</v>
      </c>
      <c r="V550">
        <v>900</v>
      </c>
      <c r="W550">
        <v>300</v>
      </c>
      <c r="X550">
        <f t="shared" si="81"/>
        <v>114500</v>
      </c>
      <c r="Y550">
        <v>92500</v>
      </c>
      <c r="Z550" s="7">
        <v>4000000</v>
      </c>
      <c r="AA550">
        <v>2</v>
      </c>
    </row>
    <row r="551" spans="1:27" x14ac:dyDescent="0.45">
      <c r="A551">
        <f t="shared" si="84"/>
        <v>2</v>
      </c>
      <c r="B551" s="2">
        <v>44441</v>
      </c>
      <c r="C551" s="9">
        <v>44442</v>
      </c>
      <c r="D551" s="3" t="str">
        <f t="shared" si="91"/>
        <v>Close</v>
      </c>
      <c r="E551" t="s">
        <v>120</v>
      </c>
      <c r="F551" t="str">
        <f>IF(A551="","",IF($K$4=1,SUBSTITUTE(SUBSTITUTE(E551,"_","&amp;")&amp;" "&amp;'[1]Expiry Dates Fut'!$A$8&amp;"-NSF",#REF!,#REF!),"nse_fo|"&amp;SUBSTITUTE(E551,"_","&amp;")&amp;$B$4))</f>
        <v>nse_fo|HDFCLIFEEntry Date</v>
      </c>
      <c r="G551">
        <v>1100</v>
      </c>
      <c r="H551">
        <v>2200</v>
      </c>
      <c r="I551">
        <f t="shared" si="82"/>
        <v>2</v>
      </c>
      <c r="J551" s="6">
        <v>757.15</v>
      </c>
      <c r="K551" s="5">
        <f t="shared" si="86"/>
        <v>1665730</v>
      </c>
      <c r="L551" s="4">
        <v>735.02499999999998</v>
      </c>
      <c r="M551" s="4">
        <f t="shared" si="87"/>
        <v>-48675</v>
      </c>
      <c r="N551" s="6">
        <v>322.97661099999999</v>
      </c>
      <c r="O551" s="6">
        <f t="shared" si="88"/>
        <v>-48997.976610999998</v>
      </c>
      <c r="P551" s="5">
        <f t="shared" si="89"/>
        <v>1617055</v>
      </c>
      <c r="Q551" s="5" t="str">
        <f t="shared" si="90"/>
        <v/>
      </c>
      <c r="R551">
        <v>2</v>
      </c>
      <c r="S551">
        <v>2</v>
      </c>
      <c r="T551">
        <v>2</v>
      </c>
      <c r="U551">
        <v>0</v>
      </c>
      <c r="V551">
        <v>900</v>
      </c>
      <c r="W551">
        <v>300</v>
      </c>
      <c r="X551">
        <f t="shared" si="81"/>
        <v>115000</v>
      </c>
      <c r="Y551">
        <v>92500</v>
      </c>
      <c r="Z551" s="7">
        <v>4000000</v>
      </c>
      <c r="AA551">
        <v>2</v>
      </c>
    </row>
    <row r="552" spans="1:27" x14ac:dyDescent="0.45">
      <c r="A552">
        <f t="shared" si="84"/>
        <v>3</v>
      </c>
      <c r="B552" s="2">
        <v>44441</v>
      </c>
      <c r="C552" s="9">
        <v>44442</v>
      </c>
      <c r="D552" s="3" t="str">
        <f t="shared" si="91"/>
        <v>Close</v>
      </c>
      <c r="E552" t="s">
        <v>167</v>
      </c>
      <c r="F552" t="str">
        <f>IF(A552="","",IF($K$4=1,SUBSTITUTE(SUBSTITUTE(E552,"_","&amp;")&amp;" "&amp;'[1]Expiry Dates Fut'!$A$8&amp;"-NSF",#REF!,#REF!),"nse_fo|"&amp;SUBSTITUTE(E552,"_","&amp;")&amp;$B$4))</f>
        <v>nse_fo|IRCTCEntry Date</v>
      </c>
      <c r="G552">
        <v>325</v>
      </c>
      <c r="H552">
        <v>650</v>
      </c>
      <c r="I552">
        <f t="shared" si="82"/>
        <v>2</v>
      </c>
      <c r="J552" s="6">
        <v>2866</v>
      </c>
      <c r="K552" s="5">
        <f t="shared" si="86"/>
        <v>1862900</v>
      </c>
      <c r="L552" s="4">
        <v>2839.75</v>
      </c>
      <c r="M552" s="4">
        <f t="shared" si="87"/>
        <v>-17062.5</v>
      </c>
      <c r="N552" s="6">
        <v>360.27669249999997</v>
      </c>
      <c r="O552" s="6">
        <f t="shared" si="88"/>
        <v>-17422.7766925</v>
      </c>
      <c r="P552" s="5">
        <f t="shared" si="89"/>
        <v>1845837.5</v>
      </c>
      <c r="Q552" s="5" t="str">
        <f t="shared" si="90"/>
        <v/>
      </c>
      <c r="R552">
        <v>2</v>
      </c>
      <c r="S552">
        <v>1</v>
      </c>
      <c r="T552">
        <v>1</v>
      </c>
      <c r="U552">
        <v>0</v>
      </c>
      <c r="V552">
        <v>900</v>
      </c>
      <c r="W552">
        <v>300</v>
      </c>
      <c r="X552">
        <f t="shared" ref="X552:X615" si="93">+IF(B552="","",IF(WEEKDAY(B552)=2,IF(R552=1,102500,IF(AND(R552=2,S552=1),103000,IF(AND(R552=2,S552=2),103500,104000))),IF(R552=1,114000,IF(AND(R552=2,S552=1),114500,IF(AND(R552=2,S552=2),115000,115500)))))</f>
        <v>114500</v>
      </c>
      <c r="Y552">
        <v>92500</v>
      </c>
      <c r="Z552" s="7">
        <v>4000000</v>
      </c>
      <c r="AA552">
        <v>2</v>
      </c>
    </row>
    <row r="553" spans="1:27" x14ac:dyDescent="0.45">
      <c r="A553">
        <f t="shared" si="84"/>
        <v>4</v>
      </c>
      <c r="B553" s="2">
        <v>44441</v>
      </c>
      <c r="C553" s="9">
        <v>44442</v>
      </c>
      <c r="D553" s="3" t="str">
        <f t="shared" si="91"/>
        <v>Close</v>
      </c>
      <c r="E553" t="s">
        <v>121</v>
      </c>
      <c r="F553" t="str">
        <f>IF(A553="","",IF($K$4=1,SUBSTITUTE(SUBSTITUTE(E553,"_","&amp;")&amp;" "&amp;'[1]Expiry Dates Fut'!$A$8&amp;"-NSF",#REF!,#REF!),"nse_fo|"&amp;SUBSTITUTE(E553,"_","&amp;")&amp;$B$4))</f>
        <v>nse_fo|MARICOEntry Date</v>
      </c>
      <c r="G553">
        <v>2000</v>
      </c>
      <c r="H553">
        <v>4000</v>
      </c>
      <c r="I553">
        <f t="shared" ref="I553:I616" si="94">+IF(D553="","",H553/G553)</f>
        <v>2</v>
      </c>
      <c r="J553" s="6">
        <v>569.85</v>
      </c>
      <c r="K553" s="5">
        <f t="shared" si="86"/>
        <v>2279400</v>
      </c>
      <c r="L553" s="4">
        <v>565.29999999999995</v>
      </c>
      <c r="M553" s="4">
        <f t="shared" si="87"/>
        <v>-18200.000000000273</v>
      </c>
      <c r="N553" s="6">
        <v>430.60676000000001</v>
      </c>
      <c r="O553" s="6">
        <f t="shared" si="88"/>
        <v>-18630.606760000272</v>
      </c>
      <c r="P553" s="5">
        <f t="shared" si="89"/>
        <v>2261200</v>
      </c>
      <c r="Q553" s="5" t="str">
        <f t="shared" si="90"/>
        <v/>
      </c>
      <c r="R553">
        <v>1</v>
      </c>
      <c r="S553">
        <v>0</v>
      </c>
      <c r="T553">
        <v>1</v>
      </c>
      <c r="U553">
        <v>0</v>
      </c>
      <c r="V553">
        <v>900</v>
      </c>
      <c r="W553">
        <v>300</v>
      </c>
      <c r="X553">
        <f t="shared" si="93"/>
        <v>114000</v>
      </c>
      <c r="Y553">
        <v>92500</v>
      </c>
      <c r="Z553" s="7">
        <v>4000000</v>
      </c>
      <c r="AA553">
        <v>2</v>
      </c>
    </row>
    <row r="554" spans="1:27" x14ac:dyDescent="0.45">
      <c r="A554">
        <f t="shared" si="84"/>
        <v>5</v>
      </c>
      <c r="B554" s="2">
        <v>44441</v>
      </c>
      <c r="C554" s="9">
        <v>44442</v>
      </c>
      <c r="D554" s="3" t="str">
        <f t="shared" si="91"/>
        <v>Close</v>
      </c>
      <c r="E554" t="s">
        <v>110</v>
      </c>
      <c r="F554" t="str">
        <f>IF(A554="","",IF($K$4=1,SUBSTITUTE(SUBSTITUTE(E554,"_","&amp;")&amp;" "&amp;'[1]Expiry Dates Fut'!$A$8&amp;"-NSF",#REF!,#REF!),"nse_fo|"&amp;SUBSTITUTE(E554,"_","&amp;")&amp;$B$4))</f>
        <v>nse_fo|SHREECEMEntry Date</v>
      </c>
      <c r="G554">
        <v>25</v>
      </c>
      <c r="H554">
        <v>75</v>
      </c>
      <c r="I554">
        <f t="shared" si="94"/>
        <v>3</v>
      </c>
      <c r="J554" s="6">
        <v>29493.1</v>
      </c>
      <c r="K554" s="5">
        <f t="shared" si="86"/>
        <v>2211982.5</v>
      </c>
      <c r="L554" s="4">
        <v>30169.616666670001</v>
      </c>
      <c r="M554" s="4">
        <f t="shared" si="87"/>
        <v>50738.750000250184</v>
      </c>
      <c r="N554" s="6">
        <v>427.78948725003113</v>
      </c>
      <c r="O554" s="6">
        <f t="shared" si="88"/>
        <v>50310.960513000151</v>
      </c>
      <c r="P554" s="5">
        <f t="shared" si="89"/>
        <v>2262721.2500002501</v>
      </c>
      <c r="Q554" s="5" t="str">
        <f t="shared" si="90"/>
        <v/>
      </c>
      <c r="R554">
        <v>2</v>
      </c>
      <c r="S554">
        <v>1</v>
      </c>
      <c r="T554">
        <v>2</v>
      </c>
      <c r="U554">
        <v>0</v>
      </c>
      <c r="V554">
        <v>900</v>
      </c>
      <c r="W554">
        <v>300</v>
      </c>
      <c r="X554">
        <f t="shared" si="93"/>
        <v>114500</v>
      </c>
      <c r="Y554">
        <v>92500</v>
      </c>
      <c r="Z554" s="7">
        <v>4000000</v>
      </c>
      <c r="AA554">
        <v>2</v>
      </c>
    </row>
    <row r="555" spans="1:27" x14ac:dyDescent="0.45">
      <c r="A555">
        <f t="shared" si="84"/>
        <v>6</v>
      </c>
      <c r="B555" s="2">
        <v>44441</v>
      </c>
      <c r="C555" s="9">
        <v>44442</v>
      </c>
      <c r="D555" s="3" t="str">
        <f t="shared" si="91"/>
        <v>Close</v>
      </c>
      <c r="E555" t="s">
        <v>91</v>
      </c>
      <c r="F555" t="str">
        <f>IF(A555="","",IF($K$4=1,SUBSTITUTE(SUBSTITUTE(E555,"_","&amp;")&amp;" "&amp;'[1]Expiry Dates Fut'!$A$8&amp;"-NSF",#REF!,#REF!),"nse_fo|"&amp;SUBSTITUTE(E555,"_","&amp;")&amp;$B$4))</f>
        <v>nse_fo|VOLTASEntry Date</v>
      </c>
      <c r="G555">
        <v>500</v>
      </c>
      <c r="H555">
        <v>2000</v>
      </c>
      <c r="I555">
        <f t="shared" si="94"/>
        <v>4</v>
      </c>
      <c r="J555" s="6">
        <v>1098.6500000000001</v>
      </c>
      <c r="K555" s="5">
        <f t="shared" si="86"/>
        <v>2197300</v>
      </c>
      <c r="L555" s="4">
        <v>1088.5</v>
      </c>
      <c r="M555" s="4">
        <f t="shared" si="87"/>
        <v>-20300.000000000182</v>
      </c>
      <c r="N555" s="6">
        <v>416.45378000000005</v>
      </c>
      <c r="O555" s="6">
        <f t="shared" si="88"/>
        <v>-20716.453780000182</v>
      </c>
      <c r="P555" s="5">
        <f t="shared" si="89"/>
        <v>2177000</v>
      </c>
      <c r="Q555" s="5" t="str">
        <f t="shared" si="90"/>
        <v/>
      </c>
      <c r="R555">
        <v>2</v>
      </c>
      <c r="S555">
        <v>1</v>
      </c>
      <c r="T555">
        <v>1</v>
      </c>
      <c r="U555">
        <v>0</v>
      </c>
      <c r="V555">
        <v>900</v>
      </c>
      <c r="W555">
        <v>300</v>
      </c>
      <c r="X555">
        <f t="shared" si="93"/>
        <v>114500</v>
      </c>
      <c r="Y555">
        <v>92500</v>
      </c>
      <c r="Z555" s="7">
        <v>4000000</v>
      </c>
      <c r="AA555">
        <v>2</v>
      </c>
    </row>
    <row r="556" spans="1:27" x14ac:dyDescent="0.45">
      <c r="A556">
        <v>1</v>
      </c>
      <c r="B556" s="2">
        <v>44442</v>
      </c>
      <c r="C556" s="9">
        <v>44445</v>
      </c>
      <c r="D556" s="3" t="str">
        <f t="shared" si="91"/>
        <v>Close</v>
      </c>
      <c r="E556" t="s">
        <v>56</v>
      </c>
      <c r="F556" t="str">
        <f>IF(A556="","",IF($K$4=1,SUBSTITUTE(SUBSTITUTE(E556,"_","&amp;")&amp;" "&amp;'[1]Expiry Dates Fut'!$A$8&amp;"-NSF",#REF!,#REF!),"nse_fo|"&amp;SUBSTITUTE(E556,"_","&amp;")&amp;$B$4))</f>
        <v>nse_fo|IDEAEntry Date</v>
      </c>
      <c r="G556">
        <v>70000</v>
      </c>
      <c r="H556">
        <v>280000</v>
      </c>
      <c r="I556">
        <f t="shared" si="94"/>
        <v>4</v>
      </c>
      <c r="J556" s="6">
        <v>7.75</v>
      </c>
      <c r="K556" s="5">
        <f t="shared" si="86"/>
        <v>2170000</v>
      </c>
      <c r="L556" s="4">
        <v>7.4</v>
      </c>
      <c r="M556" s="4">
        <f t="shared" si="87"/>
        <v>-97999.999999999898</v>
      </c>
      <c r="N556" s="6">
        <v>402.15320000000008</v>
      </c>
      <c r="O556" s="6">
        <f t="shared" si="88"/>
        <v>-98402.153199999899</v>
      </c>
      <c r="P556" s="5">
        <f t="shared" si="89"/>
        <v>2072000</v>
      </c>
      <c r="Q556" s="5" t="str">
        <f t="shared" si="90"/>
        <v/>
      </c>
      <c r="R556">
        <v>1</v>
      </c>
      <c r="S556">
        <v>0</v>
      </c>
      <c r="T556">
        <v>1</v>
      </c>
      <c r="U556">
        <v>0</v>
      </c>
      <c r="V556">
        <v>900</v>
      </c>
      <c r="W556">
        <v>300</v>
      </c>
      <c r="X556">
        <f t="shared" si="93"/>
        <v>114000</v>
      </c>
      <c r="Y556">
        <v>92500</v>
      </c>
      <c r="Z556" s="7">
        <v>4000000</v>
      </c>
      <c r="AA556">
        <v>2</v>
      </c>
    </row>
    <row r="557" spans="1:27" x14ac:dyDescent="0.45">
      <c r="A557">
        <f t="shared" si="84"/>
        <v>2</v>
      </c>
      <c r="B557" s="2">
        <v>44442</v>
      </c>
      <c r="C557" s="9">
        <v>44445</v>
      </c>
      <c r="D557" s="3" t="str">
        <f t="shared" si="91"/>
        <v>Close</v>
      </c>
      <c r="E557" t="s">
        <v>168</v>
      </c>
      <c r="F557" t="str">
        <f>IF(A557="","",IF($K$4=1,SUBSTITUTE(SUBSTITUTE(E557,"_","&amp;")&amp;" "&amp;'[1]Expiry Dates Fut'!$A$8&amp;"-NSF",#REF!,#REF!),"nse_fo|"&amp;SUBSTITUTE(E557,"_","&amp;")&amp;$B$4))</f>
        <v>nse_fo|LTTSEntry Date</v>
      </c>
      <c r="G557">
        <v>200</v>
      </c>
      <c r="H557">
        <v>400</v>
      </c>
      <c r="I557">
        <f t="shared" si="94"/>
        <v>2</v>
      </c>
      <c r="J557" s="6">
        <v>4421.5</v>
      </c>
      <c r="K557" s="5">
        <f t="shared" si="86"/>
        <v>1768600</v>
      </c>
      <c r="L557" s="4">
        <v>4377.95</v>
      </c>
      <c r="M557" s="4">
        <f t="shared" si="87"/>
        <v>-17420.000000000073</v>
      </c>
      <c r="N557" s="6">
        <v>344.27658800000006</v>
      </c>
      <c r="O557" s="6">
        <f t="shared" si="88"/>
        <v>-17764.276588000073</v>
      </c>
      <c r="P557" s="5">
        <f t="shared" si="89"/>
        <v>1751180</v>
      </c>
      <c r="Q557" s="5" t="str">
        <f t="shared" si="90"/>
        <v/>
      </c>
      <c r="R557">
        <v>1</v>
      </c>
      <c r="S557">
        <v>0</v>
      </c>
      <c r="T557">
        <v>1</v>
      </c>
      <c r="U557">
        <v>0</v>
      </c>
      <c r="V557">
        <v>900</v>
      </c>
      <c r="W557">
        <v>300</v>
      </c>
      <c r="X557">
        <f t="shared" si="93"/>
        <v>114000</v>
      </c>
      <c r="Y557">
        <v>92500</v>
      </c>
      <c r="Z557" s="7">
        <v>4000000</v>
      </c>
      <c r="AA557">
        <v>2</v>
      </c>
    </row>
    <row r="558" spans="1:27" x14ac:dyDescent="0.45">
      <c r="A558">
        <f t="shared" si="84"/>
        <v>3</v>
      </c>
      <c r="B558" s="2">
        <v>44442</v>
      </c>
      <c r="C558" s="9">
        <v>44445</v>
      </c>
      <c r="D558" s="3" t="str">
        <f t="shared" si="91"/>
        <v>Close</v>
      </c>
      <c r="E558" t="s">
        <v>174</v>
      </c>
      <c r="F558" t="str">
        <f>IF(A558="","",IF($K$4=1,SUBSTITUTE(SUBSTITUTE(E558,"_","&amp;")&amp;" "&amp;'[1]Expiry Dates Fut'!$A$8&amp;"-NSF",#REF!,#REF!),"nse_fo|"&amp;SUBSTITUTE(E558,"_","&amp;")&amp;$B$4))</f>
        <v>nse_fo|MCDOWELL&amp;NEntry Date</v>
      </c>
      <c r="G558">
        <v>1250</v>
      </c>
      <c r="H558">
        <v>2500</v>
      </c>
      <c r="I558">
        <f t="shared" si="94"/>
        <v>2</v>
      </c>
      <c r="J558" s="6">
        <v>771.05</v>
      </c>
      <c r="K558" s="5">
        <f t="shared" si="86"/>
        <v>1927625</v>
      </c>
      <c r="L558" s="4">
        <v>753.1</v>
      </c>
      <c r="M558" s="4">
        <f t="shared" si="87"/>
        <v>-44874.999999999833</v>
      </c>
      <c r="N558" s="6">
        <v>367.76272500000005</v>
      </c>
      <c r="O558" s="6">
        <f t="shared" si="88"/>
        <v>-45242.762724999833</v>
      </c>
      <c r="P558" s="5">
        <f t="shared" si="89"/>
        <v>1882750</v>
      </c>
      <c r="Q558" s="5" t="str">
        <f t="shared" si="90"/>
        <v/>
      </c>
      <c r="R558">
        <v>1</v>
      </c>
      <c r="S558">
        <v>0</v>
      </c>
      <c r="T558">
        <v>1</v>
      </c>
      <c r="U558">
        <v>0</v>
      </c>
      <c r="V558">
        <v>900</v>
      </c>
      <c r="W558">
        <v>300</v>
      </c>
      <c r="X558">
        <f t="shared" si="93"/>
        <v>114000</v>
      </c>
      <c r="Y558">
        <v>92500</v>
      </c>
      <c r="Z558" s="7">
        <v>4000000</v>
      </c>
      <c r="AA558">
        <v>2</v>
      </c>
    </row>
    <row r="559" spans="1:27" x14ac:dyDescent="0.45">
      <c r="A559">
        <v>1</v>
      </c>
      <c r="B559" s="2">
        <v>44445</v>
      </c>
      <c r="C559" s="9">
        <v>44446</v>
      </c>
      <c r="D559" s="3" t="str">
        <f t="shared" si="91"/>
        <v>Close</v>
      </c>
      <c r="E559" t="s">
        <v>182</v>
      </c>
      <c r="F559" t="str">
        <f>IF(A559="","",IF($K$4=1,SUBSTITUTE(SUBSTITUTE(E559,"_","&amp;")&amp;" "&amp;'[1]Expiry Dates Fut'!$A$8&amp;"-NSF",#REF!,#REF!),"nse_fo|"&amp;SUBSTITUTE(E559,"_","&amp;")&amp;$B$4))</f>
        <v>nse_fo|IEXEntry Date</v>
      </c>
      <c r="G559">
        <v>1250</v>
      </c>
      <c r="H559">
        <v>3750</v>
      </c>
      <c r="I559">
        <f t="shared" si="94"/>
        <v>3</v>
      </c>
      <c r="J559" s="6">
        <v>561.79999999999995</v>
      </c>
      <c r="K559" s="5">
        <f t="shared" si="86"/>
        <v>2106750</v>
      </c>
      <c r="L559" s="4">
        <v>556.70000000000005</v>
      </c>
      <c r="M559" s="4">
        <f t="shared" si="87"/>
        <v>-19124.999999999658</v>
      </c>
      <c r="N559" s="6">
        <v>401.27912500000002</v>
      </c>
      <c r="O559" s="6">
        <f t="shared" si="88"/>
        <v>-19526.279124999659</v>
      </c>
      <c r="P559" s="5">
        <f t="shared" si="89"/>
        <v>2087625.0000000002</v>
      </c>
      <c r="Q559" s="5" t="str">
        <f t="shared" si="90"/>
        <v/>
      </c>
      <c r="R559">
        <v>1</v>
      </c>
      <c r="S559">
        <v>0</v>
      </c>
      <c r="T559">
        <v>2</v>
      </c>
      <c r="U559">
        <v>0</v>
      </c>
      <c r="V559">
        <v>900</v>
      </c>
      <c r="W559">
        <v>300</v>
      </c>
      <c r="X559">
        <f t="shared" si="93"/>
        <v>102500</v>
      </c>
      <c r="Y559">
        <v>92500</v>
      </c>
      <c r="Z559" s="7">
        <v>4000000</v>
      </c>
      <c r="AA559">
        <v>2</v>
      </c>
    </row>
    <row r="560" spans="1:27" x14ac:dyDescent="0.45">
      <c r="A560">
        <f t="shared" si="84"/>
        <v>2</v>
      </c>
      <c r="B560" s="2">
        <v>44445</v>
      </c>
      <c r="C560" s="9">
        <v>44446</v>
      </c>
      <c r="D560" s="3" t="str">
        <f t="shared" si="91"/>
        <v>Close</v>
      </c>
      <c r="E560" t="s">
        <v>183</v>
      </c>
      <c r="F560" t="str">
        <f>IF(A560="","",IF($K$4=1,SUBSTITUTE(SUBSTITUTE(E560,"_","&amp;")&amp;" "&amp;'[1]Expiry Dates Fut'!$A$8&amp;"-NSF",#REF!,#REF!),"nse_fo|"&amp;SUBSTITUTE(E560,"_","&amp;")&amp;$B$4))</f>
        <v>nse_fo|INDIAMARTEntry Date</v>
      </c>
      <c r="G560">
        <v>75</v>
      </c>
      <c r="H560">
        <v>225</v>
      </c>
      <c r="I560">
        <f t="shared" si="94"/>
        <v>3</v>
      </c>
      <c r="J560" s="6">
        <v>8622.7999999999993</v>
      </c>
      <c r="K560" s="5">
        <f t="shared" si="86"/>
        <v>1940129.9999999998</v>
      </c>
      <c r="L560" s="4">
        <v>8844.2999999999993</v>
      </c>
      <c r="M560" s="4">
        <f t="shared" si="87"/>
        <v>49837.5</v>
      </c>
      <c r="N560" s="6">
        <v>381.67974849999996</v>
      </c>
      <c r="O560" s="6">
        <f t="shared" si="88"/>
        <v>49455.820251500001</v>
      </c>
      <c r="P560" s="5">
        <f t="shared" si="89"/>
        <v>1989967.4999999998</v>
      </c>
      <c r="Q560" s="5" t="str">
        <f t="shared" si="90"/>
        <v/>
      </c>
      <c r="R560">
        <v>1</v>
      </c>
      <c r="S560">
        <v>0</v>
      </c>
      <c r="T560">
        <v>1</v>
      </c>
      <c r="U560">
        <v>0</v>
      </c>
      <c r="V560">
        <v>900</v>
      </c>
      <c r="W560">
        <v>300</v>
      </c>
      <c r="X560">
        <f t="shared" si="93"/>
        <v>102500</v>
      </c>
      <c r="Y560">
        <v>92500</v>
      </c>
      <c r="Z560" s="7">
        <v>4000000</v>
      </c>
      <c r="AA560">
        <v>2</v>
      </c>
    </row>
    <row r="561" spans="1:27" x14ac:dyDescent="0.45">
      <c r="A561">
        <v>1</v>
      </c>
      <c r="B561" s="2">
        <v>44446</v>
      </c>
      <c r="C561" s="9">
        <v>44447</v>
      </c>
      <c r="D561" s="3" t="str">
        <f t="shared" si="91"/>
        <v>Close</v>
      </c>
      <c r="E561" t="s">
        <v>184</v>
      </c>
      <c r="F561" t="str">
        <f>IF(A561="","",IF($K$4=1,SUBSTITUTE(SUBSTITUTE(E561,"_","&amp;")&amp;" "&amp;'[1]Expiry Dates Fut'!$A$8&amp;"-NSF",#REF!,#REF!),"nse_fo|"&amp;SUBSTITUTE(E561,"_","&amp;")&amp;$B$4))</f>
        <v>nse_fo|CANFINHOMEEntry Date</v>
      </c>
      <c r="G561">
        <f>IF(A561="","",VLOOKUP(E561,'[1]Lot Sizes'!$A$3:$B$500,2,FALSE))</f>
        <v>975</v>
      </c>
      <c r="H561">
        <v>2925</v>
      </c>
      <c r="I561">
        <f t="shared" si="94"/>
        <v>3</v>
      </c>
      <c r="J561" s="6">
        <v>630.9</v>
      </c>
      <c r="K561" s="5">
        <f t="shared" si="86"/>
        <v>1845382.5</v>
      </c>
      <c r="L561" s="4">
        <v>617.88333333000003</v>
      </c>
      <c r="M561" s="4">
        <f t="shared" si="87"/>
        <v>-38073.750009749856</v>
      </c>
      <c r="N561" s="6">
        <v>354.69472974878516</v>
      </c>
      <c r="O561" s="6">
        <f t="shared" si="88"/>
        <v>-38428.444739498642</v>
      </c>
      <c r="P561" s="5">
        <f t="shared" si="89"/>
        <v>1807308.74999025</v>
      </c>
      <c r="Q561" s="5" t="str">
        <f t="shared" si="90"/>
        <v/>
      </c>
      <c r="R561">
        <v>2</v>
      </c>
      <c r="S561">
        <v>1</v>
      </c>
      <c r="T561">
        <v>2</v>
      </c>
      <c r="U561">
        <v>0</v>
      </c>
      <c r="V561">
        <v>900</v>
      </c>
      <c r="W561">
        <v>300</v>
      </c>
      <c r="X561">
        <f t="shared" si="93"/>
        <v>114500</v>
      </c>
      <c r="Y561">
        <v>92500</v>
      </c>
      <c r="Z561" s="7">
        <v>4000000</v>
      </c>
      <c r="AA561">
        <v>2</v>
      </c>
    </row>
    <row r="562" spans="1:27" x14ac:dyDescent="0.45">
      <c r="A562">
        <f t="shared" si="84"/>
        <v>2</v>
      </c>
      <c r="B562" s="2">
        <v>44446</v>
      </c>
      <c r="C562" s="9">
        <v>44447</v>
      </c>
      <c r="D562" s="3" t="str">
        <f t="shared" si="91"/>
        <v>Close</v>
      </c>
      <c r="E562" t="s">
        <v>56</v>
      </c>
      <c r="F562" t="str">
        <f>IF(A562="","",IF($K$4=1,SUBSTITUTE(SUBSTITUTE(E562,"_","&amp;")&amp;" "&amp;'[1]Expiry Dates Fut'!$A$8&amp;"-NSF",#REF!,#REF!),"nse_fo|"&amp;SUBSTITUTE(E562,"_","&amp;")&amp;$B$4))</f>
        <v>nse_fo|IDEAEntry Date</v>
      </c>
      <c r="G562">
        <f>IF(A562="","",VLOOKUP(E562,'[1]Lot Sizes'!$A$3:$B$500,2,FALSE))</f>
        <v>70000</v>
      </c>
      <c r="H562">
        <v>280000</v>
      </c>
      <c r="I562">
        <f t="shared" si="94"/>
        <v>4</v>
      </c>
      <c r="J562" s="6">
        <v>8.0500000000000007</v>
      </c>
      <c r="K562" s="5">
        <f t="shared" si="86"/>
        <v>2254000</v>
      </c>
      <c r="L562" s="4">
        <v>8.75</v>
      </c>
      <c r="M562" s="4">
        <f t="shared" si="87"/>
        <v>195999.9999999998</v>
      </c>
      <c r="N562" s="6">
        <v>452.99840000000006</v>
      </c>
      <c r="O562" s="6">
        <f t="shared" si="88"/>
        <v>195547.00159999978</v>
      </c>
      <c r="P562" s="5">
        <f t="shared" si="89"/>
        <v>2450000</v>
      </c>
      <c r="Q562" s="5" t="str">
        <f t="shared" si="90"/>
        <v/>
      </c>
      <c r="R562">
        <v>1</v>
      </c>
      <c r="S562">
        <v>0</v>
      </c>
      <c r="T562">
        <v>2</v>
      </c>
      <c r="U562">
        <v>0</v>
      </c>
      <c r="V562">
        <v>900</v>
      </c>
      <c r="W562">
        <v>300</v>
      </c>
      <c r="X562">
        <f t="shared" si="93"/>
        <v>114000</v>
      </c>
      <c r="Y562">
        <v>92500</v>
      </c>
      <c r="Z562" s="7">
        <v>4000000</v>
      </c>
      <c r="AA562">
        <v>2</v>
      </c>
    </row>
    <row r="563" spans="1:27" x14ac:dyDescent="0.45">
      <c r="A563">
        <f t="shared" si="84"/>
        <v>3</v>
      </c>
      <c r="B563" s="2">
        <v>44446</v>
      </c>
      <c r="C563" s="9">
        <v>44447</v>
      </c>
      <c r="D563" s="3" t="str">
        <f t="shared" si="91"/>
        <v>Close</v>
      </c>
      <c r="E563" t="s">
        <v>156</v>
      </c>
      <c r="F563" t="str">
        <f>IF(A563="","",IF($K$4=1,SUBSTITUTE(SUBSTITUTE(E563,"_","&amp;")&amp;" "&amp;'[1]Expiry Dates Fut'!$A$8&amp;"-NSF",#REF!,#REF!),"nse_fo|"&amp;SUBSTITUTE(E563,"_","&amp;")&amp;$B$4))</f>
        <v>nse_fo|INDUSTOWEREntry Date</v>
      </c>
      <c r="G563">
        <f>IF(A563="","",VLOOKUP(E563,'[1]Lot Sizes'!$A$3:$B$500,2,FALSE))</f>
        <v>2800</v>
      </c>
      <c r="H563">
        <v>8400</v>
      </c>
      <c r="I563">
        <f t="shared" si="94"/>
        <v>3</v>
      </c>
      <c r="J563" s="6">
        <v>240.75</v>
      </c>
      <c r="K563" s="5">
        <f t="shared" si="86"/>
        <v>2022300</v>
      </c>
      <c r="L563" s="4">
        <v>245</v>
      </c>
      <c r="M563" s="4">
        <f t="shared" si="87"/>
        <v>35700</v>
      </c>
      <c r="N563" s="6">
        <v>393.82138000000003</v>
      </c>
      <c r="O563" s="6">
        <f t="shared" si="88"/>
        <v>35306.178619999999</v>
      </c>
      <c r="P563" s="5">
        <f t="shared" si="89"/>
        <v>2058000</v>
      </c>
      <c r="Q563" s="5" t="str">
        <f t="shared" si="90"/>
        <v/>
      </c>
      <c r="R563">
        <v>1</v>
      </c>
      <c r="S563">
        <v>0</v>
      </c>
      <c r="T563">
        <v>1</v>
      </c>
      <c r="U563">
        <v>0</v>
      </c>
      <c r="V563">
        <v>900</v>
      </c>
      <c r="W563">
        <v>300</v>
      </c>
      <c r="X563">
        <f t="shared" si="93"/>
        <v>114000</v>
      </c>
      <c r="Y563">
        <v>92500</v>
      </c>
      <c r="Z563" s="7">
        <v>4000000</v>
      </c>
      <c r="AA563">
        <v>2</v>
      </c>
    </row>
    <row r="564" spans="1:27" x14ac:dyDescent="0.45">
      <c r="A564">
        <f t="shared" si="84"/>
        <v>4</v>
      </c>
      <c r="B564" s="2">
        <v>44446</v>
      </c>
      <c r="C564" s="9">
        <v>44447</v>
      </c>
      <c r="D564" s="3" t="str">
        <f t="shared" si="91"/>
        <v>Close</v>
      </c>
      <c r="E564" t="s">
        <v>91</v>
      </c>
      <c r="F564" t="str">
        <f>IF(A564="","",IF($K$4=1,SUBSTITUTE(SUBSTITUTE(E564,"_","&amp;")&amp;" "&amp;'[1]Expiry Dates Fut'!$A$8&amp;"-NSF",#REF!,#REF!),"nse_fo|"&amp;SUBSTITUTE(E564,"_","&amp;")&amp;$B$4))</f>
        <v>nse_fo|VOLTASEntry Date</v>
      </c>
      <c r="G564">
        <f>IF(A564="","",VLOOKUP(E564,'[1]Lot Sizes'!$A$3:$B$500,2,FALSE))</f>
        <v>500</v>
      </c>
      <c r="H564">
        <v>1500</v>
      </c>
      <c r="I564">
        <f t="shared" si="94"/>
        <v>3</v>
      </c>
      <c r="J564" s="6">
        <v>1181.3499999999999</v>
      </c>
      <c r="K564" s="5">
        <f t="shared" si="86"/>
        <v>1772024.9999999998</v>
      </c>
      <c r="L564" s="4">
        <v>1191.6500000000001</v>
      </c>
      <c r="M564" s="4">
        <f t="shared" si="87"/>
        <v>15450.000000000273</v>
      </c>
      <c r="N564" s="6">
        <v>348.95170000000007</v>
      </c>
      <c r="O564" s="6">
        <f t="shared" si="88"/>
        <v>15101.048300000273</v>
      </c>
      <c r="P564" s="5">
        <f t="shared" si="89"/>
        <v>1787475.0000000002</v>
      </c>
      <c r="Q564" s="5" t="str">
        <f t="shared" si="90"/>
        <v/>
      </c>
      <c r="R564">
        <v>1</v>
      </c>
      <c r="S564">
        <v>0</v>
      </c>
      <c r="T564">
        <v>1</v>
      </c>
      <c r="U564">
        <v>0</v>
      </c>
      <c r="V564">
        <v>900</v>
      </c>
      <c r="W564">
        <v>300</v>
      </c>
      <c r="X564">
        <f t="shared" si="93"/>
        <v>114000</v>
      </c>
      <c r="Y564">
        <v>92500</v>
      </c>
      <c r="Z564" s="7">
        <v>4000000</v>
      </c>
      <c r="AA564">
        <v>2</v>
      </c>
    </row>
    <row r="565" spans="1:27" x14ac:dyDescent="0.45">
      <c r="A565">
        <v>1</v>
      </c>
      <c r="B565" s="2">
        <v>44447</v>
      </c>
      <c r="C565" s="9">
        <v>44448</v>
      </c>
      <c r="D565" s="3" t="str">
        <f t="shared" si="91"/>
        <v>Close</v>
      </c>
      <c r="E565" t="s">
        <v>183</v>
      </c>
      <c r="F565" t="str">
        <f>IF(A565="","",IF($K$4=1,SUBSTITUTE(SUBSTITUTE(E565,"_","&amp;")&amp;" "&amp;'[1]Expiry Dates Fut'!$A$8&amp;"-NSF",#REF!,#REF!),"nse_fo|"&amp;SUBSTITUTE(E565,"_","&amp;")&amp;$B$4))</f>
        <v>nse_fo|INDIAMARTEntry Date</v>
      </c>
      <c r="G565">
        <v>75</v>
      </c>
      <c r="H565">
        <v>225</v>
      </c>
      <c r="I565">
        <f t="shared" si="94"/>
        <v>3</v>
      </c>
      <c r="J565" s="6">
        <v>9168.6</v>
      </c>
      <c r="K565" s="5">
        <f t="shared" si="86"/>
        <v>2062935</v>
      </c>
      <c r="L565" s="4">
        <v>8974.2000000000007</v>
      </c>
      <c r="M565" s="4">
        <f t="shared" si="87"/>
        <v>-43739.99999999992</v>
      </c>
      <c r="N565" s="6">
        <v>390.79859800000008</v>
      </c>
      <c r="O565" s="6">
        <f t="shared" si="88"/>
        <v>-44130.798597999921</v>
      </c>
      <c r="P565" s="5">
        <f t="shared" si="89"/>
        <v>2019195.0000000002</v>
      </c>
      <c r="Q565" s="5" t="str">
        <f t="shared" si="90"/>
        <v/>
      </c>
      <c r="R565">
        <v>1</v>
      </c>
      <c r="S565">
        <v>0</v>
      </c>
      <c r="T565">
        <v>1</v>
      </c>
      <c r="U565">
        <v>0</v>
      </c>
      <c r="V565">
        <v>900</v>
      </c>
      <c r="W565">
        <v>300</v>
      </c>
      <c r="X565">
        <f t="shared" si="93"/>
        <v>114000</v>
      </c>
      <c r="Y565">
        <v>92500</v>
      </c>
      <c r="Z565" s="7">
        <v>4000000</v>
      </c>
      <c r="AA565">
        <v>2</v>
      </c>
    </row>
    <row r="566" spans="1:27" x14ac:dyDescent="0.45">
      <c r="A566">
        <f t="shared" si="84"/>
        <v>2</v>
      </c>
      <c r="B566" s="2">
        <v>44447</v>
      </c>
      <c r="C566" s="9">
        <v>44448</v>
      </c>
      <c r="D566" s="3" t="str">
        <f t="shared" si="91"/>
        <v>Close</v>
      </c>
      <c r="E566" t="s">
        <v>147</v>
      </c>
      <c r="F566" t="str">
        <f>IF(A566="","",IF($K$4=1,SUBSTITUTE(SUBSTITUTE(E566,"_","&amp;")&amp;" "&amp;'[1]Expiry Dates Fut'!$A$8&amp;"-NSF",#REF!,#REF!),"nse_fo|"&amp;SUBSTITUTE(E566,"_","&amp;")&amp;$B$4))</f>
        <v>nse_fo|NAUKRIEntry Date</v>
      </c>
      <c r="G566">
        <v>125</v>
      </c>
      <c r="H566">
        <v>250</v>
      </c>
      <c r="I566">
        <f t="shared" si="94"/>
        <v>2</v>
      </c>
      <c r="J566" s="6">
        <v>6621.6</v>
      </c>
      <c r="K566" s="5">
        <f t="shared" si="86"/>
        <v>1655400</v>
      </c>
      <c r="L566" s="4">
        <v>6683.0749999999998</v>
      </c>
      <c r="M566" s="4">
        <f t="shared" si="87"/>
        <v>15368.749999999864</v>
      </c>
      <c r="N566" s="6">
        <v>329.20862625000007</v>
      </c>
      <c r="O566" s="6">
        <f t="shared" si="88"/>
        <v>15039.541373749864</v>
      </c>
      <c r="P566" s="5">
        <f t="shared" si="89"/>
        <v>1670768.75</v>
      </c>
      <c r="Q566" s="5" t="str">
        <f t="shared" si="90"/>
        <v/>
      </c>
      <c r="R566">
        <v>1</v>
      </c>
      <c r="S566">
        <v>0</v>
      </c>
      <c r="T566">
        <v>2</v>
      </c>
      <c r="U566">
        <v>0</v>
      </c>
      <c r="V566">
        <v>900</v>
      </c>
      <c r="W566">
        <v>300</v>
      </c>
      <c r="X566">
        <f t="shared" si="93"/>
        <v>114000</v>
      </c>
      <c r="Y566">
        <v>92500</v>
      </c>
      <c r="Z566" s="7">
        <v>4000000</v>
      </c>
      <c r="AA566">
        <v>2</v>
      </c>
    </row>
    <row r="567" spans="1:27" x14ac:dyDescent="0.45">
      <c r="A567">
        <f t="shared" si="84"/>
        <v>3</v>
      </c>
      <c r="B567" s="2">
        <v>44447</v>
      </c>
      <c r="C567" s="9">
        <v>44448</v>
      </c>
      <c r="D567" s="3" t="str">
        <f t="shared" si="91"/>
        <v>Close</v>
      </c>
      <c r="E567" t="s">
        <v>163</v>
      </c>
      <c r="F567" t="str">
        <f>IF(A567="","",IF($K$4=1,SUBSTITUTE(SUBSTITUTE(E567,"_","&amp;")&amp;" "&amp;'[1]Expiry Dates Fut'!$A$8&amp;"-NSF",#REF!,#REF!),"nse_fo|"&amp;SUBSTITUTE(E567,"_","&amp;")&amp;$B$4))</f>
        <v>nse_fo|TRENTEntry Date</v>
      </c>
      <c r="G567">
        <v>725</v>
      </c>
      <c r="H567">
        <v>2175</v>
      </c>
      <c r="I567">
        <f t="shared" si="94"/>
        <v>3</v>
      </c>
      <c r="J567" s="6">
        <v>1041.3499999999999</v>
      </c>
      <c r="K567" s="5">
        <f t="shared" si="86"/>
        <v>2264936.25</v>
      </c>
      <c r="L567" s="4">
        <v>1037.4000000000001</v>
      </c>
      <c r="M567" s="4">
        <f t="shared" si="87"/>
        <v>-8591.2499999996035</v>
      </c>
      <c r="N567" s="6">
        <v>429.35674375000002</v>
      </c>
      <c r="O567" s="6">
        <f t="shared" si="88"/>
        <v>-9020.606743749604</v>
      </c>
      <c r="P567" s="5">
        <f t="shared" si="89"/>
        <v>2256345</v>
      </c>
      <c r="Q567" s="5" t="str">
        <f t="shared" si="90"/>
        <v/>
      </c>
      <c r="R567">
        <v>2</v>
      </c>
      <c r="S567">
        <v>2</v>
      </c>
      <c r="T567">
        <v>1</v>
      </c>
      <c r="U567">
        <v>0</v>
      </c>
      <c r="V567">
        <v>900</v>
      </c>
      <c r="W567">
        <v>300</v>
      </c>
      <c r="X567">
        <f t="shared" si="93"/>
        <v>115000</v>
      </c>
      <c r="Y567">
        <v>92500</v>
      </c>
      <c r="Z567" s="7">
        <v>4000000</v>
      </c>
      <c r="AA567">
        <v>2</v>
      </c>
    </row>
    <row r="568" spans="1:27" x14ac:dyDescent="0.45">
      <c r="A568">
        <v>1</v>
      </c>
      <c r="B568" s="2">
        <v>44448</v>
      </c>
      <c r="C568" s="9">
        <v>44452</v>
      </c>
      <c r="D568" s="3" t="str">
        <f t="shared" si="91"/>
        <v>Close</v>
      </c>
      <c r="E568" t="s">
        <v>32</v>
      </c>
      <c r="F568" t="str">
        <f>IF(A568="","",IF($K$4=1,SUBSTITUTE(SUBSTITUTE(E568,"_","&amp;")&amp;" "&amp;'[1]Expiry Dates Fut'!$A$8&amp;"-NSF",#REF!,#REF!),"nse_fo|"&amp;SUBSTITUTE(E568,"_","&amp;")&amp;$B$4))</f>
        <v>nse_fo|ASHOKLEYEntry Date</v>
      </c>
      <c r="G568">
        <v>4500</v>
      </c>
      <c r="H568">
        <v>18000</v>
      </c>
      <c r="I568">
        <f t="shared" si="94"/>
        <v>4</v>
      </c>
      <c r="J568" s="6">
        <v>125.75</v>
      </c>
      <c r="K568" s="5">
        <f t="shared" si="86"/>
        <v>2263500</v>
      </c>
      <c r="L568" s="4">
        <v>125.5</v>
      </c>
      <c r="M568" s="4">
        <f t="shared" si="87"/>
        <v>-4500</v>
      </c>
      <c r="N568" s="6">
        <v>429.62349999999992</v>
      </c>
      <c r="O568" s="6">
        <f t="shared" si="88"/>
        <v>-4929.6234999999997</v>
      </c>
      <c r="P568" s="5">
        <f t="shared" si="89"/>
        <v>2259000</v>
      </c>
      <c r="Q568" s="5" t="str">
        <f t="shared" si="90"/>
        <v/>
      </c>
      <c r="R568">
        <v>1</v>
      </c>
      <c r="S568">
        <v>0</v>
      </c>
      <c r="T568">
        <v>1</v>
      </c>
      <c r="U568">
        <v>0</v>
      </c>
      <c r="V568">
        <v>900</v>
      </c>
      <c r="W568">
        <v>300</v>
      </c>
      <c r="X568">
        <f t="shared" si="93"/>
        <v>114000</v>
      </c>
      <c r="Y568">
        <v>92500</v>
      </c>
      <c r="Z568" s="7">
        <v>4000000</v>
      </c>
      <c r="AA568">
        <v>2</v>
      </c>
    </row>
    <row r="569" spans="1:27" x14ac:dyDescent="0.45">
      <c r="A569">
        <f t="shared" si="84"/>
        <v>2</v>
      </c>
      <c r="B569" s="2">
        <v>44448</v>
      </c>
      <c r="C569" s="9">
        <v>44452</v>
      </c>
      <c r="D569" s="3" t="str">
        <f t="shared" si="91"/>
        <v>Close</v>
      </c>
      <c r="E569" t="s">
        <v>185</v>
      </c>
      <c r="F569" t="str">
        <f>IF(A569="","",IF($K$4=1,SUBSTITUTE(SUBSTITUTE(E569,"_","&amp;")&amp;" "&amp;'[1]Expiry Dates Fut'!$A$8&amp;"-NSF",#REF!,#REF!),"nse_fo|"&amp;SUBSTITUTE(E569,"_","&amp;")&amp;$B$4))</f>
        <v>nse_fo|COROMANDELEntry Date</v>
      </c>
      <c r="G569">
        <v>625</v>
      </c>
      <c r="H569">
        <v>2500</v>
      </c>
      <c r="I569">
        <f t="shared" si="94"/>
        <v>4</v>
      </c>
      <c r="J569" s="6">
        <v>826.55</v>
      </c>
      <c r="K569" s="5">
        <f t="shared" si="86"/>
        <v>2066375</v>
      </c>
      <c r="L569" s="4">
        <v>811.5</v>
      </c>
      <c r="M569" s="4">
        <f t="shared" si="87"/>
        <v>-37624.999999999884</v>
      </c>
      <c r="N569" s="6">
        <v>392.14257500000002</v>
      </c>
      <c r="O569" s="6">
        <f t="shared" si="88"/>
        <v>-38017.142574999882</v>
      </c>
      <c r="P569" s="5">
        <f t="shared" si="89"/>
        <v>2028750</v>
      </c>
      <c r="Q569" s="5" t="str">
        <f t="shared" si="90"/>
        <v/>
      </c>
      <c r="R569">
        <v>1</v>
      </c>
      <c r="S569">
        <v>0</v>
      </c>
      <c r="T569">
        <v>2</v>
      </c>
      <c r="U569">
        <v>0</v>
      </c>
      <c r="V569">
        <v>900</v>
      </c>
      <c r="W569">
        <v>300</v>
      </c>
      <c r="X569">
        <f t="shared" si="93"/>
        <v>114000</v>
      </c>
      <c r="Y569">
        <v>92500</v>
      </c>
      <c r="Z569" s="7">
        <v>4000000</v>
      </c>
      <c r="AA569">
        <v>2</v>
      </c>
    </row>
    <row r="570" spans="1:27" x14ac:dyDescent="0.45">
      <c r="A570">
        <v>1</v>
      </c>
      <c r="B570" s="2">
        <v>44453</v>
      </c>
      <c r="C570" s="9">
        <v>44454</v>
      </c>
      <c r="D570" s="3" t="str">
        <f t="shared" si="91"/>
        <v>Close</v>
      </c>
      <c r="E570" t="s">
        <v>47</v>
      </c>
      <c r="F570" t="str">
        <f>IF(A570="","",IF($K$4=1,SUBSTITUTE(SUBSTITUTE(E570,"_","&amp;")&amp;" "&amp;'[1]Expiry Dates Fut'!$A$8&amp;"-NSF",#REF!,#REF!),"nse_fo|"&amp;SUBSTITUTE(E570,"_","&amp;")&amp;$B$4))</f>
        <v>nse_fo|BHELEntry Date</v>
      </c>
      <c r="G570">
        <v>10500</v>
      </c>
      <c r="H570">
        <v>31500</v>
      </c>
      <c r="I570">
        <f t="shared" si="94"/>
        <v>3</v>
      </c>
      <c r="J570" s="6">
        <v>57.5</v>
      </c>
      <c r="K570" s="5">
        <f t="shared" si="86"/>
        <v>1811250</v>
      </c>
      <c r="L570" s="4">
        <v>57.75</v>
      </c>
      <c r="M570" s="4">
        <f t="shared" si="87"/>
        <v>7875</v>
      </c>
      <c r="N570" s="6">
        <v>354.64472500000005</v>
      </c>
      <c r="O570" s="6">
        <f t="shared" si="88"/>
        <v>7520.3552749999999</v>
      </c>
      <c r="P570" s="5">
        <f t="shared" si="89"/>
        <v>1819125</v>
      </c>
      <c r="Q570" s="5" t="str">
        <f t="shared" si="90"/>
        <v/>
      </c>
      <c r="R570">
        <v>1</v>
      </c>
      <c r="S570">
        <v>0</v>
      </c>
      <c r="T570">
        <v>1</v>
      </c>
      <c r="U570">
        <v>0</v>
      </c>
      <c r="V570">
        <v>900</v>
      </c>
      <c r="W570">
        <v>300</v>
      </c>
      <c r="X570">
        <f t="shared" si="93"/>
        <v>114000</v>
      </c>
      <c r="Y570">
        <v>92500</v>
      </c>
      <c r="Z570" s="7">
        <v>4000000</v>
      </c>
      <c r="AA570">
        <v>2</v>
      </c>
    </row>
    <row r="571" spans="1:27" x14ac:dyDescent="0.45">
      <c r="A571">
        <f t="shared" si="84"/>
        <v>2</v>
      </c>
      <c r="B571" s="2">
        <v>44453</v>
      </c>
      <c r="C571" s="9">
        <v>44454</v>
      </c>
      <c r="D571" s="3" t="str">
        <f t="shared" si="91"/>
        <v>Close</v>
      </c>
      <c r="E571" t="s">
        <v>99</v>
      </c>
      <c r="F571" t="str">
        <f>IF(A571="","",IF($K$4=1,SUBSTITUTE(SUBSTITUTE(E571,"_","&amp;")&amp;" "&amp;'[1]Expiry Dates Fut'!$A$8&amp;"-NSF",#REF!,#REF!),"nse_fo|"&amp;SUBSTITUTE(E571,"_","&amp;")&amp;$B$4))</f>
        <v>nse_fo|ESCORTSEntry Date</v>
      </c>
      <c r="G571">
        <v>550</v>
      </c>
      <c r="H571">
        <v>1650</v>
      </c>
      <c r="I571">
        <f t="shared" si="94"/>
        <v>3</v>
      </c>
      <c r="J571" s="6">
        <v>1432.66666667</v>
      </c>
      <c r="K571" s="5">
        <f t="shared" si="86"/>
        <v>2363900.0000054999</v>
      </c>
      <c r="L571" s="4">
        <v>1453.2</v>
      </c>
      <c r="M571" s="4">
        <f t="shared" si="87"/>
        <v>33879.999994500009</v>
      </c>
      <c r="N571" s="6">
        <v>451.39332800024539</v>
      </c>
      <c r="O571" s="6">
        <f t="shared" si="88"/>
        <v>33428.606666499763</v>
      </c>
      <c r="P571" s="5">
        <f t="shared" si="89"/>
        <v>2397780</v>
      </c>
      <c r="Q571" s="5" t="str">
        <f t="shared" si="90"/>
        <v/>
      </c>
      <c r="R571">
        <v>2</v>
      </c>
      <c r="S571">
        <v>1</v>
      </c>
      <c r="T571">
        <v>2</v>
      </c>
      <c r="U571">
        <v>0</v>
      </c>
      <c r="V571">
        <v>900</v>
      </c>
      <c r="W571">
        <v>300</v>
      </c>
      <c r="X571">
        <f t="shared" si="93"/>
        <v>114500</v>
      </c>
      <c r="Y571">
        <v>92500</v>
      </c>
      <c r="Z571" s="7">
        <v>4000000</v>
      </c>
      <c r="AA571">
        <v>2</v>
      </c>
    </row>
    <row r="572" spans="1:27" x14ac:dyDescent="0.45">
      <c r="A572">
        <f t="shared" si="84"/>
        <v>3</v>
      </c>
      <c r="B572" s="2">
        <v>44453</v>
      </c>
      <c r="C572" s="9">
        <v>44454</v>
      </c>
      <c r="D572" s="3" t="str">
        <f t="shared" si="91"/>
        <v>Close</v>
      </c>
      <c r="E572" t="s">
        <v>114</v>
      </c>
      <c r="F572" t="str">
        <f>IF(A572="","",IF($K$4=1,SUBSTITUTE(SUBSTITUTE(E572,"_","&amp;")&amp;" "&amp;'[1]Expiry Dates Fut'!$A$8&amp;"-NSF",#REF!,#REF!),"nse_fo|"&amp;SUBSTITUTE(E572,"_","&amp;")&amp;$B$4))</f>
        <v>nse_fo|GAILEntry Date</v>
      </c>
      <c r="G572">
        <v>6100</v>
      </c>
      <c r="H572">
        <v>12200</v>
      </c>
      <c r="I572">
        <f t="shared" si="94"/>
        <v>2</v>
      </c>
      <c r="J572" s="6">
        <v>153.55000000000001</v>
      </c>
      <c r="K572" s="5">
        <f t="shared" si="86"/>
        <v>1873310.0000000002</v>
      </c>
      <c r="L572" s="4">
        <v>156.15</v>
      </c>
      <c r="M572" s="4">
        <f t="shared" si="87"/>
        <v>31719.999999999931</v>
      </c>
      <c r="N572" s="6">
        <v>368.11636400000003</v>
      </c>
      <c r="O572" s="6">
        <f t="shared" si="88"/>
        <v>31351.88363599993</v>
      </c>
      <c r="P572" s="5">
        <f t="shared" si="89"/>
        <v>1905030</v>
      </c>
      <c r="Q572" s="5" t="str">
        <f t="shared" si="90"/>
        <v/>
      </c>
      <c r="R572">
        <v>1</v>
      </c>
      <c r="S572">
        <v>0</v>
      </c>
      <c r="T572">
        <v>1</v>
      </c>
      <c r="U572">
        <v>0</v>
      </c>
      <c r="V572">
        <v>900</v>
      </c>
      <c r="W572">
        <v>300</v>
      </c>
      <c r="X572">
        <f t="shared" si="93"/>
        <v>114000</v>
      </c>
      <c r="Y572">
        <v>92500</v>
      </c>
      <c r="Z572" s="7">
        <v>4000000</v>
      </c>
      <c r="AA572">
        <v>2</v>
      </c>
    </row>
    <row r="573" spans="1:27" x14ac:dyDescent="0.45">
      <c r="A573">
        <f t="shared" si="84"/>
        <v>4</v>
      </c>
      <c r="B573" s="2">
        <v>44453</v>
      </c>
      <c r="C573" s="9">
        <v>44454</v>
      </c>
      <c r="D573" s="3" t="str">
        <f t="shared" si="91"/>
        <v>Close</v>
      </c>
      <c r="E573" t="s">
        <v>167</v>
      </c>
      <c r="F573" t="str">
        <f>IF(A573="","",IF($K$4=1,SUBSTITUTE(SUBSTITUTE(E573,"_","&amp;")&amp;" "&amp;'[1]Expiry Dates Fut'!$A$8&amp;"-NSF",#REF!,#REF!),"nse_fo|"&amp;SUBSTITUTE(E573,"_","&amp;")&amp;$B$4))</f>
        <v>nse_fo|IRCTCEntry Date</v>
      </c>
      <c r="G573">
        <v>325</v>
      </c>
      <c r="H573">
        <v>650</v>
      </c>
      <c r="I573">
        <f t="shared" si="94"/>
        <v>2</v>
      </c>
      <c r="J573" s="6">
        <v>3617</v>
      </c>
      <c r="K573" s="5">
        <f t="shared" si="86"/>
        <v>2351050</v>
      </c>
      <c r="L573" s="4">
        <v>3786.65</v>
      </c>
      <c r="M573" s="4">
        <f t="shared" si="87"/>
        <v>110272.50000000006</v>
      </c>
      <c r="N573" s="6">
        <v>458.73761350000001</v>
      </c>
      <c r="O573" s="6">
        <f t="shared" si="88"/>
        <v>109813.76238650006</v>
      </c>
      <c r="P573" s="5">
        <f t="shared" si="89"/>
        <v>2461322.5</v>
      </c>
      <c r="Q573" s="5" t="str">
        <f t="shared" si="90"/>
        <v/>
      </c>
      <c r="R573">
        <v>1</v>
      </c>
      <c r="S573">
        <v>0</v>
      </c>
      <c r="T573">
        <v>1</v>
      </c>
      <c r="U573">
        <v>0</v>
      </c>
      <c r="V573">
        <v>900</v>
      </c>
      <c r="W573">
        <v>300</v>
      </c>
      <c r="X573">
        <f t="shared" si="93"/>
        <v>114000</v>
      </c>
      <c r="Y573">
        <v>92500</v>
      </c>
      <c r="Z573" s="7">
        <v>4000000</v>
      </c>
      <c r="AA573">
        <v>2</v>
      </c>
    </row>
    <row r="574" spans="1:27" x14ac:dyDescent="0.45">
      <c r="A574">
        <f t="shared" si="84"/>
        <v>5</v>
      </c>
      <c r="B574" s="2">
        <v>44453</v>
      </c>
      <c r="C574" s="9">
        <v>44454</v>
      </c>
      <c r="D574" s="3" t="str">
        <f t="shared" si="91"/>
        <v>Close</v>
      </c>
      <c r="E574" t="s">
        <v>168</v>
      </c>
      <c r="F574" t="str">
        <f>IF(A574="","",IF($K$4=1,SUBSTITUTE(SUBSTITUTE(E574,"_","&amp;")&amp;" "&amp;'[1]Expiry Dates Fut'!$A$8&amp;"-NSF",#REF!,#REF!),"nse_fo|"&amp;SUBSTITUTE(E574,"_","&amp;")&amp;$B$4))</f>
        <v>nse_fo|LTTSEntry Date</v>
      </c>
      <c r="G574">
        <v>200</v>
      </c>
      <c r="H574">
        <v>400</v>
      </c>
      <c r="I574">
        <f t="shared" si="94"/>
        <v>2</v>
      </c>
      <c r="J574" s="6">
        <v>4513.55</v>
      </c>
      <c r="K574" s="5">
        <f t="shared" si="86"/>
        <v>1805420</v>
      </c>
      <c r="L574" s="4">
        <v>4542.9750000000004</v>
      </c>
      <c r="M574" s="4">
        <f t="shared" si="87"/>
        <v>11770.000000000073</v>
      </c>
      <c r="N574" s="6">
        <v>354.14360600000003</v>
      </c>
      <c r="O574" s="6">
        <f t="shared" si="88"/>
        <v>11415.856394000073</v>
      </c>
      <c r="P574" s="5">
        <f t="shared" si="89"/>
        <v>1817190.0000000002</v>
      </c>
      <c r="Q574" s="5" t="str">
        <f t="shared" si="90"/>
        <v/>
      </c>
      <c r="R574">
        <v>1</v>
      </c>
      <c r="S574">
        <v>0</v>
      </c>
      <c r="T574">
        <v>2</v>
      </c>
      <c r="U574">
        <v>0</v>
      </c>
      <c r="V574">
        <v>900</v>
      </c>
      <c r="W574">
        <v>300</v>
      </c>
      <c r="X574">
        <f t="shared" si="93"/>
        <v>114000</v>
      </c>
      <c r="Y574">
        <v>92500</v>
      </c>
      <c r="Z574" s="7">
        <v>4000000</v>
      </c>
      <c r="AA574">
        <v>2</v>
      </c>
    </row>
    <row r="575" spans="1:27" x14ac:dyDescent="0.45">
      <c r="A575">
        <f t="shared" si="84"/>
        <v>6</v>
      </c>
      <c r="B575" s="2">
        <v>44453</v>
      </c>
      <c r="C575" s="9">
        <v>44454</v>
      </c>
      <c r="D575" s="3" t="str">
        <f t="shared" si="91"/>
        <v>Close</v>
      </c>
      <c r="E575" t="s">
        <v>147</v>
      </c>
      <c r="F575" t="str">
        <f>IF(A575="","",IF($K$4=1,SUBSTITUTE(SUBSTITUTE(E575,"_","&amp;")&amp;" "&amp;'[1]Expiry Dates Fut'!$A$8&amp;"-NSF",#REF!,#REF!),"nse_fo|"&amp;SUBSTITUTE(E575,"_","&amp;")&amp;$B$4))</f>
        <v>nse_fo|NAUKRIEntry Date</v>
      </c>
      <c r="G575">
        <v>125</v>
      </c>
      <c r="H575">
        <v>250</v>
      </c>
      <c r="I575">
        <f t="shared" si="94"/>
        <v>2</v>
      </c>
      <c r="J575" s="6">
        <v>6882.75</v>
      </c>
      <c r="K575" s="5">
        <f t="shared" si="86"/>
        <v>1720687.5</v>
      </c>
      <c r="L575" s="4">
        <v>6622.0249999999996</v>
      </c>
      <c r="M575" s="4">
        <f t="shared" si="87"/>
        <v>-65181.250000000087</v>
      </c>
      <c r="N575" s="6">
        <v>330.21874124999999</v>
      </c>
      <c r="O575" s="6">
        <f t="shared" si="88"/>
        <v>-65511.468741250086</v>
      </c>
      <c r="P575" s="5">
        <f t="shared" si="89"/>
        <v>1655506.25</v>
      </c>
      <c r="Q575" s="5" t="str">
        <f t="shared" si="90"/>
        <v/>
      </c>
      <c r="R575">
        <v>1</v>
      </c>
      <c r="S575">
        <v>0</v>
      </c>
      <c r="T575">
        <v>2</v>
      </c>
      <c r="U575">
        <v>0</v>
      </c>
      <c r="V575">
        <v>900</v>
      </c>
      <c r="W575">
        <v>300</v>
      </c>
      <c r="X575">
        <f t="shared" si="93"/>
        <v>114000</v>
      </c>
      <c r="Y575">
        <v>92500</v>
      </c>
      <c r="Z575" s="7">
        <v>4000000</v>
      </c>
      <c r="AA575">
        <v>2</v>
      </c>
    </row>
    <row r="576" spans="1:27" x14ac:dyDescent="0.45">
      <c r="A576">
        <f t="shared" si="84"/>
        <v>7</v>
      </c>
      <c r="B576" s="2">
        <v>44453</v>
      </c>
      <c r="C576" s="9">
        <v>44454</v>
      </c>
      <c r="D576" s="3" t="str">
        <f t="shared" si="91"/>
        <v>Close</v>
      </c>
      <c r="E576" t="s">
        <v>41</v>
      </c>
      <c r="F576" t="str">
        <f>IF(A576="","",IF($K$4=1,SUBSTITUTE(SUBSTITUTE(E576,"_","&amp;")&amp;" "&amp;'[1]Expiry Dates Fut'!$A$8&amp;"-NSF",#REF!,#REF!),"nse_fo|"&amp;SUBSTITUTE(E576,"_","&amp;")&amp;$B$4))</f>
        <v>nse_fo|ZEELEntry Date</v>
      </c>
      <c r="G576">
        <v>3000</v>
      </c>
      <c r="H576">
        <v>9000</v>
      </c>
      <c r="I576">
        <f t="shared" si="94"/>
        <v>3</v>
      </c>
      <c r="J576" s="6">
        <v>233.9</v>
      </c>
      <c r="K576" s="5">
        <f t="shared" si="86"/>
        <v>2105100</v>
      </c>
      <c r="L576" s="4">
        <v>294</v>
      </c>
      <c r="M576" s="4">
        <f t="shared" si="87"/>
        <v>540900</v>
      </c>
      <c r="N576" s="6">
        <v>470.77906000000007</v>
      </c>
      <c r="O576" s="6">
        <f t="shared" si="88"/>
        <v>540429.22094000003</v>
      </c>
      <c r="P576" s="5">
        <f t="shared" si="89"/>
        <v>2646000</v>
      </c>
      <c r="Q576" s="5" t="str">
        <f t="shared" si="90"/>
        <v/>
      </c>
      <c r="R576">
        <v>1</v>
      </c>
      <c r="S576">
        <v>0</v>
      </c>
      <c r="T576">
        <v>2</v>
      </c>
      <c r="U576">
        <v>0</v>
      </c>
      <c r="V576">
        <v>900</v>
      </c>
      <c r="W576">
        <v>300</v>
      </c>
      <c r="X576">
        <f t="shared" si="93"/>
        <v>114000</v>
      </c>
      <c r="Y576">
        <v>92500</v>
      </c>
      <c r="Z576" s="7">
        <v>4000000</v>
      </c>
      <c r="AA576">
        <v>2</v>
      </c>
    </row>
    <row r="577" spans="1:27" x14ac:dyDescent="0.45">
      <c r="A577">
        <v>1</v>
      </c>
      <c r="B577" s="2">
        <v>44454</v>
      </c>
      <c r="C577" s="9">
        <v>44455</v>
      </c>
      <c r="D577" s="3" t="str">
        <f t="shared" si="91"/>
        <v>Close</v>
      </c>
      <c r="E577" t="s">
        <v>109</v>
      </c>
      <c r="F577" t="str">
        <f>IF(A577="","",IF($K$4=1,SUBSTITUTE(SUBSTITUTE(E577,"_","&amp;")&amp;" "&amp;'[1]Expiry Dates Fut'!$A$8&amp;"-NSF",#REF!,#REF!),"nse_fo|"&amp;SUBSTITUTE(E577,"_","&amp;")&amp;$B$4))</f>
        <v>nse_fo|MINDTREEEntry Date</v>
      </c>
      <c r="G577">
        <v>400</v>
      </c>
      <c r="H577">
        <v>400</v>
      </c>
      <c r="I577">
        <f t="shared" si="94"/>
        <v>1</v>
      </c>
      <c r="J577" s="6">
        <v>4131.8</v>
      </c>
      <c r="K577" s="5">
        <f t="shared" si="86"/>
        <v>1652720</v>
      </c>
      <c r="L577" s="4">
        <v>4170.95</v>
      </c>
      <c r="M577" s="4">
        <f t="shared" si="87"/>
        <v>15659.999999999854</v>
      </c>
      <c r="N577" s="6">
        <v>328.79145999999997</v>
      </c>
      <c r="O577" s="6">
        <f t="shared" si="88"/>
        <v>15331.208539999854</v>
      </c>
      <c r="P577" s="5">
        <f t="shared" si="89"/>
        <v>1668380</v>
      </c>
      <c r="Q577" s="5" t="str">
        <f t="shared" si="90"/>
        <v/>
      </c>
      <c r="R577">
        <v>1</v>
      </c>
      <c r="S577">
        <v>0</v>
      </c>
      <c r="T577">
        <v>2</v>
      </c>
      <c r="U577">
        <v>0</v>
      </c>
      <c r="V577">
        <v>900</v>
      </c>
      <c r="W577">
        <v>300</v>
      </c>
      <c r="X577">
        <f t="shared" si="93"/>
        <v>114000</v>
      </c>
      <c r="Y577">
        <v>92500</v>
      </c>
      <c r="Z577" s="7">
        <v>4000000</v>
      </c>
      <c r="AA577">
        <v>2</v>
      </c>
    </row>
    <row r="578" spans="1:27" x14ac:dyDescent="0.45">
      <c r="A578">
        <f t="shared" si="84"/>
        <v>2</v>
      </c>
      <c r="B578" s="2">
        <v>44454</v>
      </c>
      <c r="C578" s="9">
        <v>44455</v>
      </c>
      <c r="D578" s="3" t="str">
        <f t="shared" si="91"/>
        <v>Close</v>
      </c>
      <c r="E578" t="s">
        <v>141</v>
      </c>
      <c r="F578" t="str">
        <f>IF(A578="","",IF($K$4=1,SUBSTITUTE(SUBSTITUTE(E578,"_","&amp;")&amp;" "&amp;'[1]Expiry Dates Fut'!$A$8&amp;"-NSF",#REF!,#REF!),"nse_fo|"&amp;SUBSTITUTE(E578,"_","&amp;")&amp;$B$4))</f>
        <v>nse_fo|NTPCEntry Date</v>
      </c>
      <c r="G578">
        <v>5700</v>
      </c>
      <c r="H578">
        <v>17100</v>
      </c>
      <c r="I578">
        <f t="shared" si="94"/>
        <v>3</v>
      </c>
      <c r="J578" s="6">
        <v>121.25</v>
      </c>
      <c r="K578" s="5">
        <f t="shared" si="86"/>
        <v>2073375</v>
      </c>
      <c r="L578" s="4">
        <v>124.1</v>
      </c>
      <c r="M578" s="4">
        <f t="shared" si="87"/>
        <v>48734.999999999905</v>
      </c>
      <c r="N578" s="6">
        <v>404.08743100000004</v>
      </c>
      <c r="O578" s="6">
        <f t="shared" si="88"/>
        <v>48330.912568999905</v>
      </c>
      <c r="P578" s="5">
        <f t="shared" si="89"/>
        <v>2122110</v>
      </c>
      <c r="Q578" s="5" t="str">
        <f t="shared" si="90"/>
        <v/>
      </c>
      <c r="R578">
        <v>1</v>
      </c>
      <c r="S578">
        <v>0</v>
      </c>
      <c r="T578">
        <v>1</v>
      </c>
      <c r="U578">
        <v>0</v>
      </c>
      <c r="V578">
        <v>900</v>
      </c>
      <c r="W578">
        <v>300</v>
      </c>
      <c r="X578">
        <f t="shared" si="93"/>
        <v>114000</v>
      </c>
      <c r="Y578">
        <v>92500</v>
      </c>
      <c r="Z578" s="7">
        <v>4000000</v>
      </c>
      <c r="AA578">
        <v>2</v>
      </c>
    </row>
    <row r="579" spans="1:27" x14ac:dyDescent="0.45">
      <c r="A579">
        <f t="shared" si="84"/>
        <v>3</v>
      </c>
      <c r="B579" s="2">
        <v>44454</v>
      </c>
      <c r="C579" s="9">
        <v>44455</v>
      </c>
      <c r="D579" s="3" t="str">
        <f t="shared" si="91"/>
        <v>Close</v>
      </c>
      <c r="E579" t="s">
        <v>129</v>
      </c>
      <c r="F579" t="str">
        <f>IF(A579="","",IF($K$4=1,SUBSTITUTE(SUBSTITUTE(E579,"_","&amp;")&amp;" "&amp;'[1]Expiry Dates Fut'!$A$8&amp;"-NSF",#REF!,#REF!),"nse_fo|"&amp;SUBSTITUTE(E579,"_","&amp;")&amp;$B$4))</f>
        <v>nse_fo|ONGCEntry Date</v>
      </c>
      <c r="G579">
        <v>7700</v>
      </c>
      <c r="H579">
        <v>15400</v>
      </c>
      <c r="I579">
        <f t="shared" si="94"/>
        <v>2</v>
      </c>
      <c r="J579" s="6">
        <v>129.35</v>
      </c>
      <c r="K579" s="5">
        <f t="shared" si="86"/>
        <v>1991990</v>
      </c>
      <c r="L579" s="4">
        <v>130.25</v>
      </c>
      <c r="M579" s="4">
        <f t="shared" si="87"/>
        <v>13860.000000000087</v>
      </c>
      <c r="N579" s="6">
        <v>385.97166400000003</v>
      </c>
      <c r="O579" s="6">
        <f t="shared" si="88"/>
        <v>13474.028336000087</v>
      </c>
      <c r="P579" s="5">
        <f t="shared" si="89"/>
        <v>2005850</v>
      </c>
      <c r="Q579" s="5" t="str">
        <f t="shared" si="90"/>
        <v/>
      </c>
      <c r="R579">
        <v>1</v>
      </c>
      <c r="S579">
        <v>0</v>
      </c>
      <c r="T579">
        <v>1</v>
      </c>
      <c r="U579">
        <v>0</v>
      </c>
      <c r="V579">
        <v>900</v>
      </c>
      <c r="W579">
        <v>300</v>
      </c>
      <c r="X579">
        <f t="shared" si="93"/>
        <v>114000</v>
      </c>
      <c r="Y579">
        <v>92500</v>
      </c>
      <c r="Z579" s="7">
        <v>4000000</v>
      </c>
      <c r="AA579">
        <v>2</v>
      </c>
    </row>
    <row r="580" spans="1:27" x14ac:dyDescent="0.45">
      <c r="A580">
        <f t="shared" si="84"/>
        <v>4</v>
      </c>
      <c r="B580" s="2">
        <v>44454</v>
      </c>
      <c r="C580" s="9">
        <v>44455</v>
      </c>
      <c r="D580" s="3" t="str">
        <f t="shared" si="91"/>
        <v>Close</v>
      </c>
      <c r="E580" t="s">
        <v>88</v>
      </c>
      <c r="F580" t="str">
        <f>IF(A580="","",IF($K$4=1,SUBSTITUTE(SUBSTITUTE(E580,"_","&amp;")&amp;" "&amp;'[1]Expiry Dates Fut'!$A$8&amp;"-NSF",#REF!,#REF!),"nse_fo|"&amp;SUBSTITUTE(E580,"_","&amp;")&amp;$B$4))</f>
        <v>nse_fo|RECLTDEntry Date</v>
      </c>
      <c r="G580">
        <v>6000</v>
      </c>
      <c r="H580">
        <v>12000</v>
      </c>
      <c r="I580">
        <f t="shared" si="94"/>
        <v>2</v>
      </c>
      <c r="J580" s="6">
        <v>161.65</v>
      </c>
      <c r="K580" s="5">
        <f t="shared" si="86"/>
        <v>1939800</v>
      </c>
      <c r="L580" s="4">
        <v>157.9</v>
      </c>
      <c r="M580" s="4">
        <f t="shared" si="87"/>
        <v>-45000</v>
      </c>
      <c r="N580" s="6">
        <v>369.80716000000007</v>
      </c>
      <c r="O580" s="6">
        <f t="shared" si="88"/>
        <v>-45369.807159999997</v>
      </c>
      <c r="P580" s="5">
        <f t="shared" si="89"/>
        <v>1894800</v>
      </c>
      <c r="Q580" s="5" t="str">
        <f t="shared" si="90"/>
        <v/>
      </c>
      <c r="R580">
        <v>1</v>
      </c>
      <c r="S580">
        <v>0</v>
      </c>
      <c r="T580">
        <v>2</v>
      </c>
      <c r="U580">
        <v>0</v>
      </c>
      <c r="V580">
        <v>900</v>
      </c>
      <c r="W580">
        <v>300</v>
      </c>
      <c r="X580">
        <f t="shared" si="93"/>
        <v>114000</v>
      </c>
      <c r="Y580">
        <v>92500</v>
      </c>
      <c r="Z580" s="7">
        <v>4000000</v>
      </c>
      <c r="AA580">
        <v>2</v>
      </c>
    </row>
    <row r="581" spans="1:27" x14ac:dyDescent="0.45">
      <c r="A581">
        <f t="shared" ref="A581:A644" si="95">IF(D581="","",A580+1)</f>
        <v>5</v>
      </c>
      <c r="B581" s="2">
        <v>44454</v>
      </c>
      <c r="C581" s="9">
        <v>44455</v>
      </c>
      <c r="D581" s="3" t="str">
        <f t="shared" si="91"/>
        <v>Close</v>
      </c>
      <c r="E581" t="s">
        <v>76</v>
      </c>
      <c r="F581" t="str">
        <f>IF(A581="","",IF($K$4=1,SUBSTITUTE(SUBSTITUTE(E581,"_","&amp;")&amp;" "&amp;'[1]Expiry Dates Fut'!$A$8&amp;"-NSF",#REF!,#REF!),"nse_fo|"&amp;SUBSTITUTE(E581,"_","&amp;")&amp;$B$4))</f>
        <v>nse_fo|SRFEntry Date</v>
      </c>
      <c r="G581">
        <v>125</v>
      </c>
      <c r="H581">
        <v>250</v>
      </c>
      <c r="I581">
        <f t="shared" si="94"/>
        <v>2</v>
      </c>
      <c r="J581" s="6">
        <v>11187.15</v>
      </c>
      <c r="K581" s="5">
        <f t="shared" si="86"/>
        <v>2796787.5</v>
      </c>
      <c r="L581" s="4">
        <v>11164.7</v>
      </c>
      <c r="M581" s="4">
        <f t="shared" si="87"/>
        <v>-5612.4999999997272</v>
      </c>
      <c r="N581" s="6">
        <v>519.71712750000006</v>
      </c>
      <c r="O581" s="6">
        <f t="shared" si="88"/>
        <v>-6132.2171274997272</v>
      </c>
      <c r="P581" s="5">
        <f t="shared" si="89"/>
        <v>2791175</v>
      </c>
      <c r="Q581" s="5" t="str">
        <f t="shared" si="90"/>
        <v/>
      </c>
      <c r="R581">
        <v>1</v>
      </c>
      <c r="S581">
        <v>0</v>
      </c>
      <c r="T581">
        <v>1</v>
      </c>
      <c r="U581">
        <v>0</v>
      </c>
      <c r="V581">
        <v>900</v>
      </c>
      <c r="W581">
        <v>300</v>
      </c>
      <c r="X581">
        <f t="shared" si="93"/>
        <v>114000</v>
      </c>
      <c r="Y581">
        <v>92500</v>
      </c>
      <c r="Z581" s="7">
        <v>4000000</v>
      </c>
      <c r="AA581">
        <v>2</v>
      </c>
    </row>
    <row r="582" spans="1:27" x14ac:dyDescent="0.45">
      <c r="A582">
        <f t="shared" si="95"/>
        <v>6</v>
      </c>
      <c r="B582" s="2">
        <v>44454</v>
      </c>
      <c r="C582" s="9">
        <v>44455</v>
      </c>
      <c r="D582" s="3" t="str">
        <f t="shared" si="91"/>
        <v>Close</v>
      </c>
      <c r="E582" t="s">
        <v>180</v>
      </c>
      <c r="F582" t="str">
        <f>IF(A582="","",IF($K$4=1,SUBSTITUTE(SUBSTITUTE(E582,"_","&amp;")&amp;" "&amp;'[1]Expiry Dates Fut'!$A$8&amp;"-NSF",#REF!,#REF!),"nse_fo|"&amp;SUBSTITUTE(E582,"_","&amp;")&amp;$B$4))</f>
        <v>nse_fo|STAREntry Date</v>
      </c>
      <c r="G582">
        <v>675</v>
      </c>
      <c r="H582">
        <v>3375</v>
      </c>
      <c r="I582">
        <f t="shared" si="94"/>
        <v>5</v>
      </c>
      <c r="J582" s="6">
        <v>643.09</v>
      </c>
      <c r="K582" s="5">
        <f t="shared" si="86"/>
        <v>2170428.75</v>
      </c>
      <c r="L582" s="4">
        <v>618.02</v>
      </c>
      <c r="M582" s="4">
        <f t="shared" si="87"/>
        <v>-84611.250000000175</v>
      </c>
      <c r="N582" s="6">
        <v>403.89398275000002</v>
      </c>
      <c r="O582" s="6">
        <f t="shared" si="88"/>
        <v>-85015.143982750174</v>
      </c>
      <c r="P582" s="5">
        <f t="shared" si="89"/>
        <v>2085817.5</v>
      </c>
      <c r="Q582" s="5" t="str">
        <f t="shared" si="90"/>
        <v/>
      </c>
      <c r="R582">
        <v>3</v>
      </c>
      <c r="S582">
        <v>2</v>
      </c>
      <c r="T582">
        <v>2</v>
      </c>
      <c r="U582">
        <v>0</v>
      </c>
      <c r="V582">
        <v>900</v>
      </c>
      <c r="W582">
        <v>300</v>
      </c>
      <c r="X582">
        <f t="shared" si="93"/>
        <v>115500</v>
      </c>
      <c r="Y582">
        <v>92500</v>
      </c>
      <c r="Z582" s="7">
        <v>4000000</v>
      </c>
      <c r="AA582">
        <v>2</v>
      </c>
    </row>
    <row r="583" spans="1:27" x14ac:dyDescent="0.45">
      <c r="A583">
        <f t="shared" si="95"/>
        <v>7</v>
      </c>
      <c r="B583" s="2">
        <v>44454</v>
      </c>
      <c r="C583" s="9">
        <v>44455</v>
      </c>
      <c r="D583" s="3" t="str">
        <f t="shared" si="91"/>
        <v>Close</v>
      </c>
      <c r="E583" t="s">
        <v>77</v>
      </c>
      <c r="F583" t="str">
        <f>IF(A583="","",IF($K$4=1,SUBSTITUTE(SUBSTITUTE(E583,"_","&amp;")&amp;" "&amp;'[1]Expiry Dates Fut'!$A$8&amp;"-NSF",#REF!,#REF!),"nse_fo|"&amp;SUBSTITUTE(E583,"_","&amp;")&amp;$B$4))</f>
        <v>nse_fo|TATAPOWEREntry Date</v>
      </c>
      <c r="G583">
        <v>6750</v>
      </c>
      <c r="H583">
        <v>13500</v>
      </c>
      <c r="I583">
        <f t="shared" si="94"/>
        <v>2</v>
      </c>
      <c r="J583" s="6">
        <v>141.75</v>
      </c>
      <c r="K583" s="5">
        <f t="shared" si="86"/>
        <v>1913625</v>
      </c>
      <c r="L583" s="4">
        <v>139.27500000000001</v>
      </c>
      <c r="M583" s="4">
        <f t="shared" si="87"/>
        <v>-33412.49999999992</v>
      </c>
      <c r="N583" s="6">
        <v>366.82215250000002</v>
      </c>
      <c r="O583" s="6">
        <f t="shared" si="88"/>
        <v>-33779.322152499917</v>
      </c>
      <c r="P583" s="5">
        <f t="shared" si="89"/>
        <v>1880212.5</v>
      </c>
      <c r="Q583" s="5" t="str">
        <f t="shared" si="90"/>
        <v/>
      </c>
      <c r="R583">
        <v>2</v>
      </c>
      <c r="S583">
        <v>2</v>
      </c>
      <c r="T583">
        <v>2</v>
      </c>
      <c r="U583">
        <v>0</v>
      </c>
      <c r="V583">
        <v>900</v>
      </c>
      <c r="W583">
        <v>300</v>
      </c>
      <c r="X583">
        <f t="shared" si="93"/>
        <v>115000</v>
      </c>
      <c r="Y583">
        <v>92500</v>
      </c>
      <c r="Z583" s="7">
        <v>4000000</v>
      </c>
      <c r="AA583">
        <v>2</v>
      </c>
    </row>
    <row r="584" spans="1:27" x14ac:dyDescent="0.45">
      <c r="A584">
        <v>1</v>
      </c>
      <c r="B584" s="2">
        <v>44455</v>
      </c>
      <c r="C584" s="9">
        <v>44456</v>
      </c>
      <c r="D584" s="3" t="str">
        <f t="shared" si="91"/>
        <v>Close</v>
      </c>
      <c r="E584" t="s">
        <v>62</v>
      </c>
      <c r="F584" t="str">
        <f>IF(A584="","",IF($K$4=1,SUBSTITUTE(SUBSTITUTE(E584,"_","&amp;")&amp;" "&amp;'[1]Expiry Dates Fut'!$A$8&amp;"-NSF",#REF!,#REF!),"nse_fo|"&amp;SUBSTITUTE(E584,"_","&amp;")&amp;$B$4))</f>
        <v>nse_fo|BIOCONEntry Date</v>
      </c>
      <c r="G584">
        <v>2300</v>
      </c>
      <c r="H584">
        <v>4600</v>
      </c>
      <c r="I584">
        <f t="shared" si="94"/>
        <v>2</v>
      </c>
      <c r="J584" s="6">
        <v>375.85</v>
      </c>
      <c r="K584" s="5">
        <f t="shared" si="86"/>
        <v>1728910</v>
      </c>
      <c r="L584" s="4">
        <v>386.05</v>
      </c>
      <c r="M584" s="4">
        <f t="shared" si="87"/>
        <v>46919.999999999949</v>
      </c>
      <c r="N584" s="6">
        <v>345.57780400000001</v>
      </c>
      <c r="O584" s="6">
        <f t="shared" si="88"/>
        <v>46574.422195999949</v>
      </c>
      <c r="P584" s="5">
        <f t="shared" si="89"/>
        <v>1775830</v>
      </c>
      <c r="Q584" s="5" t="str">
        <f t="shared" si="90"/>
        <v/>
      </c>
      <c r="R584">
        <v>1</v>
      </c>
      <c r="S584">
        <v>0</v>
      </c>
      <c r="T584">
        <v>1</v>
      </c>
      <c r="U584">
        <v>0</v>
      </c>
      <c r="V584">
        <v>900</v>
      </c>
      <c r="W584">
        <v>300</v>
      </c>
      <c r="X584">
        <f t="shared" si="93"/>
        <v>114000</v>
      </c>
      <c r="Y584">
        <v>92500</v>
      </c>
      <c r="Z584" s="7">
        <v>4000000</v>
      </c>
      <c r="AA584">
        <v>2</v>
      </c>
    </row>
    <row r="585" spans="1:27" x14ac:dyDescent="0.45">
      <c r="A585">
        <f t="shared" si="95"/>
        <v>2</v>
      </c>
      <c r="B585" s="2">
        <v>44455</v>
      </c>
      <c r="C585" s="9">
        <v>44456</v>
      </c>
      <c r="D585" s="3" t="str">
        <f t="shared" si="91"/>
        <v>Close</v>
      </c>
      <c r="E585" t="s">
        <v>65</v>
      </c>
      <c r="F585" t="str">
        <f>IF(A585="","",IF($K$4=1,SUBSTITUTE(SUBSTITUTE(E585,"_","&amp;")&amp;" "&amp;'[1]Expiry Dates Fut'!$A$8&amp;"-NSF",#REF!,#REF!),"nse_fo|"&amp;SUBSTITUTE(E585,"_","&amp;")&amp;$B$4))</f>
        <v>nse_fo|BOSCHLTDEntry Date</v>
      </c>
      <c r="G585">
        <v>50</v>
      </c>
      <c r="H585">
        <v>150</v>
      </c>
      <c r="I585">
        <f t="shared" si="94"/>
        <v>3</v>
      </c>
      <c r="J585" s="6">
        <v>15222.25</v>
      </c>
      <c r="K585" s="5">
        <f t="shared" si="86"/>
        <v>2283337.5</v>
      </c>
      <c r="L585" s="4">
        <v>15277.483333329999</v>
      </c>
      <c r="M585" s="4">
        <f t="shared" si="87"/>
        <v>8284.9999994999052</v>
      </c>
      <c r="N585" s="6">
        <v>434.57301599993775</v>
      </c>
      <c r="O585" s="6">
        <f t="shared" si="88"/>
        <v>7850.4269834999677</v>
      </c>
      <c r="P585" s="5">
        <f t="shared" si="89"/>
        <v>2291622.4999994999</v>
      </c>
      <c r="Q585" s="5" t="str">
        <f t="shared" si="90"/>
        <v/>
      </c>
      <c r="R585">
        <v>2</v>
      </c>
      <c r="S585">
        <v>1</v>
      </c>
      <c r="T585">
        <v>2</v>
      </c>
      <c r="U585">
        <v>0</v>
      </c>
      <c r="V585">
        <v>900</v>
      </c>
      <c r="W585">
        <v>300</v>
      </c>
      <c r="X585">
        <f t="shared" si="93"/>
        <v>114500</v>
      </c>
      <c r="Y585">
        <v>92500</v>
      </c>
      <c r="Z585" s="7">
        <v>4000000</v>
      </c>
      <c r="AA585">
        <v>2</v>
      </c>
    </row>
    <row r="586" spans="1:27" x14ac:dyDescent="0.45">
      <c r="A586">
        <f t="shared" si="95"/>
        <v>3</v>
      </c>
      <c r="B586" s="2">
        <v>44455</v>
      </c>
      <c r="C586" s="9">
        <v>44456</v>
      </c>
      <c r="D586" s="3" t="str">
        <f t="shared" si="91"/>
        <v>Close</v>
      </c>
      <c r="E586" t="s">
        <v>181</v>
      </c>
      <c r="F586" t="str">
        <f>IF(A586="","",IF($K$4=1,SUBSTITUTE(SUBSTITUTE(E586,"_","&amp;")&amp;" "&amp;'[1]Expiry Dates Fut'!$A$8&amp;"-NSF",#REF!,#REF!),"nse_fo|"&amp;SUBSTITUTE(E586,"_","&amp;")&amp;$B$4))</f>
        <v>nse_fo|HALEntry Date</v>
      </c>
      <c r="G586">
        <v>475</v>
      </c>
      <c r="H586">
        <v>1425</v>
      </c>
      <c r="I586">
        <f t="shared" si="94"/>
        <v>3</v>
      </c>
      <c r="J586" s="6">
        <v>1466.4</v>
      </c>
      <c r="K586" s="5">
        <f t="shared" si="86"/>
        <v>2089620.0000000002</v>
      </c>
      <c r="L586" s="4">
        <v>1437.23333332999</v>
      </c>
      <c r="M586" s="4">
        <f t="shared" si="87"/>
        <v>-41562.500004764312</v>
      </c>
      <c r="N586" s="6">
        <v>395.58501649940638</v>
      </c>
      <c r="O586" s="6">
        <f t="shared" si="88"/>
        <v>-41958.085021263716</v>
      </c>
      <c r="P586" s="5">
        <f t="shared" si="89"/>
        <v>2048057.4999952358</v>
      </c>
      <c r="Q586" s="5" t="str">
        <f t="shared" si="90"/>
        <v/>
      </c>
      <c r="R586">
        <v>2</v>
      </c>
      <c r="S586">
        <v>1</v>
      </c>
      <c r="T586">
        <v>2</v>
      </c>
      <c r="U586">
        <v>0</v>
      </c>
      <c r="V586">
        <v>900</v>
      </c>
      <c r="W586">
        <v>300</v>
      </c>
      <c r="X586">
        <f t="shared" si="93"/>
        <v>114500</v>
      </c>
      <c r="Y586">
        <v>92500</v>
      </c>
      <c r="Z586" s="7">
        <v>4000000</v>
      </c>
      <c r="AA586">
        <v>2</v>
      </c>
    </row>
    <row r="587" spans="1:27" x14ac:dyDescent="0.45">
      <c r="A587">
        <f t="shared" si="95"/>
        <v>4</v>
      </c>
      <c r="B587" s="2">
        <v>44455</v>
      </c>
      <c r="C587" s="9">
        <v>44456</v>
      </c>
      <c r="D587" s="3" t="str">
        <f t="shared" si="91"/>
        <v>Close</v>
      </c>
      <c r="E587" t="s">
        <v>58</v>
      </c>
      <c r="F587" t="str">
        <f>IF(A587="","",IF($K$4=1,SUBSTITUTE(SUBSTITUTE(E587,"_","&amp;")&amp;" "&amp;'[1]Expiry Dates Fut'!$A$8&amp;"-NSF",#REF!,#REF!),"nse_fo|"&amp;SUBSTITUTE(E587,"_","&amp;")&amp;$B$4))</f>
        <v>nse_fo|INDUSINDBKEntry Date</v>
      </c>
      <c r="G587">
        <v>900</v>
      </c>
      <c r="H587">
        <v>1800</v>
      </c>
      <c r="I587">
        <f t="shared" si="94"/>
        <v>2</v>
      </c>
      <c r="J587" s="6">
        <v>1176.8</v>
      </c>
      <c r="K587" s="5">
        <f t="shared" si="86"/>
        <v>2118240</v>
      </c>
      <c r="L587" s="4">
        <v>1129.3499999999999</v>
      </c>
      <c r="M587" s="4">
        <f t="shared" si="87"/>
        <v>-85410.000000000087</v>
      </c>
      <c r="N587" s="6">
        <v>394.96412199999997</v>
      </c>
      <c r="O587" s="6">
        <f t="shared" si="88"/>
        <v>-85804.964122000092</v>
      </c>
      <c r="P587" s="5">
        <f t="shared" si="89"/>
        <v>2032829.9999999998</v>
      </c>
      <c r="Q587" s="5" t="str">
        <f t="shared" si="90"/>
        <v/>
      </c>
      <c r="R587">
        <v>2</v>
      </c>
      <c r="S587">
        <v>1</v>
      </c>
      <c r="T587">
        <v>1</v>
      </c>
      <c r="U587">
        <v>0</v>
      </c>
      <c r="V587">
        <v>900</v>
      </c>
      <c r="W587">
        <v>300</v>
      </c>
      <c r="X587">
        <f t="shared" si="93"/>
        <v>114500</v>
      </c>
      <c r="Y587">
        <v>92500</v>
      </c>
      <c r="Z587" s="7">
        <v>4000000</v>
      </c>
      <c r="AA587">
        <v>2</v>
      </c>
    </row>
    <row r="588" spans="1:27" x14ac:dyDescent="0.45">
      <c r="A588">
        <f t="shared" si="95"/>
        <v>5</v>
      </c>
      <c r="B588" s="2">
        <v>44455</v>
      </c>
      <c r="C588" s="9">
        <v>44456</v>
      </c>
      <c r="D588" s="3" t="str">
        <f t="shared" si="91"/>
        <v>Close</v>
      </c>
      <c r="E588" t="s">
        <v>156</v>
      </c>
      <c r="F588" t="str">
        <f>IF(A588="","",IF($K$4=1,SUBSTITUTE(SUBSTITUTE(E588,"_","&amp;")&amp;" "&amp;'[1]Expiry Dates Fut'!$A$8&amp;"-NSF",#REF!,#REF!),"nse_fo|"&amp;SUBSTITUTE(E588,"_","&amp;")&amp;$B$4))</f>
        <v>nse_fo|INDUSTOWEREntry Date</v>
      </c>
      <c r="G588">
        <v>2800</v>
      </c>
      <c r="H588">
        <v>8400</v>
      </c>
      <c r="I588">
        <f t="shared" si="94"/>
        <v>3</v>
      </c>
      <c r="J588" s="6">
        <v>274.8</v>
      </c>
      <c r="K588" s="5">
        <f t="shared" si="86"/>
        <v>2308320</v>
      </c>
      <c r="L588" s="4">
        <v>269.64999999999998</v>
      </c>
      <c r="M588" s="4">
        <f t="shared" si="87"/>
        <v>-43260.000000000284</v>
      </c>
      <c r="N588" s="6">
        <v>432.37754799999999</v>
      </c>
      <c r="O588" s="6">
        <f t="shared" si="88"/>
        <v>-43692.377548000281</v>
      </c>
      <c r="P588" s="5">
        <f t="shared" si="89"/>
        <v>2265060</v>
      </c>
      <c r="Q588" s="5" t="str">
        <f t="shared" si="90"/>
        <v/>
      </c>
      <c r="R588">
        <v>1</v>
      </c>
      <c r="S588">
        <v>0</v>
      </c>
      <c r="T588">
        <v>1</v>
      </c>
      <c r="U588">
        <v>0</v>
      </c>
      <c r="V588">
        <v>900</v>
      </c>
      <c r="W588">
        <v>300</v>
      </c>
      <c r="X588">
        <f t="shared" si="93"/>
        <v>114000</v>
      </c>
      <c r="Y588">
        <v>92500</v>
      </c>
      <c r="Z588" s="7">
        <v>4000000</v>
      </c>
      <c r="AA588">
        <v>2</v>
      </c>
    </row>
    <row r="589" spans="1:27" x14ac:dyDescent="0.45">
      <c r="A589">
        <f t="shared" si="95"/>
        <v>6</v>
      </c>
      <c r="B589" s="2">
        <v>44455</v>
      </c>
      <c r="C589" s="9">
        <v>44456</v>
      </c>
      <c r="D589" s="3" t="str">
        <f t="shared" si="91"/>
        <v>Close</v>
      </c>
      <c r="E589" t="s">
        <v>149</v>
      </c>
      <c r="F589" t="str">
        <f>IF(A589="","",IF($K$4=1,SUBSTITUTE(SUBSTITUTE(E589,"_","&amp;")&amp;" "&amp;'[1]Expiry Dates Fut'!$A$8&amp;"-NSF",#REF!,#REF!),"nse_fo|"&amp;SUBSTITUTE(E589,"_","&amp;")&amp;$B$4))</f>
        <v>nse_fo|ITCEntry Date</v>
      </c>
      <c r="G589">
        <v>3200</v>
      </c>
      <c r="H589">
        <v>9600</v>
      </c>
      <c r="I589">
        <f t="shared" si="94"/>
        <v>3</v>
      </c>
      <c r="J589" s="6">
        <v>231.3</v>
      </c>
      <c r="K589" s="5">
        <f t="shared" si="86"/>
        <v>2220480</v>
      </c>
      <c r="L589" s="4">
        <v>233.88333333</v>
      </c>
      <c r="M589" s="4">
        <f t="shared" si="87"/>
        <v>24799.999967999884</v>
      </c>
      <c r="N589" s="6">
        <v>425.99529599601283</v>
      </c>
      <c r="O589" s="6">
        <f t="shared" si="88"/>
        <v>24374.00467200387</v>
      </c>
      <c r="P589" s="5">
        <f t="shared" si="89"/>
        <v>2245279.9999680002</v>
      </c>
      <c r="Q589" s="5" t="str">
        <f t="shared" si="90"/>
        <v/>
      </c>
      <c r="R589">
        <v>1</v>
      </c>
      <c r="S589">
        <v>0</v>
      </c>
      <c r="T589">
        <v>1</v>
      </c>
      <c r="U589">
        <v>0</v>
      </c>
      <c r="V589">
        <v>900</v>
      </c>
      <c r="W589">
        <v>300</v>
      </c>
      <c r="X589">
        <f t="shared" si="93"/>
        <v>114000</v>
      </c>
      <c r="Y589">
        <v>92500</v>
      </c>
      <c r="Z589" s="7">
        <v>4000000</v>
      </c>
      <c r="AA589">
        <v>2</v>
      </c>
    </row>
    <row r="590" spans="1:27" x14ac:dyDescent="0.45">
      <c r="A590">
        <f t="shared" si="95"/>
        <v>7</v>
      </c>
      <c r="B590" s="2">
        <v>44455</v>
      </c>
      <c r="C590" s="9">
        <v>44456</v>
      </c>
      <c r="D590" s="3" t="str">
        <f t="shared" si="91"/>
        <v>Close</v>
      </c>
      <c r="E590" t="s">
        <v>100</v>
      </c>
      <c r="F590" t="str">
        <f>IF(A590="","",IF($K$4=1,SUBSTITUTE(SUBSTITUTE(E590,"_","&amp;")&amp;" "&amp;'[1]Expiry Dates Fut'!$A$8&amp;"-NSF",#REF!,#REF!),"nse_fo|"&amp;SUBSTITUTE(E590,"_","&amp;")&amp;$B$4))</f>
        <v>nse_fo|PNBEntry Date</v>
      </c>
      <c r="G590">
        <v>16000</v>
      </c>
      <c r="H590">
        <v>48000</v>
      </c>
      <c r="I590">
        <f t="shared" si="94"/>
        <v>3</v>
      </c>
      <c r="J590" s="6">
        <v>40.5</v>
      </c>
      <c r="K590" s="5">
        <f t="shared" si="86"/>
        <v>1944000</v>
      </c>
      <c r="L590" s="4">
        <v>41.1</v>
      </c>
      <c r="M590" s="4">
        <f t="shared" si="87"/>
        <v>28800.000000000069</v>
      </c>
      <c r="N590" s="6">
        <v>379.71328</v>
      </c>
      <c r="O590" s="6">
        <f t="shared" si="88"/>
        <v>28420.286720000069</v>
      </c>
      <c r="P590" s="5">
        <f t="shared" si="89"/>
        <v>1972800</v>
      </c>
      <c r="Q590" s="5" t="str">
        <f t="shared" si="90"/>
        <v/>
      </c>
      <c r="R590">
        <v>1</v>
      </c>
      <c r="S590">
        <v>0</v>
      </c>
      <c r="T590">
        <v>1</v>
      </c>
      <c r="U590">
        <v>0</v>
      </c>
      <c r="V590">
        <v>900</v>
      </c>
      <c r="W590">
        <v>300</v>
      </c>
      <c r="X590">
        <f t="shared" si="93"/>
        <v>114000</v>
      </c>
      <c r="Y590">
        <v>92500</v>
      </c>
      <c r="Z590" s="7">
        <v>4000000</v>
      </c>
      <c r="AA590">
        <v>2</v>
      </c>
    </row>
    <row r="591" spans="1:27" x14ac:dyDescent="0.45">
      <c r="A591">
        <v>1</v>
      </c>
      <c r="B591" s="2">
        <v>44456</v>
      </c>
      <c r="C591" s="9">
        <v>44459</v>
      </c>
      <c r="D591" s="3" t="str">
        <f t="shared" si="91"/>
        <v>Close</v>
      </c>
      <c r="E591" t="s">
        <v>86</v>
      </c>
      <c r="F591" t="str">
        <f>IF(A591="","",IF($K$4=1,SUBSTITUTE(SUBSTITUTE(E591,"_","&amp;")&amp;" "&amp;'[1]Expiry Dates Fut'!$A$8&amp;"-NSF",#REF!,#REF!),"nse_fo|"&amp;SUBSTITUTE(E591,"_","&amp;")&amp;$B$4))</f>
        <v>nse_fo|INDIGOEntry Date</v>
      </c>
      <c r="G591">
        <v>500</v>
      </c>
      <c r="H591">
        <v>1000</v>
      </c>
      <c r="I591">
        <f t="shared" si="94"/>
        <v>2</v>
      </c>
      <c r="J591" s="6">
        <v>2153.2249999999999</v>
      </c>
      <c r="K591" s="5">
        <f t="shared" si="86"/>
        <v>2153225</v>
      </c>
      <c r="L591" s="4">
        <v>2179.4749999999999</v>
      </c>
      <c r="M591" s="4">
        <f t="shared" si="87"/>
        <v>26250</v>
      </c>
      <c r="N591" s="6">
        <v>414.79642000000001</v>
      </c>
      <c r="O591" s="6">
        <f t="shared" si="88"/>
        <v>25835.203580000001</v>
      </c>
      <c r="P591" s="5">
        <f t="shared" si="89"/>
        <v>2179475</v>
      </c>
      <c r="Q591" s="5" t="str">
        <f t="shared" si="90"/>
        <v/>
      </c>
      <c r="R591">
        <v>3</v>
      </c>
      <c r="S591">
        <v>2</v>
      </c>
      <c r="T591">
        <v>2</v>
      </c>
      <c r="U591">
        <v>0</v>
      </c>
      <c r="V591">
        <v>900</v>
      </c>
      <c r="W591">
        <v>300</v>
      </c>
      <c r="X591">
        <f t="shared" si="93"/>
        <v>115500</v>
      </c>
      <c r="Y591">
        <v>92500</v>
      </c>
      <c r="Z591" s="7">
        <v>4000000</v>
      </c>
      <c r="AA591">
        <v>2</v>
      </c>
    </row>
    <row r="592" spans="1:27" x14ac:dyDescent="0.45">
      <c r="A592">
        <f t="shared" si="95"/>
        <v>2</v>
      </c>
      <c r="B592" s="2">
        <v>44456</v>
      </c>
      <c r="C592" s="9">
        <v>44459</v>
      </c>
      <c r="D592" s="3" t="str">
        <f t="shared" si="91"/>
        <v>Close</v>
      </c>
      <c r="E592" t="s">
        <v>167</v>
      </c>
      <c r="F592" t="str">
        <f>IF(A592="","",IF($K$4=1,SUBSTITUTE(SUBSTITUTE(E592,"_","&amp;")&amp;" "&amp;'[1]Expiry Dates Fut'!$A$8&amp;"-NSF",#REF!,#REF!),"nse_fo|"&amp;SUBSTITUTE(E592,"_","&amp;")&amp;$B$4))</f>
        <v>nse_fo|IRCTCEntry Date</v>
      </c>
      <c r="G592">
        <v>325</v>
      </c>
      <c r="H592">
        <v>650</v>
      </c>
      <c r="I592">
        <f t="shared" si="94"/>
        <v>2</v>
      </c>
      <c r="J592" s="6">
        <v>3968.4</v>
      </c>
      <c r="K592" s="5">
        <f t="shared" si="86"/>
        <v>2579460</v>
      </c>
      <c r="L592" s="4">
        <v>3712.55</v>
      </c>
      <c r="M592" s="4">
        <f t="shared" si="87"/>
        <v>-166302.49999999994</v>
      </c>
      <c r="N592" s="6">
        <v>462.92334049999999</v>
      </c>
      <c r="O592" s="6">
        <f t="shared" si="88"/>
        <v>-166765.42334049995</v>
      </c>
      <c r="P592" s="5">
        <f t="shared" si="89"/>
        <v>2413157.5</v>
      </c>
      <c r="Q592" s="5" t="str">
        <f t="shared" si="90"/>
        <v/>
      </c>
      <c r="R592">
        <v>1</v>
      </c>
      <c r="S592">
        <v>0</v>
      </c>
      <c r="T592">
        <v>1</v>
      </c>
      <c r="U592">
        <v>0</v>
      </c>
      <c r="V592">
        <v>900</v>
      </c>
      <c r="W592">
        <v>300</v>
      </c>
      <c r="X592">
        <f t="shared" si="93"/>
        <v>114000</v>
      </c>
      <c r="Y592">
        <v>92500</v>
      </c>
      <c r="Z592" s="7">
        <v>4000000</v>
      </c>
      <c r="AA592">
        <v>2</v>
      </c>
    </row>
    <row r="593" spans="1:27" x14ac:dyDescent="0.45">
      <c r="A593">
        <f t="shared" si="95"/>
        <v>3</v>
      </c>
      <c r="B593" s="2">
        <v>44456</v>
      </c>
      <c r="C593" s="9">
        <v>44459</v>
      </c>
      <c r="D593" s="3" t="str">
        <f t="shared" si="91"/>
        <v>Close</v>
      </c>
      <c r="E593" t="s">
        <v>186</v>
      </c>
      <c r="F593" t="str">
        <f>IF(A593="","",IF($K$4=1,SUBSTITUTE(SUBSTITUTE(E593,"_","&amp;")&amp;" "&amp;'[1]Expiry Dates Fut'!$A$8&amp;"-NSF",#REF!,#REF!),"nse_fo|"&amp;SUBSTITUTE(E593,"_","&amp;")&amp;$B$4))</f>
        <v>nse_fo|POLYCABEntry Date</v>
      </c>
      <c r="G593">
        <v>300</v>
      </c>
      <c r="H593">
        <v>900</v>
      </c>
      <c r="I593">
        <f t="shared" si="94"/>
        <v>3</v>
      </c>
      <c r="J593" s="6">
        <v>2541.85</v>
      </c>
      <c r="K593" s="5">
        <f t="shared" si="86"/>
        <v>2287665</v>
      </c>
      <c r="L593" s="4">
        <v>2573.1999999999998</v>
      </c>
      <c r="M593" s="4">
        <f t="shared" si="87"/>
        <v>28214.99999999992</v>
      </c>
      <c r="N593" s="6">
        <v>437.78850700000004</v>
      </c>
      <c r="O593" s="6">
        <f t="shared" si="88"/>
        <v>27777.211492999919</v>
      </c>
      <c r="P593" s="5">
        <f t="shared" si="89"/>
        <v>2315880</v>
      </c>
      <c r="Q593" s="5" t="str">
        <f t="shared" si="90"/>
        <v/>
      </c>
      <c r="R593">
        <v>1</v>
      </c>
      <c r="S593">
        <v>0</v>
      </c>
      <c r="T593">
        <v>1</v>
      </c>
      <c r="U593">
        <v>0</v>
      </c>
      <c r="V593">
        <v>900</v>
      </c>
      <c r="W593">
        <v>300</v>
      </c>
      <c r="X593">
        <f t="shared" si="93"/>
        <v>114000</v>
      </c>
      <c r="Y593">
        <v>92500</v>
      </c>
      <c r="Z593" s="7">
        <v>4000000</v>
      </c>
      <c r="AA593">
        <v>2</v>
      </c>
    </row>
    <row r="594" spans="1:27" x14ac:dyDescent="0.45">
      <c r="A594">
        <v>1</v>
      </c>
      <c r="B594" s="2">
        <v>44459</v>
      </c>
      <c r="C594" s="9">
        <v>44460</v>
      </c>
      <c r="D594" s="3" t="str">
        <f t="shared" si="91"/>
        <v>Close</v>
      </c>
      <c r="E594" t="s">
        <v>71</v>
      </c>
      <c r="F594" t="str">
        <f>IF(A594="","",IF($K$4=1,SUBSTITUTE(SUBSTITUTE(E594,"_","&amp;")&amp;" "&amp;'[1]Expiry Dates Fut'!$A$8&amp;"-NSF",#REF!,#REF!),"nse_fo|"&amp;SUBSTITUTE(E594,"_","&amp;")&amp;$B$4))</f>
        <v>nse_fo|GMRINFRAEntry Date</v>
      </c>
      <c r="G594">
        <v>22500</v>
      </c>
      <c r="H594">
        <v>67500</v>
      </c>
      <c r="I594">
        <f t="shared" si="94"/>
        <v>3</v>
      </c>
      <c r="J594" s="6">
        <v>33.049999999999997</v>
      </c>
      <c r="K594" s="5">
        <f t="shared" si="86"/>
        <v>2230875</v>
      </c>
      <c r="L594" s="4">
        <v>33.65</v>
      </c>
      <c r="M594" s="4">
        <f t="shared" si="87"/>
        <v>40500.000000000095</v>
      </c>
      <c r="N594" s="6">
        <v>429.71035000000006</v>
      </c>
      <c r="O594" s="6">
        <f t="shared" si="88"/>
        <v>40070.289650000093</v>
      </c>
      <c r="P594" s="5">
        <f t="shared" si="89"/>
        <v>2271375</v>
      </c>
      <c r="Q594" s="5" t="str">
        <f t="shared" si="90"/>
        <v/>
      </c>
      <c r="R594">
        <v>1</v>
      </c>
      <c r="S594">
        <v>0</v>
      </c>
      <c r="T594">
        <v>1</v>
      </c>
      <c r="U594">
        <v>0</v>
      </c>
      <c r="V594">
        <v>900</v>
      </c>
      <c r="W594">
        <v>300</v>
      </c>
      <c r="X594">
        <f t="shared" si="93"/>
        <v>102500</v>
      </c>
      <c r="Y594">
        <v>92500</v>
      </c>
      <c r="Z594" s="7">
        <v>4000000</v>
      </c>
      <c r="AA594">
        <v>2</v>
      </c>
    </row>
    <row r="595" spans="1:27" x14ac:dyDescent="0.45">
      <c r="A595">
        <f t="shared" si="95"/>
        <v>2</v>
      </c>
      <c r="B595" s="2">
        <v>44459</v>
      </c>
      <c r="C595" s="9">
        <v>44460</v>
      </c>
      <c r="D595" s="3" t="str">
        <f t="shared" si="91"/>
        <v>Close</v>
      </c>
      <c r="E595" t="s">
        <v>187</v>
      </c>
      <c r="F595" t="str">
        <f>IF(A595="","",IF($K$4=1,SUBSTITUTE(SUBSTITUTE(E595,"_","&amp;")&amp;" "&amp;'[1]Expiry Dates Fut'!$A$8&amp;"-NSF",#REF!,#REF!),"nse_fo|"&amp;SUBSTITUTE(E595,"_","&amp;")&amp;$B$4))</f>
        <v>nse_fo|INDHOTELEntry Date</v>
      </c>
      <c r="G595">
        <v>3900</v>
      </c>
      <c r="H595">
        <v>11700</v>
      </c>
      <c r="I595">
        <f t="shared" si="94"/>
        <v>3</v>
      </c>
      <c r="J595" s="6">
        <v>166.05</v>
      </c>
      <c r="K595" s="5">
        <f t="shared" si="86"/>
        <v>1942785.0000000002</v>
      </c>
      <c r="L595" s="4">
        <v>157.94999999999999</v>
      </c>
      <c r="M595" s="4">
        <f t="shared" si="87"/>
        <v>-94770.000000000262</v>
      </c>
      <c r="N595" s="6">
        <v>364.11087999999995</v>
      </c>
      <c r="O595" s="6">
        <f t="shared" si="88"/>
        <v>-95134.110880000255</v>
      </c>
      <c r="P595" s="5">
        <f t="shared" si="89"/>
        <v>1848014.9999999998</v>
      </c>
      <c r="Q595" s="5" t="str">
        <f t="shared" si="90"/>
        <v/>
      </c>
      <c r="R595">
        <v>1</v>
      </c>
      <c r="S595">
        <v>0</v>
      </c>
      <c r="T595">
        <v>1</v>
      </c>
      <c r="U595">
        <v>0</v>
      </c>
      <c r="V595">
        <v>900</v>
      </c>
      <c r="W595">
        <v>300</v>
      </c>
      <c r="X595">
        <f t="shared" si="93"/>
        <v>102500</v>
      </c>
      <c r="Y595">
        <v>92500</v>
      </c>
      <c r="Z595" s="7">
        <v>4000000</v>
      </c>
      <c r="AA595">
        <v>2</v>
      </c>
    </row>
    <row r="596" spans="1:27" x14ac:dyDescent="0.45">
      <c r="A596">
        <f t="shared" si="95"/>
        <v>3</v>
      </c>
      <c r="B596" s="2">
        <v>44459</v>
      </c>
      <c r="C596" s="9">
        <v>44460</v>
      </c>
      <c r="D596" s="3" t="str">
        <f t="shared" si="91"/>
        <v>Close</v>
      </c>
      <c r="E596" t="s">
        <v>149</v>
      </c>
      <c r="F596" t="str">
        <f>IF(A596="","",IF($K$4=1,SUBSTITUTE(SUBSTITUTE(E596,"_","&amp;")&amp;" "&amp;'[1]Expiry Dates Fut'!$A$8&amp;"-NSF",#REF!,#REF!),"nse_fo|"&amp;SUBSTITUTE(E596,"_","&amp;")&amp;$B$4))</f>
        <v>nse_fo|ITCEntry Date</v>
      </c>
      <c r="G596">
        <v>3200</v>
      </c>
      <c r="H596">
        <v>9600</v>
      </c>
      <c r="I596">
        <f t="shared" si="94"/>
        <v>3</v>
      </c>
      <c r="J596" s="6">
        <v>237.8</v>
      </c>
      <c r="K596" s="5">
        <f t="shared" si="86"/>
        <v>2282880</v>
      </c>
      <c r="L596" s="4">
        <v>237.2</v>
      </c>
      <c r="M596" s="4">
        <f t="shared" si="87"/>
        <v>-5760.0000000002183</v>
      </c>
      <c r="N596" s="6">
        <v>432.74559999999997</v>
      </c>
      <c r="O596" s="6">
        <f t="shared" si="88"/>
        <v>-6192.7456000002185</v>
      </c>
      <c r="P596" s="5">
        <f t="shared" si="89"/>
        <v>2277120</v>
      </c>
      <c r="Q596" s="5" t="str">
        <f t="shared" si="90"/>
        <v/>
      </c>
      <c r="R596">
        <v>1</v>
      </c>
      <c r="S596">
        <v>0</v>
      </c>
      <c r="T596">
        <v>1</v>
      </c>
      <c r="U596">
        <v>0</v>
      </c>
      <c r="V596">
        <v>900</v>
      </c>
      <c r="W596">
        <v>300</v>
      </c>
      <c r="X596">
        <f t="shared" si="93"/>
        <v>102500</v>
      </c>
      <c r="Y596">
        <v>92500</v>
      </c>
      <c r="Z596" s="7">
        <v>4000000</v>
      </c>
      <c r="AA596">
        <v>2</v>
      </c>
    </row>
    <row r="597" spans="1:27" x14ac:dyDescent="0.45">
      <c r="A597">
        <f t="shared" si="95"/>
        <v>4</v>
      </c>
      <c r="B597" s="2">
        <v>44459</v>
      </c>
      <c r="C597" s="9">
        <v>44460</v>
      </c>
      <c r="D597" s="3" t="str">
        <f t="shared" si="91"/>
        <v>Close</v>
      </c>
      <c r="E597" t="s">
        <v>34</v>
      </c>
      <c r="F597" t="str">
        <f>IF(A597="","",IF($K$4=1,SUBSTITUTE(SUBSTITUTE(E597,"_","&amp;")&amp;" "&amp;'[1]Expiry Dates Fut'!$A$8&amp;"-NSF",#REF!,#REF!),"nse_fo|"&amp;SUBSTITUTE(E597,"_","&amp;")&amp;$B$4))</f>
        <v>nse_fo|PVREntry Date</v>
      </c>
      <c r="G597">
        <v>407</v>
      </c>
      <c r="H597">
        <v>1628</v>
      </c>
      <c r="I597">
        <f t="shared" si="94"/>
        <v>4</v>
      </c>
      <c r="J597" s="6">
        <v>1447.05</v>
      </c>
      <c r="K597" s="5">
        <f t="shared" si="86"/>
        <v>2355797.4</v>
      </c>
      <c r="L597" s="4">
        <v>1406.95</v>
      </c>
      <c r="M597" s="4">
        <f t="shared" si="87"/>
        <v>-65282.79999999985</v>
      </c>
      <c r="N597" s="6">
        <v>437.66668320000008</v>
      </c>
      <c r="O597" s="6">
        <f t="shared" si="88"/>
        <v>-65720.466683199847</v>
      </c>
      <c r="P597" s="5">
        <f t="shared" si="89"/>
        <v>2290514.6</v>
      </c>
      <c r="Q597" s="5" t="str">
        <f t="shared" si="90"/>
        <v/>
      </c>
      <c r="R597">
        <v>1</v>
      </c>
      <c r="S597">
        <v>0</v>
      </c>
      <c r="T597">
        <v>1</v>
      </c>
      <c r="U597">
        <v>0</v>
      </c>
      <c r="V597">
        <v>900</v>
      </c>
      <c r="W597">
        <v>300</v>
      </c>
      <c r="X597">
        <f t="shared" si="93"/>
        <v>102500</v>
      </c>
      <c r="Y597">
        <v>92500</v>
      </c>
      <c r="Z597" s="7">
        <v>4000000</v>
      </c>
      <c r="AA597">
        <v>2</v>
      </c>
    </row>
    <row r="598" spans="1:27" x14ac:dyDescent="0.45">
      <c r="A598">
        <f t="shared" si="95"/>
        <v>5</v>
      </c>
      <c r="B598" s="2">
        <v>44459</v>
      </c>
      <c r="C598" s="9">
        <v>44460</v>
      </c>
      <c r="D598" s="3" t="str">
        <f t="shared" si="91"/>
        <v>Close</v>
      </c>
      <c r="E598" t="s">
        <v>41</v>
      </c>
      <c r="F598" t="str">
        <f>IF(A598="","",IF($K$4=1,SUBSTITUTE(SUBSTITUTE(E598,"_","&amp;")&amp;" "&amp;'[1]Expiry Dates Fut'!$A$8&amp;"-NSF",#REF!,#REF!),"nse_fo|"&amp;SUBSTITUTE(E598,"_","&amp;")&amp;$B$4))</f>
        <v>nse_fo|ZEELEntry Date</v>
      </c>
      <c r="G598">
        <v>3000</v>
      </c>
      <c r="H598">
        <v>9000</v>
      </c>
      <c r="I598">
        <f t="shared" si="94"/>
        <v>3</v>
      </c>
      <c r="J598" s="6">
        <v>262.2</v>
      </c>
      <c r="K598" s="5">
        <f t="shared" ref="K598:K661" si="96">IF(A598="","",J598*H598)</f>
        <v>2359800</v>
      </c>
      <c r="L598" s="4">
        <v>257.7</v>
      </c>
      <c r="M598" s="4">
        <f t="shared" si="87"/>
        <v>-40500</v>
      </c>
      <c r="N598" s="6">
        <v>441.43186000000003</v>
      </c>
      <c r="O598" s="6">
        <f t="shared" si="88"/>
        <v>-40941.431859999997</v>
      </c>
      <c r="P598" s="5">
        <f t="shared" si="89"/>
        <v>2319300</v>
      </c>
      <c r="Q598" s="5" t="str">
        <f t="shared" si="90"/>
        <v/>
      </c>
      <c r="R598">
        <v>1</v>
      </c>
      <c r="S598">
        <v>0</v>
      </c>
      <c r="T598">
        <v>1</v>
      </c>
      <c r="U598">
        <v>0</v>
      </c>
      <c r="V598">
        <v>900</v>
      </c>
      <c r="W598">
        <v>300</v>
      </c>
      <c r="X598">
        <f t="shared" si="93"/>
        <v>102500</v>
      </c>
      <c r="Y598">
        <v>92500</v>
      </c>
      <c r="Z598" s="7">
        <v>4000000</v>
      </c>
      <c r="AA598">
        <v>2</v>
      </c>
    </row>
    <row r="599" spans="1:27" x14ac:dyDescent="0.45">
      <c r="A599">
        <v>1</v>
      </c>
      <c r="B599" s="2">
        <v>44461</v>
      </c>
      <c r="C599" s="9">
        <v>44462</v>
      </c>
      <c r="D599" s="3" t="str">
        <f t="shared" si="91"/>
        <v>Close</v>
      </c>
      <c r="E599" t="s">
        <v>113</v>
      </c>
      <c r="F599" t="str">
        <f>IF(A599="","",IF($K$4=1,SUBSTITUTE(SUBSTITUTE(E599,"_","&amp;")&amp;" "&amp;'[1]Expiry Dates Fut'!$A$8&amp;"-NSF",#REF!,#REF!),"nse_fo|"&amp;SUBSTITUTE(E599,"_","&amp;")&amp;$B$4))</f>
        <v>nse_fo|APOLLOTYREEntry Date</v>
      </c>
      <c r="G599">
        <v>2500</v>
      </c>
      <c r="H599">
        <v>10000</v>
      </c>
      <c r="I599">
        <f t="shared" si="94"/>
        <v>4</v>
      </c>
      <c r="J599" s="6">
        <v>230.9</v>
      </c>
      <c r="K599" s="5">
        <f t="shared" si="96"/>
        <v>2309000</v>
      </c>
      <c r="L599" s="4">
        <v>234</v>
      </c>
      <c r="M599" s="4">
        <f t="shared" ref="M599:M662" si="97">IF(A599="","",((L599-J599)*H599))</f>
        <v>30999.999999999942</v>
      </c>
      <c r="N599" s="6">
        <v>441.74540000000002</v>
      </c>
      <c r="O599" s="6">
        <f t="shared" ref="O599:O662" si="98">IF(M599="","",M599-N599)</f>
        <v>30558.254599999942</v>
      </c>
      <c r="P599" s="5">
        <f t="shared" ref="P599:P662" si="99">IF(A599="","",L599*H599)</f>
        <v>2340000</v>
      </c>
      <c r="Q599" s="5" t="str">
        <f t="shared" ref="Q599:Q662" si="100">+IF(D599="Open",(K599+P599)/7,"")</f>
        <v/>
      </c>
      <c r="R599">
        <v>2</v>
      </c>
      <c r="S599">
        <v>1</v>
      </c>
      <c r="T599">
        <v>2</v>
      </c>
      <c r="U599">
        <v>0</v>
      </c>
      <c r="V599">
        <v>900</v>
      </c>
      <c r="W599">
        <v>300</v>
      </c>
      <c r="X599">
        <f t="shared" si="93"/>
        <v>114500</v>
      </c>
      <c r="Y599">
        <v>92500</v>
      </c>
      <c r="Z599" s="7">
        <v>4000000</v>
      </c>
      <c r="AA599">
        <v>2</v>
      </c>
    </row>
    <row r="600" spans="1:27" x14ac:dyDescent="0.45">
      <c r="A600">
        <f t="shared" si="95"/>
        <v>2</v>
      </c>
      <c r="B600" s="2">
        <v>44461</v>
      </c>
      <c r="C600" s="9">
        <v>44462</v>
      </c>
      <c r="D600" s="3" t="str">
        <f t="shared" si="91"/>
        <v>Close</v>
      </c>
      <c r="E600" t="s">
        <v>95</v>
      </c>
      <c r="F600" t="str">
        <f>IF(A600="","",IF($K$4=1,SUBSTITUTE(SUBSTITUTE(E600,"_","&amp;")&amp;" "&amp;'[1]Expiry Dates Fut'!$A$8&amp;"-NSF",#REF!,#REF!),"nse_fo|"&amp;SUBSTITUTE(E600,"_","&amp;")&amp;$B$4))</f>
        <v>nse_fo|BALKRISINDEntry Date</v>
      </c>
      <c r="G600">
        <v>400</v>
      </c>
      <c r="H600">
        <v>800</v>
      </c>
      <c r="I600">
        <f t="shared" si="94"/>
        <v>2</v>
      </c>
      <c r="J600" s="6">
        <v>2641.6</v>
      </c>
      <c r="K600" s="5">
        <f t="shared" si="96"/>
        <v>2113280</v>
      </c>
      <c r="L600" s="4">
        <v>2675.5</v>
      </c>
      <c r="M600" s="4">
        <f t="shared" si="97"/>
        <v>27120.000000000073</v>
      </c>
      <c r="N600" s="6">
        <v>408.14612799999998</v>
      </c>
      <c r="O600" s="6">
        <f t="shared" si="98"/>
        <v>26711.853872000072</v>
      </c>
      <c r="P600" s="5">
        <f t="shared" si="99"/>
        <v>2140400</v>
      </c>
      <c r="Q600" s="5" t="str">
        <f t="shared" si="100"/>
        <v/>
      </c>
      <c r="R600">
        <v>1</v>
      </c>
      <c r="S600">
        <v>0</v>
      </c>
      <c r="T600">
        <v>2</v>
      </c>
      <c r="U600">
        <v>0</v>
      </c>
      <c r="V600">
        <v>900</v>
      </c>
      <c r="W600">
        <v>300</v>
      </c>
      <c r="X600">
        <f t="shared" si="93"/>
        <v>114000</v>
      </c>
      <c r="Y600">
        <v>92500</v>
      </c>
      <c r="Z600" s="7">
        <v>4000000</v>
      </c>
      <c r="AA600">
        <v>2</v>
      </c>
    </row>
    <row r="601" spans="1:27" x14ac:dyDescent="0.45">
      <c r="A601">
        <f t="shared" si="95"/>
        <v>3</v>
      </c>
      <c r="B601" s="2">
        <v>44461</v>
      </c>
      <c r="C601" s="9">
        <v>44462</v>
      </c>
      <c r="D601" s="3" t="str">
        <f t="shared" ref="D601:D664" si="101">+IF(B601="","",IF(AND(B601&lt;&gt;"",C601=""),"Open","Close"))</f>
        <v>Close</v>
      </c>
      <c r="E601" t="s">
        <v>90</v>
      </c>
      <c r="F601" t="str">
        <f>IF(A601="","",IF($K$4=1,SUBSTITUTE(SUBSTITUTE(E601,"_","&amp;")&amp;" "&amp;'[1]Expiry Dates Fut'!$A$8&amp;"-NSF",#REF!,#REF!),"nse_fo|"&amp;SUBSTITUTE(E601,"_","&amp;")&amp;$B$4))</f>
        <v>nse_fo|DLFEntry Date</v>
      </c>
      <c r="G601">
        <v>3300</v>
      </c>
      <c r="H601">
        <v>6600</v>
      </c>
      <c r="I601">
        <f t="shared" si="94"/>
        <v>2</v>
      </c>
      <c r="J601" s="6">
        <v>351.65</v>
      </c>
      <c r="K601" s="5">
        <f t="shared" si="96"/>
        <v>2320890</v>
      </c>
      <c r="L601" s="4">
        <v>386.42500000000001</v>
      </c>
      <c r="M601" s="4">
        <f t="shared" si="97"/>
        <v>229515.00000000023</v>
      </c>
      <c r="N601" s="6">
        <v>468.49215700000002</v>
      </c>
      <c r="O601" s="6">
        <f t="shared" si="98"/>
        <v>229046.50784300023</v>
      </c>
      <c r="P601" s="5">
        <f t="shared" si="99"/>
        <v>2550405</v>
      </c>
      <c r="Q601" s="5" t="str">
        <f t="shared" si="100"/>
        <v/>
      </c>
      <c r="R601">
        <v>1</v>
      </c>
      <c r="S601">
        <v>0</v>
      </c>
      <c r="T601">
        <v>1</v>
      </c>
      <c r="U601">
        <v>0</v>
      </c>
      <c r="V601">
        <v>900</v>
      </c>
      <c r="W601">
        <v>300</v>
      </c>
      <c r="X601">
        <f t="shared" si="93"/>
        <v>114000</v>
      </c>
      <c r="Y601">
        <v>92500</v>
      </c>
      <c r="Z601" s="7">
        <v>4000000</v>
      </c>
      <c r="AA601">
        <v>2</v>
      </c>
    </row>
    <row r="602" spans="1:27" x14ac:dyDescent="0.45">
      <c r="A602">
        <f t="shared" si="95"/>
        <v>4</v>
      </c>
      <c r="B602" s="2">
        <v>44461</v>
      </c>
      <c r="C602" s="9">
        <v>44462</v>
      </c>
      <c r="D602" s="3" t="str">
        <f t="shared" si="101"/>
        <v>Close</v>
      </c>
      <c r="E602" t="s">
        <v>187</v>
      </c>
      <c r="F602" t="str">
        <f>IF(A602="","",IF($K$4=1,SUBSTITUTE(SUBSTITUTE(E602,"_","&amp;")&amp;" "&amp;'[1]Expiry Dates Fut'!$A$8&amp;"-NSF",#REF!,#REF!),"nse_fo|"&amp;SUBSTITUTE(E602,"_","&amp;")&amp;$B$4))</f>
        <v>nse_fo|INDHOTELEntry Date</v>
      </c>
      <c r="G602">
        <v>3900</v>
      </c>
      <c r="H602">
        <v>11700</v>
      </c>
      <c r="I602">
        <f t="shared" si="94"/>
        <v>3</v>
      </c>
      <c r="J602" s="6">
        <v>172.05</v>
      </c>
      <c r="K602" s="5">
        <f t="shared" si="96"/>
        <v>2012985.0000000002</v>
      </c>
      <c r="L602" s="4">
        <v>182.55</v>
      </c>
      <c r="M602" s="4">
        <f t="shared" si="97"/>
        <v>122850</v>
      </c>
      <c r="N602" s="6">
        <v>403.10417200000006</v>
      </c>
      <c r="O602" s="6">
        <f t="shared" si="98"/>
        <v>122446.89582799999</v>
      </c>
      <c r="P602" s="5">
        <f t="shared" si="99"/>
        <v>2135835</v>
      </c>
      <c r="Q602" s="5" t="str">
        <f t="shared" si="100"/>
        <v/>
      </c>
      <c r="R602">
        <v>1</v>
      </c>
      <c r="S602">
        <v>0</v>
      </c>
      <c r="T602">
        <v>1</v>
      </c>
      <c r="U602">
        <v>0</v>
      </c>
      <c r="V602">
        <v>900</v>
      </c>
      <c r="W602">
        <v>300</v>
      </c>
      <c r="X602">
        <f t="shared" si="93"/>
        <v>114000</v>
      </c>
      <c r="Y602">
        <v>92500</v>
      </c>
      <c r="Z602" s="7">
        <v>4000000</v>
      </c>
      <c r="AA602">
        <v>2</v>
      </c>
    </row>
    <row r="603" spans="1:27" x14ac:dyDescent="0.45">
      <c r="A603">
        <f t="shared" si="95"/>
        <v>5</v>
      </c>
      <c r="B603" s="2">
        <v>44461</v>
      </c>
      <c r="C603" s="9">
        <v>44462</v>
      </c>
      <c r="D603" s="3" t="str">
        <f t="shared" si="101"/>
        <v>Close</v>
      </c>
      <c r="E603" t="s">
        <v>183</v>
      </c>
      <c r="F603" t="str">
        <f>IF(A603="","",IF($K$4=1,SUBSTITUTE(SUBSTITUTE(E603,"_","&amp;")&amp;" "&amp;'[1]Expiry Dates Fut'!$A$8&amp;"-NSF",#REF!,#REF!),"nse_fo|"&amp;SUBSTITUTE(E603,"_","&amp;")&amp;$B$4))</f>
        <v>nse_fo|INDIAMARTEntry Date</v>
      </c>
      <c r="G603">
        <v>75</v>
      </c>
      <c r="H603">
        <v>225</v>
      </c>
      <c r="I603">
        <f t="shared" si="94"/>
        <v>3</v>
      </c>
      <c r="J603" s="6">
        <v>8699.7833333300005</v>
      </c>
      <c r="K603" s="5">
        <f t="shared" si="96"/>
        <v>1957451.2499992501</v>
      </c>
      <c r="L603" s="4">
        <v>8615.15</v>
      </c>
      <c r="M603" s="4">
        <f t="shared" si="97"/>
        <v>-19042.499999250183</v>
      </c>
      <c r="N603" s="6">
        <v>376.02805599996651</v>
      </c>
      <c r="O603" s="6">
        <f t="shared" si="98"/>
        <v>-19418.52805525015</v>
      </c>
      <c r="P603" s="5">
        <f t="shared" si="99"/>
        <v>1938408.75</v>
      </c>
      <c r="Q603" s="5" t="str">
        <f t="shared" si="100"/>
        <v/>
      </c>
      <c r="R603">
        <v>3</v>
      </c>
      <c r="S603">
        <v>2</v>
      </c>
      <c r="T603">
        <v>1</v>
      </c>
      <c r="U603">
        <v>0</v>
      </c>
      <c r="V603">
        <v>900</v>
      </c>
      <c r="W603">
        <v>300</v>
      </c>
      <c r="X603">
        <f t="shared" si="93"/>
        <v>115500</v>
      </c>
      <c r="Y603">
        <v>92500</v>
      </c>
      <c r="Z603" s="7">
        <v>4000000</v>
      </c>
      <c r="AA603">
        <v>2</v>
      </c>
    </row>
    <row r="604" spans="1:27" x14ac:dyDescent="0.45">
      <c r="A604">
        <f t="shared" si="95"/>
        <v>6</v>
      </c>
      <c r="B604" s="2">
        <v>44461</v>
      </c>
      <c r="C604" s="9">
        <v>44462</v>
      </c>
      <c r="D604" s="3" t="str">
        <f t="shared" si="101"/>
        <v>Close</v>
      </c>
      <c r="E604" t="s">
        <v>109</v>
      </c>
      <c r="F604" t="str">
        <f>IF(A604="","",IF($K$4=1,SUBSTITUTE(SUBSTITUTE(E604,"_","&amp;")&amp;" "&amp;'[1]Expiry Dates Fut'!$A$8&amp;"-NSF",#REF!,#REF!),"nse_fo|"&amp;SUBSTITUTE(E604,"_","&amp;")&amp;$B$4))</f>
        <v>nse_fo|MINDTREEEntry Date</v>
      </c>
      <c r="G604">
        <v>400</v>
      </c>
      <c r="H604">
        <v>400</v>
      </c>
      <c r="I604">
        <f t="shared" si="94"/>
        <v>1</v>
      </c>
      <c r="J604" s="6">
        <v>4522.8</v>
      </c>
      <c r="K604" s="5">
        <f t="shared" si="96"/>
        <v>1809120</v>
      </c>
      <c r="L604" s="4">
        <v>4538</v>
      </c>
      <c r="M604" s="4">
        <f t="shared" si="97"/>
        <v>6079.9999999999272</v>
      </c>
      <c r="N604" s="6">
        <v>354.06067199999995</v>
      </c>
      <c r="O604" s="6">
        <f t="shared" si="98"/>
        <v>5725.9393279999276</v>
      </c>
      <c r="P604" s="5">
        <f t="shared" si="99"/>
        <v>1815200</v>
      </c>
      <c r="Q604" s="5" t="str">
        <f t="shared" si="100"/>
        <v/>
      </c>
      <c r="R604">
        <v>1</v>
      </c>
      <c r="S604">
        <v>0</v>
      </c>
      <c r="T604">
        <v>2</v>
      </c>
      <c r="U604">
        <v>0</v>
      </c>
      <c r="V604">
        <v>900</v>
      </c>
      <c r="W604">
        <v>300</v>
      </c>
      <c r="X604">
        <f t="shared" si="93"/>
        <v>114000</v>
      </c>
      <c r="Y604">
        <v>92500</v>
      </c>
      <c r="Z604" s="7">
        <v>4000000</v>
      </c>
      <c r="AA604">
        <v>2</v>
      </c>
    </row>
    <row r="605" spans="1:27" x14ac:dyDescent="0.45">
      <c r="A605">
        <f t="shared" si="95"/>
        <v>7</v>
      </c>
      <c r="B605" s="2">
        <v>44461</v>
      </c>
      <c r="C605" s="9">
        <v>44462</v>
      </c>
      <c r="D605" s="3" t="str">
        <f t="shared" si="101"/>
        <v>Close</v>
      </c>
      <c r="E605" t="s">
        <v>180</v>
      </c>
      <c r="F605" t="str">
        <f>IF(A605="","",IF($K$4=1,SUBSTITUTE(SUBSTITUTE(E605,"_","&amp;")&amp;" "&amp;'[1]Expiry Dates Fut'!$A$8&amp;"-NSF",#REF!,#REF!),"nse_fo|"&amp;SUBSTITUTE(E605,"_","&amp;")&amp;$B$4))</f>
        <v>nse_fo|STAREntry Date</v>
      </c>
      <c r="G605">
        <v>675</v>
      </c>
      <c r="H605">
        <v>3375</v>
      </c>
      <c r="I605">
        <f t="shared" si="94"/>
        <v>5</v>
      </c>
      <c r="J605" s="6">
        <v>626.5</v>
      </c>
      <c r="K605" s="5">
        <f t="shared" si="96"/>
        <v>2114437.5</v>
      </c>
      <c r="L605" s="4">
        <v>613.42999999999995</v>
      </c>
      <c r="M605" s="4">
        <f t="shared" si="97"/>
        <v>-44111.250000000167</v>
      </c>
      <c r="N605" s="6">
        <v>399.46656324999998</v>
      </c>
      <c r="O605" s="6">
        <f t="shared" si="98"/>
        <v>-44510.716563250164</v>
      </c>
      <c r="P605" s="5">
        <f t="shared" si="99"/>
        <v>2070326.2499999998</v>
      </c>
      <c r="Q605" s="5" t="str">
        <f t="shared" si="100"/>
        <v/>
      </c>
      <c r="R605">
        <v>1</v>
      </c>
      <c r="S605">
        <v>0</v>
      </c>
      <c r="T605">
        <v>2</v>
      </c>
      <c r="U605">
        <v>0</v>
      </c>
      <c r="V605">
        <v>900</v>
      </c>
      <c r="W605">
        <v>300</v>
      </c>
      <c r="X605">
        <f t="shared" si="93"/>
        <v>114000</v>
      </c>
      <c r="Y605">
        <v>92500</v>
      </c>
      <c r="Z605" s="7">
        <v>4000000</v>
      </c>
      <c r="AA605">
        <v>2</v>
      </c>
    </row>
    <row r="606" spans="1:27" x14ac:dyDescent="0.45">
      <c r="A606">
        <f t="shared" si="95"/>
        <v>8</v>
      </c>
      <c r="B606" s="2">
        <v>44461</v>
      </c>
      <c r="C606" s="9">
        <v>44462</v>
      </c>
      <c r="D606" s="3" t="str">
        <f t="shared" si="101"/>
        <v>Close</v>
      </c>
      <c r="E606" t="s">
        <v>130</v>
      </c>
      <c r="F606" t="str">
        <f>IF(A606="","",IF($K$4=1,SUBSTITUTE(SUBSTITUTE(E606,"_","&amp;")&amp;" "&amp;'[1]Expiry Dates Fut'!$A$8&amp;"-NSF",#REF!,#REF!),"nse_fo|"&amp;SUBSTITUTE(E606,"_","&amp;")&amp;$B$4))</f>
        <v>nse_fo|TECHMEntry Date</v>
      </c>
      <c r="G606">
        <v>600</v>
      </c>
      <c r="H606">
        <v>1200</v>
      </c>
      <c r="I606">
        <f t="shared" si="94"/>
        <v>2</v>
      </c>
      <c r="J606" s="6">
        <v>1514.55</v>
      </c>
      <c r="K606" s="5">
        <f t="shared" si="96"/>
        <v>1817460</v>
      </c>
      <c r="L606" s="4">
        <v>1512</v>
      </c>
      <c r="M606" s="4">
        <f t="shared" si="97"/>
        <v>-3059.9999999999454</v>
      </c>
      <c r="N606" s="6">
        <v>354.33295600000002</v>
      </c>
      <c r="O606" s="6">
        <f t="shared" si="98"/>
        <v>-3414.3329559999456</v>
      </c>
      <c r="P606" s="5">
        <f t="shared" si="99"/>
        <v>1814400</v>
      </c>
      <c r="Q606" s="5" t="str">
        <f t="shared" si="100"/>
        <v/>
      </c>
      <c r="R606">
        <v>1</v>
      </c>
      <c r="S606">
        <v>0</v>
      </c>
      <c r="T606">
        <v>1</v>
      </c>
      <c r="U606">
        <v>0</v>
      </c>
      <c r="V606">
        <v>900</v>
      </c>
      <c r="W606">
        <v>300</v>
      </c>
      <c r="X606">
        <f t="shared" si="93"/>
        <v>114000</v>
      </c>
      <c r="Y606">
        <v>92500</v>
      </c>
      <c r="Z606" s="7">
        <v>4000000</v>
      </c>
      <c r="AA606">
        <v>2</v>
      </c>
    </row>
    <row r="607" spans="1:27" x14ac:dyDescent="0.45">
      <c r="A607">
        <f t="shared" si="95"/>
        <v>9</v>
      </c>
      <c r="B607" s="2">
        <v>44461</v>
      </c>
      <c r="C607" s="9">
        <v>44462</v>
      </c>
      <c r="D607" s="3" t="str">
        <f t="shared" si="101"/>
        <v>Close</v>
      </c>
      <c r="E607" t="s">
        <v>41</v>
      </c>
      <c r="F607" t="str">
        <f>IF(A607="","",IF($K$4=1,SUBSTITUTE(SUBSTITUTE(E607,"_","&amp;")&amp;" "&amp;'[1]Expiry Dates Fut'!$A$8&amp;"-NSF",#REF!,#REF!),"nse_fo|"&amp;SUBSTITUTE(E607,"_","&amp;")&amp;$B$4))</f>
        <v>nse_fo|ZEELEntry Date</v>
      </c>
      <c r="G607">
        <v>3000</v>
      </c>
      <c r="H607">
        <v>6000</v>
      </c>
      <c r="I607">
        <f t="shared" si="94"/>
        <v>2</v>
      </c>
      <c r="J607" s="6">
        <v>306.64999999999998</v>
      </c>
      <c r="K607" s="5">
        <f t="shared" si="96"/>
        <v>1839899.9999999998</v>
      </c>
      <c r="L607" s="4">
        <v>351.1</v>
      </c>
      <c r="M607" s="4">
        <f t="shared" si="97"/>
        <v>266700.00000000029</v>
      </c>
      <c r="N607" s="6">
        <v>391.74190000000004</v>
      </c>
      <c r="O607" s="6">
        <f t="shared" si="98"/>
        <v>266308.25810000027</v>
      </c>
      <c r="P607" s="5">
        <f t="shared" si="99"/>
        <v>2106600</v>
      </c>
      <c r="Q607" s="5" t="str">
        <f t="shared" si="100"/>
        <v/>
      </c>
      <c r="R607">
        <v>2</v>
      </c>
      <c r="S607">
        <v>1</v>
      </c>
      <c r="T607">
        <v>1</v>
      </c>
      <c r="U607">
        <v>0</v>
      </c>
      <c r="V607">
        <v>900</v>
      </c>
      <c r="W607">
        <v>300</v>
      </c>
      <c r="X607">
        <f t="shared" si="93"/>
        <v>114500</v>
      </c>
      <c r="Y607">
        <v>92500</v>
      </c>
      <c r="Z607" s="7">
        <v>4000000</v>
      </c>
      <c r="AA607">
        <v>2</v>
      </c>
    </row>
    <row r="608" spans="1:27" x14ac:dyDescent="0.45">
      <c r="A608">
        <v>1</v>
      </c>
      <c r="B608" s="2">
        <v>44462</v>
      </c>
      <c r="C608" s="9">
        <v>44463</v>
      </c>
      <c r="D608" s="3" t="str">
        <f t="shared" si="101"/>
        <v>Close</v>
      </c>
      <c r="E608" t="s">
        <v>177</v>
      </c>
      <c r="F608" t="str">
        <f>IF(A608="","",IF($K$4=1,SUBSTITUTE(SUBSTITUTE(E608,"_","&amp;")&amp;" "&amp;'[1]Expiry Dates Fut'!$A$8&amp;"-NSF",#REF!,#REF!),"nse_fo|"&amp;SUBSTITUTE(E608,"_","&amp;")&amp;$B$4))</f>
        <v>nse_fo|ABFRLEntry Date</v>
      </c>
      <c r="G608">
        <v>2600</v>
      </c>
      <c r="H608">
        <v>10400</v>
      </c>
      <c r="I608">
        <f t="shared" si="94"/>
        <v>4</v>
      </c>
      <c r="J608" s="6">
        <v>225.35</v>
      </c>
      <c r="K608" s="5">
        <f t="shared" si="96"/>
        <v>2343640</v>
      </c>
      <c r="L608" s="4">
        <v>220.1</v>
      </c>
      <c r="M608" s="4">
        <f t="shared" si="97"/>
        <v>-54600</v>
      </c>
      <c r="N608" s="6">
        <v>436.94072799999998</v>
      </c>
      <c r="O608" s="6">
        <f t="shared" si="98"/>
        <v>-55036.940728000001</v>
      </c>
      <c r="P608" s="5">
        <f t="shared" si="99"/>
        <v>2289040</v>
      </c>
      <c r="Q608" s="5" t="str">
        <f t="shared" si="100"/>
        <v/>
      </c>
      <c r="R608">
        <v>1</v>
      </c>
      <c r="S608">
        <v>0</v>
      </c>
      <c r="T608">
        <v>2</v>
      </c>
      <c r="U608">
        <v>0</v>
      </c>
      <c r="V608">
        <v>900</v>
      </c>
      <c r="W608">
        <v>300</v>
      </c>
      <c r="X608">
        <f t="shared" si="93"/>
        <v>114000</v>
      </c>
      <c r="Y608">
        <v>92500</v>
      </c>
      <c r="Z608" s="7">
        <v>4000000</v>
      </c>
      <c r="AA608">
        <v>2</v>
      </c>
    </row>
    <row r="609" spans="1:27" x14ac:dyDescent="0.45">
      <c r="A609">
        <f t="shared" si="95"/>
        <v>2</v>
      </c>
      <c r="B609" s="2">
        <v>44462</v>
      </c>
      <c r="C609" s="9">
        <v>44463</v>
      </c>
      <c r="D609" s="3" t="str">
        <f t="shared" si="101"/>
        <v>Close</v>
      </c>
      <c r="E609" t="s">
        <v>148</v>
      </c>
      <c r="F609" t="str">
        <f>IF(A609="","",IF($K$4=1,SUBSTITUTE(SUBSTITUTE(E609,"_","&amp;")&amp;" "&amp;'[1]Expiry Dates Fut'!$A$8&amp;"-NSF",#REF!,#REF!),"nse_fo|"&amp;SUBSTITUTE(E609,"_","&amp;")&amp;$B$4))</f>
        <v>nse_fo|BAJAJFINSVEntry Date</v>
      </c>
      <c r="G609">
        <v>75</v>
      </c>
      <c r="H609">
        <v>150</v>
      </c>
      <c r="I609">
        <f t="shared" si="94"/>
        <v>2</v>
      </c>
      <c r="J609" s="6">
        <v>18575.849999999999</v>
      </c>
      <c r="K609" s="5">
        <f t="shared" si="96"/>
        <v>2786377.5</v>
      </c>
      <c r="L609" s="4">
        <v>18427.424999999999</v>
      </c>
      <c r="M609" s="4">
        <f t="shared" si="97"/>
        <v>-22263.749999999891</v>
      </c>
      <c r="N609" s="6">
        <v>515.88100974999998</v>
      </c>
      <c r="O609" s="6">
        <f t="shared" si="98"/>
        <v>-22779.63100974989</v>
      </c>
      <c r="P609" s="5">
        <f t="shared" si="99"/>
        <v>2764113.75</v>
      </c>
      <c r="Q609" s="5" t="str">
        <f t="shared" si="100"/>
        <v/>
      </c>
      <c r="R609">
        <v>1</v>
      </c>
      <c r="S609">
        <v>0</v>
      </c>
      <c r="T609">
        <v>2</v>
      </c>
      <c r="U609">
        <v>0</v>
      </c>
      <c r="V609">
        <v>900</v>
      </c>
      <c r="W609">
        <v>300</v>
      </c>
      <c r="X609">
        <f t="shared" si="93"/>
        <v>114000</v>
      </c>
      <c r="Y609">
        <v>92500</v>
      </c>
      <c r="Z609" s="7">
        <v>4000000</v>
      </c>
      <c r="AA609">
        <v>2</v>
      </c>
    </row>
    <row r="610" spans="1:27" x14ac:dyDescent="0.45">
      <c r="A610">
        <f t="shared" si="95"/>
        <v>3</v>
      </c>
      <c r="B610" s="2">
        <v>44462</v>
      </c>
      <c r="C610" s="9">
        <v>44463</v>
      </c>
      <c r="D610" s="3" t="str">
        <f t="shared" si="101"/>
        <v>Close</v>
      </c>
      <c r="E610" t="s">
        <v>90</v>
      </c>
      <c r="F610" t="str">
        <f>IF(A610="","",IF($K$4=1,SUBSTITUTE(SUBSTITUTE(E610,"_","&amp;")&amp;" "&amp;'[1]Expiry Dates Fut'!$A$8&amp;"-NSF",#REF!,#REF!),"nse_fo|"&amp;SUBSTITUTE(E610,"_","&amp;")&amp;$B$4))</f>
        <v>nse_fo|DLFEntry Date</v>
      </c>
      <c r="G610">
        <v>3300</v>
      </c>
      <c r="H610">
        <v>6600</v>
      </c>
      <c r="I610">
        <f t="shared" si="94"/>
        <v>2</v>
      </c>
      <c r="J610" s="6">
        <v>390.25</v>
      </c>
      <c r="K610" s="5">
        <f t="shared" si="96"/>
        <v>2575650</v>
      </c>
      <c r="L610" s="4">
        <v>402.35</v>
      </c>
      <c r="M610" s="4">
        <f t="shared" si="97"/>
        <v>79860.000000000146</v>
      </c>
      <c r="N610" s="6">
        <v>492.95053599999994</v>
      </c>
      <c r="O610" s="6">
        <f t="shared" si="98"/>
        <v>79367.049464000142</v>
      </c>
      <c r="P610" s="5">
        <f t="shared" si="99"/>
        <v>2655510</v>
      </c>
      <c r="Q610" s="5" t="str">
        <f t="shared" si="100"/>
        <v/>
      </c>
      <c r="R610">
        <v>1</v>
      </c>
      <c r="S610">
        <v>0</v>
      </c>
      <c r="T610">
        <v>1</v>
      </c>
      <c r="U610">
        <v>0</v>
      </c>
      <c r="V610">
        <v>900</v>
      </c>
      <c r="W610">
        <v>300</v>
      </c>
      <c r="X610">
        <f t="shared" si="93"/>
        <v>114000</v>
      </c>
      <c r="Y610">
        <v>92500</v>
      </c>
      <c r="Z610" s="7">
        <v>4000000</v>
      </c>
      <c r="AA610">
        <v>2</v>
      </c>
    </row>
    <row r="611" spans="1:27" x14ac:dyDescent="0.45">
      <c r="A611">
        <f t="shared" si="95"/>
        <v>4</v>
      </c>
      <c r="B611" s="2">
        <v>44462</v>
      </c>
      <c r="C611" s="9">
        <v>44463</v>
      </c>
      <c r="D611" s="3" t="str">
        <f t="shared" si="101"/>
        <v>Close</v>
      </c>
      <c r="E611" t="s">
        <v>138</v>
      </c>
      <c r="F611" t="str">
        <f>IF(A611="","",IF($K$4=1,SUBSTITUTE(SUBSTITUTE(E611,"_","&amp;")&amp;" "&amp;'[1]Expiry Dates Fut'!$A$8&amp;"-NSF",#REF!,#REF!),"nse_fo|"&amp;SUBSTITUTE(E611,"_","&amp;")&amp;$B$4))</f>
        <v>nse_fo|GODREJPROPEntry Date</v>
      </c>
      <c r="G611">
        <v>650</v>
      </c>
      <c r="H611">
        <v>1300</v>
      </c>
      <c r="I611">
        <f t="shared" si="94"/>
        <v>2</v>
      </c>
      <c r="J611" s="6">
        <v>2085.6999999999998</v>
      </c>
      <c r="K611" s="5">
        <f t="shared" si="96"/>
        <v>2711409.9999999995</v>
      </c>
      <c r="L611" s="4">
        <v>2210.25</v>
      </c>
      <c r="M611" s="4">
        <f t="shared" si="97"/>
        <v>161915.00000000023</v>
      </c>
      <c r="N611" s="6">
        <v>526.14518100000009</v>
      </c>
      <c r="O611" s="6">
        <f t="shared" si="98"/>
        <v>161388.85481900023</v>
      </c>
      <c r="P611" s="5">
        <f t="shared" si="99"/>
        <v>2873325</v>
      </c>
      <c r="Q611" s="5" t="str">
        <f t="shared" si="100"/>
        <v/>
      </c>
      <c r="R611">
        <v>2</v>
      </c>
      <c r="S611">
        <v>1</v>
      </c>
      <c r="T611">
        <v>1</v>
      </c>
      <c r="U611">
        <v>0</v>
      </c>
      <c r="V611">
        <v>900</v>
      </c>
      <c r="W611">
        <v>300</v>
      </c>
      <c r="X611">
        <f t="shared" si="93"/>
        <v>114500</v>
      </c>
      <c r="Y611">
        <v>92500</v>
      </c>
      <c r="Z611" s="7">
        <v>4000000</v>
      </c>
      <c r="AA611">
        <v>2</v>
      </c>
    </row>
    <row r="612" spans="1:27" x14ac:dyDescent="0.45">
      <c r="A612">
        <f t="shared" si="95"/>
        <v>5</v>
      </c>
      <c r="B612" s="2">
        <v>44462</v>
      </c>
      <c r="C612" s="9">
        <v>44463</v>
      </c>
      <c r="D612" s="3" t="str">
        <f t="shared" si="101"/>
        <v>Close</v>
      </c>
      <c r="E612" t="s">
        <v>187</v>
      </c>
      <c r="F612" t="str">
        <f>IF(A612="","",IF($K$4=1,SUBSTITUTE(SUBSTITUTE(E612,"_","&amp;")&amp;" "&amp;'[1]Expiry Dates Fut'!$A$8&amp;"-NSF",#REF!,#REF!),"nse_fo|"&amp;SUBSTITUTE(E612,"_","&amp;")&amp;$B$4))</f>
        <v>nse_fo|INDHOTELEntry Date</v>
      </c>
      <c r="G612">
        <v>3900</v>
      </c>
      <c r="H612">
        <v>11700</v>
      </c>
      <c r="I612">
        <f t="shared" si="94"/>
        <v>3</v>
      </c>
      <c r="J612" s="6">
        <v>182.73333332999999</v>
      </c>
      <c r="K612" s="5">
        <f t="shared" si="96"/>
        <v>2137979.9999609999</v>
      </c>
      <c r="L612" s="4">
        <v>181.5</v>
      </c>
      <c r="M612" s="4">
        <f t="shared" si="97"/>
        <v>-14429.999960999925</v>
      </c>
      <c r="N612" s="6">
        <v>407.14823799826058</v>
      </c>
      <c r="O612" s="6">
        <f t="shared" si="98"/>
        <v>-14837.148198998186</v>
      </c>
      <c r="P612" s="5">
        <f t="shared" si="99"/>
        <v>2123550</v>
      </c>
      <c r="Q612" s="5" t="str">
        <f t="shared" si="100"/>
        <v/>
      </c>
      <c r="R612">
        <v>1</v>
      </c>
      <c r="S612">
        <v>0</v>
      </c>
      <c r="T612">
        <v>1</v>
      </c>
      <c r="U612">
        <v>0</v>
      </c>
      <c r="V612">
        <v>900</v>
      </c>
      <c r="W612">
        <v>300</v>
      </c>
      <c r="X612">
        <f t="shared" si="93"/>
        <v>114000</v>
      </c>
      <c r="Y612">
        <v>92500</v>
      </c>
      <c r="Z612" s="7">
        <v>4000000</v>
      </c>
      <c r="AA612">
        <v>2</v>
      </c>
    </row>
    <row r="613" spans="1:27" x14ac:dyDescent="0.45">
      <c r="A613">
        <f t="shared" si="95"/>
        <v>6</v>
      </c>
      <c r="B613" s="2">
        <v>44462</v>
      </c>
      <c r="C613" s="9">
        <v>44463</v>
      </c>
      <c r="D613" s="3" t="str">
        <f t="shared" si="101"/>
        <v>Close</v>
      </c>
      <c r="E613" t="s">
        <v>156</v>
      </c>
      <c r="F613" t="str">
        <f>IF(A613="","",IF($K$4=1,SUBSTITUTE(SUBSTITUTE(E613,"_","&amp;")&amp;" "&amp;'[1]Expiry Dates Fut'!$A$8&amp;"-NSF",#REF!,#REF!),"nse_fo|"&amp;SUBSTITUTE(E613,"_","&amp;")&amp;$B$4))</f>
        <v>nse_fo|INDUSTOWEREntry Date</v>
      </c>
      <c r="G613">
        <v>2800</v>
      </c>
      <c r="H613">
        <v>8400</v>
      </c>
      <c r="I613">
        <f t="shared" si="94"/>
        <v>3</v>
      </c>
      <c r="J613" s="6">
        <v>283.75</v>
      </c>
      <c r="K613" s="5">
        <f t="shared" si="96"/>
        <v>2383500</v>
      </c>
      <c r="L613" s="4">
        <v>280.64999999999998</v>
      </c>
      <c r="M613" s="4">
        <f t="shared" si="97"/>
        <v>-26040.000000000189</v>
      </c>
      <c r="N613" s="6">
        <v>447.24361599999997</v>
      </c>
      <c r="O613" s="6">
        <f t="shared" si="98"/>
        <v>-26487.243616000189</v>
      </c>
      <c r="P613" s="5">
        <f t="shared" si="99"/>
        <v>2357460</v>
      </c>
      <c r="Q613" s="5" t="str">
        <f t="shared" si="100"/>
        <v/>
      </c>
      <c r="R613">
        <v>2</v>
      </c>
      <c r="S613">
        <v>1</v>
      </c>
      <c r="T613">
        <v>1</v>
      </c>
      <c r="U613">
        <v>0</v>
      </c>
      <c r="V613">
        <v>900</v>
      </c>
      <c r="W613">
        <v>300</v>
      </c>
      <c r="X613">
        <f t="shared" si="93"/>
        <v>114500</v>
      </c>
      <c r="Y613">
        <v>92500</v>
      </c>
      <c r="Z613" s="7">
        <v>4000000</v>
      </c>
      <c r="AA613">
        <v>2</v>
      </c>
    </row>
    <row r="614" spans="1:27" x14ac:dyDescent="0.45">
      <c r="A614">
        <f t="shared" si="95"/>
        <v>7</v>
      </c>
      <c r="B614" s="2">
        <v>44462</v>
      </c>
      <c r="C614" s="9">
        <v>44463</v>
      </c>
      <c r="D614" s="3" t="str">
        <f t="shared" si="101"/>
        <v>Close</v>
      </c>
      <c r="E614" t="s">
        <v>67</v>
      </c>
      <c r="F614" t="str">
        <f>IF(A614="","",IF($K$4=1,SUBSTITUTE(SUBSTITUTE(E614,"_","&amp;")&amp;" "&amp;'[1]Expiry Dates Fut'!$A$8&amp;"-NSF",#REF!,#REF!),"nse_fo|"&amp;SUBSTITUTE(E614,"_","&amp;")&amp;$B$4))</f>
        <v>nse_fo|PELEntry Date</v>
      </c>
      <c r="G614">
        <v>275</v>
      </c>
      <c r="H614">
        <v>825</v>
      </c>
      <c r="I614">
        <f t="shared" si="94"/>
        <v>3</v>
      </c>
      <c r="J614" s="6">
        <v>2740.75</v>
      </c>
      <c r="K614" s="5">
        <f t="shared" si="96"/>
        <v>2261118.75</v>
      </c>
      <c r="L614" s="4">
        <v>2797.85</v>
      </c>
      <c r="M614" s="4">
        <f t="shared" si="97"/>
        <v>47107.499999999927</v>
      </c>
      <c r="N614" s="6">
        <v>435.65088700000007</v>
      </c>
      <c r="O614" s="6">
        <f t="shared" si="98"/>
        <v>46671.849112999924</v>
      </c>
      <c r="P614" s="5">
        <f t="shared" si="99"/>
        <v>2308226.25</v>
      </c>
      <c r="Q614" s="5" t="str">
        <f t="shared" si="100"/>
        <v/>
      </c>
      <c r="R614">
        <v>1</v>
      </c>
      <c r="S614">
        <v>0</v>
      </c>
      <c r="T614">
        <v>1</v>
      </c>
      <c r="U614">
        <v>0</v>
      </c>
      <c r="V614">
        <v>900</v>
      </c>
      <c r="W614">
        <v>300</v>
      </c>
      <c r="X614">
        <f t="shared" si="93"/>
        <v>114000</v>
      </c>
      <c r="Y614">
        <v>92500</v>
      </c>
      <c r="Z614" s="7">
        <v>4000000</v>
      </c>
      <c r="AA614">
        <v>2</v>
      </c>
    </row>
    <row r="615" spans="1:27" x14ac:dyDescent="0.45">
      <c r="A615">
        <f t="shared" si="95"/>
        <v>8</v>
      </c>
      <c r="B615" s="2">
        <v>44462</v>
      </c>
      <c r="C615" s="9">
        <v>44463</v>
      </c>
      <c r="D615" s="3" t="str">
        <f t="shared" si="101"/>
        <v>Close</v>
      </c>
      <c r="E615" t="s">
        <v>77</v>
      </c>
      <c r="F615" t="str">
        <f>IF(A615="","",IF($K$4=1,SUBSTITUTE(SUBSTITUTE(E615,"_","&amp;")&amp;" "&amp;'[1]Expiry Dates Fut'!$A$8&amp;"-NSF",#REF!,#REF!),"nse_fo|"&amp;SUBSTITUTE(E615,"_","&amp;")&amp;$B$4))</f>
        <v>nse_fo|TATAPOWEREntry Date</v>
      </c>
      <c r="G615">
        <v>6750</v>
      </c>
      <c r="H615">
        <v>13500</v>
      </c>
      <c r="I615">
        <f t="shared" si="94"/>
        <v>2</v>
      </c>
      <c r="J615" s="6">
        <v>143.85</v>
      </c>
      <c r="K615" s="5">
        <f t="shared" si="96"/>
        <v>1941975</v>
      </c>
      <c r="L615" s="4">
        <v>143.27500000000001</v>
      </c>
      <c r="M615" s="4">
        <f t="shared" si="97"/>
        <v>-7762.4999999998463</v>
      </c>
      <c r="N615" s="6">
        <v>374.81496250000004</v>
      </c>
      <c r="O615" s="6">
        <f t="shared" si="98"/>
        <v>-8137.3149624998459</v>
      </c>
      <c r="P615" s="5">
        <f t="shared" si="99"/>
        <v>1934212.5</v>
      </c>
      <c r="Q615" s="5" t="str">
        <f t="shared" si="100"/>
        <v/>
      </c>
      <c r="R615">
        <v>1</v>
      </c>
      <c r="S615">
        <v>0</v>
      </c>
      <c r="T615">
        <v>2</v>
      </c>
      <c r="U615">
        <v>0</v>
      </c>
      <c r="V615">
        <v>900</v>
      </c>
      <c r="W615">
        <v>300</v>
      </c>
      <c r="X615">
        <f t="shared" si="93"/>
        <v>114000</v>
      </c>
      <c r="Y615">
        <v>92500</v>
      </c>
      <c r="Z615" s="7">
        <v>4000000</v>
      </c>
      <c r="AA615">
        <v>2</v>
      </c>
    </row>
    <row r="616" spans="1:27" x14ac:dyDescent="0.45">
      <c r="A616">
        <v>1</v>
      </c>
      <c r="B616" s="2">
        <v>44463</v>
      </c>
      <c r="C616" s="9">
        <v>44466</v>
      </c>
      <c r="D616" s="3" t="str">
        <f t="shared" si="101"/>
        <v>Close</v>
      </c>
      <c r="E616" t="s">
        <v>31</v>
      </c>
      <c r="F616" t="str">
        <f>IF(A616="","",IF($K$4=1,SUBSTITUTE(SUBSTITUTE(E616,"_","&amp;")&amp;" "&amp;'[1]Expiry Dates Fut'!$A$8&amp;"-NSF",#REF!,#REF!),"nse_fo|"&amp;SUBSTITUTE(E616,"_","&amp;")&amp;$B$4))</f>
        <v>nse_fo|ASIANPAINTEntry Date</v>
      </c>
      <c r="G616">
        <v>300</v>
      </c>
      <c r="H616">
        <v>600</v>
      </c>
      <c r="I616">
        <f t="shared" si="94"/>
        <v>2</v>
      </c>
      <c r="J616" s="6">
        <v>3477.35</v>
      </c>
      <c r="K616" s="5">
        <f t="shared" si="96"/>
        <v>2086410</v>
      </c>
      <c r="L616" s="4">
        <v>3432.15</v>
      </c>
      <c r="M616" s="4">
        <f t="shared" si="97"/>
        <v>-27119.999999999891</v>
      </c>
      <c r="N616" s="6">
        <v>396.84142000000003</v>
      </c>
      <c r="O616" s="6">
        <v>-27516.841419999892</v>
      </c>
      <c r="P616" s="5">
        <f t="shared" si="99"/>
        <v>2059290</v>
      </c>
      <c r="Q616" s="5" t="str">
        <f t="shared" si="100"/>
        <v/>
      </c>
      <c r="R616">
        <v>1</v>
      </c>
      <c r="S616">
        <v>0</v>
      </c>
      <c r="T616">
        <v>1</v>
      </c>
      <c r="U616">
        <v>0</v>
      </c>
      <c r="V616">
        <v>900</v>
      </c>
      <c r="W616">
        <v>300</v>
      </c>
      <c r="X616">
        <f t="shared" ref="X616:X679" si="102">+IF(B616="","",IF(WEEKDAY(B616)=2,IF(R616=1,102500,IF(AND(R616=2,S616=1),103000,IF(AND(R616=2,S616=2),103500,104000))),IF(R616=1,114000,IF(AND(R616=2,S616=1),114500,IF(AND(R616=2,S616=2),115000,115500)))))</f>
        <v>114000</v>
      </c>
      <c r="Y616">
        <v>92500</v>
      </c>
      <c r="Z616" s="7">
        <v>4000000</v>
      </c>
      <c r="AA616">
        <v>2</v>
      </c>
    </row>
    <row r="617" spans="1:27" x14ac:dyDescent="0.45">
      <c r="A617">
        <f t="shared" si="95"/>
        <v>2</v>
      </c>
      <c r="B617" s="2">
        <v>44463</v>
      </c>
      <c r="C617" s="9">
        <v>44466</v>
      </c>
      <c r="D617" s="3" t="str">
        <f t="shared" si="101"/>
        <v>Close</v>
      </c>
      <c r="E617" t="s">
        <v>122</v>
      </c>
      <c r="F617" t="str">
        <f>IF(A617="","",IF($K$4=1,SUBSTITUTE(SUBSTITUTE(E617,"_","&amp;")&amp;" "&amp;'[1]Expiry Dates Fut'!$A$8&amp;"-NSF",#REF!,#REF!),"nse_fo|"&amp;SUBSTITUTE(E617,"_","&amp;")&amp;$B$4))</f>
        <v>nse_fo|BERGEPAINTEntry Date</v>
      </c>
      <c r="G617">
        <v>1100</v>
      </c>
      <c r="H617">
        <v>2200</v>
      </c>
      <c r="I617">
        <f t="shared" ref="I617:I680" si="103">+IF(D617="","",H617/G617)</f>
        <v>2</v>
      </c>
      <c r="J617" s="6">
        <v>849</v>
      </c>
      <c r="K617" s="5">
        <f t="shared" si="96"/>
        <v>1867800</v>
      </c>
      <c r="L617" s="4">
        <v>840.95</v>
      </c>
      <c r="M617" s="4">
        <f t="shared" si="97"/>
        <v>-17709.999999999898</v>
      </c>
      <c r="N617" s="6">
        <v>361.02509400000002</v>
      </c>
      <c r="O617" s="6">
        <v>-18071.025093999899</v>
      </c>
      <c r="P617" s="5">
        <f t="shared" si="99"/>
        <v>1850090</v>
      </c>
      <c r="Q617" s="5" t="str">
        <f t="shared" si="100"/>
        <v/>
      </c>
      <c r="R617">
        <v>1</v>
      </c>
      <c r="S617">
        <v>0</v>
      </c>
      <c r="T617">
        <v>1</v>
      </c>
      <c r="U617">
        <v>0</v>
      </c>
      <c r="V617">
        <v>900</v>
      </c>
      <c r="W617">
        <v>300</v>
      </c>
      <c r="X617">
        <f t="shared" si="102"/>
        <v>114000</v>
      </c>
      <c r="Y617">
        <v>92500</v>
      </c>
      <c r="Z617" s="7">
        <v>4000000</v>
      </c>
      <c r="AA617">
        <v>2</v>
      </c>
    </row>
    <row r="618" spans="1:27" x14ac:dyDescent="0.45">
      <c r="A618">
        <f t="shared" si="95"/>
        <v>3</v>
      </c>
      <c r="B618" s="2">
        <v>44463</v>
      </c>
      <c r="C618" s="9">
        <v>44466</v>
      </c>
      <c r="D618" s="3" t="str">
        <f t="shared" si="101"/>
        <v>Close</v>
      </c>
      <c r="E618" t="s">
        <v>156</v>
      </c>
      <c r="F618" t="str">
        <f>IF(A618="","",IF($K$4=1,SUBSTITUTE(SUBSTITUTE(E618,"_","&amp;")&amp;" "&amp;'[1]Expiry Dates Fut'!$A$8&amp;"-NSF",#REF!,#REF!),"nse_fo|"&amp;SUBSTITUTE(E618,"_","&amp;")&amp;$B$4))</f>
        <v>nse_fo|INDUSTOWEREntry Date</v>
      </c>
      <c r="G618">
        <v>2800</v>
      </c>
      <c r="H618">
        <v>8400</v>
      </c>
      <c r="I618">
        <f t="shared" si="103"/>
        <v>3</v>
      </c>
      <c r="J618" s="6">
        <v>302.25</v>
      </c>
      <c r="K618" s="5">
        <f t="shared" si="96"/>
        <v>2538900</v>
      </c>
      <c r="L618" s="4">
        <v>319.60000000000002</v>
      </c>
      <c r="M618" s="4">
        <f t="shared" si="97"/>
        <v>145740.0000000002</v>
      </c>
      <c r="N618" s="6">
        <v>494.94108400000005</v>
      </c>
      <c r="O618" s="6">
        <v>145245.05891600021</v>
      </c>
      <c r="P618" s="5">
        <f t="shared" si="99"/>
        <v>2684640</v>
      </c>
      <c r="Q618" s="5" t="str">
        <f t="shared" si="100"/>
        <v/>
      </c>
      <c r="R618">
        <v>1</v>
      </c>
      <c r="S618">
        <v>0</v>
      </c>
      <c r="T618">
        <v>2</v>
      </c>
      <c r="U618">
        <v>0</v>
      </c>
      <c r="V618">
        <v>900</v>
      </c>
      <c r="W618">
        <v>300</v>
      </c>
      <c r="X618">
        <f t="shared" si="102"/>
        <v>114000</v>
      </c>
      <c r="Y618">
        <v>92500</v>
      </c>
      <c r="Z618" s="7">
        <v>4000000</v>
      </c>
      <c r="AA618">
        <v>2</v>
      </c>
    </row>
    <row r="619" spans="1:27" x14ac:dyDescent="0.45">
      <c r="A619">
        <f t="shared" si="95"/>
        <v>4</v>
      </c>
      <c r="B619" s="2">
        <v>44463</v>
      </c>
      <c r="C619" s="9">
        <v>44466</v>
      </c>
      <c r="D619" s="3" t="str">
        <f t="shared" si="101"/>
        <v>Close</v>
      </c>
      <c r="E619" t="s">
        <v>38</v>
      </c>
      <c r="F619" t="str">
        <f>IF(A619="","",IF($K$4=1,SUBSTITUTE(SUBSTITUTE(E619,"_","&amp;")&amp;" "&amp;'[1]Expiry Dates Fut'!$A$8&amp;"-NSF",#REF!,#REF!),"nse_fo|"&amp;SUBSTITUTE(E619,"_","&amp;")&amp;$B$4))</f>
        <v>nse_fo|MCXEntry Date</v>
      </c>
      <c r="G619">
        <v>350</v>
      </c>
      <c r="H619">
        <v>1400</v>
      </c>
      <c r="I619">
        <f t="shared" si="103"/>
        <v>4</v>
      </c>
      <c r="J619" s="6">
        <v>1687.05</v>
      </c>
      <c r="K619" s="5">
        <f t="shared" si="96"/>
        <v>2361870</v>
      </c>
      <c r="L619" s="4">
        <v>1660.125</v>
      </c>
      <c r="M619" s="4">
        <f t="shared" si="97"/>
        <v>-37694.999999999935</v>
      </c>
      <c r="N619" s="6">
        <v>442.13160700000003</v>
      </c>
      <c r="O619" s="6">
        <v>-38137.131606999938</v>
      </c>
      <c r="P619" s="5">
        <f t="shared" si="99"/>
        <v>2324175</v>
      </c>
      <c r="Q619" s="5" t="str">
        <f t="shared" si="100"/>
        <v/>
      </c>
      <c r="R619">
        <v>1</v>
      </c>
      <c r="S619">
        <v>0</v>
      </c>
      <c r="T619">
        <v>2</v>
      </c>
      <c r="U619">
        <v>0</v>
      </c>
      <c r="V619">
        <v>900</v>
      </c>
      <c r="W619">
        <v>300</v>
      </c>
      <c r="X619">
        <f t="shared" si="102"/>
        <v>114000</v>
      </c>
      <c r="Y619">
        <v>92500</v>
      </c>
      <c r="Z619" s="7">
        <v>4000000</v>
      </c>
      <c r="AA619">
        <v>2</v>
      </c>
    </row>
    <row r="620" spans="1:27" x14ac:dyDescent="0.45">
      <c r="A620">
        <f t="shared" si="95"/>
        <v>5</v>
      </c>
      <c r="B620" s="2">
        <v>44463</v>
      </c>
      <c r="C620" s="9">
        <v>44466</v>
      </c>
      <c r="D620" s="3" t="str">
        <f t="shared" si="101"/>
        <v>Close</v>
      </c>
      <c r="E620" t="s">
        <v>170</v>
      </c>
      <c r="F620" t="str">
        <f>IF(A620="","",IF($K$4=1,SUBSTITUTE(SUBSTITUTE(E620,"_","&amp;")&amp;" "&amp;'[1]Expiry Dates Fut'!$A$8&amp;"-NSF",#REF!,#REF!),"nse_fo|"&amp;SUBSTITUTE(E620,"_","&amp;")&amp;$B$4))</f>
        <v>nse_fo|MPHASISEntry Date</v>
      </c>
      <c r="G620">
        <v>325</v>
      </c>
      <c r="H620">
        <v>650</v>
      </c>
      <c r="I620">
        <f t="shared" si="103"/>
        <v>2</v>
      </c>
      <c r="J620" s="6">
        <v>3491.3</v>
      </c>
      <c r="K620" s="5">
        <f t="shared" si="96"/>
        <v>2269345</v>
      </c>
      <c r="L620" s="4">
        <v>3301.55</v>
      </c>
      <c r="M620" s="4">
        <f t="shared" si="97"/>
        <v>-123337.5</v>
      </c>
      <c r="N620" s="6">
        <v>415.80532149999999</v>
      </c>
      <c r="O620" s="6">
        <v>-123753.3053215</v>
      </c>
      <c r="P620" s="5">
        <f t="shared" si="99"/>
        <v>2146007.5</v>
      </c>
      <c r="Q620" s="5" t="str">
        <f t="shared" si="100"/>
        <v/>
      </c>
      <c r="R620">
        <v>1</v>
      </c>
      <c r="S620">
        <v>0</v>
      </c>
      <c r="T620">
        <v>1</v>
      </c>
      <c r="U620">
        <v>0</v>
      </c>
      <c r="V620">
        <v>900</v>
      </c>
      <c r="W620">
        <v>300</v>
      </c>
      <c r="X620">
        <f t="shared" si="102"/>
        <v>114000</v>
      </c>
      <c r="Y620">
        <v>92500</v>
      </c>
      <c r="Z620" s="7">
        <v>4000000</v>
      </c>
      <c r="AA620">
        <v>2</v>
      </c>
    </row>
    <row r="621" spans="1:27" x14ac:dyDescent="0.45">
      <c r="A621">
        <f t="shared" si="95"/>
        <v>6</v>
      </c>
      <c r="B621" s="2">
        <v>44463</v>
      </c>
      <c r="C621" s="9">
        <v>44466</v>
      </c>
      <c r="D621" s="3" t="str">
        <f t="shared" si="101"/>
        <v>Close</v>
      </c>
      <c r="E621" t="s">
        <v>142</v>
      </c>
      <c r="F621" t="str">
        <f>IF(A621="","",IF($K$4=1,SUBSTITUTE(SUBSTITUTE(E621,"_","&amp;")&amp;" "&amp;'[1]Expiry Dates Fut'!$A$8&amp;"-NSF",#REF!,#REF!),"nse_fo|"&amp;SUBSTITUTE(E621,"_","&amp;")&amp;$B$4))</f>
        <v>nse_fo|TATACHEMEntry Date</v>
      </c>
      <c r="G621">
        <v>1000</v>
      </c>
      <c r="H621">
        <v>2000</v>
      </c>
      <c r="I621">
        <f t="shared" si="103"/>
        <v>2</v>
      </c>
      <c r="J621" s="6">
        <v>896.15</v>
      </c>
      <c r="K621" s="5">
        <f t="shared" si="96"/>
        <v>1792300</v>
      </c>
      <c r="L621" s="4">
        <v>916.55</v>
      </c>
      <c r="M621" s="4">
        <f t="shared" si="97"/>
        <v>40799.999999999956</v>
      </c>
      <c r="N621" s="6">
        <v>355.54084</v>
      </c>
      <c r="O621" s="6">
        <v>40444.459159999955</v>
      </c>
      <c r="P621" s="5">
        <f t="shared" si="99"/>
        <v>1833100</v>
      </c>
      <c r="Q621" s="5" t="str">
        <f t="shared" si="100"/>
        <v/>
      </c>
      <c r="R621">
        <v>1</v>
      </c>
      <c r="S621">
        <v>0</v>
      </c>
      <c r="T621">
        <v>1</v>
      </c>
      <c r="U621">
        <v>0</v>
      </c>
      <c r="V621">
        <v>900</v>
      </c>
      <c r="W621">
        <v>300</v>
      </c>
      <c r="X621">
        <f t="shared" si="102"/>
        <v>114000</v>
      </c>
      <c r="Y621">
        <v>92500</v>
      </c>
      <c r="Z621" s="7">
        <v>4000000</v>
      </c>
      <c r="AA621">
        <v>2</v>
      </c>
    </row>
    <row r="622" spans="1:27" x14ac:dyDescent="0.45">
      <c r="A622">
        <v>1</v>
      </c>
      <c r="B622" s="2">
        <v>44470</v>
      </c>
      <c r="C622" s="9">
        <v>44473</v>
      </c>
      <c r="D622" s="3" t="str">
        <f t="shared" si="101"/>
        <v>Close</v>
      </c>
      <c r="E622" t="s">
        <v>188</v>
      </c>
      <c r="F622" t="str">
        <f>IF(A622="","",IF($K$4=1,SUBSTITUTE(SUBSTITUTE(E622,"_","&amp;")&amp;" "&amp;'[1]Expiry Dates Fut'!$A$8&amp;"-NSF",#REF!,#REF!),"nse_fo|"&amp;SUBSTITUTE(E622,"_","&amp;")&amp;$B$4))</f>
        <v>nse_fo|DIXONEntry Date</v>
      </c>
      <c r="G622">
        <v>125</v>
      </c>
      <c r="H622">
        <v>375</v>
      </c>
      <c r="I622">
        <f t="shared" si="103"/>
        <v>3</v>
      </c>
      <c r="J622" s="6">
        <v>4885.5</v>
      </c>
      <c r="K622" s="5">
        <f t="shared" si="96"/>
        <v>1832062.5</v>
      </c>
      <c r="L622" s="4">
        <v>5021.7</v>
      </c>
      <c r="M622" s="4">
        <f t="shared" si="97"/>
        <v>51074.999999999935</v>
      </c>
      <c r="N622" s="6">
        <v>363.54892000000001</v>
      </c>
      <c r="O622" s="6">
        <f t="shared" si="98"/>
        <v>50711.451079999933</v>
      </c>
      <c r="P622" s="5">
        <f t="shared" si="99"/>
        <v>1883137.5</v>
      </c>
      <c r="Q622" s="5" t="str">
        <f t="shared" si="100"/>
        <v/>
      </c>
      <c r="R622">
        <v>1</v>
      </c>
      <c r="S622">
        <v>0</v>
      </c>
      <c r="T622">
        <v>1</v>
      </c>
      <c r="U622">
        <v>0</v>
      </c>
      <c r="V622">
        <v>900</v>
      </c>
      <c r="W622">
        <v>300</v>
      </c>
      <c r="X622">
        <f t="shared" si="102"/>
        <v>114000</v>
      </c>
      <c r="Y622">
        <v>92500</v>
      </c>
      <c r="Z622" s="7">
        <v>4000000</v>
      </c>
      <c r="AA622">
        <v>2</v>
      </c>
    </row>
    <row r="623" spans="1:27" x14ac:dyDescent="0.45">
      <c r="A623">
        <f t="shared" si="95"/>
        <v>2</v>
      </c>
      <c r="B623" s="2">
        <v>44470</v>
      </c>
      <c r="C623" s="9">
        <v>44473</v>
      </c>
      <c r="D623" s="3" t="str">
        <f t="shared" si="101"/>
        <v>Close</v>
      </c>
      <c r="E623" t="s">
        <v>71</v>
      </c>
      <c r="F623" t="str">
        <f>IF(A623="","",IF($K$4=1,SUBSTITUTE(SUBSTITUTE(E623,"_","&amp;")&amp;" "&amp;'[1]Expiry Dates Fut'!$A$8&amp;"-NSF",#REF!,#REF!),"nse_fo|"&amp;SUBSTITUTE(E623,"_","&amp;")&amp;$B$4))</f>
        <v>nse_fo|GMRINFRAEntry Date</v>
      </c>
      <c r="G623">
        <v>22500</v>
      </c>
      <c r="H623">
        <v>45000</v>
      </c>
      <c r="I623">
        <f t="shared" si="103"/>
        <v>2</v>
      </c>
      <c r="J623" s="6">
        <v>40.549999999999997</v>
      </c>
      <c r="K623" s="5">
        <f t="shared" si="96"/>
        <v>1824749.9999999998</v>
      </c>
      <c r="L623" s="4">
        <v>40.85</v>
      </c>
      <c r="M623" s="4">
        <f t="shared" si="97"/>
        <v>13500.000000000191</v>
      </c>
      <c r="N623" s="6">
        <v>357.62980000000005</v>
      </c>
      <c r="O623" s="6">
        <f t="shared" si="98"/>
        <v>13142.37020000019</v>
      </c>
      <c r="P623" s="5">
        <f t="shared" si="99"/>
        <v>1838250</v>
      </c>
      <c r="Q623" s="5" t="str">
        <f t="shared" si="100"/>
        <v/>
      </c>
      <c r="R623">
        <v>1</v>
      </c>
      <c r="S623">
        <v>0</v>
      </c>
      <c r="T623">
        <v>1</v>
      </c>
      <c r="U623">
        <v>0</v>
      </c>
      <c r="V623">
        <v>900</v>
      </c>
      <c r="W623">
        <v>300</v>
      </c>
      <c r="X623">
        <f t="shared" si="102"/>
        <v>114000</v>
      </c>
      <c r="Y623">
        <v>92500</v>
      </c>
      <c r="Z623" s="7">
        <v>4000000</v>
      </c>
      <c r="AA623">
        <v>2</v>
      </c>
    </row>
    <row r="624" spans="1:27" x14ac:dyDescent="0.45">
      <c r="A624">
        <f t="shared" si="95"/>
        <v>3</v>
      </c>
      <c r="B624" s="2">
        <v>44470</v>
      </c>
      <c r="C624" s="9">
        <v>44473</v>
      </c>
      <c r="D624" s="3" t="str">
        <f t="shared" si="101"/>
        <v>Close</v>
      </c>
      <c r="E624" t="s">
        <v>51</v>
      </c>
      <c r="F624" t="str">
        <f>IF(A624="","",IF($K$4=1,SUBSTITUTE(SUBSTITUTE(E624,"_","&amp;")&amp;" "&amp;'[1]Expiry Dates Fut'!$A$8&amp;"-NSF",#REF!,#REF!),"nse_fo|"&amp;SUBSTITUTE(E624,"_","&amp;")&amp;$B$4))</f>
        <v>nse_fo|JINDALSTELEntry Date</v>
      </c>
      <c r="G624">
        <v>2500</v>
      </c>
      <c r="H624">
        <v>5000</v>
      </c>
      <c r="I624">
        <f t="shared" si="103"/>
        <v>2</v>
      </c>
      <c r="J624" s="6">
        <v>408.25</v>
      </c>
      <c r="K624" s="5">
        <f t="shared" si="96"/>
        <v>2041250</v>
      </c>
      <c r="L624" s="4">
        <v>406.2</v>
      </c>
      <c r="M624" s="4">
        <f t="shared" si="97"/>
        <v>-10250.000000000056</v>
      </c>
      <c r="N624" s="6">
        <v>391.30234999999999</v>
      </c>
      <c r="O624" s="6">
        <f t="shared" si="98"/>
        <v>-10641.302350000056</v>
      </c>
      <c r="P624" s="5">
        <f t="shared" si="99"/>
        <v>2031000</v>
      </c>
      <c r="Q624" s="5" t="str">
        <f t="shared" si="100"/>
        <v/>
      </c>
      <c r="R624">
        <v>1</v>
      </c>
      <c r="S624">
        <v>0</v>
      </c>
      <c r="T624">
        <v>1</v>
      </c>
      <c r="U624">
        <v>0</v>
      </c>
      <c r="V624">
        <v>900</v>
      </c>
      <c r="W624">
        <v>300</v>
      </c>
      <c r="X624">
        <f t="shared" si="102"/>
        <v>114000</v>
      </c>
      <c r="Y624">
        <v>92500</v>
      </c>
      <c r="Z624" s="7">
        <v>4000000</v>
      </c>
      <c r="AA624">
        <v>2</v>
      </c>
    </row>
    <row r="625" spans="1:27" x14ac:dyDescent="0.45">
      <c r="A625">
        <f t="shared" si="95"/>
        <v>4</v>
      </c>
      <c r="B625" s="2">
        <v>44470</v>
      </c>
      <c r="C625" s="9">
        <v>44473</v>
      </c>
      <c r="D625" s="3" t="str">
        <f t="shared" si="101"/>
        <v>Close</v>
      </c>
      <c r="E625" t="s">
        <v>79</v>
      </c>
      <c r="F625" t="str">
        <f>IF(A625="","",IF($K$4=1,SUBSTITUTE(SUBSTITUTE(E625,"_","&amp;")&amp;" "&amp;'[1]Expiry Dates Fut'!$A$8&amp;"-NSF",#REF!,#REF!),"nse_fo|"&amp;SUBSTITUTE(E625,"_","&amp;")&amp;$B$4))</f>
        <v>nse_fo|JSWSTEELEntry Date</v>
      </c>
      <c r="G625">
        <v>1350</v>
      </c>
      <c r="H625">
        <v>2700</v>
      </c>
      <c r="I625">
        <f t="shared" si="103"/>
        <v>2</v>
      </c>
      <c r="J625" s="6">
        <v>686.7</v>
      </c>
      <c r="K625" s="5">
        <f t="shared" si="96"/>
        <v>1854090.0000000002</v>
      </c>
      <c r="L625" s="4">
        <v>669.05</v>
      </c>
      <c r="M625" s="4">
        <f t="shared" si="97"/>
        <v>-47655.000000000247</v>
      </c>
      <c r="N625" s="6">
        <v>354.97421499999996</v>
      </c>
      <c r="O625" s="6">
        <f t="shared" si="98"/>
        <v>-48009.974215000249</v>
      </c>
      <c r="P625" s="5">
        <f t="shared" si="99"/>
        <v>1806434.9999999998</v>
      </c>
      <c r="Q625" s="5" t="str">
        <f t="shared" si="100"/>
        <v/>
      </c>
      <c r="R625">
        <v>1</v>
      </c>
      <c r="S625">
        <v>0</v>
      </c>
      <c r="T625">
        <v>1</v>
      </c>
      <c r="U625">
        <v>0</v>
      </c>
      <c r="V625">
        <v>900</v>
      </c>
      <c r="W625">
        <v>300</v>
      </c>
      <c r="X625">
        <f t="shared" si="102"/>
        <v>114000</v>
      </c>
      <c r="Y625">
        <v>92500</v>
      </c>
      <c r="Z625" s="7">
        <v>4000000</v>
      </c>
      <c r="AA625">
        <v>2</v>
      </c>
    </row>
    <row r="626" spans="1:27" x14ac:dyDescent="0.45">
      <c r="A626">
        <f t="shared" si="95"/>
        <v>5</v>
      </c>
      <c r="B626" s="2">
        <v>44470</v>
      </c>
      <c r="C626" s="9">
        <v>44473</v>
      </c>
      <c r="D626" s="3" t="str">
        <f t="shared" si="101"/>
        <v>Close</v>
      </c>
      <c r="E626" t="s">
        <v>49</v>
      </c>
      <c r="F626" t="str">
        <f>IF(A626="","",IF($K$4=1,SUBSTITUTE(SUBSTITUTE(E626,"_","&amp;")&amp;" "&amp;'[1]Expiry Dates Fut'!$A$8&amp;"-NSF",#REF!,#REF!),"nse_fo|"&amp;SUBSTITUTE(E626,"_","&amp;")&amp;$B$4))</f>
        <v>nse_fo|MANAPPURAMEntry Date</v>
      </c>
      <c r="G626">
        <v>6000</v>
      </c>
      <c r="H626">
        <v>12000</v>
      </c>
      <c r="I626">
        <f t="shared" si="103"/>
        <v>2</v>
      </c>
      <c r="J626" s="6">
        <v>178.2</v>
      </c>
      <c r="K626" s="5">
        <f t="shared" si="96"/>
        <v>2138400</v>
      </c>
      <c r="L626" s="4">
        <v>179.57499999999999</v>
      </c>
      <c r="M626" s="4">
        <f t="shared" si="97"/>
        <v>16500</v>
      </c>
      <c r="N626" s="6">
        <v>411.07317999999998</v>
      </c>
      <c r="O626" s="6">
        <f t="shared" si="98"/>
        <v>16088.926820000001</v>
      </c>
      <c r="P626" s="5">
        <f t="shared" si="99"/>
        <v>2154900</v>
      </c>
      <c r="Q626" s="5" t="str">
        <f t="shared" si="100"/>
        <v/>
      </c>
      <c r="R626">
        <v>1</v>
      </c>
      <c r="S626">
        <v>0</v>
      </c>
      <c r="T626">
        <v>2</v>
      </c>
      <c r="U626">
        <v>0</v>
      </c>
      <c r="V626">
        <v>900</v>
      </c>
      <c r="W626">
        <v>300</v>
      </c>
      <c r="X626">
        <f t="shared" si="102"/>
        <v>114000</v>
      </c>
      <c r="Y626">
        <v>92500</v>
      </c>
      <c r="Z626" s="7">
        <v>4000000</v>
      </c>
      <c r="AA626">
        <v>2</v>
      </c>
    </row>
    <row r="627" spans="1:27" x14ac:dyDescent="0.45">
      <c r="A627">
        <f t="shared" si="95"/>
        <v>6</v>
      </c>
      <c r="B627" s="2">
        <v>44470</v>
      </c>
      <c r="C627" s="9">
        <v>44473</v>
      </c>
      <c r="D627" s="3" t="str">
        <f t="shared" si="101"/>
        <v>Close</v>
      </c>
      <c r="E627" t="s">
        <v>39</v>
      </c>
      <c r="F627" t="str">
        <f>IF(A627="","",IF($K$4=1,SUBSTITUTE(SUBSTITUTE(E627,"_","&amp;")&amp;" "&amp;'[1]Expiry Dates Fut'!$A$8&amp;"-NSF",#REF!,#REF!),"nse_fo|"&amp;SUBSTITUTE(E627,"_","&amp;")&amp;$B$4))</f>
        <v>nse_fo|MUTHOOTFINEntry Date</v>
      </c>
      <c r="G627">
        <v>750</v>
      </c>
      <c r="H627">
        <v>1500</v>
      </c>
      <c r="I627">
        <f t="shared" si="103"/>
        <v>2</v>
      </c>
      <c r="J627" s="6">
        <v>1514.75</v>
      </c>
      <c r="K627" s="5">
        <f t="shared" si="96"/>
        <v>2272125</v>
      </c>
      <c r="L627" s="4">
        <v>1536.55</v>
      </c>
      <c r="M627" s="4">
        <f t="shared" si="97"/>
        <v>32699.999999999931</v>
      </c>
      <c r="N627" s="6">
        <v>435.71796999999998</v>
      </c>
      <c r="O627" s="6">
        <f t="shared" si="98"/>
        <v>32264.282029999929</v>
      </c>
      <c r="P627" s="5">
        <f t="shared" si="99"/>
        <v>2304825</v>
      </c>
      <c r="Q627" s="5" t="str">
        <f t="shared" si="100"/>
        <v/>
      </c>
      <c r="R627">
        <v>1</v>
      </c>
      <c r="S627">
        <v>0</v>
      </c>
      <c r="T627">
        <v>1</v>
      </c>
      <c r="U627">
        <v>0</v>
      </c>
      <c r="V627">
        <v>900</v>
      </c>
      <c r="W627">
        <v>300</v>
      </c>
      <c r="X627">
        <f t="shared" si="102"/>
        <v>114000</v>
      </c>
      <c r="Y627">
        <v>92500</v>
      </c>
      <c r="Z627" s="7">
        <v>4000000</v>
      </c>
      <c r="AA627">
        <v>2</v>
      </c>
    </row>
    <row r="628" spans="1:27" x14ac:dyDescent="0.45">
      <c r="A628">
        <f t="shared" si="95"/>
        <v>7</v>
      </c>
      <c r="B628" s="2">
        <v>44470</v>
      </c>
      <c r="C628" s="9">
        <v>44473</v>
      </c>
      <c r="D628" s="3" t="str">
        <f t="shared" si="101"/>
        <v>Close</v>
      </c>
      <c r="E628" t="s">
        <v>52</v>
      </c>
      <c r="F628" t="str">
        <f>IF(A628="","",IF($K$4=1,SUBSTITUTE(SUBSTITUTE(E628,"_","&amp;")&amp;" "&amp;'[1]Expiry Dates Fut'!$A$8&amp;"-NSF",#REF!,#REF!),"nse_fo|"&amp;SUBSTITUTE(E628,"_","&amp;")&amp;$B$4))</f>
        <v>nse_fo|RBLBANKEntry Date</v>
      </c>
      <c r="G628">
        <v>2900</v>
      </c>
      <c r="H628">
        <v>11600</v>
      </c>
      <c r="I628">
        <f t="shared" si="103"/>
        <v>4</v>
      </c>
      <c r="J628" s="6">
        <v>196.625</v>
      </c>
      <c r="K628" s="5">
        <f t="shared" si="96"/>
        <v>2280850</v>
      </c>
      <c r="L628" s="4">
        <v>195.05</v>
      </c>
      <c r="M628" s="4">
        <f t="shared" si="97"/>
        <v>-18269.999999999869</v>
      </c>
      <c r="N628" s="6">
        <v>430.84337800000009</v>
      </c>
      <c r="O628" s="6">
        <f t="shared" si="98"/>
        <v>-18700.84337799987</v>
      </c>
      <c r="P628" s="5">
        <f t="shared" si="99"/>
        <v>2262580</v>
      </c>
      <c r="Q628" s="5" t="str">
        <f t="shared" si="100"/>
        <v/>
      </c>
      <c r="R628">
        <v>2</v>
      </c>
      <c r="S628">
        <v>1</v>
      </c>
      <c r="T628">
        <v>1</v>
      </c>
      <c r="U628">
        <v>0</v>
      </c>
      <c r="V628">
        <v>900</v>
      </c>
      <c r="W628">
        <v>300</v>
      </c>
      <c r="X628">
        <f t="shared" si="102"/>
        <v>114500</v>
      </c>
      <c r="Y628">
        <v>92500</v>
      </c>
      <c r="Z628" s="7">
        <v>4000000</v>
      </c>
      <c r="AA628">
        <v>2</v>
      </c>
    </row>
    <row r="629" spans="1:27" x14ac:dyDescent="0.45">
      <c r="A629">
        <f t="shared" si="95"/>
        <v>8</v>
      </c>
      <c r="B629" s="2">
        <v>44470</v>
      </c>
      <c r="C629" s="9">
        <v>44473</v>
      </c>
      <c r="D629" s="3" t="str">
        <f t="shared" si="101"/>
        <v>Close</v>
      </c>
      <c r="E629" t="s">
        <v>163</v>
      </c>
      <c r="F629" t="str">
        <f>IF(A629="","",IF($K$4=1,SUBSTITUTE(SUBSTITUTE(E629,"_","&amp;")&amp;" "&amp;'[1]Expiry Dates Fut'!$A$8&amp;"-NSF",#REF!,#REF!),"nse_fo|"&amp;SUBSTITUTE(E629,"_","&amp;")&amp;$B$4))</f>
        <v>nse_fo|TRENTEntry Date</v>
      </c>
      <c r="G629">
        <v>725</v>
      </c>
      <c r="H629">
        <v>2175</v>
      </c>
      <c r="I629">
        <f t="shared" si="103"/>
        <v>3</v>
      </c>
      <c r="J629" s="6">
        <v>1080.45</v>
      </c>
      <c r="K629" s="5">
        <f t="shared" si="96"/>
        <v>2349978.75</v>
      </c>
      <c r="L629" s="4">
        <v>1033.2333333300001</v>
      </c>
      <c r="M629" s="4">
        <f t="shared" si="97"/>
        <v>-102696.25000724998</v>
      </c>
      <c r="N629" s="6">
        <v>432.02045174909665</v>
      </c>
      <c r="O629" s="6">
        <f t="shared" si="98"/>
        <v>-103128.27045899908</v>
      </c>
      <c r="P629" s="5">
        <f t="shared" si="99"/>
        <v>2247282.4999927501</v>
      </c>
      <c r="Q629" s="5" t="str">
        <f t="shared" si="100"/>
        <v/>
      </c>
      <c r="R629">
        <v>1</v>
      </c>
      <c r="S629">
        <v>0</v>
      </c>
      <c r="T629">
        <v>2</v>
      </c>
      <c r="U629">
        <v>0</v>
      </c>
      <c r="V629">
        <v>900</v>
      </c>
      <c r="W629">
        <v>300</v>
      </c>
      <c r="X629">
        <f t="shared" si="102"/>
        <v>114000</v>
      </c>
      <c r="Y629">
        <v>92500</v>
      </c>
      <c r="Z629" s="7">
        <v>4000000</v>
      </c>
      <c r="AA629">
        <v>2</v>
      </c>
    </row>
    <row r="630" spans="1:27" x14ac:dyDescent="0.45">
      <c r="A630">
        <v>1</v>
      </c>
      <c r="B630" s="2">
        <v>44473</v>
      </c>
      <c r="C630" s="9">
        <v>44474</v>
      </c>
      <c r="D630" s="3" t="str">
        <f t="shared" si="101"/>
        <v>Close</v>
      </c>
      <c r="E630" t="s">
        <v>189</v>
      </c>
      <c r="F630" t="str">
        <f>IF(A630="","",IF($K$4=1,SUBSTITUTE(SUBSTITUTE(E630,"_","&amp;")&amp;" "&amp;'[1]Expiry Dates Fut'!$A$8&amp;"-NSF",#REF!,#REF!),"nse_fo|"&amp;SUBSTITUTE(E630,"_","&amp;")&amp;$B$4))</f>
        <v>nse_fo|ASTRALEntry Date</v>
      </c>
      <c r="G630">
        <v>275</v>
      </c>
      <c r="H630">
        <v>825</v>
      </c>
      <c r="I630">
        <f t="shared" si="103"/>
        <v>3</v>
      </c>
      <c r="J630" s="6">
        <v>2361.6</v>
      </c>
      <c r="K630" s="5">
        <f t="shared" si="96"/>
        <v>1948320</v>
      </c>
      <c r="L630" s="4">
        <v>2368</v>
      </c>
      <c r="M630" s="4">
        <f t="shared" si="97"/>
        <v>5280.0000000000746</v>
      </c>
      <c r="N630" s="6">
        <v>377.51363200000009</v>
      </c>
      <c r="O630" s="6">
        <f t="shared" si="98"/>
        <v>4902.4863680000744</v>
      </c>
      <c r="P630" s="5">
        <f t="shared" si="99"/>
        <v>1953600</v>
      </c>
      <c r="Q630" s="5" t="str">
        <f t="shared" si="100"/>
        <v/>
      </c>
      <c r="R630">
        <v>1</v>
      </c>
      <c r="S630">
        <v>0</v>
      </c>
      <c r="T630">
        <v>1</v>
      </c>
      <c r="U630">
        <v>0</v>
      </c>
      <c r="V630">
        <v>900</v>
      </c>
      <c r="W630">
        <v>300</v>
      </c>
      <c r="X630">
        <f t="shared" si="102"/>
        <v>102500</v>
      </c>
      <c r="Y630">
        <v>92500</v>
      </c>
      <c r="Z630" s="7">
        <v>4000000</v>
      </c>
      <c r="AA630">
        <v>2</v>
      </c>
    </row>
    <row r="631" spans="1:27" x14ac:dyDescent="0.45">
      <c r="A631">
        <f t="shared" si="95"/>
        <v>2</v>
      </c>
      <c r="B631" s="2">
        <v>44473</v>
      </c>
      <c r="C631" s="9">
        <v>44474</v>
      </c>
      <c r="D631" s="3" t="str">
        <f t="shared" si="101"/>
        <v>Close</v>
      </c>
      <c r="E631" t="s">
        <v>85</v>
      </c>
      <c r="F631" t="str">
        <f>IF(A631="","",IF($K$4=1,SUBSTITUTE(SUBSTITUTE(E631,"_","&amp;")&amp;" "&amp;'[1]Expiry Dates Fut'!$A$8&amp;"-NSF",#REF!,#REF!),"nse_fo|"&amp;SUBSTITUTE(E631,"_","&amp;")&amp;$B$4))</f>
        <v>nse_fo|AUROPHARMAEntry Date</v>
      </c>
      <c r="G631">
        <v>650</v>
      </c>
      <c r="H631">
        <v>2600</v>
      </c>
      <c r="I631">
        <f t="shared" si="103"/>
        <v>4</v>
      </c>
      <c r="J631" s="6">
        <v>738.1</v>
      </c>
      <c r="K631" s="5">
        <f t="shared" si="96"/>
        <v>1919060</v>
      </c>
      <c r="L631" s="4">
        <v>727.13750000000005</v>
      </c>
      <c r="M631" s="4">
        <f t="shared" si="97"/>
        <v>-28502.499999999942</v>
      </c>
      <c r="N631" s="6">
        <v>368.35354050000001</v>
      </c>
      <c r="O631" s="6">
        <f t="shared" si="98"/>
        <v>-28870.853540499942</v>
      </c>
      <c r="P631" s="5">
        <f t="shared" si="99"/>
        <v>1890557.5000000002</v>
      </c>
      <c r="Q631" s="5" t="str">
        <f t="shared" si="100"/>
        <v/>
      </c>
      <c r="R631">
        <v>2</v>
      </c>
      <c r="S631">
        <v>1</v>
      </c>
      <c r="T631">
        <v>2</v>
      </c>
      <c r="U631">
        <v>0</v>
      </c>
      <c r="V631">
        <v>900</v>
      </c>
      <c r="W631">
        <v>300</v>
      </c>
      <c r="X631">
        <f t="shared" si="102"/>
        <v>103000</v>
      </c>
      <c r="Y631">
        <v>92500</v>
      </c>
      <c r="Z631" s="7">
        <v>4000000</v>
      </c>
      <c r="AA631">
        <v>2</v>
      </c>
    </row>
    <row r="632" spans="1:27" x14ac:dyDescent="0.45">
      <c r="A632">
        <f t="shared" si="95"/>
        <v>3</v>
      </c>
      <c r="B632" s="2">
        <v>44473</v>
      </c>
      <c r="C632" s="9">
        <v>44474</v>
      </c>
      <c r="D632" s="3" t="str">
        <f t="shared" si="101"/>
        <v>Close</v>
      </c>
      <c r="E632" t="s">
        <v>112</v>
      </c>
      <c r="F632" t="str">
        <f>IF(A632="","",IF($K$4=1,SUBSTITUTE(SUBSTITUTE(E632,"_","&amp;")&amp;" "&amp;'[1]Expiry Dates Fut'!$A$8&amp;"-NSF",#REF!,#REF!),"nse_fo|"&amp;SUBSTITUTE(E632,"_","&amp;")&amp;$B$4))</f>
        <v>nse_fo|DIVISLABEntry Date</v>
      </c>
      <c r="G632">
        <v>200</v>
      </c>
      <c r="H632">
        <v>400</v>
      </c>
      <c r="I632">
        <f t="shared" si="103"/>
        <v>2</v>
      </c>
      <c r="J632" s="6">
        <v>5257.75</v>
      </c>
      <c r="K632" s="5">
        <f t="shared" si="96"/>
        <v>2103100</v>
      </c>
      <c r="L632" s="4">
        <v>5208</v>
      </c>
      <c r="M632" s="4">
        <f t="shared" si="97"/>
        <v>-19900</v>
      </c>
      <c r="N632" s="6">
        <v>400.56498000000011</v>
      </c>
      <c r="O632" s="6">
        <f t="shared" si="98"/>
        <v>-20300.564979999999</v>
      </c>
      <c r="P632" s="5">
        <f t="shared" si="99"/>
        <v>2083200</v>
      </c>
      <c r="Q632" s="5" t="str">
        <f t="shared" si="100"/>
        <v/>
      </c>
      <c r="R632">
        <v>1</v>
      </c>
      <c r="S632">
        <v>0</v>
      </c>
      <c r="T632">
        <v>1</v>
      </c>
      <c r="U632">
        <v>0</v>
      </c>
      <c r="V632">
        <v>900</v>
      </c>
      <c r="W632">
        <v>300</v>
      </c>
      <c r="X632">
        <f t="shared" si="102"/>
        <v>102500</v>
      </c>
      <c r="Y632">
        <v>92500</v>
      </c>
      <c r="Z632" s="7">
        <v>4000000</v>
      </c>
      <c r="AA632">
        <v>2</v>
      </c>
    </row>
    <row r="633" spans="1:27" x14ac:dyDescent="0.45">
      <c r="A633">
        <f t="shared" si="95"/>
        <v>4</v>
      </c>
      <c r="B633" s="2">
        <v>44473</v>
      </c>
      <c r="C633" s="9">
        <v>44474</v>
      </c>
      <c r="D633" s="3" t="str">
        <f t="shared" si="101"/>
        <v>Close</v>
      </c>
      <c r="E633" t="s">
        <v>67</v>
      </c>
      <c r="F633" t="str">
        <f>IF(A633="","",IF($K$4=1,SUBSTITUTE(SUBSTITUTE(E633,"_","&amp;")&amp;" "&amp;'[1]Expiry Dates Fut'!$A$8&amp;"-NSF",#REF!,#REF!),"nse_fo|"&amp;SUBSTITUTE(E633,"_","&amp;")&amp;$B$4))</f>
        <v>nse_fo|PELEntry Date</v>
      </c>
      <c r="G633">
        <v>275</v>
      </c>
      <c r="H633">
        <v>825</v>
      </c>
      <c r="I633">
        <f t="shared" si="103"/>
        <v>3</v>
      </c>
      <c r="J633" s="6">
        <v>2765.65</v>
      </c>
      <c r="K633" s="5">
        <f t="shared" si="96"/>
        <v>2281661.25</v>
      </c>
      <c r="L633" s="4">
        <v>2811.25</v>
      </c>
      <c r="M633" s="4">
        <f t="shared" si="97"/>
        <v>37619.999999999927</v>
      </c>
      <c r="N633" s="6">
        <v>437.94453549999997</v>
      </c>
      <c r="O633" s="6">
        <f t="shared" si="98"/>
        <v>37182.055464499928</v>
      </c>
      <c r="P633" s="5">
        <f t="shared" si="99"/>
        <v>2319281.25</v>
      </c>
      <c r="Q633" s="5" t="str">
        <f t="shared" si="100"/>
        <v/>
      </c>
      <c r="R633">
        <v>1</v>
      </c>
      <c r="S633">
        <v>0</v>
      </c>
      <c r="T633">
        <v>1</v>
      </c>
      <c r="U633">
        <v>0</v>
      </c>
      <c r="V633">
        <v>900</v>
      </c>
      <c r="W633">
        <v>300</v>
      </c>
      <c r="X633">
        <f t="shared" si="102"/>
        <v>102500</v>
      </c>
      <c r="Y633">
        <v>92500</v>
      </c>
      <c r="Z633" s="7">
        <v>4000000</v>
      </c>
      <c r="AA633">
        <v>2</v>
      </c>
    </row>
    <row r="634" spans="1:27" x14ac:dyDescent="0.45">
      <c r="A634">
        <v>1</v>
      </c>
      <c r="B634" s="2">
        <v>44474</v>
      </c>
      <c r="C634" s="9">
        <v>44475</v>
      </c>
      <c r="D634" s="3" t="str">
        <f t="shared" si="101"/>
        <v>Close</v>
      </c>
      <c r="E634" t="s">
        <v>155</v>
      </c>
      <c r="F634" t="str">
        <f>IF(A634="","",IF($K$4=1,SUBSTITUTE(SUBSTITUTE(E634,"_","&amp;")&amp;" "&amp;'[1]Expiry Dates Fut'!$A$8&amp;"-NSF",#REF!,#REF!),"nse_fo|"&amp;SUBSTITUTE(E634,"_","&amp;")&amp;$B$4))</f>
        <v>nse_fo|AARTIINDEntry Date</v>
      </c>
      <c r="G634">
        <v>850</v>
      </c>
      <c r="H634">
        <v>1700</v>
      </c>
      <c r="I634">
        <f t="shared" si="103"/>
        <v>2</v>
      </c>
      <c r="J634" s="6">
        <v>1065.8</v>
      </c>
      <c r="K634" s="5">
        <f t="shared" si="96"/>
        <v>1811860</v>
      </c>
      <c r="L634" s="4">
        <v>1073.8499999999999</v>
      </c>
      <c r="M634" s="4">
        <f t="shared" si="97"/>
        <v>13684.999999999924</v>
      </c>
      <c r="N634" s="6">
        <v>355.47186299999998</v>
      </c>
      <c r="O634" s="6">
        <f t="shared" si="98"/>
        <v>13329.528136999923</v>
      </c>
      <c r="P634" s="5">
        <f t="shared" si="99"/>
        <v>1825544.9999999998</v>
      </c>
      <c r="Q634" s="5" t="str">
        <f t="shared" si="100"/>
        <v/>
      </c>
      <c r="R634">
        <v>1</v>
      </c>
      <c r="S634">
        <v>0</v>
      </c>
      <c r="T634">
        <v>1</v>
      </c>
      <c r="U634">
        <v>0</v>
      </c>
      <c r="V634">
        <v>900</v>
      </c>
      <c r="W634">
        <v>300</v>
      </c>
      <c r="X634">
        <f t="shared" si="102"/>
        <v>114000</v>
      </c>
      <c r="Y634">
        <v>92500</v>
      </c>
      <c r="Z634" s="7">
        <v>4000000</v>
      </c>
      <c r="AA634">
        <v>2</v>
      </c>
    </row>
    <row r="635" spans="1:27" x14ac:dyDescent="0.45">
      <c r="A635">
        <f t="shared" si="95"/>
        <v>2</v>
      </c>
      <c r="B635" s="2">
        <v>44474</v>
      </c>
      <c r="C635" s="9">
        <v>44475</v>
      </c>
      <c r="D635" s="3" t="str">
        <f t="shared" si="101"/>
        <v>Close</v>
      </c>
      <c r="E635" t="s">
        <v>185</v>
      </c>
      <c r="F635" t="str">
        <f>IF(A635="","",IF($K$4=1,SUBSTITUTE(SUBSTITUTE(E635,"_","&amp;")&amp;" "&amp;'[1]Expiry Dates Fut'!$A$8&amp;"-NSF",#REF!,#REF!),"nse_fo|"&amp;SUBSTITUTE(E635,"_","&amp;")&amp;$B$4))</f>
        <v>nse_fo|COROMANDELEntry Date</v>
      </c>
      <c r="G635">
        <v>625</v>
      </c>
      <c r="H635">
        <v>2500</v>
      </c>
      <c r="I635">
        <f t="shared" si="103"/>
        <v>4</v>
      </c>
      <c r="J635" s="6">
        <v>827.5</v>
      </c>
      <c r="K635" s="5">
        <f t="shared" si="96"/>
        <v>2068750</v>
      </c>
      <c r="L635" s="4">
        <v>833.13750000000005</v>
      </c>
      <c r="M635" s="4">
        <f t="shared" si="97"/>
        <v>14093.750000000113</v>
      </c>
      <c r="N635" s="6">
        <v>398.98858125000004</v>
      </c>
      <c r="O635" s="6">
        <f t="shared" si="98"/>
        <v>13694.761418750113</v>
      </c>
      <c r="P635" s="5">
        <f t="shared" si="99"/>
        <v>2082843.75</v>
      </c>
      <c r="Q635" s="5" t="str">
        <f t="shared" si="100"/>
        <v/>
      </c>
      <c r="R635">
        <v>1</v>
      </c>
      <c r="S635">
        <v>0</v>
      </c>
      <c r="T635">
        <v>2</v>
      </c>
      <c r="U635">
        <v>0</v>
      </c>
      <c r="V635">
        <v>900</v>
      </c>
      <c r="W635">
        <v>300</v>
      </c>
      <c r="X635">
        <f t="shared" si="102"/>
        <v>114000</v>
      </c>
      <c r="Y635">
        <v>92500</v>
      </c>
      <c r="Z635" s="7">
        <v>4000000</v>
      </c>
      <c r="AA635">
        <v>2</v>
      </c>
    </row>
    <row r="636" spans="1:27" x14ac:dyDescent="0.45">
      <c r="A636">
        <f t="shared" si="95"/>
        <v>3</v>
      </c>
      <c r="B636" s="2">
        <v>44474</v>
      </c>
      <c r="C636" s="9">
        <v>44475</v>
      </c>
      <c r="D636" s="3" t="str">
        <f t="shared" si="101"/>
        <v>Close</v>
      </c>
      <c r="E636" t="s">
        <v>181</v>
      </c>
      <c r="F636" t="str">
        <f>IF(A636="","",IF($K$4=1,SUBSTITUTE(SUBSTITUTE(E636,"_","&amp;")&amp;" "&amp;'[1]Expiry Dates Fut'!$A$8&amp;"-NSF",#REF!,#REF!),"nse_fo|"&amp;SUBSTITUTE(E636,"_","&amp;")&amp;$B$4))</f>
        <v>nse_fo|HALEntry Date</v>
      </c>
      <c r="G636">
        <v>475</v>
      </c>
      <c r="H636">
        <v>1425</v>
      </c>
      <c r="I636">
        <f t="shared" si="103"/>
        <v>3</v>
      </c>
      <c r="J636" s="6">
        <v>1391.4</v>
      </c>
      <c r="K636" s="5">
        <f t="shared" si="96"/>
        <v>1982745.0000000002</v>
      </c>
      <c r="L636" s="4">
        <v>1379.3833333299999</v>
      </c>
      <c r="M636" s="4">
        <f t="shared" si="97"/>
        <v>-17123.750004750251</v>
      </c>
      <c r="N636" s="6">
        <v>380.54683474940822</v>
      </c>
      <c r="O636" s="6">
        <f t="shared" si="98"/>
        <v>-17504.296839499661</v>
      </c>
      <c r="P636" s="5">
        <f t="shared" si="99"/>
        <v>1965621.2499952498</v>
      </c>
      <c r="Q636" s="5" t="str">
        <f t="shared" si="100"/>
        <v/>
      </c>
      <c r="R636">
        <v>1</v>
      </c>
      <c r="S636">
        <v>0</v>
      </c>
      <c r="T636">
        <v>2</v>
      </c>
      <c r="U636">
        <v>0</v>
      </c>
      <c r="V636">
        <v>900</v>
      </c>
      <c r="W636">
        <v>300</v>
      </c>
      <c r="X636">
        <f t="shared" si="102"/>
        <v>114000</v>
      </c>
      <c r="Y636">
        <v>92500</v>
      </c>
      <c r="Z636" s="7">
        <v>4000000</v>
      </c>
      <c r="AA636">
        <v>2</v>
      </c>
    </row>
    <row r="637" spans="1:27" x14ac:dyDescent="0.45">
      <c r="A637">
        <f t="shared" si="95"/>
        <v>4</v>
      </c>
      <c r="B637" s="2">
        <v>44474</v>
      </c>
      <c r="C637" s="9">
        <v>44475</v>
      </c>
      <c r="D637" s="3" t="str">
        <f t="shared" si="101"/>
        <v>Close</v>
      </c>
      <c r="E637" t="s">
        <v>56</v>
      </c>
      <c r="F637" t="str">
        <f>IF(A637="","",IF($K$4=1,SUBSTITUTE(SUBSTITUTE(E637,"_","&amp;")&amp;" "&amp;'[1]Expiry Dates Fut'!$A$8&amp;"-NSF",#REF!,#REF!),"nse_fo|"&amp;SUBSTITUTE(E637,"_","&amp;")&amp;$B$4))</f>
        <v>nse_fo|IDEAEntry Date</v>
      </c>
      <c r="G637">
        <v>70000</v>
      </c>
      <c r="H637">
        <v>140000</v>
      </c>
      <c r="I637">
        <f t="shared" si="103"/>
        <v>2</v>
      </c>
      <c r="J637" s="6">
        <v>12</v>
      </c>
      <c r="K637" s="5">
        <f t="shared" si="96"/>
        <v>1680000</v>
      </c>
      <c r="L637" s="4">
        <v>11.9</v>
      </c>
      <c r="M637" s="4">
        <f t="shared" si="97"/>
        <v>-13999.999999999951</v>
      </c>
      <c r="N637" s="6">
        <v>329.71160000000003</v>
      </c>
      <c r="O637" s="6">
        <f t="shared" si="98"/>
        <v>-14329.711599999951</v>
      </c>
      <c r="P637" s="5">
        <f t="shared" si="99"/>
        <v>1666000</v>
      </c>
      <c r="Q637" s="5" t="str">
        <f t="shared" si="100"/>
        <v/>
      </c>
      <c r="R637">
        <v>1</v>
      </c>
      <c r="S637">
        <v>0</v>
      </c>
      <c r="T637">
        <v>1</v>
      </c>
      <c r="U637">
        <v>0</v>
      </c>
      <c r="V637">
        <v>900</v>
      </c>
      <c r="W637">
        <v>300</v>
      </c>
      <c r="X637">
        <f t="shared" si="102"/>
        <v>114000</v>
      </c>
      <c r="Y637">
        <v>92500</v>
      </c>
      <c r="Z637" s="7">
        <v>4000000</v>
      </c>
      <c r="AA637">
        <v>2</v>
      </c>
    </row>
    <row r="638" spans="1:27" x14ac:dyDescent="0.45">
      <c r="A638">
        <f t="shared" si="95"/>
        <v>5</v>
      </c>
      <c r="B638" s="2">
        <v>44474</v>
      </c>
      <c r="C638" s="9">
        <v>44475</v>
      </c>
      <c r="D638" s="3" t="str">
        <f t="shared" si="101"/>
        <v>Close</v>
      </c>
      <c r="E638" t="s">
        <v>171</v>
      </c>
      <c r="F638" t="str">
        <f>IF(A638="","",IF($K$4=1,SUBSTITUTE(SUBSTITUTE(E638,"_","&amp;")&amp;" "&amp;'[1]Expiry Dates Fut'!$A$8&amp;"-NSF",#REF!,#REF!),"nse_fo|"&amp;SUBSTITUTE(E638,"_","&amp;")&amp;$B$4))</f>
        <v>nse_fo|NAVINFLUOREntry Date</v>
      </c>
      <c r="G638">
        <v>225</v>
      </c>
      <c r="H638">
        <v>450</v>
      </c>
      <c r="I638">
        <f t="shared" si="103"/>
        <v>2</v>
      </c>
      <c r="J638" s="6">
        <v>3980.4</v>
      </c>
      <c r="K638" s="5">
        <f t="shared" si="96"/>
        <v>1791180</v>
      </c>
      <c r="L638" s="4">
        <v>3960.05</v>
      </c>
      <c r="M638" s="4">
        <f t="shared" si="97"/>
        <v>-9157.49999999996</v>
      </c>
      <c r="N638" s="6">
        <v>349.12663150000003</v>
      </c>
      <c r="O638" s="6">
        <f t="shared" si="98"/>
        <v>-9506.6266314999593</v>
      </c>
      <c r="P638" s="5">
        <f t="shared" si="99"/>
        <v>1782022.5</v>
      </c>
      <c r="Q638" s="5" t="str">
        <f t="shared" si="100"/>
        <v/>
      </c>
      <c r="R638">
        <v>1</v>
      </c>
      <c r="S638">
        <v>0</v>
      </c>
      <c r="T638">
        <v>2</v>
      </c>
      <c r="U638">
        <v>0</v>
      </c>
      <c r="V638">
        <v>900</v>
      </c>
      <c r="W638">
        <v>300</v>
      </c>
      <c r="X638">
        <f t="shared" si="102"/>
        <v>114000</v>
      </c>
      <c r="Y638">
        <v>92500</v>
      </c>
      <c r="Z638" s="7">
        <v>4000000</v>
      </c>
      <c r="AA638">
        <v>2</v>
      </c>
    </row>
    <row r="639" spans="1:27" x14ac:dyDescent="0.45">
      <c r="A639">
        <f t="shared" si="95"/>
        <v>6</v>
      </c>
      <c r="B639" s="2">
        <v>44474</v>
      </c>
      <c r="C639" s="9">
        <v>44475</v>
      </c>
      <c r="D639" s="3" t="str">
        <f t="shared" si="101"/>
        <v>Close</v>
      </c>
      <c r="E639" t="s">
        <v>129</v>
      </c>
      <c r="F639" t="str">
        <f>IF(A639="","",IF($K$4=1,SUBSTITUTE(SUBSTITUTE(E639,"_","&amp;")&amp;" "&amp;'[1]Expiry Dates Fut'!$A$8&amp;"-NSF",#REF!,#REF!),"nse_fo|"&amp;SUBSTITUTE(E639,"_","&amp;")&amp;$B$4))</f>
        <v>nse_fo|ONGCEntry Date</v>
      </c>
      <c r="G639">
        <v>7700</v>
      </c>
      <c r="H639">
        <v>15400</v>
      </c>
      <c r="I639">
        <f t="shared" si="103"/>
        <v>2</v>
      </c>
      <c r="J639" s="6">
        <v>158.15</v>
      </c>
      <c r="K639" s="5">
        <f t="shared" si="96"/>
        <v>2435510</v>
      </c>
      <c r="L639" s="4">
        <v>170.4</v>
      </c>
      <c r="M639" s="4">
        <f t="shared" si="97"/>
        <v>188650</v>
      </c>
      <c r="N639" s="6">
        <v>482.79408199999995</v>
      </c>
      <c r="O639" s="6">
        <f t="shared" si="98"/>
        <v>188167.20591799999</v>
      </c>
      <c r="P639" s="5">
        <f t="shared" si="99"/>
        <v>2624160</v>
      </c>
      <c r="Q639" s="5" t="str">
        <f t="shared" si="100"/>
        <v/>
      </c>
      <c r="R639">
        <v>1</v>
      </c>
      <c r="S639">
        <v>0</v>
      </c>
      <c r="T639">
        <v>2</v>
      </c>
      <c r="U639">
        <v>0</v>
      </c>
      <c r="V639">
        <v>900</v>
      </c>
      <c r="W639">
        <v>300</v>
      </c>
      <c r="X639">
        <f t="shared" si="102"/>
        <v>114000</v>
      </c>
      <c r="Y639">
        <v>92500</v>
      </c>
      <c r="Z639" s="7">
        <v>4000000</v>
      </c>
      <c r="AA639">
        <v>2</v>
      </c>
    </row>
    <row r="640" spans="1:27" x14ac:dyDescent="0.45">
      <c r="A640">
        <f t="shared" si="95"/>
        <v>7</v>
      </c>
      <c r="B640" s="2">
        <v>44474</v>
      </c>
      <c r="C640" s="9">
        <v>44475</v>
      </c>
      <c r="D640" s="3" t="str">
        <f t="shared" si="101"/>
        <v>Close</v>
      </c>
      <c r="E640" t="s">
        <v>67</v>
      </c>
      <c r="F640" t="str">
        <f>IF(A640="","",IF($K$4=1,SUBSTITUTE(SUBSTITUTE(E640,"_","&amp;")&amp;" "&amp;'[1]Expiry Dates Fut'!$A$8&amp;"-NSF",#REF!,#REF!),"nse_fo|"&amp;SUBSTITUTE(E640,"_","&amp;")&amp;$B$4))</f>
        <v>nse_fo|PELEntry Date</v>
      </c>
      <c r="G640">
        <v>275</v>
      </c>
      <c r="H640">
        <v>825</v>
      </c>
      <c r="I640">
        <f t="shared" si="103"/>
        <v>3</v>
      </c>
      <c r="J640" s="6">
        <v>2908.8</v>
      </c>
      <c r="K640" s="5">
        <f t="shared" si="96"/>
        <v>2399760</v>
      </c>
      <c r="L640" s="4">
        <v>2912.3333333300002</v>
      </c>
      <c r="M640" s="4">
        <f t="shared" si="97"/>
        <v>2914.9999972500041</v>
      </c>
      <c r="N640" s="6">
        <v>453.60260099965745</v>
      </c>
      <c r="O640" s="6">
        <f t="shared" si="98"/>
        <v>2461.3973962503464</v>
      </c>
      <c r="P640" s="5">
        <f t="shared" si="99"/>
        <v>2402674.9999972503</v>
      </c>
      <c r="Q640" s="5" t="str">
        <f t="shared" si="100"/>
        <v/>
      </c>
      <c r="R640">
        <v>1</v>
      </c>
      <c r="S640">
        <v>0</v>
      </c>
      <c r="T640">
        <v>2</v>
      </c>
      <c r="U640">
        <v>0</v>
      </c>
      <c r="V640">
        <v>900</v>
      </c>
      <c r="W640">
        <v>300</v>
      </c>
      <c r="X640">
        <f t="shared" si="102"/>
        <v>114000</v>
      </c>
      <c r="Y640">
        <v>92500</v>
      </c>
      <c r="Z640" s="7">
        <v>4000000</v>
      </c>
      <c r="AA640">
        <v>2</v>
      </c>
    </row>
    <row r="641" spans="1:27" x14ac:dyDescent="0.45">
      <c r="A641">
        <f t="shared" si="95"/>
        <v>8</v>
      </c>
      <c r="B641" s="2">
        <v>44474</v>
      </c>
      <c r="C641" s="9">
        <v>44475</v>
      </c>
      <c r="D641" s="3" t="str">
        <f t="shared" si="101"/>
        <v>Close</v>
      </c>
      <c r="E641" t="s">
        <v>77</v>
      </c>
      <c r="F641" t="str">
        <f>IF(A641="","",IF($K$4=1,SUBSTITUTE(SUBSTITUTE(E641,"_","&amp;")&amp;" "&amp;'[1]Expiry Dates Fut'!$A$8&amp;"-NSF",#REF!,#REF!),"nse_fo|"&amp;SUBSTITUTE(E641,"_","&amp;")&amp;$B$4))</f>
        <v>nse_fo|TATAPOWEREntry Date</v>
      </c>
      <c r="G641">
        <f>IF(A641="","",VLOOKUP(E641,'[1]Lot Sizes'!$A$3:$B$500,2,FALSE))</f>
        <v>6750</v>
      </c>
      <c r="H641">
        <v>13500</v>
      </c>
      <c r="I641">
        <f t="shared" si="103"/>
        <v>2</v>
      </c>
      <c r="J641" s="6">
        <v>179.5</v>
      </c>
      <c r="K641" s="5">
        <f t="shared" si="96"/>
        <v>2423250</v>
      </c>
      <c r="L641" s="4">
        <v>180.35</v>
      </c>
      <c r="M641" s="4">
        <f t="shared" si="97"/>
        <v>11474.999999999924</v>
      </c>
      <c r="N641" s="6">
        <v>458.64368500000012</v>
      </c>
      <c r="O641" s="6">
        <f t="shared" si="98"/>
        <v>11016.356314999923</v>
      </c>
      <c r="P641" s="5">
        <f t="shared" si="99"/>
        <v>2434725</v>
      </c>
      <c r="Q641" s="5" t="str">
        <f t="shared" si="100"/>
        <v/>
      </c>
      <c r="R641">
        <v>2</v>
      </c>
      <c r="S641">
        <v>1</v>
      </c>
      <c r="T641">
        <v>2</v>
      </c>
      <c r="U641">
        <v>0</v>
      </c>
      <c r="V641">
        <v>900</v>
      </c>
      <c r="W641">
        <v>300</v>
      </c>
      <c r="X641">
        <f t="shared" si="102"/>
        <v>114500</v>
      </c>
      <c r="Y641">
        <v>92500</v>
      </c>
      <c r="Z641" s="7">
        <v>4000000</v>
      </c>
      <c r="AA641">
        <v>2</v>
      </c>
    </row>
    <row r="642" spans="1:27" x14ac:dyDescent="0.45">
      <c r="A642">
        <v>1</v>
      </c>
      <c r="B642" s="2">
        <v>44475</v>
      </c>
      <c r="C642" s="9">
        <v>44476</v>
      </c>
      <c r="D642" s="3" t="str">
        <f t="shared" si="101"/>
        <v>Close</v>
      </c>
      <c r="E642" t="s">
        <v>65</v>
      </c>
      <c r="F642" t="str">
        <f>IF(A642="","",IF($K$4=1,SUBSTITUTE(SUBSTITUTE(E642,"_","&amp;")&amp;" "&amp;'[1]Expiry Dates Fut'!$A$8&amp;"-NSF",#REF!,#REF!),"nse_fo|"&amp;SUBSTITUTE(E642,"_","&amp;")&amp;$B$4))</f>
        <v>nse_fo|BOSCHLTDEntry Date</v>
      </c>
      <c r="G642">
        <f>IF(A642="","",VLOOKUP(E642,'[1]Lot Sizes'!$A$3:$B$500,2,FALSE))</f>
        <v>50</v>
      </c>
      <c r="H642">
        <v>150</v>
      </c>
      <c r="I642">
        <f t="shared" si="103"/>
        <v>3</v>
      </c>
      <c r="J642" s="7">
        <v>16842.55</v>
      </c>
      <c r="K642" s="5">
        <f t="shared" si="96"/>
        <v>2526382.5</v>
      </c>
      <c r="L642" s="4">
        <v>17428.55</v>
      </c>
      <c r="M642" s="4">
        <f t="shared" si="97"/>
        <v>87900</v>
      </c>
      <c r="N642" s="6">
        <v>485.61625900000001</v>
      </c>
      <c r="O642" s="6">
        <f t="shared" si="98"/>
        <v>87414.383740999998</v>
      </c>
      <c r="P642" s="5">
        <f t="shared" si="99"/>
        <v>2614282.5</v>
      </c>
      <c r="Q642" s="5" t="str">
        <f t="shared" si="100"/>
        <v/>
      </c>
      <c r="R642">
        <v>2</v>
      </c>
      <c r="S642">
        <v>2</v>
      </c>
      <c r="T642">
        <v>2</v>
      </c>
      <c r="U642">
        <v>0</v>
      </c>
      <c r="V642">
        <v>900</v>
      </c>
      <c r="W642">
        <v>300</v>
      </c>
      <c r="X642">
        <f t="shared" si="102"/>
        <v>115000</v>
      </c>
      <c r="Y642">
        <v>92500</v>
      </c>
      <c r="Z642" s="7">
        <v>4000000</v>
      </c>
      <c r="AA642">
        <v>2</v>
      </c>
    </row>
    <row r="643" spans="1:27" x14ac:dyDescent="0.45">
      <c r="A643">
        <f t="shared" si="95"/>
        <v>2</v>
      </c>
      <c r="B643" s="2">
        <v>44475</v>
      </c>
      <c r="C643" s="9">
        <v>44476</v>
      </c>
      <c r="D643" s="3" t="str">
        <f t="shared" si="101"/>
        <v>Close</v>
      </c>
      <c r="E643" t="s">
        <v>172</v>
      </c>
      <c r="F643" t="str">
        <f>IF(A643="","",IF($K$4=1,SUBSTITUTE(SUBSTITUTE(E643,"_","&amp;")&amp;" "&amp;'[1]Expiry Dates Fut'!$A$8&amp;"-NSF",#REF!,#REF!),"nse_fo|"&amp;SUBSTITUTE(E643,"_","&amp;")&amp;$B$4))</f>
        <v>nse_fo|CUBEntry Date</v>
      </c>
      <c r="G643">
        <f>IF(A643="","",VLOOKUP(E643,'[1]Lot Sizes'!$A$3:$B$500,2,FALSE))</f>
        <v>3400</v>
      </c>
      <c r="H643">
        <v>12400</v>
      </c>
      <c r="I643">
        <f t="shared" si="103"/>
        <v>3.6470588235294117</v>
      </c>
      <c r="J643" s="7">
        <v>162.80000000000001</v>
      </c>
      <c r="K643" s="5">
        <f t="shared" si="96"/>
        <v>2018720.0000000002</v>
      </c>
      <c r="L643" s="4">
        <v>160.6</v>
      </c>
      <c r="M643" s="4">
        <f t="shared" si="97"/>
        <v>-27280.000000000211</v>
      </c>
      <c r="N643" s="6">
        <v>385.368336</v>
      </c>
      <c r="O643" s="6">
        <f t="shared" si="98"/>
        <v>-27665.368336000211</v>
      </c>
      <c r="P643" s="5">
        <f t="shared" si="99"/>
        <v>1991440</v>
      </c>
      <c r="Q643" s="5" t="str">
        <f t="shared" si="100"/>
        <v/>
      </c>
      <c r="R643">
        <v>1</v>
      </c>
      <c r="S643">
        <v>0</v>
      </c>
      <c r="T643">
        <v>1</v>
      </c>
      <c r="U643">
        <v>0</v>
      </c>
      <c r="V643">
        <v>900</v>
      </c>
      <c r="W643">
        <v>300</v>
      </c>
      <c r="X643">
        <f t="shared" si="102"/>
        <v>114000</v>
      </c>
      <c r="Y643">
        <v>92500</v>
      </c>
      <c r="Z643" s="7">
        <v>4000000</v>
      </c>
      <c r="AA643">
        <v>2</v>
      </c>
    </row>
    <row r="644" spans="1:27" x14ac:dyDescent="0.45">
      <c r="A644">
        <f t="shared" si="95"/>
        <v>3</v>
      </c>
      <c r="B644" s="2">
        <v>44475</v>
      </c>
      <c r="C644" s="9">
        <v>44476</v>
      </c>
      <c r="D644" s="3" t="str">
        <f t="shared" si="101"/>
        <v>Close</v>
      </c>
      <c r="E644" t="s">
        <v>66</v>
      </c>
      <c r="F644" t="str">
        <f>IF(A644="","",IF($K$4=1,SUBSTITUTE(SUBSTITUTE(E644,"_","&amp;")&amp;" "&amp;'[1]Expiry Dates Fut'!$A$8&amp;"-NSF",#REF!,#REF!),"nse_fo|"&amp;SUBSTITUTE(E644,"_","&amp;")&amp;$B$4))</f>
        <v>nse_fo|IBULHSGFINEntry Date</v>
      </c>
      <c r="G644">
        <f>IF(A644="","",VLOOKUP(E644,'[1]Lot Sizes'!$A$3:$B$500,2,FALSE))</f>
        <v>3100</v>
      </c>
      <c r="H644">
        <v>9300</v>
      </c>
      <c r="I644">
        <f t="shared" si="103"/>
        <v>3</v>
      </c>
      <c r="J644" s="7">
        <v>249.3</v>
      </c>
      <c r="K644" s="5">
        <f t="shared" si="96"/>
        <v>2318490</v>
      </c>
      <c r="L644" s="4">
        <v>244</v>
      </c>
      <c r="M644" s="4">
        <f t="shared" si="97"/>
        <v>-49290.000000000109</v>
      </c>
      <c r="N644" s="6">
        <v>433.34697400000005</v>
      </c>
      <c r="O644" s="6">
        <f t="shared" si="98"/>
        <v>-49723.346974000109</v>
      </c>
      <c r="P644" s="5">
        <f t="shared" si="99"/>
        <v>2269200</v>
      </c>
      <c r="Q644" s="5" t="str">
        <f t="shared" si="100"/>
        <v/>
      </c>
      <c r="R644">
        <v>1</v>
      </c>
      <c r="S644">
        <v>0</v>
      </c>
      <c r="T644">
        <v>1</v>
      </c>
      <c r="U644">
        <v>0</v>
      </c>
      <c r="V644">
        <v>900</v>
      </c>
      <c r="W644">
        <v>300</v>
      </c>
      <c r="X644">
        <f t="shared" si="102"/>
        <v>114000</v>
      </c>
      <c r="Y644">
        <v>92500</v>
      </c>
      <c r="Z644" s="7">
        <v>4000000</v>
      </c>
      <c r="AA644">
        <v>2</v>
      </c>
    </row>
    <row r="645" spans="1:27" x14ac:dyDescent="0.45">
      <c r="A645">
        <f t="shared" ref="A645:A707" si="104">IF(D645="","",A644+1)</f>
        <v>4</v>
      </c>
      <c r="B645" s="2">
        <v>44475</v>
      </c>
      <c r="C645" s="9">
        <v>44476</v>
      </c>
      <c r="D645" s="3" t="str">
        <f t="shared" si="101"/>
        <v>Close</v>
      </c>
      <c r="E645" t="s">
        <v>167</v>
      </c>
      <c r="F645" t="str">
        <f>IF(A645="","",IF($K$4=1,SUBSTITUTE(SUBSTITUTE(E645,"_","&amp;")&amp;" "&amp;'[1]Expiry Dates Fut'!$A$8&amp;"-NSF",#REF!,#REF!),"nse_fo|"&amp;SUBSTITUTE(E645,"_","&amp;")&amp;$B$4))</f>
        <v>nse_fo|IRCTCEntry Date</v>
      </c>
      <c r="G645">
        <f>IF(A645="","",VLOOKUP(E645,'[1]Lot Sizes'!$A$3:$B$500,2,FALSE))</f>
        <v>875</v>
      </c>
      <c r="H645">
        <v>325</v>
      </c>
      <c r="I645">
        <f t="shared" si="103"/>
        <v>0.37142857142857144</v>
      </c>
      <c r="J645" s="7">
        <v>4467.2</v>
      </c>
      <c r="K645" s="5">
        <f t="shared" si="96"/>
        <v>1451840</v>
      </c>
      <c r="L645" s="4">
        <v>4584.45</v>
      </c>
      <c r="M645" s="4">
        <f t="shared" si="97"/>
        <v>38106.25</v>
      </c>
      <c r="N645" s="6">
        <v>297.59936675000006</v>
      </c>
      <c r="O645" s="6">
        <f t="shared" si="98"/>
        <v>37808.650633249999</v>
      </c>
      <c r="P645" s="5">
        <f t="shared" si="99"/>
        <v>1489946.25</v>
      </c>
      <c r="Q645" s="5" t="str">
        <f t="shared" si="100"/>
        <v/>
      </c>
      <c r="R645">
        <v>1</v>
      </c>
      <c r="S645">
        <v>0</v>
      </c>
      <c r="T645">
        <v>2</v>
      </c>
      <c r="U645">
        <v>0</v>
      </c>
      <c r="V645">
        <v>900</v>
      </c>
      <c r="W645">
        <v>300</v>
      </c>
      <c r="X645">
        <f t="shared" si="102"/>
        <v>114000</v>
      </c>
      <c r="Y645">
        <v>92500</v>
      </c>
      <c r="Z645" s="7">
        <v>4000000</v>
      </c>
      <c r="AA645">
        <v>2</v>
      </c>
    </row>
    <row r="646" spans="1:27" x14ac:dyDescent="0.45">
      <c r="A646">
        <f t="shared" si="104"/>
        <v>5</v>
      </c>
      <c r="B646" s="2">
        <v>44475</v>
      </c>
      <c r="C646" s="9">
        <v>44476</v>
      </c>
      <c r="D646" s="3" t="str">
        <f t="shared" si="101"/>
        <v>Close</v>
      </c>
      <c r="E646" t="s">
        <v>121</v>
      </c>
      <c r="F646" t="str">
        <f>IF(A646="","",IF($K$4=1,SUBSTITUTE(SUBSTITUTE(E646,"_","&amp;")&amp;" "&amp;'[1]Expiry Dates Fut'!$A$8&amp;"-NSF",#REF!,#REF!),"nse_fo|"&amp;SUBSTITUTE(E646,"_","&amp;")&amp;$B$4))</f>
        <v>nse_fo|MARICOEntry Date</v>
      </c>
      <c r="G646">
        <f>IF(A646="","",VLOOKUP(E646,'[1]Lot Sizes'!$A$3:$B$500,2,FALSE))</f>
        <v>1000</v>
      </c>
      <c r="H646">
        <v>4000</v>
      </c>
      <c r="I646">
        <f t="shared" si="103"/>
        <v>4</v>
      </c>
      <c r="J646" s="7">
        <v>582.15</v>
      </c>
      <c r="K646" s="5">
        <f t="shared" si="96"/>
        <v>2328600</v>
      </c>
      <c r="L646" s="4">
        <v>565.25</v>
      </c>
      <c r="M646" s="4">
        <f t="shared" si="97"/>
        <v>-67599.999999999913</v>
      </c>
      <c r="N646" s="6">
        <v>432.77616000000006</v>
      </c>
      <c r="O646" s="6">
        <f t="shared" si="98"/>
        <v>-68032.776159999907</v>
      </c>
      <c r="P646" s="5">
        <f t="shared" si="99"/>
        <v>2261000</v>
      </c>
      <c r="Q646" s="5" t="str">
        <f t="shared" si="100"/>
        <v/>
      </c>
      <c r="R646">
        <v>1</v>
      </c>
      <c r="S646">
        <v>0</v>
      </c>
      <c r="T646">
        <v>1</v>
      </c>
      <c r="U646">
        <v>0</v>
      </c>
      <c r="V646">
        <v>900</v>
      </c>
      <c r="W646">
        <v>300</v>
      </c>
      <c r="X646">
        <f t="shared" si="102"/>
        <v>114000</v>
      </c>
      <c r="Y646">
        <v>92500</v>
      </c>
      <c r="Z646" s="7">
        <v>4000000</v>
      </c>
      <c r="AA646">
        <v>2</v>
      </c>
    </row>
    <row r="647" spans="1:27" x14ac:dyDescent="0.45">
      <c r="A647">
        <v>1</v>
      </c>
      <c r="B647" s="2">
        <v>44476</v>
      </c>
      <c r="C647" s="9">
        <v>44477</v>
      </c>
      <c r="D647" s="3" t="str">
        <f t="shared" si="101"/>
        <v>Close</v>
      </c>
      <c r="E647" t="s">
        <v>177</v>
      </c>
      <c r="F647" t="str">
        <f>IF(A647="","",IF($K$4=1,SUBSTITUTE(SUBSTITUTE(E647,"_","&amp;")&amp;" "&amp;'[1]Expiry Dates Fut'!$A$8&amp;"-NSF",#REF!,#REF!),"nse_fo|"&amp;SUBSTITUTE(E647,"_","&amp;")&amp;$B$4))</f>
        <v>nse_fo|ABFRLEntry Date</v>
      </c>
      <c r="G647">
        <v>2600</v>
      </c>
      <c r="H647">
        <v>7800</v>
      </c>
      <c r="I647">
        <f t="shared" si="103"/>
        <v>3</v>
      </c>
      <c r="J647" s="6">
        <v>256.95</v>
      </c>
      <c r="K647" s="5">
        <f t="shared" si="96"/>
        <v>2004210</v>
      </c>
      <c r="L647" s="4">
        <v>256.39999999999998</v>
      </c>
      <c r="M647" s="4">
        <f t="shared" si="97"/>
        <v>-4290.0000000000891</v>
      </c>
      <c r="N647" s="6">
        <v>385.77779800000002</v>
      </c>
      <c r="O647" s="6">
        <f t="shared" si="98"/>
        <v>-4675.7777980000892</v>
      </c>
      <c r="P647" s="5">
        <f t="shared" si="99"/>
        <v>1999919.9999999998</v>
      </c>
      <c r="Q647" s="5" t="str">
        <f t="shared" si="100"/>
        <v/>
      </c>
      <c r="R647">
        <v>1</v>
      </c>
      <c r="S647">
        <v>0</v>
      </c>
      <c r="T647">
        <v>1</v>
      </c>
      <c r="U647">
        <v>0</v>
      </c>
      <c r="V647">
        <v>900</v>
      </c>
      <c r="W647">
        <v>300</v>
      </c>
      <c r="X647">
        <f t="shared" si="102"/>
        <v>114000</v>
      </c>
      <c r="Y647">
        <v>92500</v>
      </c>
      <c r="Z647" s="7">
        <v>4000000</v>
      </c>
      <c r="AA647">
        <v>2</v>
      </c>
    </row>
    <row r="648" spans="1:27" x14ac:dyDescent="0.45">
      <c r="A648">
        <f t="shared" si="104"/>
        <v>2</v>
      </c>
      <c r="B648" s="2">
        <v>44476</v>
      </c>
      <c r="C648" s="9">
        <v>44477</v>
      </c>
      <c r="D648" s="3" t="str">
        <f t="shared" si="101"/>
        <v>Close</v>
      </c>
      <c r="E648" t="s">
        <v>32</v>
      </c>
      <c r="F648" t="str">
        <f>IF(A648="","",IF($K$4=1,SUBSTITUTE(SUBSTITUTE(E648,"_","&amp;")&amp;" "&amp;'[1]Expiry Dates Fut'!$A$8&amp;"-NSF",#REF!,#REF!),"nse_fo|"&amp;SUBSTITUTE(E648,"_","&amp;")&amp;$B$4))</f>
        <v>nse_fo|ASHOKLEYEntry Date</v>
      </c>
      <c r="G648">
        <v>4500</v>
      </c>
      <c r="H648">
        <v>13500</v>
      </c>
      <c r="I648">
        <f t="shared" si="103"/>
        <v>3</v>
      </c>
      <c r="J648" s="6">
        <v>136.55000000000001</v>
      </c>
      <c r="K648" s="5">
        <f t="shared" si="96"/>
        <v>1843425.0000000002</v>
      </c>
      <c r="L648" s="4">
        <v>137.13333333</v>
      </c>
      <c r="M648" s="4">
        <f t="shared" si="97"/>
        <v>7874.9999549998365</v>
      </c>
      <c r="N648" s="6">
        <v>360.08873499439295</v>
      </c>
      <c r="O648" s="6">
        <f t="shared" si="98"/>
        <v>7514.9112200054433</v>
      </c>
      <c r="P648" s="5">
        <f t="shared" si="99"/>
        <v>1851299.9999549999</v>
      </c>
      <c r="Q648" s="5" t="str">
        <f t="shared" si="100"/>
        <v/>
      </c>
      <c r="R648">
        <v>1</v>
      </c>
      <c r="S648">
        <v>0</v>
      </c>
      <c r="T648">
        <v>1</v>
      </c>
      <c r="U648">
        <v>0</v>
      </c>
      <c r="V648">
        <v>900</v>
      </c>
      <c r="W648">
        <v>300</v>
      </c>
      <c r="X648">
        <f t="shared" si="102"/>
        <v>114000</v>
      </c>
      <c r="Y648">
        <v>92500</v>
      </c>
      <c r="Z648" s="7">
        <v>4000000</v>
      </c>
      <c r="AA648">
        <v>2</v>
      </c>
    </row>
    <row r="649" spans="1:27" x14ac:dyDescent="0.45">
      <c r="A649">
        <f t="shared" si="104"/>
        <v>3</v>
      </c>
      <c r="B649" s="2">
        <v>44476</v>
      </c>
      <c r="C649" s="9">
        <v>44477</v>
      </c>
      <c r="D649" s="3" t="str">
        <f t="shared" si="101"/>
        <v>Close</v>
      </c>
      <c r="E649" t="s">
        <v>184</v>
      </c>
      <c r="F649" t="str">
        <f>IF(A649="","",IF($K$4=1,SUBSTITUTE(SUBSTITUTE(E649,"_","&amp;")&amp;" "&amp;'[1]Expiry Dates Fut'!$A$8&amp;"-NSF",#REF!,#REF!),"nse_fo|"&amp;SUBSTITUTE(E649,"_","&amp;")&amp;$B$4))</f>
        <v>nse_fo|CANFINHOMEEntry Date</v>
      </c>
      <c r="G649">
        <v>975</v>
      </c>
      <c r="H649">
        <v>2925</v>
      </c>
      <c r="I649">
        <f t="shared" si="103"/>
        <v>3</v>
      </c>
      <c r="J649" s="6">
        <v>703.35</v>
      </c>
      <c r="K649" s="5">
        <f t="shared" si="96"/>
        <v>2057298.75</v>
      </c>
      <c r="L649" s="4">
        <v>690.25</v>
      </c>
      <c r="M649" s="4">
        <f t="shared" si="97"/>
        <v>-38317.500000000065</v>
      </c>
      <c r="N649" s="6">
        <v>390.52058800000009</v>
      </c>
      <c r="O649" s="6">
        <f t="shared" si="98"/>
        <v>-38708.020588000065</v>
      </c>
      <c r="P649" s="5">
        <f t="shared" si="99"/>
        <v>2018981.25</v>
      </c>
      <c r="Q649" s="5" t="str">
        <f t="shared" si="100"/>
        <v/>
      </c>
      <c r="R649">
        <v>1</v>
      </c>
      <c r="S649">
        <v>0</v>
      </c>
      <c r="T649">
        <v>1</v>
      </c>
      <c r="U649">
        <v>0</v>
      </c>
      <c r="V649">
        <v>900</v>
      </c>
      <c r="W649">
        <v>300</v>
      </c>
      <c r="X649">
        <f t="shared" si="102"/>
        <v>114000</v>
      </c>
      <c r="Y649">
        <v>92500</v>
      </c>
      <c r="Z649" s="7">
        <v>4000000</v>
      </c>
      <c r="AA649">
        <v>2</v>
      </c>
    </row>
    <row r="650" spans="1:27" x14ac:dyDescent="0.45">
      <c r="A650">
        <f t="shared" si="104"/>
        <v>4</v>
      </c>
      <c r="B650" s="2">
        <v>44476</v>
      </c>
      <c r="C650" s="9">
        <v>44477</v>
      </c>
      <c r="D650" s="3" t="str">
        <f t="shared" si="101"/>
        <v>Close</v>
      </c>
      <c r="E650" t="s">
        <v>187</v>
      </c>
      <c r="F650" t="str">
        <f>IF(A650="","",IF($K$4=1,SUBSTITUTE(SUBSTITUTE(E650,"_","&amp;")&amp;" "&amp;'[1]Expiry Dates Fut'!$A$8&amp;"-NSF",#REF!,#REF!),"nse_fo|"&amp;SUBSTITUTE(E650,"_","&amp;")&amp;$B$4))</f>
        <v>nse_fo|INDHOTELEntry Date</v>
      </c>
      <c r="G650">
        <v>3900</v>
      </c>
      <c r="H650">
        <v>11700</v>
      </c>
      <c r="I650">
        <f t="shared" si="103"/>
        <v>3</v>
      </c>
      <c r="J650" s="6">
        <v>198.25</v>
      </c>
      <c r="K650" s="5">
        <f t="shared" si="96"/>
        <v>2319525</v>
      </c>
      <c r="L650" s="4">
        <v>209.3</v>
      </c>
      <c r="M650" s="4">
        <f t="shared" si="97"/>
        <v>129285.00000000013</v>
      </c>
      <c r="N650" s="6">
        <v>455.77254100000005</v>
      </c>
      <c r="O650" s="6">
        <f t="shared" si="98"/>
        <v>128829.22745900013</v>
      </c>
      <c r="P650" s="5">
        <f t="shared" si="99"/>
        <v>2448810</v>
      </c>
      <c r="Q650" s="5" t="str">
        <f t="shared" si="100"/>
        <v/>
      </c>
      <c r="R650">
        <v>1</v>
      </c>
      <c r="S650">
        <v>0</v>
      </c>
      <c r="T650">
        <v>1</v>
      </c>
      <c r="U650">
        <v>0</v>
      </c>
      <c r="V650">
        <v>900</v>
      </c>
      <c r="W650">
        <v>300</v>
      </c>
      <c r="X650">
        <f t="shared" si="102"/>
        <v>114000</v>
      </c>
      <c r="Y650">
        <v>92500</v>
      </c>
      <c r="Z650" s="7">
        <v>4000000</v>
      </c>
      <c r="AA650">
        <v>2</v>
      </c>
    </row>
    <row r="651" spans="1:27" x14ac:dyDescent="0.45">
      <c r="A651">
        <f t="shared" si="104"/>
        <v>5</v>
      </c>
      <c r="B651" s="2">
        <v>44476</v>
      </c>
      <c r="C651" s="9">
        <v>44477</v>
      </c>
      <c r="D651" s="3" t="str">
        <f t="shared" si="101"/>
        <v>Close</v>
      </c>
      <c r="E651" t="s">
        <v>49</v>
      </c>
      <c r="F651" t="str">
        <f>IF(A651="","",IF($K$4=1,SUBSTITUTE(SUBSTITUTE(E651,"_","&amp;")&amp;" "&amp;'[1]Expiry Dates Fut'!$A$8&amp;"-NSF",#REF!,#REF!),"nse_fo|"&amp;SUBSTITUTE(E651,"_","&amp;")&amp;$B$4))</f>
        <v>nse_fo|MANAPPURAMEntry Date</v>
      </c>
      <c r="G651">
        <v>6000</v>
      </c>
      <c r="H651">
        <v>12000</v>
      </c>
      <c r="I651">
        <f t="shared" si="103"/>
        <v>2</v>
      </c>
      <c r="J651" s="6">
        <v>194.45</v>
      </c>
      <c r="K651" s="5">
        <f t="shared" si="96"/>
        <v>2333400</v>
      </c>
      <c r="L651" s="4">
        <v>193.05</v>
      </c>
      <c r="M651" s="4">
        <f t="shared" si="97"/>
        <v>-16799.999999999727</v>
      </c>
      <c r="N651" s="6">
        <v>439.91800000000001</v>
      </c>
      <c r="O651" s="6">
        <f t="shared" si="98"/>
        <v>-17239.917999999729</v>
      </c>
      <c r="P651" s="5">
        <f t="shared" si="99"/>
        <v>2316600</v>
      </c>
      <c r="Q651" s="5" t="str">
        <f t="shared" si="100"/>
        <v/>
      </c>
      <c r="R651">
        <v>2</v>
      </c>
      <c r="S651">
        <v>2</v>
      </c>
      <c r="T651">
        <v>2</v>
      </c>
      <c r="U651">
        <v>0</v>
      </c>
      <c r="V651">
        <v>900</v>
      </c>
      <c r="W651">
        <v>300</v>
      </c>
      <c r="X651">
        <f t="shared" si="102"/>
        <v>115000</v>
      </c>
      <c r="Y651">
        <v>92500</v>
      </c>
      <c r="Z651" s="7">
        <v>4000000</v>
      </c>
      <c r="AA651">
        <v>2</v>
      </c>
    </row>
    <row r="652" spans="1:27" x14ac:dyDescent="0.45">
      <c r="A652">
        <f t="shared" si="104"/>
        <v>6</v>
      </c>
      <c r="B652" s="2">
        <v>44476</v>
      </c>
      <c r="C652" s="9">
        <v>44477</v>
      </c>
      <c r="D652" s="3" t="str">
        <f t="shared" si="101"/>
        <v>Close</v>
      </c>
      <c r="E652" t="s">
        <v>75</v>
      </c>
      <c r="F652" t="str">
        <f>IF(A652="","",IF($K$4=1,SUBSTITUTE(SUBSTITUTE(E652,"_","&amp;")&amp;" "&amp;'[1]Expiry Dates Fut'!$A$8&amp;"-NSF",#REF!,#REF!),"nse_fo|"&amp;SUBSTITUTE(E652,"_","&amp;")&amp;$B$4))</f>
        <v>nse_fo|MOTHERSUMIEntry Date</v>
      </c>
      <c r="G652">
        <v>3500</v>
      </c>
      <c r="H652">
        <v>10500</v>
      </c>
      <c r="I652">
        <f t="shared" si="103"/>
        <v>3</v>
      </c>
      <c r="J652" s="6">
        <v>237.4</v>
      </c>
      <c r="K652" s="5">
        <f t="shared" si="96"/>
        <v>2492700</v>
      </c>
      <c r="L652" s="4">
        <v>242.61666667</v>
      </c>
      <c r="M652" s="4">
        <f t="shared" si="97"/>
        <v>54775.000034999946</v>
      </c>
      <c r="N652" s="6">
        <v>475.78980500436103</v>
      </c>
      <c r="O652" s="6">
        <f t="shared" si="98"/>
        <v>54299.210229995588</v>
      </c>
      <c r="P652" s="5">
        <f t="shared" si="99"/>
        <v>2547475.000035</v>
      </c>
      <c r="Q652" s="5" t="str">
        <f t="shared" si="100"/>
        <v/>
      </c>
      <c r="R652">
        <v>2</v>
      </c>
      <c r="S652">
        <v>1</v>
      </c>
      <c r="T652">
        <v>1</v>
      </c>
      <c r="U652">
        <v>0</v>
      </c>
      <c r="V652">
        <v>900</v>
      </c>
      <c r="W652">
        <v>300</v>
      </c>
      <c r="X652">
        <f t="shared" si="102"/>
        <v>114500</v>
      </c>
      <c r="Y652">
        <v>92500</v>
      </c>
      <c r="Z652" s="7">
        <v>4000000</v>
      </c>
      <c r="AA652">
        <v>2</v>
      </c>
    </row>
    <row r="653" spans="1:27" x14ac:dyDescent="0.45">
      <c r="A653">
        <f t="shared" si="104"/>
        <v>7</v>
      </c>
      <c r="B653" s="2">
        <v>44476</v>
      </c>
      <c r="C653" s="9">
        <v>44477</v>
      </c>
      <c r="D653" s="3" t="str">
        <f t="shared" si="101"/>
        <v>Close</v>
      </c>
      <c r="E653" t="s">
        <v>190</v>
      </c>
      <c r="F653" t="str">
        <f>IF(A653="","",IF($K$4=1,SUBSTITUTE(SUBSTITUTE(E653,"_","&amp;")&amp;" "&amp;'[1]Expiry Dates Fut'!$A$8&amp;"-NSF",#REF!,#REF!),"nse_fo|"&amp;SUBSTITUTE(E653,"_","&amp;")&amp;$B$4))</f>
        <v>nse_fo|OBEROIRLTYEntry Date</v>
      </c>
      <c r="G653">
        <v>700</v>
      </c>
      <c r="H653">
        <v>2100</v>
      </c>
      <c r="I653">
        <f t="shared" si="103"/>
        <v>3</v>
      </c>
      <c r="J653" s="6">
        <v>939.45</v>
      </c>
      <c r="K653" s="5">
        <f t="shared" si="96"/>
        <v>1972845</v>
      </c>
      <c r="L653" s="4">
        <v>940.05</v>
      </c>
      <c r="M653" s="4">
        <f t="shared" si="97"/>
        <v>1259.999999999809</v>
      </c>
      <c r="N653" s="6">
        <v>381.16237000000007</v>
      </c>
      <c r="O653" s="6">
        <f t="shared" si="98"/>
        <v>878.837629999809</v>
      </c>
      <c r="P653" s="5">
        <f t="shared" si="99"/>
        <v>1974105</v>
      </c>
      <c r="Q653" s="5" t="str">
        <f t="shared" si="100"/>
        <v/>
      </c>
      <c r="R653">
        <v>2</v>
      </c>
      <c r="S653">
        <v>1</v>
      </c>
      <c r="T653">
        <v>1</v>
      </c>
      <c r="U653">
        <v>0</v>
      </c>
      <c r="V653">
        <v>900</v>
      </c>
      <c r="W653">
        <v>300</v>
      </c>
      <c r="X653">
        <f t="shared" si="102"/>
        <v>114500</v>
      </c>
      <c r="Y653">
        <v>92500</v>
      </c>
      <c r="Z653" s="7">
        <v>4000000</v>
      </c>
      <c r="AA653">
        <v>2</v>
      </c>
    </row>
    <row r="654" spans="1:27" x14ac:dyDescent="0.45">
      <c r="A654">
        <f t="shared" si="104"/>
        <v>8</v>
      </c>
      <c r="B654" s="2">
        <v>44476</v>
      </c>
      <c r="C654" s="9">
        <v>44477</v>
      </c>
      <c r="D654" s="3" t="str">
        <f t="shared" si="101"/>
        <v>Close</v>
      </c>
      <c r="E654" t="s">
        <v>53</v>
      </c>
      <c r="F654" t="str">
        <f>IF(A654="","",IF($K$4=1,SUBSTITUTE(SUBSTITUTE(E654,"_","&amp;")&amp;" "&amp;'[1]Expiry Dates Fut'!$A$8&amp;"-NSF",#REF!,#REF!),"nse_fo|"&amp;SUBSTITUTE(E654,"_","&amp;")&amp;$B$4))</f>
        <v>nse_fo|TATAMOTORSEntry Date</v>
      </c>
      <c r="G654">
        <v>2850</v>
      </c>
      <c r="H654">
        <v>5700</v>
      </c>
      <c r="I654">
        <f t="shared" si="103"/>
        <v>2</v>
      </c>
      <c r="J654" s="6">
        <v>368.6</v>
      </c>
      <c r="K654" s="5">
        <f t="shared" si="96"/>
        <v>2101020</v>
      </c>
      <c r="L654" s="4">
        <v>392.6</v>
      </c>
      <c r="M654" s="4">
        <f t="shared" si="97"/>
        <v>136800</v>
      </c>
      <c r="N654" s="6">
        <v>419.737864</v>
      </c>
      <c r="O654" s="6">
        <f t="shared" si="98"/>
        <v>136380.262136</v>
      </c>
      <c r="P654" s="5">
        <f t="shared" si="99"/>
        <v>2237820</v>
      </c>
      <c r="Q654" s="5" t="str">
        <f t="shared" si="100"/>
        <v/>
      </c>
      <c r="R654">
        <v>2</v>
      </c>
      <c r="S654">
        <v>1</v>
      </c>
      <c r="T654">
        <v>1</v>
      </c>
      <c r="U654">
        <v>0</v>
      </c>
      <c r="V654">
        <v>900</v>
      </c>
      <c r="W654">
        <v>300</v>
      </c>
      <c r="X654">
        <f t="shared" si="102"/>
        <v>114500</v>
      </c>
      <c r="Y654">
        <v>92500</v>
      </c>
      <c r="Z654" s="7">
        <v>4000000</v>
      </c>
      <c r="AA654">
        <v>2</v>
      </c>
    </row>
    <row r="655" spans="1:27" x14ac:dyDescent="0.45">
      <c r="A655">
        <f t="shared" si="104"/>
        <v>9</v>
      </c>
      <c r="B655" s="2">
        <v>44476</v>
      </c>
      <c r="C655" s="9">
        <v>44477</v>
      </c>
      <c r="D655" s="3" t="str">
        <f t="shared" si="101"/>
        <v>Close</v>
      </c>
      <c r="E655" t="s">
        <v>35</v>
      </c>
      <c r="F655" t="str">
        <f>IF(A655="","",IF($K$4=1,SUBSTITUTE(SUBSTITUTE(E655,"_","&amp;")&amp;" "&amp;'[1]Expiry Dates Fut'!$A$8&amp;"-NSF",#REF!,#REF!),"nse_fo|"&amp;SUBSTITUTE(E655,"_","&amp;")&amp;$B$4))</f>
        <v>nse_fo|TITANEntry Date</v>
      </c>
      <c r="G655">
        <v>375</v>
      </c>
      <c r="H655">
        <v>750</v>
      </c>
      <c r="I655">
        <f t="shared" si="103"/>
        <v>2</v>
      </c>
      <c r="J655" s="6">
        <v>2355.3000000000002</v>
      </c>
      <c r="K655" s="5">
        <f t="shared" si="96"/>
        <v>1766475.0000000002</v>
      </c>
      <c r="L655" s="4">
        <v>2389.75</v>
      </c>
      <c r="M655" s="4">
        <f t="shared" si="97"/>
        <v>25837.499999999862</v>
      </c>
      <c r="N655" s="6">
        <v>349.30692250000004</v>
      </c>
      <c r="O655" s="6">
        <f t="shared" si="98"/>
        <v>25488.193077499862</v>
      </c>
      <c r="P655" s="5">
        <f t="shared" si="99"/>
        <v>1792312.5</v>
      </c>
      <c r="Q655" s="5" t="str">
        <f t="shared" si="100"/>
        <v/>
      </c>
      <c r="R655">
        <v>2</v>
      </c>
      <c r="S655">
        <v>1</v>
      </c>
      <c r="T655">
        <v>1</v>
      </c>
      <c r="U655">
        <v>0</v>
      </c>
      <c r="V655">
        <v>900</v>
      </c>
      <c r="W655">
        <v>300</v>
      </c>
      <c r="X655">
        <f t="shared" si="102"/>
        <v>114500</v>
      </c>
      <c r="Y655">
        <v>92500</v>
      </c>
      <c r="Z655" s="7">
        <v>4000000</v>
      </c>
      <c r="AA655">
        <v>2</v>
      </c>
    </row>
    <row r="656" spans="1:27" x14ac:dyDescent="0.45">
      <c r="A656">
        <f t="shared" si="104"/>
        <v>10</v>
      </c>
      <c r="B656" s="2">
        <v>44476</v>
      </c>
      <c r="C656" s="9">
        <v>44477</v>
      </c>
      <c r="D656" s="3" t="str">
        <f t="shared" si="101"/>
        <v>Close</v>
      </c>
      <c r="E656" t="s">
        <v>37</v>
      </c>
      <c r="F656" t="str">
        <f>IF(A656="","",IF($K$4=1,SUBSTITUTE(SUBSTITUTE(E656,"_","&amp;")&amp;" "&amp;'[1]Expiry Dates Fut'!$A$8&amp;"-NSF",#REF!,#REF!),"nse_fo|"&amp;SUBSTITUTE(E656,"_","&amp;")&amp;$B$4))</f>
        <v>nse_fo|UBLEntry Date</v>
      </c>
      <c r="G656">
        <v>700</v>
      </c>
      <c r="H656">
        <v>1400</v>
      </c>
      <c r="I656">
        <f t="shared" si="103"/>
        <v>2</v>
      </c>
      <c r="J656" s="6">
        <v>1647.5</v>
      </c>
      <c r="K656" s="5">
        <f t="shared" si="96"/>
        <v>2306500</v>
      </c>
      <c r="L656" s="4">
        <v>1657.2</v>
      </c>
      <c r="M656" s="4">
        <f t="shared" si="97"/>
        <v>13580.000000000064</v>
      </c>
      <c r="N656" s="6">
        <v>439.15186800000004</v>
      </c>
      <c r="O656" s="6">
        <f t="shared" si="98"/>
        <v>13140.848132000063</v>
      </c>
      <c r="P656" s="5">
        <f t="shared" si="99"/>
        <v>2320080</v>
      </c>
      <c r="Q656" s="5" t="str">
        <f t="shared" si="100"/>
        <v/>
      </c>
      <c r="R656">
        <v>2</v>
      </c>
      <c r="S656">
        <v>1</v>
      </c>
      <c r="T656">
        <v>1</v>
      </c>
      <c r="U656">
        <v>0</v>
      </c>
      <c r="V656">
        <v>900</v>
      </c>
      <c r="W656">
        <v>300</v>
      </c>
      <c r="X656">
        <f t="shared" si="102"/>
        <v>114500</v>
      </c>
      <c r="Y656">
        <v>92500</v>
      </c>
      <c r="Z656" s="7">
        <v>4000000</v>
      </c>
      <c r="AA656">
        <v>2</v>
      </c>
    </row>
    <row r="657" spans="1:27" x14ac:dyDescent="0.45">
      <c r="A657">
        <v>1</v>
      </c>
      <c r="B657" s="2">
        <v>44477</v>
      </c>
      <c r="C657" s="9">
        <v>44480</v>
      </c>
      <c r="D657" s="3" t="str">
        <f t="shared" si="101"/>
        <v>Close</v>
      </c>
      <c r="E657" t="s">
        <v>126</v>
      </c>
      <c r="F657" t="str">
        <f>IF(A657="","",IF($K$4=1,SUBSTITUTE(SUBSTITUTE(E657,"_","&amp;")&amp;" "&amp;'[1]Expiry Dates Fut'!$A$8&amp;"-NSF",#REF!,#REF!),"nse_fo|"&amp;SUBSTITUTE(E657,"_","&amp;")&amp;$B$4))</f>
        <v>nse_fo|BANDHANBNKEntry Date</v>
      </c>
      <c r="G657">
        <v>1800</v>
      </c>
      <c r="H657">
        <v>7200</v>
      </c>
      <c r="I657">
        <f t="shared" si="103"/>
        <v>4</v>
      </c>
      <c r="J657" s="6">
        <v>345.8</v>
      </c>
      <c r="K657" s="5">
        <f t="shared" si="96"/>
        <v>2489760</v>
      </c>
      <c r="L657" s="4">
        <v>331.1</v>
      </c>
      <c r="M657" s="4">
        <f t="shared" si="97"/>
        <v>-105839.99999999991</v>
      </c>
      <c r="N657" s="6">
        <v>455.27972800000009</v>
      </c>
      <c r="O657" s="6">
        <f t="shared" si="98"/>
        <v>-106295.27972799991</v>
      </c>
      <c r="P657" s="5">
        <f t="shared" si="99"/>
        <v>2383920</v>
      </c>
      <c r="Q657" s="5" t="str">
        <f t="shared" si="100"/>
        <v/>
      </c>
      <c r="R657">
        <v>1</v>
      </c>
      <c r="S657">
        <v>0</v>
      </c>
      <c r="T657">
        <v>1</v>
      </c>
      <c r="U657">
        <v>0</v>
      </c>
      <c r="V657">
        <v>900</v>
      </c>
      <c r="W657">
        <v>300</v>
      </c>
      <c r="X657">
        <f t="shared" si="102"/>
        <v>114000</v>
      </c>
      <c r="Y657">
        <v>92500</v>
      </c>
      <c r="Z657" s="7">
        <v>4000000</v>
      </c>
      <c r="AA657">
        <v>2</v>
      </c>
    </row>
    <row r="658" spans="1:27" x14ac:dyDescent="0.45">
      <c r="A658">
        <f t="shared" si="104"/>
        <v>2</v>
      </c>
      <c r="B658" s="2">
        <v>44477</v>
      </c>
      <c r="C658" s="9">
        <v>44480</v>
      </c>
      <c r="D658" s="3" t="str">
        <f t="shared" si="101"/>
        <v>Close</v>
      </c>
      <c r="E658" t="s">
        <v>153</v>
      </c>
      <c r="F658" t="str">
        <f>IF(A658="","",IF($K$4=1,SUBSTITUTE(SUBSTITUTE(E658,"_","&amp;")&amp;" "&amp;'[1]Expiry Dates Fut'!$A$8&amp;"-NSF",#REF!,#REF!),"nse_fo|"&amp;SUBSTITUTE(E658,"_","&amp;")&amp;$B$4))</f>
        <v>nse_fo|COFORGEEntry Date</v>
      </c>
      <c r="G658">
        <v>200</v>
      </c>
      <c r="H658">
        <v>400</v>
      </c>
      <c r="I658">
        <f t="shared" si="103"/>
        <v>2</v>
      </c>
      <c r="J658" s="6">
        <v>5680</v>
      </c>
      <c r="K658" s="5">
        <f t="shared" si="96"/>
        <v>2272000</v>
      </c>
      <c r="L658" s="4">
        <v>5304</v>
      </c>
      <c r="M658" s="4">
        <f t="shared" si="97"/>
        <v>-150400</v>
      </c>
      <c r="N658" s="6">
        <v>412.88256000000001</v>
      </c>
      <c r="O658" s="6">
        <f t="shared" si="98"/>
        <v>-150812.88256</v>
      </c>
      <c r="P658" s="5">
        <f t="shared" si="99"/>
        <v>2121600</v>
      </c>
      <c r="Q658" s="5" t="str">
        <f t="shared" si="100"/>
        <v/>
      </c>
      <c r="R658">
        <v>1</v>
      </c>
      <c r="S658">
        <v>0</v>
      </c>
      <c r="T658">
        <v>1</v>
      </c>
      <c r="U658">
        <v>0</v>
      </c>
      <c r="V658">
        <v>900</v>
      </c>
      <c r="W658">
        <v>300</v>
      </c>
      <c r="X658">
        <f t="shared" si="102"/>
        <v>114000</v>
      </c>
      <c r="Y658">
        <v>92500</v>
      </c>
      <c r="Z658" s="7">
        <v>4000000</v>
      </c>
      <c r="AA658">
        <v>2</v>
      </c>
    </row>
    <row r="659" spans="1:27" x14ac:dyDescent="0.45">
      <c r="A659">
        <f t="shared" si="104"/>
        <v>3</v>
      </c>
      <c r="B659" s="2">
        <v>44477</v>
      </c>
      <c r="C659" s="9">
        <v>44480</v>
      </c>
      <c r="D659" s="3" t="str">
        <f t="shared" si="101"/>
        <v>Close</v>
      </c>
      <c r="E659" t="s">
        <v>109</v>
      </c>
      <c r="F659" t="str">
        <f>IF(A659="","",IF($K$4=1,SUBSTITUTE(SUBSTITUTE(E659,"_","&amp;")&amp;" "&amp;'[1]Expiry Dates Fut'!$A$8&amp;"-NSF",#REF!,#REF!),"nse_fo|"&amp;SUBSTITUTE(E659,"_","&amp;")&amp;$B$4))</f>
        <v>nse_fo|MINDTREEEntry Date</v>
      </c>
      <c r="G659">
        <v>400</v>
      </c>
      <c r="H659">
        <v>400</v>
      </c>
      <c r="I659">
        <f t="shared" si="103"/>
        <v>1</v>
      </c>
      <c r="J659" s="6">
        <v>4516.05</v>
      </c>
      <c r="K659" s="5">
        <f t="shared" si="96"/>
        <v>1806420</v>
      </c>
      <c r="L659" s="4">
        <v>4252.3500000000004</v>
      </c>
      <c r="M659" s="4">
        <f t="shared" si="97"/>
        <v>-105479.99999999993</v>
      </c>
      <c r="N659" s="6">
        <v>339.70345600000007</v>
      </c>
      <c r="O659" s="6">
        <f t="shared" si="98"/>
        <v>-105819.70345599993</v>
      </c>
      <c r="P659" s="5">
        <f t="shared" si="99"/>
        <v>1700940.0000000002</v>
      </c>
      <c r="Q659" s="5" t="str">
        <f t="shared" si="100"/>
        <v/>
      </c>
      <c r="R659">
        <v>1</v>
      </c>
      <c r="S659">
        <v>0</v>
      </c>
      <c r="T659">
        <v>1</v>
      </c>
      <c r="U659">
        <v>0</v>
      </c>
      <c r="V659">
        <v>900</v>
      </c>
      <c r="W659">
        <v>300</v>
      </c>
      <c r="X659">
        <f t="shared" si="102"/>
        <v>114000</v>
      </c>
      <c r="Y659">
        <v>92500</v>
      </c>
      <c r="Z659" s="7">
        <v>4000000</v>
      </c>
      <c r="AA659">
        <v>2</v>
      </c>
    </row>
    <row r="660" spans="1:27" x14ac:dyDescent="0.45">
      <c r="A660">
        <f t="shared" si="104"/>
        <v>4</v>
      </c>
      <c r="B660" s="2">
        <v>44477</v>
      </c>
      <c r="C660" s="9">
        <v>44480</v>
      </c>
      <c r="D660" s="3" t="str">
        <f t="shared" si="101"/>
        <v>Close</v>
      </c>
      <c r="E660" t="s">
        <v>170</v>
      </c>
      <c r="F660" t="str">
        <f>IF(A660="","",IF($K$4=1,SUBSTITUTE(SUBSTITUTE(E660,"_","&amp;")&amp;" "&amp;'[1]Expiry Dates Fut'!$A$8&amp;"-NSF",#REF!,#REF!),"nse_fo|"&amp;SUBSTITUTE(E660,"_","&amp;")&amp;$B$4))</f>
        <v>nse_fo|MPHASISEntry Date</v>
      </c>
      <c r="G660">
        <v>325</v>
      </c>
      <c r="H660">
        <v>650</v>
      </c>
      <c r="I660">
        <f t="shared" si="103"/>
        <v>2</v>
      </c>
      <c r="J660" s="6">
        <v>3301.55</v>
      </c>
      <c r="K660" s="5">
        <f t="shared" si="96"/>
        <v>2146007.5</v>
      </c>
      <c r="L660" s="4">
        <v>3096.35</v>
      </c>
      <c r="M660" s="4">
        <f t="shared" si="97"/>
        <v>-133380.00000000017</v>
      </c>
      <c r="N660" s="6">
        <v>393.68532100000004</v>
      </c>
      <c r="O660" s="6">
        <f t="shared" si="98"/>
        <v>-133773.68532100017</v>
      </c>
      <c r="P660" s="5">
        <f t="shared" si="99"/>
        <v>2012627.5</v>
      </c>
      <c r="Q660" s="5" t="str">
        <f t="shared" si="100"/>
        <v/>
      </c>
      <c r="R660">
        <v>1</v>
      </c>
      <c r="S660">
        <v>0</v>
      </c>
      <c r="T660">
        <v>1</v>
      </c>
      <c r="U660">
        <v>0</v>
      </c>
      <c r="V660">
        <v>900</v>
      </c>
      <c r="W660">
        <v>300</v>
      </c>
      <c r="X660">
        <f t="shared" si="102"/>
        <v>114000</v>
      </c>
      <c r="Y660">
        <v>92500</v>
      </c>
      <c r="Z660" s="7">
        <v>4000000</v>
      </c>
      <c r="AA660">
        <v>2</v>
      </c>
    </row>
    <row r="661" spans="1:27" x14ac:dyDescent="0.45">
      <c r="A661">
        <f t="shared" si="104"/>
        <v>5</v>
      </c>
      <c r="B661" s="2">
        <v>44477</v>
      </c>
      <c r="C661" s="9">
        <v>44480</v>
      </c>
      <c r="D661" s="3" t="str">
        <f t="shared" si="101"/>
        <v>Close</v>
      </c>
      <c r="E661" t="s">
        <v>191</v>
      </c>
      <c r="F661" t="str">
        <f>IF(A661="","",IF($K$4=1,SUBSTITUTE(SUBSTITUTE(E661,"_","&amp;")&amp;" "&amp;'[1]Expiry Dates Fut'!$A$8&amp;"-NSF",#REF!,#REF!),"nse_fo|"&amp;SUBSTITUTE(E661,"_","&amp;")&amp;$B$4))</f>
        <v>nse_fo|PERSISTENTEntry Date</v>
      </c>
      <c r="G661">
        <v>150</v>
      </c>
      <c r="H661">
        <v>600</v>
      </c>
      <c r="I661">
        <f t="shared" si="103"/>
        <v>4</v>
      </c>
      <c r="J661" s="6">
        <v>4042.65</v>
      </c>
      <c r="K661" s="5">
        <f t="shared" si="96"/>
        <v>2425590</v>
      </c>
      <c r="L661" s="4">
        <v>3939.8</v>
      </c>
      <c r="M661" s="4">
        <f t="shared" si="97"/>
        <v>-61709.999999999942</v>
      </c>
      <c r="N661" s="6">
        <v>449.92076200000002</v>
      </c>
      <c r="O661" s="6">
        <f t="shared" si="98"/>
        <v>-62159.920761999943</v>
      </c>
      <c r="P661" s="5">
        <f t="shared" si="99"/>
        <v>2363880</v>
      </c>
      <c r="Q661" s="5" t="str">
        <f t="shared" si="100"/>
        <v/>
      </c>
      <c r="R661">
        <v>2</v>
      </c>
      <c r="S661">
        <v>2</v>
      </c>
      <c r="T661">
        <v>1</v>
      </c>
      <c r="U661">
        <v>0</v>
      </c>
      <c r="V661">
        <v>900</v>
      </c>
      <c r="W661">
        <v>300</v>
      </c>
      <c r="X661">
        <f t="shared" si="102"/>
        <v>115000</v>
      </c>
      <c r="Y661">
        <v>92500</v>
      </c>
      <c r="Z661" s="7">
        <v>4000000</v>
      </c>
      <c r="AA661">
        <v>2</v>
      </c>
    </row>
    <row r="662" spans="1:27" x14ac:dyDescent="0.45">
      <c r="A662">
        <f t="shared" si="104"/>
        <v>6</v>
      </c>
      <c r="B662" s="2">
        <v>44477</v>
      </c>
      <c r="C662" s="9">
        <v>44480</v>
      </c>
      <c r="D662" s="3" t="str">
        <f t="shared" si="101"/>
        <v>Close</v>
      </c>
      <c r="E662" t="s">
        <v>186</v>
      </c>
      <c r="F662" t="str">
        <f>IF(A662="","",IF($K$4=1,SUBSTITUTE(SUBSTITUTE(E662,"_","&amp;")&amp;" "&amp;'[1]Expiry Dates Fut'!$A$8&amp;"-NSF",#REF!,#REF!),"nse_fo|"&amp;SUBSTITUTE(E662,"_","&amp;")&amp;$B$4))</f>
        <v>nse_fo|POLYCABEntry Date</v>
      </c>
      <c r="G662">
        <v>300</v>
      </c>
      <c r="H662">
        <v>900</v>
      </c>
      <c r="I662">
        <f t="shared" si="103"/>
        <v>3</v>
      </c>
      <c r="J662" s="6">
        <v>2616.4499999999998</v>
      </c>
      <c r="K662" s="5">
        <f t="shared" ref="K662:K725" si="105">IF(A662="","",J662*H662)</f>
        <v>2354805</v>
      </c>
      <c r="L662" s="4">
        <v>2506.4166666699998</v>
      </c>
      <c r="M662" s="4">
        <f t="shared" si="97"/>
        <v>-99029.999997000006</v>
      </c>
      <c r="N662" s="6">
        <v>433.29386800037378</v>
      </c>
      <c r="O662" s="6">
        <f t="shared" si="98"/>
        <v>-99463.293865000378</v>
      </c>
      <c r="P662" s="5">
        <f t="shared" si="99"/>
        <v>2255775.0000029998</v>
      </c>
      <c r="Q662" s="5" t="str">
        <f t="shared" si="100"/>
        <v/>
      </c>
      <c r="R662">
        <v>1</v>
      </c>
      <c r="S662">
        <v>0</v>
      </c>
      <c r="T662">
        <v>2</v>
      </c>
      <c r="U662">
        <v>0</v>
      </c>
      <c r="V662">
        <v>900</v>
      </c>
      <c r="W662">
        <v>300</v>
      </c>
      <c r="X662">
        <f t="shared" si="102"/>
        <v>114000</v>
      </c>
      <c r="Y662">
        <v>92500</v>
      </c>
      <c r="Z662" s="7">
        <v>4000000</v>
      </c>
      <c r="AA662">
        <v>2</v>
      </c>
    </row>
    <row r="663" spans="1:27" x14ac:dyDescent="0.45">
      <c r="A663">
        <f t="shared" si="104"/>
        <v>7</v>
      </c>
      <c r="B663" s="2">
        <v>44477</v>
      </c>
      <c r="C663" s="9">
        <v>44480</v>
      </c>
      <c r="D663" s="3" t="str">
        <f t="shared" si="101"/>
        <v>Close</v>
      </c>
      <c r="E663" t="s">
        <v>76</v>
      </c>
      <c r="F663" t="str">
        <f>IF(A663="","",IF($K$4=1,SUBSTITUTE(SUBSTITUTE(E663,"_","&amp;")&amp;" "&amp;'[1]Expiry Dates Fut'!$A$8&amp;"-NSF",#REF!,#REF!),"nse_fo|"&amp;SUBSTITUTE(E663,"_","&amp;")&amp;$B$4))</f>
        <v>nse_fo|SRFEntry Date</v>
      </c>
      <c r="G663">
        <v>125</v>
      </c>
      <c r="H663">
        <v>125</v>
      </c>
      <c r="I663">
        <f t="shared" si="103"/>
        <v>1</v>
      </c>
      <c r="J663" s="6">
        <v>11977.45</v>
      </c>
      <c r="K663" s="5">
        <f t="shared" si="105"/>
        <v>1497181.25</v>
      </c>
      <c r="L663" s="4">
        <v>12013.95</v>
      </c>
      <c r="M663" s="4">
        <f t="shared" ref="M663:M726" si="106">IF(A663="","",((L663-J663)*H663))</f>
        <v>4562.5</v>
      </c>
      <c r="N663" s="6">
        <v>301.09155499999997</v>
      </c>
      <c r="O663" s="6">
        <f t="shared" ref="O663:O726" si="107">IF(M663="","",M663-N663)</f>
        <v>4261.408445</v>
      </c>
      <c r="P663" s="5">
        <f t="shared" ref="P663:P726" si="108">IF(A663="","",L663*H663)</f>
        <v>1501743.75</v>
      </c>
      <c r="Q663" s="5" t="str">
        <f t="shared" ref="Q663:Q726" si="109">+IF(D663="Open",(K663+P663)/7,"")</f>
        <v/>
      </c>
      <c r="R663">
        <v>1</v>
      </c>
      <c r="S663">
        <v>0</v>
      </c>
      <c r="T663">
        <v>1</v>
      </c>
      <c r="U663">
        <v>0</v>
      </c>
      <c r="V663">
        <v>900</v>
      </c>
      <c r="W663">
        <v>300</v>
      </c>
      <c r="X663">
        <f t="shared" si="102"/>
        <v>114000</v>
      </c>
      <c r="Y663">
        <v>92500</v>
      </c>
      <c r="Z663" s="7">
        <v>4000000</v>
      </c>
      <c r="AA663">
        <v>2</v>
      </c>
    </row>
    <row r="664" spans="1:27" x14ac:dyDescent="0.45">
      <c r="A664">
        <v>1</v>
      </c>
      <c r="B664" s="2">
        <v>44480</v>
      </c>
      <c r="C664" s="9">
        <v>44481</v>
      </c>
      <c r="D664" s="3" t="str">
        <f t="shared" si="101"/>
        <v>Close</v>
      </c>
      <c r="E664" t="s">
        <v>182</v>
      </c>
      <c r="F664" t="str">
        <f>IF(A664="","",IF($K$4=1,SUBSTITUTE(SUBSTITUTE(E664,"_","&amp;")&amp;" "&amp;'[1]Expiry Dates Fut'!$A$8&amp;"-NSF",#REF!,#REF!),"nse_fo|"&amp;SUBSTITUTE(E664,"_","&amp;")&amp;$B$4))</f>
        <v>nse_fo|IEXEntry Date</v>
      </c>
      <c r="G664">
        <v>1250</v>
      </c>
      <c r="H664">
        <v>2500</v>
      </c>
      <c r="I664">
        <f t="shared" si="103"/>
        <v>2</v>
      </c>
      <c r="J664" s="6">
        <v>777.15</v>
      </c>
      <c r="K664" s="5">
        <f t="shared" si="105"/>
        <v>1942875</v>
      </c>
      <c r="L664" s="4">
        <v>774.125</v>
      </c>
      <c r="M664" s="4">
        <f t="shared" si="106"/>
        <v>-7562.4999999999436</v>
      </c>
      <c r="N664" s="6">
        <v>374.99216250000006</v>
      </c>
      <c r="O664" s="6">
        <f t="shared" si="107"/>
        <v>-7937.4921624999433</v>
      </c>
      <c r="P664" s="5">
        <f t="shared" si="108"/>
        <v>1935312.5</v>
      </c>
      <c r="Q664" s="5" t="str">
        <f t="shared" si="109"/>
        <v/>
      </c>
      <c r="R664">
        <v>1</v>
      </c>
      <c r="S664">
        <v>0</v>
      </c>
      <c r="T664">
        <v>2</v>
      </c>
      <c r="U664">
        <v>0</v>
      </c>
      <c r="V664">
        <v>900</v>
      </c>
      <c r="W664">
        <v>300</v>
      </c>
      <c r="X664">
        <f t="shared" si="102"/>
        <v>102500</v>
      </c>
      <c r="Y664">
        <v>92500</v>
      </c>
      <c r="Z664" s="7">
        <v>4000000</v>
      </c>
      <c r="AA664">
        <v>2</v>
      </c>
    </row>
    <row r="665" spans="1:27" x14ac:dyDescent="0.45">
      <c r="A665">
        <f t="shared" si="104"/>
        <v>2</v>
      </c>
      <c r="B665" s="2">
        <v>44480</v>
      </c>
      <c r="C665" s="9">
        <v>44481</v>
      </c>
      <c r="D665" s="3" t="str">
        <f t="shared" ref="D665:D728" si="110">+IF(B665="","",IF(AND(B665&lt;&gt;"",C665=""),"Open","Close"))</f>
        <v>Close</v>
      </c>
      <c r="E665" t="s">
        <v>192</v>
      </c>
      <c r="F665" t="str">
        <f>IF(A665="","",IF($K$4=1,SUBSTITUTE(SUBSTITUTE(E665,"_","&amp;")&amp;" "&amp;'[1]Expiry Dates Fut'!$A$8&amp;"-NSF",#REF!,#REF!),"nse_fo|"&amp;SUBSTITUTE(E665,"_","&amp;")&amp;$B$4))</f>
        <v>nse_fo|JKCEMENTEntry Date</v>
      </c>
      <c r="G665">
        <v>175</v>
      </c>
      <c r="H665">
        <v>525</v>
      </c>
      <c r="I665">
        <f t="shared" si="103"/>
        <v>3</v>
      </c>
      <c r="J665" s="6">
        <v>3534.4833333299998</v>
      </c>
      <c r="K665" s="5">
        <f t="shared" si="105"/>
        <v>1855603.7499982498</v>
      </c>
      <c r="L665" s="4">
        <v>3466.6166666699901</v>
      </c>
      <c r="M665" s="4">
        <f t="shared" si="106"/>
        <v>-35629.999996505117</v>
      </c>
      <c r="N665" s="6">
        <v>356.72865650013932</v>
      </c>
      <c r="O665" s="6">
        <f t="shared" si="107"/>
        <v>-35986.728653005259</v>
      </c>
      <c r="P665" s="5">
        <f t="shared" si="108"/>
        <v>1819973.7500017448</v>
      </c>
      <c r="Q665" s="5" t="str">
        <f t="shared" si="109"/>
        <v/>
      </c>
      <c r="R665">
        <v>3</v>
      </c>
      <c r="S665">
        <v>2</v>
      </c>
      <c r="T665">
        <v>2</v>
      </c>
      <c r="U665">
        <v>0</v>
      </c>
      <c r="V665">
        <v>900</v>
      </c>
      <c r="W665">
        <v>300</v>
      </c>
      <c r="X665">
        <f t="shared" si="102"/>
        <v>104000</v>
      </c>
      <c r="Y665">
        <v>92500</v>
      </c>
      <c r="Z665" s="7">
        <v>4000000</v>
      </c>
      <c r="AA665">
        <v>2</v>
      </c>
    </row>
    <row r="666" spans="1:27" x14ac:dyDescent="0.45">
      <c r="A666">
        <f t="shared" si="104"/>
        <v>3</v>
      </c>
      <c r="B666" s="2">
        <v>44480</v>
      </c>
      <c r="C666" s="9">
        <v>44481</v>
      </c>
      <c r="D666" s="3" t="str">
        <f t="shared" si="110"/>
        <v>Close</v>
      </c>
      <c r="E666" t="s">
        <v>134</v>
      </c>
      <c r="F666" t="str">
        <f>IF(A666="","",IF($K$4=1,SUBSTITUTE(SUBSTITUTE(E666,"_","&amp;")&amp;" "&amp;'[1]Expiry Dates Fut'!$A$8&amp;"-NSF",#REF!,#REF!),"nse_fo|"&amp;SUBSTITUTE(E666,"_","&amp;")&amp;$B$4))</f>
        <v>nse_fo|MARUTIEntry Date</v>
      </c>
      <c r="G666">
        <v>100</v>
      </c>
      <c r="H666">
        <v>300</v>
      </c>
      <c r="I666">
        <f t="shared" si="103"/>
        <v>3</v>
      </c>
      <c r="J666" s="6">
        <v>7685.05</v>
      </c>
      <c r="K666" s="5">
        <f t="shared" si="105"/>
        <v>2305515</v>
      </c>
      <c r="L666" s="4">
        <v>7763.4</v>
      </c>
      <c r="M666" s="4">
        <f t="shared" si="106"/>
        <v>23504.999999999836</v>
      </c>
      <c r="N666" s="6">
        <v>440.22186100000005</v>
      </c>
      <c r="O666" s="6">
        <f t="shared" si="107"/>
        <v>23064.778138999834</v>
      </c>
      <c r="P666" s="5">
        <f t="shared" si="108"/>
        <v>2329020</v>
      </c>
      <c r="Q666" s="5" t="str">
        <f t="shared" si="109"/>
        <v/>
      </c>
      <c r="R666">
        <v>1</v>
      </c>
      <c r="S666">
        <v>0</v>
      </c>
      <c r="T666">
        <v>1</v>
      </c>
      <c r="U666">
        <v>0</v>
      </c>
      <c r="V666">
        <v>900</v>
      </c>
      <c r="W666">
        <v>300</v>
      </c>
      <c r="X666">
        <f t="shared" si="102"/>
        <v>102500</v>
      </c>
      <c r="Y666">
        <v>92500</v>
      </c>
      <c r="Z666" s="7">
        <v>4000000</v>
      </c>
      <c r="AA666">
        <v>2</v>
      </c>
    </row>
    <row r="667" spans="1:27" x14ac:dyDescent="0.45">
      <c r="A667">
        <f t="shared" si="104"/>
        <v>4</v>
      </c>
      <c r="B667" s="2">
        <v>44480</v>
      </c>
      <c r="C667" s="9">
        <v>44481</v>
      </c>
      <c r="D667" s="3" t="str">
        <f t="shared" si="110"/>
        <v>Close</v>
      </c>
      <c r="E667" t="s">
        <v>38</v>
      </c>
      <c r="F667" t="str">
        <f>IF(A667="","",IF($K$4=1,SUBSTITUTE(SUBSTITUTE(E667,"_","&amp;")&amp;" "&amp;'[1]Expiry Dates Fut'!$A$8&amp;"-NSF",#REF!,#REF!),"nse_fo|"&amp;SUBSTITUTE(E667,"_","&amp;")&amp;$B$4))</f>
        <v>nse_fo|MCXEntry Date</v>
      </c>
      <c r="G667">
        <v>350</v>
      </c>
      <c r="H667">
        <v>1050</v>
      </c>
      <c r="I667">
        <f t="shared" si="103"/>
        <v>3</v>
      </c>
      <c r="J667" s="6">
        <v>2056.75</v>
      </c>
      <c r="K667" s="5">
        <f t="shared" si="105"/>
        <v>2159587.5</v>
      </c>
      <c r="L667" s="4">
        <v>2026.1333333299999</v>
      </c>
      <c r="M667" s="4">
        <f t="shared" si="106"/>
        <v>-32147.500003500092</v>
      </c>
      <c r="N667" s="6">
        <v>408.59662649956397</v>
      </c>
      <c r="O667" s="6">
        <f t="shared" si="107"/>
        <v>-32556.096629999654</v>
      </c>
      <c r="P667" s="5">
        <f t="shared" si="108"/>
        <v>2127439.9999965001</v>
      </c>
      <c r="Q667" s="5" t="str">
        <f t="shared" si="109"/>
        <v/>
      </c>
      <c r="R667">
        <v>2</v>
      </c>
      <c r="S667">
        <v>1</v>
      </c>
      <c r="T667">
        <v>2</v>
      </c>
      <c r="U667">
        <v>0</v>
      </c>
      <c r="V667">
        <v>900</v>
      </c>
      <c r="W667">
        <v>300</v>
      </c>
      <c r="X667">
        <f t="shared" si="102"/>
        <v>103000</v>
      </c>
      <c r="Y667">
        <v>92500</v>
      </c>
      <c r="Z667" s="7">
        <v>4000000</v>
      </c>
      <c r="AA667">
        <v>2</v>
      </c>
    </row>
    <row r="668" spans="1:27" x14ac:dyDescent="0.45">
      <c r="A668">
        <f t="shared" si="104"/>
        <v>5</v>
      </c>
      <c r="B668" s="2">
        <v>44480</v>
      </c>
      <c r="C668" s="9">
        <v>44481</v>
      </c>
      <c r="D668" s="3" t="str">
        <f t="shared" si="110"/>
        <v>Close</v>
      </c>
      <c r="E668" t="s">
        <v>53</v>
      </c>
      <c r="F668" t="str">
        <f>IF(A668="","",IF($K$4=1,SUBSTITUTE(SUBSTITUTE(E668,"_","&amp;")&amp;" "&amp;'[1]Expiry Dates Fut'!$A$8&amp;"-NSF",#REF!,#REF!),"nse_fo|"&amp;SUBSTITUTE(E668,"_","&amp;")&amp;$B$4))</f>
        <v>nse_fo|TATAMOTORSEntry Date</v>
      </c>
      <c r="G668">
        <v>2850</v>
      </c>
      <c r="H668">
        <v>5700</v>
      </c>
      <c r="I668">
        <f t="shared" si="103"/>
        <v>2</v>
      </c>
      <c r="J668" s="6">
        <v>414.25</v>
      </c>
      <c r="K668" s="5">
        <f t="shared" si="105"/>
        <v>2361225</v>
      </c>
      <c r="L668" s="4">
        <v>432.85</v>
      </c>
      <c r="M668" s="4">
        <f t="shared" si="106"/>
        <v>106020.00000000013</v>
      </c>
      <c r="N668" s="6">
        <v>459.92936199999997</v>
      </c>
      <c r="O668" s="6">
        <f t="shared" si="107"/>
        <v>105560.07063800014</v>
      </c>
      <c r="P668" s="5">
        <f t="shared" si="108"/>
        <v>2467245</v>
      </c>
      <c r="Q668" s="5" t="str">
        <f t="shared" si="109"/>
        <v/>
      </c>
      <c r="R668">
        <v>1</v>
      </c>
      <c r="S668">
        <v>0</v>
      </c>
      <c r="T668">
        <v>1</v>
      </c>
      <c r="U668">
        <v>0</v>
      </c>
      <c r="V668">
        <v>900</v>
      </c>
      <c r="W668">
        <v>300</v>
      </c>
      <c r="X668">
        <f t="shared" si="102"/>
        <v>102500</v>
      </c>
      <c r="Y668">
        <v>92500</v>
      </c>
      <c r="Z668" s="7">
        <v>4000000</v>
      </c>
      <c r="AA668">
        <v>2</v>
      </c>
    </row>
    <row r="669" spans="1:27" x14ac:dyDescent="0.45">
      <c r="A669">
        <f t="shared" si="104"/>
        <v>6</v>
      </c>
      <c r="B669" s="2">
        <v>44480</v>
      </c>
      <c r="C669" s="9">
        <v>44481</v>
      </c>
      <c r="D669" s="3" t="str">
        <f t="shared" si="110"/>
        <v>Close</v>
      </c>
      <c r="E669" t="s">
        <v>77</v>
      </c>
      <c r="F669" t="str">
        <f>IF(A669="","",IF($K$4=1,SUBSTITUTE(SUBSTITUTE(E669,"_","&amp;")&amp;" "&amp;'[1]Expiry Dates Fut'!$A$8&amp;"-NSF",#REF!,#REF!),"nse_fo|"&amp;SUBSTITUTE(E669,"_","&amp;")&amp;$B$4))</f>
        <v>nse_fo|TATAPOWEREntry Date</v>
      </c>
      <c r="G669">
        <v>6750</v>
      </c>
      <c r="H669">
        <v>13500</v>
      </c>
      <c r="I669">
        <f t="shared" si="103"/>
        <v>2</v>
      </c>
      <c r="J669" s="6">
        <v>186.95</v>
      </c>
      <c r="K669" s="5">
        <f t="shared" si="105"/>
        <v>2523825</v>
      </c>
      <c r="L669" s="4">
        <v>193.02500000000001</v>
      </c>
      <c r="M669" s="4">
        <f t="shared" si="106"/>
        <v>82012.500000000233</v>
      </c>
      <c r="N669" s="6">
        <v>484.44994750000001</v>
      </c>
      <c r="O669" s="6">
        <f t="shared" si="107"/>
        <v>81528.050052500228</v>
      </c>
      <c r="P669" s="5">
        <f t="shared" si="108"/>
        <v>2605837.5</v>
      </c>
      <c r="Q669" s="5" t="str">
        <f t="shared" si="109"/>
        <v/>
      </c>
      <c r="R669">
        <v>1</v>
      </c>
      <c r="S669">
        <v>0</v>
      </c>
      <c r="T669">
        <v>2</v>
      </c>
      <c r="U669">
        <v>0</v>
      </c>
      <c r="V669">
        <v>900</v>
      </c>
      <c r="W669">
        <v>300</v>
      </c>
      <c r="X669">
        <f t="shared" si="102"/>
        <v>102500</v>
      </c>
      <c r="Y669">
        <v>92500</v>
      </c>
      <c r="Z669" s="7">
        <v>4000000</v>
      </c>
      <c r="AA669">
        <v>2</v>
      </c>
    </row>
    <row r="670" spans="1:27" x14ac:dyDescent="0.45">
      <c r="A670">
        <v>1</v>
      </c>
      <c r="B670" s="2">
        <v>44481</v>
      </c>
      <c r="C670" s="9">
        <v>44482</v>
      </c>
      <c r="D670" s="3" t="str">
        <f t="shared" si="110"/>
        <v>Close</v>
      </c>
      <c r="E670" t="s">
        <v>177</v>
      </c>
      <c r="F670" t="str">
        <f>IF(A670="","",IF($K$4=1,SUBSTITUTE(SUBSTITUTE(E670,"_","&amp;")&amp;" "&amp;'[1]Expiry Dates Fut'!$A$8&amp;"-NSF",#REF!,#REF!),"nse_fo|"&amp;SUBSTITUTE(E670,"_","&amp;")&amp;$B$4))</f>
        <v>nse_fo|ABFRLEntry Date</v>
      </c>
      <c r="G670">
        <v>2600</v>
      </c>
      <c r="H670">
        <v>7800</v>
      </c>
      <c r="I670">
        <f t="shared" si="103"/>
        <v>3</v>
      </c>
      <c r="J670" s="6">
        <v>273.64999999999998</v>
      </c>
      <c r="K670" s="5">
        <f t="shared" si="105"/>
        <v>2134470</v>
      </c>
      <c r="L670" s="4">
        <v>270.76666667000001</v>
      </c>
      <c r="M670" s="4">
        <f t="shared" si="106"/>
        <v>-22489.999973999773</v>
      </c>
      <c r="N670" s="6">
        <v>405.55007000323963</v>
      </c>
      <c r="O670" s="6">
        <f t="shared" si="107"/>
        <v>-22895.550044003012</v>
      </c>
      <c r="P670" s="5">
        <f t="shared" si="108"/>
        <v>2111980.0000260002</v>
      </c>
      <c r="Q670" s="5" t="str">
        <f t="shared" si="109"/>
        <v/>
      </c>
      <c r="R670">
        <v>1</v>
      </c>
      <c r="S670">
        <v>0</v>
      </c>
      <c r="T670">
        <v>2</v>
      </c>
      <c r="U670">
        <v>0</v>
      </c>
      <c r="V670">
        <v>900</v>
      </c>
      <c r="W670">
        <v>300</v>
      </c>
      <c r="X670">
        <f t="shared" si="102"/>
        <v>114000</v>
      </c>
      <c r="Y670">
        <v>92500</v>
      </c>
      <c r="Z670" s="7">
        <v>4000000</v>
      </c>
      <c r="AA670">
        <v>2</v>
      </c>
    </row>
    <row r="671" spans="1:27" x14ac:dyDescent="0.45">
      <c r="A671">
        <f t="shared" si="104"/>
        <v>2</v>
      </c>
      <c r="B671" s="2">
        <v>44481</v>
      </c>
      <c r="C671" s="9">
        <v>44482</v>
      </c>
      <c r="D671" s="3" t="str">
        <f t="shared" si="110"/>
        <v>Close</v>
      </c>
      <c r="E671" t="s">
        <v>148</v>
      </c>
      <c r="F671" t="str">
        <f>IF(A671="","",IF($K$4=1,SUBSTITUTE(SUBSTITUTE(E671,"_","&amp;")&amp;" "&amp;'[1]Expiry Dates Fut'!$A$8&amp;"-NSF",#REF!,#REF!),"nse_fo|"&amp;SUBSTITUTE(E671,"_","&amp;")&amp;$B$4))</f>
        <v>nse_fo|BAJAJFINSVEntry Date</v>
      </c>
      <c r="G671">
        <v>75</v>
      </c>
      <c r="H671">
        <v>150</v>
      </c>
      <c r="I671">
        <f t="shared" si="103"/>
        <v>2</v>
      </c>
      <c r="J671" s="6">
        <v>18211.900000000001</v>
      </c>
      <c r="K671" s="5">
        <f t="shared" si="105"/>
        <v>2731785</v>
      </c>
      <c r="L671" s="4">
        <v>18318.45</v>
      </c>
      <c r="M671" s="4">
        <f t="shared" si="106"/>
        <v>15982.499999999891</v>
      </c>
      <c r="N671" s="6">
        <v>511.40944149999996</v>
      </c>
      <c r="O671" s="6">
        <f t="shared" si="107"/>
        <v>15471.090558499891</v>
      </c>
      <c r="P671" s="5">
        <f t="shared" si="108"/>
        <v>2747767.5</v>
      </c>
      <c r="Q671" s="5" t="str">
        <f t="shared" si="109"/>
        <v/>
      </c>
      <c r="R671">
        <v>1</v>
      </c>
      <c r="S671">
        <v>0</v>
      </c>
      <c r="T671">
        <v>1</v>
      </c>
      <c r="U671">
        <v>0</v>
      </c>
      <c r="V671">
        <v>900</v>
      </c>
      <c r="W671">
        <v>300</v>
      </c>
      <c r="X671">
        <f t="shared" si="102"/>
        <v>114000</v>
      </c>
      <c r="Y671">
        <v>92500</v>
      </c>
      <c r="Z671" s="7">
        <v>4000000</v>
      </c>
      <c r="AA671">
        <v>2</v>
      </c>
    </row>
    <row r="672" spans="1:27" x14ac:dyDescent="0.45">
      <c r="A672">
        <f t="shared" si="104"/>
        <v>3</v>
      </c>
      <c r="B672" s="2">
        <v>44481</v>
      </c>
      <c r="C672" s="9">
        <v>44482</v>
      </c>
      <c r="D672" s="3" t="str">
        <f t="shared" si="110"/>
        <v>Close</v>
      </c>
      <c r="E672" t="s">
        <v>185</v>
      </c>
      <c r="F672" t="str">
        <f>IF(A672="","",IF($K$4=1,SUBSTITUTE(SUBSTITUTE(E672,"_","&amp;")&amp;" "&amp;'[1]Expiry Dates Fut'!$A$8&amp;"-NSF",#REF!,#REF!),"nse_fo|"&amp;SUBSTITUTE(E672,"_","&amp;")&amp;$B$4))</f>
        <v>nse_fo|COROMANDELEntry Date</v>
      </c>
      <c r="G672">
        <v>625</v>
      </c>
      <c r="H672">
        <v>2500</v>
      </c>
      <c r="I672">
        <f t="shared" si="103"/>
        <v>4</v>
      </c>
      <c r="J672" s="6">
        <v>871.65</v>
      </c>
      <c r="K672" s="5">
        <f t="shared" si="105"/>
        <v>2179125</v>
      </c>
      <c r="L672" s="4">
        <v>864.6</v>
      </c>
      <c r="M672" s="4">
        <f t="shared" si="106"/>
        <v>-17624.999999999887</v>
      </c>
      <c r="N672" s="6">
        <v>413.71187499999996</v>
      </c>
      <c r="O672" s="6">
        <f t="shared" si="107"/>
        <v>-18038.711874999888</v>
      </c>
      <c r="P672" s="5">
        <f t="shared" si="108"/>
        <v>2161500</v>
      </c>
      <c r="Q672" s="5" t="str">
        <f t="shared" si="109"/>
        <v/>
      </c>
      <c r="R672">
        <v>2</v>
      </c>
      <c r="S672">
        <v>1</v>
      </c>
      <c r="T672">
        <v>1</v>
      </c>
      <c r="U672">
        <v>0</v>
      </c>
      <c r="V672">
        <v>900</v>
      </c>
      <c r="W672">
        <v>300</v>
      </c>
      <c r="X672">
        <f t="shared" si="102"/>
        <v>114500</v>
      </c>
      <c r="Y672">
        <v>92500</v>
      </c>
      <c r="Z672" s="7">
        <v>4000000</v>
      </c>
      <c r="AA672">
        <v>2</v>
      </c>
    </row>
    <row r="673" spans="1:27" x14ac:dyDescent="0.45">
      <c r="A673">
        <f t="shared" si="104"/>
        <v>4</v>
      </c>
      <c r="B673" s="2">
        <v>44481</v>
      </c>
      <c r="C673" s="9">
        <v>44482</v>
      </c>
      <c r="D673" s="3" t="str">
        <f t="shared" si="110"/>
        <v>Close</v>
      </c>
      <c r="E673" t="s">
        <v>193</v>
      </c>
      <c r="F673" t="str">
        <f>IF(A673="","",IF($K$4=1,SUBSTITUTE(SUBSTITUTE(E673,"_","&amp;")&amp;" "&amp;'[1]Expiry Dates Fut'!$A$8&amp;"-NSF",#REF!,#REF!),"nse_fo|"&amp;SUBSTITUTE(E673,"_","&amp;")&amp;$B$4))</f>
        <v>nse_fo|DELTACORPEntry Date</v>
      </c>
      <c r="G673">
        <v>2300</v>
      </c>
      <c r="H673">
        <v>6900</v>
      </c>
      <c r="I673">
        <f t="shared" si="103"/>
        <v>3</v>
      </c>
      <c r="J673" s="6">
        <v>295.75</v>
      </c>
      <c r="K673" s="5">
        <f t="shared" si="105"/>
        <v>2040675</v>
      </c>
      <c r="L673" s="4">
        <v>286.10000000000002</v>
      </c>
      <c r="M673" s="4">
        <f t="shared" si="106"/>
        <v>-66584.99999999984</v>
      </c>
      <c r="N673" s="6">
        <v>384.18571900000006</v>
      </c>
      <c r="O673" s="6">
        <f t="shared" si="107"/>
        <v>-66969.185718999841</v>
      </c>
      <c r="P673" s="5">
        <f t="shared" si="108"/>
        <v>1974090.0000000002</v>
      </c>
      <c r="Q673" s="5" t="str">
        <f t="shared" si="109"/>
        <v/>
      </c>
      <c r="R673">
        <v>2</v>
      </c>
      <c r="S673">
        <v>1</v>
      </c>
      <c r="T673">
        <v>1</v>
      </c>
      <c r="U673">
        <v>0</v>
      </c>
      <c r="V673">
        <v>900</v>
      </c>
      <c r="W673">
        <v>300</v>
      </c>
      <c r="X673">
        <f t="shared" si="102"/>
        <v>114500</v>
      </c>
      <c r="Y673">
        <v>92500</v>
      </c>
      <c r="Z673" s="7">
        <v>4000000</v>
      </c>
      <c r="AA673">
        <v>2</v>
      </c>
    </row>
    <row r="674" spans="1:27" x14ac:dyDescent="0.45">
      <c r="A674">
        <f t="shared" si="104"/>
        <v>5</v>
      </c>
      <c r="B674" s="2">
        <v>44481</v>
      </c>
      <c r="C674" s="9">
        <v>44482</v>
      </c>
      <c r="D674" s="3" t="str">
        <f t="shared" si="110"/>
        <v>Close</v>
      </c>
      <c r="E674" t="s">
        <v>187</v>
      </c>
      <c r="F674" t="str">
        <f>IF(A674="","",IF($K$4=1,SUBSTITUTE(SUBSTITUTE(E674,"_","&amp;")&amp;" "&amp;'[1]Expiry Dates Fut'!$A$8&amp;"-NSF",#REF!,#REF!),"nse_fo|"&amp;SUBSTITUTE(E674,"_","&amp;")&amp;$B$4))</f>
        <v>nse_fo|INDHOTELEntry Date</v>
      </c>
      <c r="G674">
        <v>3900</v>
      </c>
      <c r="H674">
        <v>7800</v>
      </c>
      <c r="I674">
        <f t="shared" si="103"/>
        <v>2</v>
      </c>
      <c r="J674" s="6">
        <v>214.75</v>
      </c>
      <c r="K674" s="5">
        <f t="shared" si="105"/>
        <v>1675050</v>
      </c>
      <c r="L674" s="4">
        <v>216.4</v>
      </c>
      <c r="M674" s="4">
        <f t="shared" si="106"/>
        <v>12870.000000000044</v>
      </c>
      <c r="N674" s="6">
        <v>332.22206200000005</v>
      </c>
      <c r="O674" s="6">
        <f t="shared" si="107"/>
        <v>12537.777938000043</v>
      </c>
      <c r="P674" s="5">
        <f t="shared" si="108"/>
        <v>1687920</v>
      </c>
      <c r="Q674" s="5" t="str">
        <f t="shared" si="109"/>
        <v/>
      </c>
      <c r="R674">
        <v>2</v>
      </c>
      <c r="S674">
        <v>1</v>
      </c>
      <c r="T674">
        <v>1</v>
      </c>
      <c r="U674">
        <v>0</v>
      </c>
      <c r="V674">
        <v>900</v>
      </c>
      <c r="W674">
        <v>300</v>
      </c>
      <c r="X674">
        <f t="shared" si="102"/>
        <v>114500</v>
      </c>
      <c r="Y674">
        <v>92500</v>
      </c>
      <c r="Z674" s="7">
        <v>4000000</v>
      </c>
      <c r="AA674">
        <v>2</v>
      </c>
    </row>
    <row r="675" spans="1:27" x14ac:dyDescent="0.45">
      <c r="A675">
        <f t="shared" si="104"/>
        <v>6</v>
      </c>
      <c r="B675" s="2">
        <v>44481</v>
      </c>
      <c r="C675" s="9">
        <v>44482</v>
      </c>
      <c r="D675" s="3" t="str">
        <f t="shared" si="110"/>
        <v>Close</v>
      </c>
      <c r="E675" t="s">
        <v>78</v>
      </c>
      <c r="F675" t="str">
        <f>IF(A675="","",IF($K$4=1,SUBSTITUTE(SUBSTITUTE(E675,"_","&amp;")&amp;" "&amp;'[1]Expiry Dates Fut'!$A$8&amp;"-NSF",#REF!,#REF!),"nse_fo|"&amp;SUBSTITUTE(E675,"_","&amp;")&amp;$B$4))</f>
        <v>nse_fo|JUBLFOODEntry Date</v>
      </c>
      <c r="G675">
        <v>250</v>
      </c>
      <c r="H675">
        <v>500</v>
      </c>
      <c r="I675">
        <f t="shared" si="103"/>
        <v>2</v>
      </c>
      <c r="J675" s="6">
        <v>4374.6000000000004</v>
      </c>
      <c r="K675" s="5">
        <f t="shared" si="105"/>
        <v>2187300</v>
      </c>
      <c r="L675" s="4">
        <v>4355.45</v>
      </c>
      <c r="M675" s="4">
        <f t="shared" si="106"/>
        <v>-9575.0000000002728</v>
      </c>
      <c r="N675" s="6">
        <v>416.09811500000001</v>
      </c>
      <c r="O675" s="6">
        <f t="shared" si="107"/>
        <v>-9991.0981150002735</v>
      </c>
      <c r="P675" s="5">
        <f t="shared" si="108"/>
        <v>2177725</v>
      </c>
      <c r="Q675" s="5" t="str">
        <f t="shared" si="109"/>
        <v/>
      </c>
      <c r="R675">
        <v>2</v>
      </c>
      <c r="S675">
        <v>1</v>
      </c>
      <c r="T675">
        <v>1</v>
      </c>
      <c r="U675">
        <v>0</v>
      </c>
      <c r="V675">
        <v>900</v>
      </c>
      <c r="W675">
        <v>300</v>
      </c>
      <c r="X675">
        <f t="shared" si="102"/>
        <v>114500</v>
      </c>
      <c r="Y675">
        <v>92500</v>
      </c>
      <c r="Z675" s="7">
        <v>4000000</v>
      </c>
      <c r="AA675">
        <v>2</v>
      </c>
    </row>
    <row r="676" spans="1:27" x14ac:dyDescent="0.45">
      <c r="A676">
        <f t="shared" si="104"/>
        <v>7</v>
      </c>
      <c r="B676" s="2">
        <v>44481</v>
      </c>
      <c r="C676" s="9">
        <v>44482</v>
      </c>
      <c r="D676" s="3" t="str">
        <f t="shared" si="110"/>
        <v>Close</v>
      </c>
      <c r="E676" t="s">
        <v>35</v>
      </c>
      <c r="F676" t="str">
        <f>IF(A676="","",IF($K$4=1,SUBSTITUTE(SUBSTITUTE(E676,"_","&amp;")&amp;" "&amp;'[1]Expiry Dates Fut'!$A$8&amp;"-NSF",#REF!,#REF!),"nse_fo|"&amp;SUBSTITUTE(E676,"_","&amp;")&amp;$B$4))</f>
        <v>nse_fo|TITANEntry Date</v>
      </c>
      <c r="G676">
        <v>375</v>
      </c>
      <c r="H676">
        <v>750</v>
      </c>
      <c r="I676">
        <f t="shared" si="103"/>
        <v>2</v>
      </c>
      <c r="J676" s="6">
        <v>2465.1</v>
      </c>
      <c r="K676" s="5">
        <f t="shared" si="105"/>
        <v>1848825</v>
      </c>
      <c r="L676" s="4">
        <v>2504.65</v>
      </c>
      <c r="M676" s="4">
        <f t="shared" si="106"/>
        <v>29662.500000000138</v>
      </c>
      <c r="N676" s="6">
        <v>363.71713749999998</v>
      </c>
      <c r="O676" s="6">
        <f t="shared" si="107"/>
        <v>29298.782862500138</v>
      </c>
      <c r="P676" s="5">
        <f t="shared" si="108"/>
        <v>1878487.5</v>
      </c>
      <c r="Q676" s="5" t="str">
        <f t="shared" si="109"/>
        <v/>
      </c>
      <c r="R676">
        <v>1</v>
      </c>
      <c r="S676">
        <v>0</v>
      </c>
      <c r="T676">
        <v>1</v>
      </c>
      <c r="U676">
        <v>0</v>
      </c>
      <c r="V676">
        <v>900</v>
      </c>
      <c r="W676">
        <v>300</v>
      </c>
      <c r="X676">
        <f t="shared" si="102"/>
        <v>114000</v>
      </c>
      <c r="Y676">
        <v>92500</v>
      </c>
      <c r="Z676" s="7">
        <v>4000000</v>
      </c>
      <c r="AA676">
        <v>2</v>
      </c>
    </row>
    <row r="677" spans="1:27" x14ac:dyDescent="0.45">
      <c r="A677">
        <f t="shared" si="104"/>
        <v>8</v>
      </c>
      <c r="B677" s="2">
        <v>44482</v>
      </c>
      <c r="C677" s="9">
        <v>44483</v>
      </c>
      <c r="D677" s="3" t="str">
        <f t="shared" si="110"/>
        <v>Close</v>
      </c>
      <c r="E677" t="s">
        <v>32</v>
      </c>
      <c r="F677" t="str">
        <f>IF(A677="","",IF($K$4=1,SUBSTITUTE(SUBSTITUTE(E677,"_","&amp;")&amp;" "&amp;'[1]Expiry Dates Fut'!$A$8&amp;"-NSF",#REF!,#REF!),"nse_fo|"&amp;SUBSTITUTE(E677,"_","&amp;")&amp;$B$4))</f>
        <v>nse_fo|ASHOKLEYEntry Date</v>
      </c>
      <c r="G677">
        <v>4500</v>
      </c>
      <c r="H677">
        <v>13500</v>
      </c>
      <c r="I677">
        <f t="shared" si="103"/>
        <v>3</v>
      </c>
      <c r="J677" s="6">
        <v>147.80000000000001</v>
      </c>
      <c r="K677" s="5">
        <f t="shared" si="105"/>
        <v>1995300.0000000002</v>
      </c>
      <c r="L677" s="4">
        <v>145.23333332999999</v>
      </c>
      <c r="M677" s="4">
        <f t="shared" si="106"/>
        <v>-34650.000045000241</v>
      </c>
      <c r="N677" s="6">
        <v>380.48736999439302</v>
      </c>
      <c r="O677" s="6">
        <f t="shared" si="107"/>
        <v>-35030.487414994634</v>
      </c>
      <c r="P677" s="5">
        <f t="shared" si="108"/>
        <v>1960649.9999549999</v>
      </c>
      <c r="Q677" s="5" t="str">
        <f t="shared" si="109"/>
        <v/>
      </c>
      <c r="R677">
        <v>2</v>
      </c>
      <c r="S677">
        <v>1</v>
      </c>
      <c r="T677">
        <v>1</v>
      </c>
      <c r="U677">
        <v>0</v>
      </c>
      <c r="V677">
        <v>900</v>
      </c>
      <c r="W677">
        <v>300</v>
      </c>
      <c r="X677">
        <f t="shared" si="102"/>
        <v>114500</v>
      </c>
      <c r="Y677">
        <v>92500</v>
      </c>
      <c r="Z677" s="7">
        <v>4000000</v>
      </c>
      <c r="AA677">
        <v>2</v>
      </c>
    </row>
    <row r="678" spans="1:27" x14ac:dyDescent="0.45">
      <c r="A678">
        <f t="shared" si="104"/>
        <v>9</v>
      </c>
      <c r="B678" s="2">
        <v>44482</v>
      </c>
      <c r="C678" s="9">
        <v>44483</v>
      </c>
      <c r="D678" s="3" t="str">
        <f t="shared" si="110"/>
        <v>Close</v>
      </c>
      <c r="E678" t="s">
        <v>47</v>
      </c>
      <c r="F678" t="str">
        <f>IF(A678="","",IF($K$4=1,SUBSTITUTE(SUBSTITUTE(E678,"_","&amp;")&amp;" "&amp;'[1]Expiry Dates Fut'!$A$8&amp;"-NSF",#REF!,#REF!),"nse_fo|"&amp;SUBSTITUTE(E678,"_","&amp;")&amp;$B$4))</f>
        <v>nse_fo|BHELEntry Date</v>
      </c>
      <c r="G678">
        <v>10500</v>
      </c>
      <c r="H678">
        <v>31500</v>
      </c>
      <c r="I678">
        <f t="shared" si="103"/>
        <v>3</v>
      </c>
      <c r="J678" s="6">
        <v>76.349999999999994</v>
      </c>
      <c r="K678" s="5">
        <f t="shared" si="105"/>
        <v>2405025</v>
      </c>
      <c r="L678" s="4">
        <v>75.383333329999999</v>
      </c>
      <c r="M678" s="4">
        <f t="shared" si="106"/>
        <v>-30450.000104999846</v>
      </c>
      <c r="N678" s="6">
        <v>450.33615998691704</v>
      </c>
      <c r="O678" s="6">
        <f t="shared" si="107"/>
        <v>-30900.336264986763</v>
      </c>
      <c r="P678" s="5">
        <f t="shared" si="108"/>
        <v>2374574.9998949999</v>
      </c>
      <c r="Q678" s="5" t="str">
        <f t="shared" si="109"/>
        <v/>
      </c>
      <c r="R678">
        <v>1</v>
      </c>
      <c r="S678">
        <v>0</v>
      </c>
      <c r="T678">
        <v>2</v>
      </c>
      <c r="U678">
        <v>0</v>
      </c>
      <c r="V678">
        <v>900</v>
      </c>
      <c r="W678">
        <v>300</v>
      </c>
      <c r="X678">
        <f t="shared" si="102"/>
        <v>114000</v>
      </c>
      <c r="Y678">
        <v>92500</v>
      </c>
      <c r="Z678" s="7">
        <v>4000000</v>
      </c>
      <c r="AA678">
        <v>2</v>
      </c>
    </row>
    <row r="679" spans="1:27" x14ac:dyDescent="0.45">
      <c r="A679">
        <f t="shared" si="104"/>
        <v>10</v>
      </c>
      <c r="B679" s="2">
        <v>44482</v>
      </c>
      <c r="C679" s="9">
        <v>44483</v>
      </c>
      <c r="D679" s="3" t="str">
        <f t="shared" si="110"/>
        <v>Close</v>
      </c>
      <c r="E679" t="s">
        <v>51</v>
      </c>
      <c r="F679" t="str">
        <f>IF(A679="","",IF($K$4=1,SUBSTITUTE(SUBSTITUTE(E679,"_","&amp;")&amp;" "&amp;'[1]Expiry Dates Fut'!$A$8&amp;"-NSF",#REF!,#REF!),"nse_fo|"&amp;SUBSTITUTE(E679,"_","&amp;")&amp;$B$4))</f>
        <v>nse_fo|JINDALSTELEntry Date</v>
      </c>
      <c r="G679">
        <v>2500</v>
      </c>
      <c r="H679">
        <v>5000</v>
      </c>
      <c r="I679">
        <f t="shared" si="103"/>
        <v>2</v>
      </c>
      <c r="J679" s="6">
        <v>440.1</v>
      </c>
      <c r="K679" s="5">
        <f t="shared" si="105"/>
        <v>2200500</v>
      </c>
      <c r="L679" s="4">
        <v>434.95</v>
      </c>
      <c r="M679" s="4">
        <f t="shared" si="106"/>
        <v>-25750.000000000171</v>
      </c>
      <c r="N679" s="6">
        <v>416.31614999999999</v>
      </c>
      <c r="O679" s="6">
        <f t="shared" si="107"/>
        <v>-26166.31615000017</v>
      </c>
      <c r="P679" s="5">
        <f t="shared" si="108"/>
        <v>2174750</v>
      </c>
      <c r="Q679" s="5" t="str">
        <f t="shared" si="109"/>
        <v/>
      </c>
      <c r="R679">
        <v>1</v>
      </c>
      <c r="S679">
        <v>0</v>
      </c>
      <c r="T679">
        <v>1</v>
      </c>
      <c r="U679">
        <v>0</v>
      </c>
      <c r="V679">
        <v>900</v>
      </c>
      <c r="W679">
        <v>300</v>
      </c>
      <c r="X679">
        <f t="shared" si="102"/>
        <v>114000</v>
      </c>
      <c r="Y679">
        <v>92500</v>
      </c>
      <c r="Z679" s="7">
        <v>4000000</v>
      </c>
      <c r="AA679">
        <v>2</v>
      </c>
    </row>
    <row r="680" spans="1:27" x14ac:dyDescent="0.45">
      <c r="A680">
        <f t="shared" si="104"/>
        <v>11</v>
      </c>
      <c r="B680" s="2">
        <v>44482</v>
      </c>
      <c r="C680" s="9">
        <v>44483</v>
      </c>
      <c r="D680" s="3" t="str">
        <f t="shared" si="110"/>
        <v>Close</v>
      </c>
      <c r="E680" t="s">
        <v>139</v>
      </c>
      <c r="F680" t="str">
        <f>IF(A680="","",IF($K$4=1,SUBSTITUTE(SUBSTITUTE(E680,"_","&amp;")&amp;" "&amp;'[1]Expiry Dates Fut'!$A$8&amp;"-NSF",#REF!,#REF!),"nse_fo|"&amp;SUBSTITUTE(E680,"_","&amp;")&amp;$B$4))</f>
        <v>nse_fo|M&amp;MEntry Date</v>
      </c>
      <c r="G680">
        <v>700</v>
      </c>
      <c r="H680">
        <v>2100</v>
      </c>
      <c r="I680">
        <f t="shared" si="103"/>
        <v>3</v>
      </c>
      <c r="J680" s="6">
        <v>936.15</v>
      </c>
      <c r="K680" s="5">
        <f t="shared" si="105"/>
        <v>1965915</v>
      </c>
      <c r="L680" s="4">
        <v>931.55</v>
      </c>
      <c r="M680" s="4">
        <f t="shared" si="106"/>
        <v>-9660.0000000000473</v>
      </c>
      <c r="N680" s="6">
        <v>378.62918200000007</v>
      </c>
      <c r="O680" s="6">
        <f t="shared" si="107"/>
        <v>-10038.629182000048</v>
      </c>
      <c r="P680" s="5">
        <f t="shared" si="108"/>
        <v>1956255</v>
      </c>
      <c r="Q680" s="5" t="str">
        <f t="shared" si="109"/>
        <v/>
      </c>
      <c r="R680">
        <v>2</v>
      </c>
      <c r="S680">
        <v>1</v>
      </c>
      <c r="T680">
        <v>1</v>
      </c>
      <c r="U680">
        <v>0</v>
      </c>
      <c r="V680">
        <v>900</v>
      </c>
      <c r="W680">
        <v>300</v>
      </c>
      <c r="X680">
        <f t="shared" ref="X680:X743" si="111">+IF(B680="","",IF(WEEKDAY(B680)=2,IF(R680=1,102500,IF(AND(R680=2,S680=1),103000,IF(AND(R680=2,S680=2),103500,104000))),IF(R680=1,114000,IF(AND(R680=2,S680=1),114500,IF(AND(R680=2,S680=2),115000,115500)))))</f>
        <v>114500</v>
      </c>
      <c r="Y680">
        <v>92500</v>
      </c>
      <c r="Z680" s="7">
        <v>4000000</v>
      </c>
      <c r="AA680">
        <v>2</v>
      </c>
    </row>
    <row r="681" spans="1:27" x14ac:dyDescent="0.45">
      <c r="A681">
        <f t="shared" si="104"/>
        <v>12</v>
      </c>
      <c r="B681" s="2">
        <v>44482</v>
      </c>
      <c r="C681" s="9">
        <v>44483</v>
      </c>
      <c r="D681" s="3" t="str">
        <f t="shared" si="110"/>
        <v>Close</v>
      </c>
      <c r="E681" t="s">
        <v>42</v>
      </c>
      <c r="F681" t="str">
        <f>IF(A681="","",IF($K$4=1,SUBSTITUTE(SUBSTITUTE(E681,"_","&amp;")&amp;" "&amp;'[1]Expiry Dates Fut'!$A$8&amp;"-NSF",#REF!,#REF!),"nse_fo|"&amp;SUBSTITUTE(E681,"_","&amp;")&amp;$B$4))</f>
        <v>nse_fo|POWERGRIDEntry Date</v>
      </c>
      <c r="G681">
        <v>5333</v>
      </c>
      <c r="H681">
        <v>10666</v>
      </c>
      <c r="I681">
        <f t="shared" ref="I681:I744" si="112">+IF(D681="","",H681/G681)</f>
        <v>2</v>
      </c>
      <c r="J681" s="6">
        <v>203.4</v>
      </c>
      <c r="K681" s="5">
        <f t="shared" si="105"/>
        <v>2169464.4</v>
      </c>
      <c r="L681" s="4">
        <v>199.65</v>
      </c>
      <c r="M681" s="4">
        <f t="shared" si="106"/>
        <v>-39997.5</v>
      </c>
      <c r="N681" s="6">
        <v>409.28968798000005</v>
      </c>
      <c r="O681" s="6">
        <f t="shared" si="107"/>
        <v>-40406.789687980003</v>
      </c>
      <c r="P681" s="5">
        <f t="shared" si="108"/>
        <v>2129466.9</v>
      </c>
      <c r="Q681" s="5" t="str">
        <f t="shared" si="109"/>
        <v/>
      </c>
      <c r="R681">
        <v>1</v>
      </c>
      <c r="S681">
        <v>0</v>
      </c>
      <c r="T681">
        <v>1</v>
      </c>
      <c r="U681">
        <v>0</v>
      </c>
      <c r="V681">
        <v>900</v>
      </c>
      <c r="W681">
        <v>300</v>
      </c>
      <c r="X681">
        <f t="shared" si="111"/>
        <v>114000</v>
      </c>
      <c r="Y681">
        <v>92500</v>
      </c>
      <c r="Z681" s="7">
        <v>4000000</v>
      </c>
      <c r="AA681">
        <v>2</v>
      </c>
    </row>
    <row r="682" spans="1:27" x14ac:dyDescent="0.45">
      <c r="A682">
        <f t="shared" si="104"/>
        <v>13</v>
      </c>
      <c r="B682" s="2">
        <v>44482</v>
      </c>
      <c r="C682" s="9">
        <v>44483</v>
      </c>
      <c r="D682" s="3" t="str">
        <f t="shared" si="110"/>
        <v>Close</v>
      </c>
      <c r="E682" t="s">
        <v>142</v>
      </c>
      <c r="F682" t="str">
        <f>IF(A682="","",IF($K$4=1,SUBSTITUTE(SUBSTITUTE(E682,"_","&amp;")&amp;" "&amp;'[1]Expiry Dates Fut'!$A$8&amp;"-NSF",#REF!,#REF!),"nse_fo|"&amp;SUBSTITUTE(E682,"_","&amp;")&amp;$B$4))</f>
        <v>nse_fo|TATACHEMEntry Date</v>
      </c>
      <c r="G682">
        <v>1000</v>
      </c>
      <c r="H682">
        <v>2000</v>
      </c>
      <c r="I682">
        <f t="shared" si="112"/>
        <v>2</v>
      </c>
      <c r="J682" s="6">
        <v>1143</v>
      </c>
      <c r="K682" s="5">
        <f t="shared" si="105"/>
        <v>2286000</v>
      </c>
      <c r="L682" s="4">
        <v>1118.95</v>
      </c>
      <c r="M682" s="4">
        <f t="shared" si="106"/>
        <v>-48099.999999999913</v>
      </c>
      <c r="N682" s="6">
        <v>427.99794000000009</v>
      </c>
      <c r="O682" s="6">
        <f t="shared" si="107"/>
        <v>-48527.997939999914</v>
      </c>
      <c r="P682" s="5">
        <f t="shared" si="108"/>
        <v>2237900</v>
      </c>
      <c r="Q682" s="5" t="str">
        <f t="shared" si="109"/>
        <v/>
      </c>
      <c r="R682">
        <v>2</v>
      </c>
      <c r="S682">
        <v>1</v>
      </c>
      <c r="T682">
        <v>1</v>
      </c>
      <c r="U682">
        <v>0</v>
      </c>
      <c r="V682">
        <v>900</v>
      </c>
      <c r="W682">
        <v>300</v>
      </c>
      <c r="X682">
        <f t="shared" si="111"/>
        <v>114500</v>
      </c>
      <c r="Y682">
        <v>92500</v>
      </c>
      <c r="Z682" s="7">
        <v>4000000</v>
      </c>
      <c r="AA682">
        <v>2</v>
      </c>
    </row>
    <row r="683" spans="1:27" x14ac:dyDescent="0.45">
      <c r="A683">
        <f t="shared" si="104"/>
        <v>14</v>
      </c>
      <c r="B683" s="2">
        <v>44482</v>
      </c>
      <c r="C683" s="9">
        <v>44483</v>
      </c>
      <c r="D683" s="3" t="str">
        <f t="shared" si="110"/>
        <v>Close</v>
      </c>
      <c r="E683" t="s">
        <v>53</v>
      </c>
      <c r="F683" t="str">
        <f>IF(A683="","",IF($K$4=1,SUBSTITUTE(SUBSTITUTE(E683,"_","&amp;")&amp;" "&amp;'[1]Expiry Dates Fut'!$A$8&amp;"-NSF",#REF!,#REF!),"nse_fo|"&amp;SUBSTITUTE(E683,"_","&amp;")&amp;$B$4))</f>
        <v>nse_fo|TATAMOTORSEntry Date</v>
      </c>
      <c r="G683">
        <v>2850</v>
      </c>
      <c r="H683">
        <v>2850</v>
      </c>
      <c r="I683">
        <f t="shared" si="112"/>
        <v>1</v>
      </c>
      <c r="J683" s="6">
        <v>498.5</v>
      </c>
      <c r="K683" s="5">
        <f t="shared" si="105"/>
        <v>1420725</v>
      </c>
      <c r="L683" s="4">
        <v>507.4</v>
      </c>
      <c r="M683" s="4">
        <f t="shared" si="106"/>
        <v>25364.999999999935</v>
      </c>
      <c r="N683" s="6">
        <v>290.74714899999992</v>
      </c>
      <c r="O683" s="6">
        <f t="shared" si="107"/>
        <v>25074.252850999936</v>
      </c>
      <c r="P683" s="5">
        <f t="shared" si="108"/>
        <v>1446090</v>
      </c>
      <c r="Q683" s="5" t="str">
        <f t="shared" si="109"/>
        <v/>
      </c>
      <c r="R683">
        <v>2</v>
      </c>
      <c r="S683">
        <v>1</v>
      </c>
      <c r="T683">
        <v>1</v>
      </c>
      <c r="U683">
        <v>0</v>
      </c>
      <c r="V683">
        <v>900</v>
      </c>
      <c r="W683">
        <v>300</v>
      </c>
      <c r="X683">
        <f t="shared" si="111"/>
        <v>114500</v>
      </c>
      <c r="Y683">
        <v>92500</v>
      </c>
      <c r="Z683" s="7">
        <v>4000000</v>
      </c>
      <c r="AA683">
        <v>2</v>
      </c>
    </row>
    <row r="684" spans="1:27" x14ac:dyDescent="0.45">
      <c r="A684">
        <f t="shared" si="104"/>
        <v>15</v>
      </c>
      <c r="B684" s="2">
        <v>44482</v>
      </c>
      <c r="C684" s="9">
        <v>44483</v>
      </c>
      <c r="D684" s="3" t="str">
        <f t="shared" si="110"/>
        <v>Close</v>
      </c>
      <c r="E684" t="s">
        <v>77</v>
      </c>
      <c r="F684" t="str">
        <f>IF(A684="","",IF($K$4=1,SUBSTITUTE(SUBSTITUTE(E684,"_","&amp;")&amp;" "&amp;'[1]Expiry Dates Fut'!$A$8&amp;"-NSF",#REF!,#REF!),"nse_fo|"&amp;SUBSTITUTE(E684,"_","&amp;")&amp;$B$4))</f>
        <v>nse_fo|TATAPOWEREntry Date</v>
      </c>
      <c r="G684">
        <v>6750</v>
      </c>
      <c r="H684">
        <v>6750</v>
      </c>
      <c r="I684">
        <f t="shared" si="112"/>
        <v>1</v>
      </c>
      <c r="J684" s="6">
        <v>223.25</v>
      </c>
      <c r="K684" s="5">
        <f t="shared" si="105"/>
        <v>1506937.5</v>
      </c>
      <c r="L684" s="4">
        <v>226</v>
      </c>
      <c r="M684" s="4">
        <f t="shared" si="106"/>
        <v>18562.5</v>
      </c>
      <c r="N684" s="6">
        <v>304.48671250000007</v>
      </c>
      <c r="O684" s="6">
        <f t="shared" si="107"/>
        <v>18258.013287499998</v>
      </c>
      <c r="P684" s="5">
        <f t="shared" si="108"/>
        <v>1525500</v>
      </c>
      <c r="Q684" s="5" t="str">
        <f t="shared" si="109"/>
        <v/>
      </c>
      <c r="R684">
        <v>1</v>
      </c>
      <c r="S684">
        <v>0</v>
      </c>
      <c r="T684">
        <v>1</v>
      </c>
      <c r="U684">
        <v>0</v>
      </c>
      <c r="V684">
        <v>900</v>
      </c>
      <c r="W684">
        <v>300</v>
      </c>
      <c r="X684">
        <f t="shared" si="111"/>
        <v>114000</v>
      </c>
      <c r="Y684">
        <v>92500</v>
      </c>
      <c r="Z684" s="7">
        <v>4000000</v>
      </c>
      <c r="AA684">
        <v>2</v>
      </c>
    </row>
    <row r="685" spans="1:27" x14ac:dyDescent="0.45">
      <c r="A685">
        <f t="shared" si="104"/>
        <v>16</v>
      </c>
      <c r="B685" s="2">
        <v>44482</v>
      </c>
      <c r="C685" s="9">
        <v>44483</v>
      </c>
      <c r="D685" s="3" t="str">
        <f t="shared" si="110"/>
        <v>Close</v>
      </c>
      <c r="E685" t="s">
        <v>80</v>
      </c>
      <c r="F685" t="str">
        <f>IF(A685="","",IF($K$4=1,SUBSTITUTE(SUBSTITUTE(E685,"_","&amp;")&amp;" "&amp;'[1]Expiry Dates Fut'!$A$8&amp;"-NSF",#REF!,#REF!),"nse_fo|"&amp;SUBSTITUTE(E685,"_","&amp;")&amp;$B$4))</f>
        <v>nse_fo|TATASTEELEntry Date</v>
      </c>
      <c r="G685">
        <v>850</v>
      </c>
      <c r="H685">
        <v>1700</v>
      </c>
      <c r="I685">
        <f t="shared" si="112"/>
        <v>2</v>
      </c>
      <c r="J685" s="6">
        <v>1375.75</v>
      </c>
      <c r="K685" s="5">
        <f t="shared" si="105"/>
        <v>2338775</v>
      </c>
      <c r="L685" s="4">
        <v>1362.15</v>
      </c>
      <c r="M685" s="4">
        <f t="shared" si="106"/>
        <v>-23119.999999999847</v>
      </c>
      <c r="N685" s="6">
        <v>440.03997800000008</v>
      </c>
      <c r="O685" s="6">
        <f t="shared" si="107"/>
        <v>-23560.039977999848</v>
      </c>
      <c r="P685" s="5">
        <f t="shared" si="108"/>
        <v>2315655</v>
      </c>
      <c r="Q685" s="5" t="str">
        <f t="shared" si="109"/>
        <v/>
      </c>
      <c r="R685">
        <v>1</v>
      </c>
      <c r="S685">
        <v>0</v>
      </c>
      <c r="T685">
        <v>1</v>
      </c>
      <c r="U685">
        <v>0</v>
      </c>
      <c r="V685">
        <v>900</v>
      </c>
      <c r="W685">
        <v>300</v>
      </c>
      <c r="X685">
        <f t="shared" si="111"/>
        <v>114000</v>
      </c>
      <c r="Y685">
        <v>92500</v>
      </c>
      <c r="Z685" s="7">
        <v>4000000</v>
      </c>
      <c r="AA685">
        <v>2</v>
      </c>
    </row>
    <row r="686" spans="1:27" x14ac:dyDescent="0.45">
      <c r="A686">
        <f t="shared" si="104"/>
        <v>17</v>
      </c>
      <c r="B686" s="2">
        <v>44482</v>
      </c>
      <c r="C686" s="9">
        <v>44483</v>
      </c>
      <c r="D686" s="3" t="str">
        <f t="shared" si="110"/>
        <v>Close</v>
      </c>
      <c r="E686" t="s">
        <v>163</v>
      </c>
      <c r="F686" t="str">
        <f>IF(A686="","",IF($K$4=1,SUBSTITUTE(SUBSTITUTE(E686,"_","&amp;")&amp;" "&amp;'[1]Expiry Dates Fut'!$A$8&amp;"-NSF",#REF!,#REF!),"nse_fo|"&amp;SUBSTITUTE(E686,"_","&amp;")&amp;$B$4))</f>
        <v>nse_fo|TRENTEntry Date</v>
      </c>
      <c r="G686">
        <v>725</v>
      </c>
      <c r="H686">
        <v>1450</v>
      </c>
      <c r="I686">
        <f t="shared" si="112"/>
        <v>2</v>
      </c>
      <c r="J686" s="6">
        <v>1181.4000000000001</v>
      </c>
      <c r="K686" s="5">
        <f t="shared" si="105"/>
        <v>1713030.0000000002</v>
      </c>
      <c r="L686" s="4">
        <v>1165.6500000000001</v>
      </c>
      <c r="M686" s="4">
        <f t="shared" si="106"/>
        <v>-22837.5</v>
      </c>
      <c r="N686" s="6">
        <v>334.19912350000004</v>
      </c>
      <c r="O686" s="6">
        <f t="shared" si="107"/>
        <v>-23171.699123499999</v>
      </c>
      <c r="P686" s="5">
        <f t="shared" si="108"/>
        <v>1690192.5000000002</v>
      </c>
      <c r="Q686" s="5" t="str">
        <f t="shared" si="109"/>
        <v/>
      </c>
      <c r="R686">
        <v>1</v>
      </c>
      <c r="S686">
        <v>0</v>
      </c>
      <c r="T686">
        <v>1</v>
      </c>
      <c r="U686">
        <v>0</v>
      </c>
      <c r="V686">
        <v>900</v>
      </c>
      <c r="W686">
        <v>300</v>
      </c>
      <c r="X686">
        <f t="shared" si="111"/>
        <v>114000</v>
      </c>
      <c r="Y686">
        <v>92500</v>
      </c>
      <c r="Z686" s="7">
        <v>4000000</v>
      </c>
      <c r="AA686">
        <v>2</v>
      </c>
    </row>
    <row r="687" spans="1:27" x14ac:dyDescent="0.45">
      <c r="A687">
        <v>1</v>
      </c>
      <c r="B687" s="2">
        <v>44483</v>
      </c>
      <c r="C687" s="9">
        <v>44487</v>
      </c>
      <c r="D687" s="3" t="str">
        <f t="shared" si="110"/>
        <v>Close</v>
      </c>
      <c r="E687" t="s">
        <v>98</v>
      </c>
      <c r="F687" t="str">
        <f>IF(A687="","",IF($K$4=1,SUBSTITUTE(SUBSTITUTE(E687,"_","&amp;")&amp;" "&amp;'[1]Expiry Dates Fut'!$A$8&amp;"-NSF",#REF!,#REF!),"nse_fo|"&amp;SUBSTITUTE(E687,"_","&amp;")&amp;$B$4))</f>
        <v>nse_fo|ADANIPORTSEntry Date</v>
      </c>
      <c r="G687">
        <v>1250</v>
      </c>
      <c r="H687">
        <v>2500</v>
      </c>
      <c r="I687">
        <f t="shared" si="112"/>
        <v>2</v>
      </c>
      <c r="J687" s="6">
        <v>806.2</v>
      </c>
      <c r="K687" s="5">
        <f t="shared" si="105"/>
        <v>2015500</v>
      </c>
      <c r="L687" s="4">
        <v>816.75</v>
      </c>
      <c r="M687" s="4">
        <f t="shared" si="106"/>
        <v>26374.999999999887</v>
      </c>
      <c r="N687" s="6">
        <v>391.50892500000003</v>
      </c>
      <c r="O687" s="6">
        <f t="shared" si="107"/>
        <v>25983.491074999889</v>
      </c>
      <c r="P687" s="5">
        <f t="shared" si="108"/>
        <v>2041875</v>
      </c>
      <c r="Q687" s="5" t="str">
        <f t="shared" si="109"/>
        <v/>
      </c>
      <c r="R687">
        <v>2</v>
      </c>
      <c r="S687">
        <v>2</v>
      </c>
      <c r="T687">
        <v>1</v>
      </c>
      <c r="U687">
        <v>0</v>
      </c>
      <c r="V687">
        <v>900</v>
      </c>
      <c r="W687">
        <v>300</v>
      </c>
      <c r="X687">
        <f t="shared" si="111"/>
        <v>115000</v>
      </c>
      <c r="Y687">
        <v>92500</v>
      </c>
      <c r="Z687" s="7">
        <v>4000000</v>
      </c>
      <c r="AA687">
        <v>2</v>
      </c>
    </row>
    <row r="688" spans="1:27" x14ac:dyDescent="0.45">
      <c r="A688">
        <f t="shared" si="104"/>
        <v>2</v>
      </c>
      <c r="B688" s="2">
        <v>44483</v>
      </c>
      <c r="C688" s="9">
        <v>44487</v>
      </c>
      <c r="D688" s="3" t="str">
        <f t="shared" si="110"/>
        <v>Close</v>
      </c>
      <c r="E688" t="s">
        <v>153</v>
      </c>
      <c r="F688" t="str">
        <f>IF(A688="","",IF($K$4=1,SUBSTITUTE(SUBSTITUTE(E688,"_","&amp;")&amp;" "&amp;'[1]Expiry Dates Fut'!$A$8&amp;"-NSF",#REF!,#REF!),"nse_fo|"&amp;SUBSTITUTE(E688,"_","&amp;")&amp;$B$4))</f>
        <v>nse_fo|COFORGEEntry Date</v>
      </c>
      <c r="G688">
        <v>200</v>
      </c>
      <c r="H688">
        <v>400</v>
      </c>
      <c r="I688">
        <f t="shared" si="112"/>
        <v>2</v>
      </c>
      <c r="J688" s="6">
        <v>5648.55</v>
      </c>
      <c r="K688" s="5">
        <f t="shared" si="105"/>
        <v>2259420</v>
      </c>
      <c r="L688" s="4">
        <v>5590.25</v>
      </c>
      <c r="M688" s="4">
        <f t="shared" si="106"/>
        <v>-23320.000000000073</v>
      </c>
      <c r="N688" s="6">
        <v>426.58819199999999</v>
      </c>
      <c r="O688" s="6">
        <f t="shared" si="107"/>
        <v>-23746.588192000072</v>
      </c>
      <c r="P688" s="5">
        <f t="shared" si="108"/>
        <v>2236100</v>
      </c>
      <c r="Q688" s="5" t="str">
        <f t="shared" si="109"/>
        <v/>
      </c>
      <c r="R688">
        <v>1</v>
      </c>
      <c r="S688">
        <v>0</v>
      </c>
      <c r="T688">
        <v>1</v>
      </c>
      <c r="U688">
        <v>0</v>
      </c>
      <c r="V688">
        <v>900</v>
      </c>
      <c r="W688">
        <v>300</v>
      </c>
      <c r="X688">
        <f t="shared" si="111"/>
        <v>114000</v>
      </c>
      <c r="Y688">
        <v>92500</v>
      </c>
      <c r="Z688" s="7">
        <v>4000000</v>
      </c>
      <c r="AA688">
        <v>2</v>
      </c>
    </row>
    <row r="689" spans="1:27" x14ac:dyDescent="0.45">
      <c r="A689">
        <f t="shared" si="104"/>
        <v>3</v>
      </c>
      <c r="B689" s="2">
        <v>44483</v>
      </c>
      <c r="C689" s="9">
        <v>44487</v>
      </c>
      <c r="D689" s="3" t="str">
        <f t="shared" si="110"/>
        <v>Close</v>
      </c>
      <c r="E689" t="s">
        <v>83</v>
      </c>
      <c r="F689" t="str">
        <f>IF(A689="","",IF($K$4=1,SUBSTITUTE(SUBSTITUTE(E689,"_","&amp;")&amp;" "&amp;'[1]Expiry Dates Fut'!$A$8&amp;"-NSF",#REF!,#REF!),"nse_fo|"&amp;SUBSTITUTE(E689,"_","&amp;")&amp;$B$4))</f>
        <v>nse_fo|GRASIMEntry Date</v>
      </c>
      <c r="G689">
        <v>475</v>
      </c>
      <c r="H689">
        <v>950</v>
      </c>
      <c r="I689">
        <f t="shared" si="112"/>
        <v>2</v>
      </c>
      <c r="J689" s="6">
        <v>1750.75</v>
      </c>
      <c r="K689" s="5">
        <f t="shared" si="105"/>
        <v>1663212.5</v>
      </c>
      <c r="L689" s="4">
        <v>1759.25</v>
      </c>
      <c r="M689" s="4">
        <f t="shared" si="106"/>
        <v>8075</v>
      </c>
      <c r="N689" s="6">
        <v>329.62170000000003</v>
      </c>
      <c r="O689" s="6">
        <f t="shared" si="107"/>
        <v>7745.3783000000003</v>
      </c>
      <c r="P689" s="5">
        <f t="shared" si="108"/>
        <v>1671287.5</v>
      </c>
      <c r="Q689" s="5" t="str">
        <f t="shared" si="109"/>
        <v/>
      </c>
      <c r="R689">
        <v>1</v>
      </c>
      <c r="S689">
        <v>0</v>
      </c>
      <c r="T689">
        <v>1</v>
      </c>
      <c r="U689">
        <v>0</v>
      </c>
      <c r="V689">
        <v>900</v>
      </c>
      <c r="W689">
        <v>300</v>
      </c>
      <c r="X689">
        <f t="shared" si="111"/>
        <v>114000</v>
      </c>
      <c r="Y689">
        <v>92500</v>
      </c>
      <c r="Z689" s="7">
        <v>4000000</v>
      </c>
      <c r="AA689">
        <v>2</v>
      </c>
    </row>
    <row r="690" spans="1:27" x14ac:dyDescent="0.45">
      <c r="A690">
        <f t="shared" si="104"/>
        <v>4</v>
      </c>
      <c r="B690" s="2">
        <v>44483</v>
      </c>
      <c r="C690" s="9">
        <v>44487</v>
      </c>
      <c r="D690" s="3" t="str">
        <f t="shared" si="110"/>
        <v>Close</v>
      </c>
      <c r="E690" t="s">
        <v>194</v>
      </c>
      <c r="F690" t="str">
        <f>IF(A690="","",IF($K$4=1,SUBSTITUTE(SUBSTITUTE(E690,"_","&amp;")&amp;" "&amp;'[1]Expiry Dates Fut'!$A$8&amp;"-NSF",#REF!,#REF!),"nse_fo|"&amp;SUBSTITUTE(E690,"_","&amp;")&amp;$B$4))</f>
        <v>nse_fo|INDIACEMEntry Date</v>
      </c>
      <c r="G690">
        <v>2900</v>
      </c>
      <c r="H690">
        <v>8700</v>
      </c>
      <c r="I690">
        <f t="shared" si="112"/>
        <v>3</v>
      </c>
      <c r="J690" s="6">
        <v>214.53333332999901</v>
      </c>
      <c r="K690" s="5">
        <f t="shared" si="105"/>
        <v>1866439.9999709914</v>
      </c>
      <c r="L690" s="4">
        <v>216.65</v>
      </c>
      <c r="M690" s="4">
        <f t="shared" si="106"/>
        <v>18415.000029008661</v>
      </c>
      <c r="N690" s="6">
        <v>365.29615699870624</v>
      </c>
      <c r="O690" s="6">
        <f t="shared" si="107"/>
        <v>18049.703872009955</v>
      </c>
      <c r="P690" s="5">
        <f t="shared" si="108"/>
        <v>1884855</v>
      </c>
      <c r="Q690" s="5" t="str">
        <f t="shared" si="109"/>
        <v/>
      </c>
      <c r="R690">
        <v>2</v>
      </c>
      <c r="S690">
        <v>2</v>
      </c>
      <c r="T690">
        <v>2</v>
      </c>
      <c r="U690">
        <v>0</v>
      </c>
      <c r="V690">
        <v>900</v>
      </c>
      <c r="W690">
        <v>300</v>
      </c>
      <c r="X690">
        <f t="shared" si="111"/>
        <v>115000</v>
      </c>
      <c r="Y690">
        <v>92500</v>
      </c>
      <c r="Z690" s="7">
        <v>4000000</v>
      </c>
      <c r="AA690">
        <v>2</v>
      </c>
    </row>
    <row r="691" spans="1:27" x14ac:dyDescent="0.45">
      <c r="A691">
        <f t="shared" si="104"/>
        <v>5</v>
      </c>
      <c r="B691" s="2">
        <v>44483</v>
      </c>
      <c r="C691" s="9">
        <v>44487</v>
      </c>
      <c r="D691" s="3" t="str">
        <f t="shared" si="110"/>
        <v>Close</v>
      </c>
      <c r="E691" t="s">
        <v>156</v>
      </c>
      <c r="F691" t="str">
        <f>IF(A691="","",IF($K$4=1,SUBSTITUTE(SUBSTITUTE(E691,"_","&amp;")&amp;" "&amp;'[1]Expiry Dates Fut'!$A$8&amp;"-NSF",#REF!,#REF!),"nse_fo|"&amp;SUBSTITUTE(E691,"_","&amp;")&amp;$B$4))</f>
        <v>nse_fo|INDUSTOWEREntry Date</v>
      </c>
      <c r="G691">
        <v>2800</v>
      </c>
      <c r="H691">
        <v>5600</v>
      </c>
      <c r="I691">
        <f t="shared" si="112"/>
        <v>2</v>
      </c>
      <c r="J691" s="6">
        <v>308.55</v>
      </c>
      <c r="K691" s="5">
        <f t="shared" si="105"/>
        <v>1727880</v>
      </c>
      <c r="L691" s="4">
        <v>301.60000000000002</v>
      </c>
      <c r="M691" s="4">
        <f t="shared" si="106"/>
        <v>-38919.999999999935</v>
      </c>
      <c r="N691" s="6">
        <v>334.70786400000003</v>
      </c>
      <c r="O691" s="6">
        <f t="shared" si="107"/>
        <v>-39254.707863999938</v>
      </c>
      <c r="P691" s="5">
        <f t="shared" si="108"/>
        <v>1688960.0000000002</v>
      </c>
      <c r="Q691" s="5" t="str">
        <f t="shared" si="109"/>
        <v/>
      </c>
      <c r="R691">
        <v>1</v>
      </c>
      <c r="S691">
        <v>0</v>
      </c>
      <c r="T691">
        <v>1</v>
      </c>
      <c r="U691">
        <v>0</v>
      </c>
      <c r="V691">
        <v>900</v>
      </c>
      <c r="W691">
        <v>300</v>
      </c>
      <c r="X691">
        <f t="shared" si="111"/>
        <v>114000</v>
      </c>
      <c r="Y691">
        <v>92500</v>
      </c>
      <c r="Z691" s="7">
        <v>4000000</v>
      </c>
      <c r="AA691">
        <v>2</v>
      </c>
    </row>
    <row r="692" spans="1:27" x14ac:dyDescent="0.45">
      <c r="A692">
        <f t="shared" si="104"/>
        <v>6</v>
      </c>
      <c r="B692" s="2">
        <v>44483</v>
      </c>
      <c r="C692" s="9">
        <v>44487</v>
      </c>
      <c r="D692" s="3" t="str">
        <f t="shared" si="110"/>
        <v>Close</v>
      </c>
      <c r="E692" t="s">
        <v>167</v>
      </c>
      <c r="F692" t="str">
        <f>IF(A692="","",IF($K$4=1,SUBSTITUTE(SUBSTITUTE(E692,"_","&amp;")&amp;" "&amp;'[1]Expiry Dates Fut'!$A$8&amp;"-NSF",#REF!,#REF!),"nse_fo|"&amp;SUBSTITUTE(E692,"_","&amp;")&amp;$B$4))</f>
        <v>nse_fo|IRCTCEntry Date</v>
      </c>
      <c r="G692">
        <v>325</v>
      </c>
      <c r="H692">
        <v>325</v>
      </c>
      <c r="I692">
        <f t="shared" si="112"/>
        <v>1</v>
      </c>
      <c r="J692" s="6">
        <v>5367.6</v>
      </c>
      <c r="K692" s="5">
        <f t="shared" si="105"/>
        <v>1744470.0000000002</v>
      </c>
      <c r="L692" s="4">
        <v>5685.8</v>
      </c>
      <c r="M692" s="4">
        <f t="shared" si="106"/>
        <v>103414.99999999994</v>
      </c>
      <c r="N692" s="6">
        <v>355.24983300000002</v>
      </c>
      <c r="O692" s="6">
        <f t="shared" si="107"/>
        <v>103059.75016699995</v>
      </c>
      <c r="P692" s="5">
        <f t="shared" si="108"/>
        <v>1847885</v>
      </c>
      <c r="Q692" s="5" t="str">
        <f t="shared" si="109"/>
        <v/>
      </c>
      <c r="R692">
        <v>1</v>
      </c>
      <c r="S692">
        <v>0</v>
      </c>
      <c r="T692">
        <v>2</v>
      </c>
      <c r="U692">
        <v>0</v>
      </c>
      <c r="V692">
        <v>900</v>
      </c>
      <c r="W692">
        <v>300</v>
      </c>
      <c r="X692">
        <f t="shared" si="111"/>
        <v>114000</v>
      </c>
      <c r="Y692">
        <v>92500</v>
      </c>
      <c r="Z692" s="7">
        <v>4000000</v>
      </c>
      <c r="AA692">
        <v>2</v>
      </c>
    </row>
    <row r="693" spans="1:27" x14ac:dyDescent="0.45">
      <c r="A693">
        <f t="shared" si="104"/>
        <v>7</v>
      </c>
      <c r="B693" s="2">
        <v>44483</v>
      </c>
      <c r="C693" s="9">
        <v>44487</v>
      </c>
      <c r="D693" s="3" t="str">
        <f t="shared" si="110"/>
        <v>Close</v>
      </c>
      <c r="E693" t="s">
        <v>109</v>
      </c>
      <c r="F693" t="str">
        <f>IF(A693="","",IF($K$4=1,SUBSTITUTE(SUBSTITUTE(E693,"_","&amp;")&amp;" "&amp;'[1]Expiry Dates Fut'!$A$8&amp;"-NSF",#REF!,#REF!),"nse_fo|"&amp;SUBSTITUTE(E693,"_","&amp;")&amp;$B$4))</f>
        <v>nse_fo|MINDTREEEntry Date</v>
      </c>
      <c r="G693">
        <v>400</v>
      </c>
      <c r="H693">
        <v>400</v>
      </c>
      <c r="I693">
        <f t="shared" si="112"/>
        <v>1</v>
      </c>
      <c r="J693" s="6">
        <v>4907.8999999999996</v>
      </c>
      <c r="K693" s="5">
        <f t="shared" si="105"/>
        <v>1963159.9999999998</v>
      </c>
      <c r="L693" s="4">
        <v>4708.05</v>
      </c>
      <c r="M693" s="4">
        <f t="shared" si="106"/>
        <v>-79939.999999999782</v>
      </c>
      <c r="N693" s="6">
        <v>369.40614799999997</v>
      </c>
      <c r="O693" s="6">
        <f t="shared" si="107"/>
        <v>-80309.406147999776</v>
      </c>
      <c r="P693" s="5">
        <f t="shared" si="108"/>
        <v>1883220</v>
      </c>
      <c r="Q693" s="5" t="str">
        <f t="shared" si="109"/>
        <v/>
      </c>
      <c r="R693">
        <v>1</v>
      </c>
      <c r="S693">
        <v>0</v>
      </c>
      <c r="T693">
        <v>1</v>
      </c>
      <c r="U693">
        <v>0</v>
      </c>
      <c r="V693">
        <v>900</v>
      </c>
      <c r="W693">
        <v>300</v>
      </c>
      <c r="X693">
        <f t="shared" si="111"/>
        <v>114000</v>
      </c>
      <c r="Y693">
        <v>92500</v>
      </c>
      <c r="Z693" s="7">
        <v>4000000</v>
      </c>
      <c r="AA693">
        <v>2</v>
      </c>
    </row>
    <row r="694" spans="1:27" x14ac:dyDescent="0.45">
      <c r="A694">
        <f t="shared" si="104"/>
        <v>8</v>
      </c>
      <c r="B694" s="2">
        <v>44483</v>
      </c>
      <c r="C694" s="9">
        <v>44487</v>
      </c>
      <c r="D694" s="3" t="str">
        <f t="shared" si="110"/>
        <v>Close</v>
      </c>
      <c r="E694" t="s">
        <v>170</v>
      </c>
      <c r="F694" t="str">
        <f>IF(A694="","",IF($K$4=1,SUBSTITUTE(SUBSTITUTE(E694,"_","&amp;")&amp;" "&amp;'[1]Expiry Dates Fut'!$A$8&amp;"-NSF",#REF!,#REF!),"nse_fo|"&amp;SUBSTITUTE(E694,"_","&amp;")&amp;$B$4))</f>
        <v>nse_fo|MPHASISEntry Date</v>
      </c>
      <c r="G694">
        <v>325</v>
      </c>
      <c r="H694">
        <v>650</v>
      </c>
      <c r="I694">
        <f t="shared" si="112"/>
        <v>2</v>
      </c>
      <c r="J694" s="6">
        <v>3400.25</v>
      </c>
      <c r="K694" s="5">
        <f t="shared" si="105"/>
        <v>2210162.5</v>
      </c>
      <c r="L694" s="4">
        <v>3316.9</v>
      </c>
      <c r="M694" s="4">
        <f t="shared" si="106"/>
        <v>-54177.499999999942</v>
      </c>
      <c r="N694" s="6">
        <v>414.40897850000005</v>
      </c>
      <c r="O694" s="6">
        <f t="shared" si="107"/>
        <v>-54591.908978499945</v>
      </c>
      <c r="P694" s="5">
        <f t="shared" si="108"/>
        <v>2155985</v>
      </c>
      <c r="Q694" s="5" t="str">
        <f t="shared" si="109"/>
        <v/>
      </c>
      <c r="R694">
        <v>1</v>
      </c>
      <c r="S694">
        <v>0</v>
      </c>
      <c r="T694">
        <v>1</v>
      </c>
      <c r="U694">
        <v>0</v>
      </c>
      <c r="V694">
        <v>900</v>
      </c>
      <c r="W694">
        <v>300</v>
      </c>
      <c r="X694">
        <f t="shared" si="111"/>
        <v>114000</v>
      </c>
      <c r="Y694">
        <v>92500</v>
      </c>
      <c r="Z694" s="7">
        <v>4000000</v>
      </c>
      <c r="AA694">
        <v>2</v>
      </c>
    </row>
    <row r="695" spans="1:27" x14ac:dyDescent="0.45">
      <c r="A695">
        <f t="shared" si="104"/>
        <v>9</v>
      </c>
      <c r="B695" s="2">
        <v>44483</v>
      </c>
      <c r="C695" s="9">
        <v>44487</v>
      </c>
      <c r="D695" s="3" t="str">
        <f t="shared" si="110"/>
        <v>Close</v>
      </c>
      <c r="E695" t="s">
        <v>147</v>
      </c>
      <c r="F695" t="str">
        <f>IF(A695="","",IF($K$4=1,SUBSTITUTE(SUBSTITUTE(E695,"_","&amp;")&amp;" "&amp;'[1]Expiry Dates Fut'!$A$8&amp;"-NSF",#REF!,#REF!),"nse_fo|"&amp;SUBSTITUTE(E695,"_","&amp;")&amp;$B$4))</f>
        <v>nse_fo|NAUKRIEntry Date</v>
      </c>
      <c r="G695">
        <v>125</v>
      </c>
      <c r="H695">
        <v>250</v>
      </c>
      <c r="I695">
        <f t="shared" si="112"/>
        <v>2</v>
      </c>
      <c r="J695" s="6">
        <v>7156.85</v>
      </c>
      <c r="K695" s="5">
        <f t="shared" si="105"/>
        <v>1789212.5</v>
      </c>
      <c r="L695" s="4">
        <v>7002.9</v>
      </c>
      <c r="M695" s="4">
        <f t="shared" si="106"/>
        <v>-38487.500000000182</v>
      </c>
      <c r="N695" s="6">
        <v>345.13921250000004</v>
      </c>
      <c r="O695" s="6">
        <f t="shared" si="107"/>
        <v>-38832.63921250018</v>
      </c>
      <c r="P695" s="5">
        <f t="shared" si="108"/>
        <v>1750725</v>
      </c>
      <c r="Q695" s="5" t="str">
        <f t="shared" si="109"/>
        <v/>
      </c>
      <c r="R695">
        <v>1</v>
      </c>
      <c r="S695">
        <v>0</v>
      </c>
      <c r="T695">
        <v>1</v>
      </c>
      <c r="U695">
        <v>0</v>
      </c>
      <c r="V695">
        <v>900</v>
      </c>
      <c r="W695">
        <v>300</v>
      </c>
      <c r="X695">
        <f t="shared" si="111"/>
        <v>114000</v>
      </c>
      <c r="Y695">
        <v>92500</v>
      </c>
      <c r="Z695" s="7">
        <v>4000000</v>
      </c>
      <c r="AA695">
        <v>2</v>
      </c>
    </row>
    <row r="696" spans="1:27" x14ac:dyDescent="0.45">
      <c r="A696">
        <f t="shared" si="104"/>
        <v>10</v>
      </c>
      <c r="B696" s="2">
        <v>44483</v>
      </c>
      <c r="C696" s="9">
        <v>44487</v>
      </c>
      <c r="D696" s="3" t="str">
        <f t="shared" si="110"/>
        <v>Close</v>
      </c>
      <c r="E696" t="s">
        <v>119</v>
      </c>
      <c r="F696" t="str">
        <f>IF(A696="","",IF($K$4=1,SUBSTITUTE(SUBSTITUTE(E696,"_","&amp;")&amp;" "&amp;'[1]Expiry Dates Fut'!$A$8&amp;"-NSF",#REF!,#REF!),"nse_fo|"&amp;SUBSTITUTE(E696,"_","&amp;")&amp;$B$4))</f>
        <v>nse_fo|WIPROEntry Date</v>
      </c>
      <c r="G696">
        <v>1600</v>
      </c>
      <c r="H696">
        <v>3200</v>
      </c>
      <c r="I696">
        <f t="shared" si="112"/>
        <v>2</v>
      </c>
      <c r="J696" s="6">
        <v>729.6</v>
      </c>
      <c r="K696" s="5">
        <f t="shared" si="105"/>
        <v>2334720</v>
      </c>
      <c r="L696" s="4">
        <v>710.9</v>
      </c>
      <c r="M696" s="4">
        <f t="shared" si="106"/>
        <v>-59840.000000000146</v>
      </c>
      <c r="N696" s="6">
        <v>434.77855999999997</v>
      </c>
      <c r="O696" s="6">
        <f t="shared" si="107"/>
        <v>-60274.778560000144</v>
      </c>
      <c r="P696" s="5">
        <f t="shared" si="108"/>
        <v>2274880</v>
      </c>
      <c r="Q696" s="5" t="str">
        <f t="shared" si="109"/>
        <v/>
      </c>
      <c r="R696">
        <v>1</v>
      </c>
      <c r="S696">
        <v>0</v>
      </c>
      <c r="T696">
        <v>1</v>
      </c>
      <c r="U696">
        <v>0</v>
      </c>
      <c r="V696">
        <v>900</v>
      </c>
      <c r="W696">
        <v>300</v>
      </c>
      <c r="X696">
        <f t="shared" si="111"/>
        <v>114000</v>
      </c>
      <c r="Y696">
        <v>92500</v>
      </c>
      <c r="Z696" s="7">
        <v>4000000</v>
      </c>
      <c r="AA696">
        <v>2</v>
      </c>
    </row>
    <row r="697" spans="1:27" x14ac:dyDescent="0.45">
      <c r="A697">
        <v>1</v>
      </c>
      <c r="B697" s="2">
        <v>44487</v>
      </c>
      <c r="C697" s="9">
        <v>44488</v>
      </c>
      <c r="D697" s="3" t="str">
        <f t="shared" si="110"/>
        <v>Close</v>
      </c>
      <c r="E697" t="s">
        <v>69</v>
      </c>
      <c r="F697" t="str">
        <f>IF(A697="","",IF($K$4=1,SUBSTITUTE(SUBSTITUTE(E697,"_","&amp;")&amp;" "&amp;'[1]Expiry Dates Fut'!$A$8&amp;"-NSF",#REF!,#REF!),"nse_fo|"&amp;SUBSTITUTE(E697,"_","&amp;")&amp;$B$4))</f>
        <v>nse_fo|BELEntry Date</v>
      </c>
      <c r="G697">
        <v>3800</v>
      </c>
      <c r="H697">
        <v>7600</v>
      </c>
      <c r="I697">
        <f t="shared" si="112"/>
        <v>2</v>
      </c>
      <c r="J697" s="6">
        <v>218.2</v>
      </c>
      <c r="K697" s="5">
        <f t="shared" si="105"/>
        <v>1658320</v>
      </c>
      <c r="L697" s="4">
        <v>215.8</v>
      </c>
      <c r="M697" s="4">
        <f t="shared" si="106"/>
        <v>-18239.999999999825</v>
      </c>
      <c r="N697" s="6">
        <v>325.51504</v>
      </c>
      <c r="O697" s="6">
        <f t="shared" si="107"/>
        <v>-18565.515039999824</v>
      </c>
      <c r="P697" s="5">
        <f t="shared" si="108"/>
        <v>1640080</v>
      </c>
      <c r="Q697" s="5" t="str">
        <f t="shared" si="109"/>
        <v/>
      </c>
      <c r="R697">
        <v>1</v>
      </c>
      <c r="S697">
        <v>0</v>
      </c>
      <c r="T697">
        <v>2</v>
      </c>
      <c r="U697">
        <v>0</v>
      </c>
      <c r="V697">
        <v>900</v>
      </c>
      <c r="W697">
        <v>300</v>
      </c>
      <c r="X697">
        <f t="shared" si="111"/>
        <v>102500</v>
      </c>
      <c r="Y697">
        <v>92500</v>
      </c>
      <c r="Z697" s="7">
        <v>4000000</v>
      </c>
      <c r="AA697">
        <v>2</v>
      </c>
    </row>
    <row r="698" spans="1:27" x14ac:dyDescent="0.45">
      <c r="A698">
        <f t="shared" si="104"/>
        <v>2</v>
      </c>
      <c r="B698" s="2">
        <v>44487</v>
      </c>
      <c r="C698" s="9">
        <v>44488</v>
      </c>
      <c r="D698" s="3" t="str">
        <f t="shared" si="110"/>
        <v>Close</v>
      </c>
      <c r="E698" t="s">
        <v>134</v>
      </c>
      <c r="F698" t="str">
        <f>IF(A698="","",IF($K$4=1,SUBSTITUTE(SUBSTITUTE(E698,"_","&amp;")&amp;" "&amp;'[1]Expiry Dates Fut'!$A$8&amp;"-NSF",#REF!,#REF!),"nse_fo|"&amp;SUBSTITUTE(E698,"_","&amp;")&amp;$B$4))</f>
        <v>nse_fo|MARUTIEntry Date</v>
      </c>
      <c r="G698">
        <v>100</v>
      </c>
      <c r="H698">
        <v>300</v>
      </c>
      <c r="I698">
        <f t="shared" si="112"/>
        <v>3</v>
      </c>
      <c r="J698" s="6">
        <v>7697.65</v>
      </c>
      <c r="K698" s="5">
        <f t="shared" si="105"/>
        <v>2309295</v>
      </c>
      <c r="L698" s="4">
        <v>7661.75</v>
      </c>
      <c r="M698" s="4">
        <f t="shared" si="106"/>
        <v>-10769.999999999891</v>
      </c>
      <c r="N698" s="6">
        <v>436.59077200000007</v>
      </c>
      <c r="O698" s="6">
        <f t="shared" si="107"/>
        <v>-11206.59077199989</v>
      </c>
      <c r="P698" s="5">
        <f t="shared" si="108"/>
        <v>2298525</v>
      </c>
      <c r="Q698" s="5" t="str">
        <f t="shared" si="109"/>
        <v/>
      </c>
      <c r="R698">
        <v>1</v>
      </c>
      <c r="S698">
        <v>0</v>
      </c>
      <c r="T698">
        <v>1</v>
      </c>
      <c r="U698">
        <v>0</v>
      </c>
      <c r="V698">
        <v>900</v>
      </c>
      <c r="W698">
        <v>300</v>
      </c>
      <c r="X698">
        <f t="shared" si="111"/>
        <v>102500</v>
      </c>
      <c r="Y698">
        <v>92500</v>
      </c>
      <c r="Z698" s="7">
        <v>4000000</v>
      </c>
      <c r="AA698">
        <v>2</v>
      </c>
    </row>
    <row r="699" spans="1:27" x14ac:dyDescent="0.45">
      <c r="A699">
        <f t="shared" si="104"/>
        <v>3</v>
      </c>
      <c r="B699" s="2">
        <v>44487</v>
      </c>
      <c r="C699" s="9">
        <v>44488</v>
      </c>
      <c r="D699" s="3" t="str">
        <f t="shared" si="110"/>
        <v>Close</v>
      </c>
      <c r="E699" t="s">
        <v>46</v>
      </c>
      <c r="F699" t="str">
        <f>IF(A699="","",IF($K$4=1,SUBSTITUTE(SUBSTITUTE(E699,"_","&amp;")&amp;" "&amp;'[1]Expiry Dates Fut'!$A$8&amp;"-NSF",#REF!,#REF!),"nse_fo|"&amp;SUBSTITUTE(E699,"_","&amp;")&amp;$B$4))</f>
        <v>nse_fo|NATIONALUMEntry Date</v>
      </c>
      <c r="G699">
        <v>17000</v>
      </c>
      <c r="H699">
        <v>17000</v>
      </c>
      <c r="I699">
        <f t="shared" si="112"/>
        <v>1</v>
      </c>
      <c r="J699" s="6">
        <v>115.2</v>
      </c>
      <c r="K699" s="5">
        <f t="shared" si="105"/>
        <v>1958400</v>
      </c>
      <c r="L699" s="4">
        <v>120.5</v>
      </c>
      <c r="M699" s="4">
        <f t="shared" si="106"/>
        <v>90099.999999999956</v>
      </c>
      <c r="N699" s="6">
        <v>389.78774000000004</v>
      </c>
      <c r="O699" s="6">
        <f t="shared" si="107"/>
        <v>89710.212259999957</v>
      </c>
      <c r="P699" s="5">
        <f t="shared" si="108"/>
        <v>2048500</v>
      </c>
      <c r="Q699" s="5" t="str">
        <f t="shared" si="109"/>
        <v/>
      </c>
      <c r="R699">
        <v>1</v>
      </c>
      <c r="S699">
        <v>0</v>
      </c>
      <c r="T699">
        <v>2</v>
      </c>
      <c r="U699">
        <v>0</v>
      </c>
      <c r="V699">
        <v>900</v>
      </c>
      <c r="W699">
        <v>300</v>
      </c>
      <c r="X699">
        <f t="shared" si="111"/>
        <v>102500</v>
      </c>
      <c r="Y699">
        <v>92500</v>
      </c>
      <c r="Z699" s="7">
        <v>4000000</v>
      </c>
      <c r="AA699">
        <v>2</v>
      </c>
    </row>
    <row r="700" spans="1:27" x14ac:dyDescent="0.45">
      <c r="A700">
        <f t="shared" si="104"/>
        <v>4</v>
      </c>
      <c r="B700" s="2">
        <v>44487</v>
      </c>
      <c r="C700" s="9">
        <v>44488</v>
      </c>
      <c r="D700" s="3" t="str">
        <f t="shared" si="110"/>
        <v>Close</v>
      </c>
      <c r="E700" t="s">
        <v>52</v>
      </c>
      <c r="F700" t="str">
        <f>IF(A700="","",IF($K$4=1,SUBSTITUTE(SUBSTITUTE(E700,"_","&amp;")&amp;" "&amp;'[1]Expiry Dates Fut'!$A$8&amp;"-NSF",#REF!,#REF!),"nse_fo|"&amp;SUBSTITUTE(E700,"_","&amp;")&amp;$B$4))</f>
        <v>nse_fo|RBLBANKEntry Date</v>
      </c>
      <c r="G700">
        <v>2900</v>
      </c>
      <c r="H700">
        <v>8700</v>
      </c>
      <c r="I700">
        <f t="shared" si="112"/>
        <v>3</v>
      </c>
      <c r="J700" s="6">
        <v>200.3</v>
      </c>
      <c r="K700" s="5">
        <f t="shared" si="105"/>
        <v>1742610</v>
      </c>
      <c r="L700" s="4">
        <v>198.45</v>
      </c>
      <c r="M700" s="4">
        <f t="shared" si="106"/>
        <v>-16095.000000000198</v>
      </c>
      <c r="N700" s="6">
        <v>340.044175</v>
      </c>
      <c r="O700" s="6">
        <f t="shared" si="107"/>
        <v>-16435.044175000199</v>
      </c>
      <c r="P700" s="5">
        <f t="shared" si="108"/>
        <v>1726515</v>
      </c>
      <c r="Q700" s="5" t="str">
        <f t="shared" si="109"/>
        <v/>
      </c>
      <c r="R700">
        <v>1</v>
      </c>
      <c r="S700">
        <v>0</v>
      </c>
      <c r="T700">
        <v>1</v>
      </c>
      <c r="U700">
        <v>0</v>
      </c>
      <c r="V700">
        <v>900</v>
      </c>
      <c r="W700">
        <v>300</v>
      </c>
      <c r="X700">
        <f t="shared" si="111"/>
        <v>102500</v>
      </c>
      <c r="Y700">
        <v>92500</v>
      </c>
      <c r="Z700" s="7">
        <v>4000000</v>
      </c>
      <c r="AA700">
        <v>2</v>
      </c>
    </row>
    <row r="701" spans="1:27" x14ac:dyDescent="0.45">
      <c r="A701">
        <f t="shared" si="104"/>
        <v>5</v>
      </c>
      <c r="B701" s="2">
        <v>44487</v>
      </c>
      <c r="C701" s="9">
        <v>44488</v>
      </c>
      <c r="D701" s="3" t="str">
        <f t="shared" si="110"/>
        <v>Close</v>
      </c>
      <c r="E701" t="s">
        <v>77</v>
      </c>
      <c r="F701" t="str">
        <f>IF(A701="","",IF($K$4=1,SUBSTITUTE(SUBSTITUTE(E701,"_","&amp;")&amp;" "&amp;'[1]Expiry Dates Fut'!$A$8&amp;"-NSF",#REF!,#REF!),"nse_fo|"&amp;SUBSTITUTE(E701,"_","&amp;")&amp;$B$4))</f>
        <v>nse_fo|TATAPOWEREntry Date</v>
      </c>
      <c r="G701">
        <v>6750</v>
      </c>
      <c r="H701">
        <v>6750</v>
      </c>
      <c r="I701">
        <f t="shared" si="112"/>
        <v>1</v>
      </c>
      <c r="J701" s="6">
        <v>253.45</v>
      </c>
      <c r="K701" s="5">
        <f t="shared" si="105"/>
        <v>1710787.5</v>
      </c>
      <c r="L701" s="4">
        <v>255.75</v>
      </c>
      <c r="M701" s="4">
        <f t="shared" si="106"/>
        <v>15525.000000000076</v>
      </c>
      <c r="N701" s="6">
        <v>338.59965999999997</v>
      </c>
      <c r="O701" s="6">
        <f t="shared" si="107"/>
        <v>15186.400340000077</v>
      </c>
      <c r="P701" s="5">
        <f t="shared" si="108"/>
        <v>1726312.5</v>
      </c>
      <c r="Q701" s="5" t="str">
        <f t="shared" si="109"/>
        <v/>
      </c>
      <c r="R701">
        <v>1</v>
      </c>
      <c r="S701">
        <v>0</v>
      </c>
      <c r="T701">
        <v>1</v>
      </c>
      <c r="U701">
        <v>0</v>
      </c>
      <c r="V701">
        <v>900</v>
      </c>
      <c r="W701">
        <v>300</v>
      </c>
      <c r="X701">
        <f t="shared" si="111"/>
        <v>102500</v>
      </c>
      <c r="Y701">
        <v>92500</v>
      </c>
      <c r="Z701" s="7">
        <v>4000000</v>
      </c>
      <c r="AA701">
        <v>2</v>
      </c>
    </row>
    <row r="702" spans="1:27" x14ac:dyDescent="0.45">
      <c r="A702">
        <v>1</v>
      </c>
      <c r="B702" s="2">
        <v>44488</v>
      </c>
      <c r="C702" s="9">
        <v>44489</v>
      </c>
      <c r="D702" s="3" t="str">
        <f t="shared" si="110"/>
        <v>Close</v>
      </c>
      <c r="E702" t="s">
        <v>153</v>
      </c>
      <c r="F702" t="str">
        <f>IF(A702="","",IF($K$4=1,SUBSTITUTE(SUBSTITUTE(E702,"_","&amp;")&amp;" "&amp;'[1]Expiry Dates Fut'!$A$8&amp;"-NSF",#REF!,#REF!),"nse_fo|"&amp;SUBSTITUTE(E702,"_","&amp;")&amp;$B$4))</f>
        <v>nse_fo|COFORGEEntry Date</v>
      </c>
      <c r="G702">
        <v>200</v>
      </c>
      <c r="H702">
        <v>400</v>
      </c>
      <c r="I702">
        <f t="shared" si="112"/>
        <v>2</v>
      </c>
      <c r="J702" s="6">
        <v>5945.25</v>
      </c>
      <c r="K702" s="5">
        <f t="shared" si="105"/>
        <v>2378100</v>
      </c>
      <c r="L702" s="4">
        <v>5723.8</v>
      </c>
      <c r="M702" s="4">
        <f t="shared" si="106"/>
        <v>-88579.999999999927</v>
      </c>
      <c r="N702" s="6">
        <v>438.53745199999997</v>
      </c>
      <c r="O702" s="6">
        <f t="shared" si="107"/>
        <v>-89018.537451999931</v>
      </c>
      <c r="P702" s="5">
        <f t="shared" si="108"/>
        <v>2289520</v>
      </c>
      <c r="Q702" s="5" t="str">
        <f t="shared" si="109"/>
        <v/>
      </c>
      <c r="R702">
        <v>1</v>
      </c>
      <c r="S702">
        <v>0</v>
      </c>
      <c r="T702">
        <v>1</v>
      </c>
      <c r="U702">
        <v>0</v>
      </c>
      <c r="V702">
        <v>900</v>
      </c>
      <c r="W702">
        <v>300</v>
      </c>
      <c r="X702">
        <f t="shared" si="111"/>
        <v>114000</v>
      </c>
      <c r="Y702">
        <v>92500</v>
      </c>
      <c r="Z702" s="7">
        <v>4000000</v>
      </c>
      <c r="AA702">
        <v>2</v>
      </c>
    </row>
    <row r="703" spans="1:27" x14ac:dyDescent="0.45">
      <c r="A703">
        <f t="shared" si="104"/>
        <v>2</v>
      </c>
      <c r="B703" s="2">
        <v>44488</v>
      </c>
      <c r="C703" s="9">
        <v>44489</v>
      </c>
      <c r="D703" s="3" t="str">
        <f t="shared" si="110"/>
        <v>Close</v>
      </c>
      <c r="E703" t="s">
        <v>182</v>
      </c>
      <c r="F703" t="str">
        <f>IF(A703="","",IF($K$4=1,SUBSTITUTE(SUBSTITUTE(E703,"_","&amp;")&amp;" "&amp;'[1]Expiry Dates Fut'!$A$8&amp;"-NSF",#REF!,#REF!),"nse_fo|"&amp;SUBSTITUTE(E703,"_","&amp;")&amp;$B$4))</f>
        <v>nse_fo|IEXEntry Date</v>
      </c>
      <c r="G703">
        <v>1250</v>
      </c>
      <c r="H703">
        <v>2500</v>
      </c>
      <c r="I703">
        <f t="shared" si="112"/>
        <v>2</v>
      </c>
      <c r="J703" s="6">
        <v>914</v>
      </c>
      <c r="K703" s="5">
        <f t="shared" si="105"/>
        <v>2285000</v>
      </c>
      <c r="L703" s="4">
        <v>764.35</v>
      </c>
      <c r="M703" s="4">
        <f t="shared" si="106"/>
        <v>-374124.99999999994</v>
      </c>
      <c r="N703" s="6">
        <v>387.20602500000001</v>
      </c>
      <c r="O703" s="6">
        <f t="shared" si="107"/>
        <v>-374512.20602499996</v>
      </c>
      <c r="P703" s="5">
        <f t="shared" si="108"/>
        <v>1910875</v>
      </c>
      <c r="Q703" s="5" t="str">
        <f t="shared" si="109"/>
        <v/>
      </c>
      <c r="R703">
        <v>1</v>
      </c>
      <c r="S703">
        <v>0</v>
      </c>
      <c r="T703">
        <v>2</v>
      </c>
      <c r="U703">
        <v>0</v>
      </c>
      <c r="V703">
        <v>900</v>
      </c>
      <c r="W703">
        <v>300</v>
      </c>
      <c r="X703">
        <f t="shared" si="111"/>
        <v>114000</v>
      </c>
      <c r="Y703">
        <v>92500</v>
      </c>
      <c r="Z703" s="7">
        <v>4000000</v>
      </c>
      <c r="AA703">
        <v>2</v>
      </c>
    </row>
    <row r="704" spans="1:27" x14ac:dyDescent="0.45">
      <c r="A704">
        <f t="shared" si="104"/>
        <v>3</v>
      </c>
      <c r="B704" s="2">
        <v>44488</v>
      </c>
      <c r="C704" s="9">
        <v>44489</v>
      </c>
      <c r="D704" s="3" t="str">
        <f t="shared" si="110"/>
        <v>Close</v>
      </c>
      <c r="E704" t="s">
        <v>169</v>
      </c>
      <c r="F704" t="str">
        <f>IF(A704="","",IF($K$4=1,SUBSTITUTE(SUBSTITUTE(E704,"_","&amp;")&amp;" "&amp;'[1]Expiry Dates Fut'!$A$8&amp;"-NSF",#REF!,#REF!),"nse_fo|"&amp;SUBSTITUTE(E704,"_","&amp;")&amp;$B$4))</f>
        <v>nse_fo|LTIEntry Date</v>
      </c>
      <c r="G704">
        <v>150</v>
      </c>
      <c r="H704">
        <v>300</v>
      </c>
      <c r="I704">
        <f t="shared" si="112"/>
        <v>2</v>
      </c>
      <c r="J704" s="6">
        <v>6810.1</v>
      </c>
      <c r="K704" s="5">
        <f t="shared" si="105"/>
        <v>2043030</v>
      </c>
      <c r="L704" s="4">
        <v>6566.35</v>
      </c>
      <c r="M704" s="4">
        <f t="shared" si="106"/>
        <v>-73125</v>
      </c>
      <c r="N704" s="6">
        <v>383.76930100000004</v>
      </c>
      <c r="O704" s="6">
        <f t="shared" si="107"/>
        <v>-73508.769300999993</v>
      </c>
      <c r="P704" s="5">
        <f t="shared" si="108"/>
        <v>1969905</v>
      </c>
      <c r="Q704" s="5" t="str">
        <f t="shared" si="109"/>
        <v/>
      </c>
      <c r="R704">
        <v>1</v>
      </c>
      <c r="S704">
        <v>0</v>
      </c>
      <c r="T704">
        <v>1</v>
      </c>
      <c r="U704">
        <v>0</v>
      </c>
      <c r="V704">
        <v>900</v>
      </c>
      <c r="W704">
        <v>300</v>
      </c>
      <c r="X704">
        <f t="shared" si="111"/>
        <v>114000</v>
      </c>
      <c r="Y704">
        <v>92500</v>
      </c>
      <c r="Z704" s="7">
        <v>4000000</v>
      </c>
      <c r="AA704">
        <v>2</v>
      </c>
    </row>
    <row r="705" spans="1:27" x14ac:dyDescent="0.45">
      <c r="A705">
        <f t="shared" si="104"/>
        <v>4</v>
      </c>
      <c r="B705" s="2">
        <v>44488</v>
      </c>
      <c r="C705" s="9">
        <v>44489</v>
      </c>
      <c r="D705" s="3" t="str">
        <f t="shared" si="110"/>
        <v>Close</v>
      </c>
      <c r="E705" t="s">
        <v>168</v>
      </c>
      <c r="F705" t="str">
        <f>IF(A705="","",IF($K$4=1,SUBSTITUTE(SUBSTITUTE(E705,"_","&amp;")&amp;" "&amp;'[1]Expiry Dates Fut'!$A$8&amp;"-NSF",#REF!,#REF!),"nse_fo|"&amp;SUBSTITUTE(E705,"_","&amp;")&amp;$B$4))</f>
        <v>nse_fo|LTTSEntry Date</v>
      </c>
      <c r="G705">
        <v>200</v>
      </c>
      <c r="H705">
        <v>400</v>
      </c>
      <c r="I705">
        <f t="shared" si="112"/>
        <v>2</v>
      </c>
      <c r="J705" s="6">
        <v>5402.6</v>
      </c>
      <c r="K705" s="5">
        <f t="shared" si="105"/>
        <v>2161040</v>
      </c>
      <c r="L705" s="4">
        <v>4885.3999999999996</v>
      </c>
      <c r="M705" s="4">
        <f t="shared" si="106"/>
        <v>-206880.00000000029</v>
      </c>
      <c r="N705" s="6">
        <v>387.07072000000005</v>
      </c>
      <c r="O705" s="6">
        <f t="shared" si="107"/>
        <v>-207267.07072000028</v>
      </c>
      <c r="P705" s="5">
        <f t="shared" si="108"/>
        <v>1954159.9999999998</v>
      </c>
      <c r="Q705" s="5" t="str">
        <f t="shared" si="109"/>
        <v/>
      </c>
      <c r="R705">
        <v>1</v>
      </c>
      <c r="S705">
        <v>0</v>
      </c>
      <c r="T705">
        <v>1</v>
      </c>
      <c r="U705">
        <v>0</v>
      </c>
      <c r="V705">
        <v>900</v>
      </c>
      <c r="W705">
        <v>300</v>
      </c>
      <c r="X705">
        <f t="shared" si="111"/>
        <v>114000</v>
      </c>
      <c r="Y705">
        <v>92500</v>
      </c>
      <c r="Z705" s="7">
        <v>4000000</v>
      </c>
      <c r="AA705">
        <v>2</v>
      </c>
    </row>
    <row r="706" spans="1:27" x14ac:dyDescent="0.45">
      <c r="A706">
        <f t="shared" si="104"/>
        <v>5</v>
      </c>
      <c r="B706" s="2">
        <v>44488</v>
      </c>
      <c r="C706" s="9">
        <v>44489</v>
      </c>
      <c r="D706" s="3" t="str">
        <f t="shared" si="110"/>
        <v>Close</v>
      </c>
      <c r="E706" t="s">
        <v>170</v>
      </c>
      <c r="F706" t="str">
        <f>IF(A706="","",IF($K$4=1,SUBSTITUTE(SUBSTITUTE(E706,"_","&amp;")&amp;" "&amp;'[1]Expiry Dates Fut'!$A$8&amp;"-NSF",#REF!,#REF!),"nse_fo|"&amp;SUBSTITUTE(E706,"_","&amp;")&amp;$B$4))</f>
        <v>nse_fo|MPHASISEntry Date</v>
      </c>
      <c r="G706">
        <v>325</v>
      </c>
      <c r="H706">
        <v>650</v>
      </c>
      <c r="I706">
        <f t="shared" si="112"/>
        <v>2</v>
      </c>
      <c r="J706" s="6">
        <v>3614.55</v>
      </c>
      <c r="K706" s="5">
        <f t="shared" si="105"/>
        <v>2349457.5</v>
      </c>
      <c r="L706" s="4">
        <v>3394.5</v>
      </c>
      <c r="M706" s="4">
        <f t="shared" si="106"/>
        <v>-143032.50000000012</v>
      </c>
      <c r="N706" s="6">
        <v>426.90635950000006</v>
      </c>
      <c r="O706" s="6">
        <f t="shared" si="107"/>
        <v>-143459.40635950011</v>
      </c>
      <c r="P706" s="5">
        <f t="shared" si="108"/>
        <v>2206425</v>
      </c>
      <c r="Q706" s="5" t="str">
        <f t="shared" si="109"/>
        <v/>
      </c>
      <c r="R706">
        <v>1</v>
      </c>
      <c r="S706">
        <v>0</v>
      </c>
      <c r="T706">
        <v>1</v>
      </c>
      <c r="U706">
        <v>0</v>
      </c>
      <c r="V706">
        <v>900</v>
      </c>
      <c r="W706">
        <v>300</v>
      </c>
      <c r="X706">
        <f t="shared" si="111"/>
        <v>114000</v>
      </c>
      <c r="Y706">
        <v>92500</v>
      </c>
      <c r="Z706" s="7">
        <v>4000000</v>
      </c>
      <c r="AA706">
        <v>2</v>
      </c>
    </row>
    <row r="707" spans="1:27" x14ac:dyDescent="0.45">
      <c r="A707">
        <f t="shared" si="104"/>
        <v>6</v>
      </c>
      <c r="B707" s="2">
        <v>44488</v>
      </c>
      <c r="C707" s="9">
        <v>44489</v>
      </c>
      <c r="D707" s="3" t="str">
        <f t="shared" si="110"/>
        <v>Close</v>
      </c>
      <c r="E707" t="s">
        <v>36</v>
      </c>
      <c r="F707" t="str">
        <f>IF(A707="","",IF($K$4=1,SUBSTITUTE(SUBSTITUTE(E707,"_","&amp;")&amp;" "&amp;'[1]Expiry Dates Fut'!$A$8&amp;"-NSF",#REF!,#REF!),"nse_fo|"&amp;SUBSTITUTE(E707,"_","&amp;")&amp;$B$4))</f>
        <v>nse_fo|SIEMENSEntry Date</v>
      </c>
      <c r="G707">
        <v>275</v>
      </c>
      <c r="H707">
        <v>825</v>
      </c>
      <c r="I707">
        <f t="shared" si="112"/>
        <v>3</v>
      </c>
      <c r="J707" s="6">
        <v>2399.4</v>
      </c>
      <c r="K707" s="5">
        <f t="shared" si="105"/>
        <v>1979505</v>
      </c>
      <c r="L707" s="4">
        <v>2234.85</v>
      </c>
      <c r="M707" s="4">
        <f t="shared" si="106"/>
        <v>-135753.75000000015</v>
      </c>
      <c r="N707" s="6">
        <v>365.21732874999998</v>
      </c>
      <c r="O707" s="6">
        <f t="shared" si="107"/>
        <v>-136118.96732875015</v>
      </c>
      <c r="P707" s="5">
        <f t="shared" si="108"/>
        <v>1843751.25</v>
      </c>
      <c r="Q707" s="5" t="str">
        <f t="shared" si="109"/>
        <v/>
      </c>
      <c r="R707">
        <v>2</v>
      </c>
      <c r="S707">
        <v>1</v>
      </c>
      <c r="T707">
        <v>1</v>
      </c>
      <c r="U707">
        <v>0</v>
      </c>
      <c r="V707">
        <v>900</v>
      </c>
      <c r="W707">
        <v>300</v>
      </c>
      <c r="X707">
        <f t="shared" si="111"/>
        <v>114500</v>
      </c>
      <c r="Y707">
        <v>92500</v>
      </c>
      <c r="Z707" s="7">
        <v>4000000</v>
      </c>
      <c r="AA707">
        <v>2</v>
      </c>
    </row>
    <row r="708" spans="1:27" x14ac:dyDescent="0.45">
      <c r="A708">
        <v>1</v>
      </c>
      <c r="B708" s="2">
        <v>44489</v>
      </c>
      <c r="C708" s="9">
        <v>44490</v>
      </c>
      <c r="D708" s="3" t="str">
        <f t="shared" si="110"/>
        <v>Close</v>
      </c>
      <c r="E708" t="s">
        <v>59</v>
      </c>
      <c r="F708" t="str">
        <f>IF(A708="","",IF($K$4=1,SUBSTITUTE(SUBSTITUTE(E708,"_","&amp;")&amp;" "&amp;'[1]Expiry Dates Fut'!$A$8&amp;"-NSF",#REF!,#REF!),"nse_fo|"&amp;SUBSTITUTE(E708,"_","&amp;")&amp;$B$4))</f>
        <v>nse_fo|BANKBARODAEntry Date</v>
      </c>
      <c r="G708">
        <v>11700</v>
      </c>
      <c r="H708">
        <v>23400</v>
      </c>
      <c r="I708">
        <f t="shared" si="112"/>
        <v>2</v>
      </c>
      <c r="J708" s="6">
        <v>91.9</v>
      </c>
      <c r="K708" s="5">
        <f t="shared" si="105"/>
        <v>2150460</v>
      </c>
      <c r="L708" s="4">
        <v>92.2</v>
      </c>
      <c r="M708" s="4">
        <f t="shared" si="106"/>
        <v>7019.9999999999336</v>
      </c>
      <c r="N708" s="6">
        <v>411.93252400000006</v>
      </c>
      <c r="O708" s="6">
        <f t="shared" si="107"/>
        <v>6608.0674759999338</v>
      </c>
      <c r="P708" s="5">
        <f t="shared" si="108"/>
        <v>2157480</v>
      </c>
      <c r="Q708" s="5" t="str">
        <f t="shared" si="109"/>
        <v/>
      </c>
      <c r="R708">
        <v>2</v>
      </c>
      <c r="S708">
        <v>1</v>
      </c>
      <c r="T708">
        <v>2</v>
      </c>
      <c r="U708">
        <v>0</v>
      </c>
      <c r="V708">
        <v>900</v>
      </c>
      <c r="W708">
        <v>300</v>
      </c>
      <c r="X708">
        <f t="shared" si="111"/>
        <v>114500</v>
      </c>
      <c r="Y708">
        <v>92500</v>
      </c>
      <c r="Z708" s="7">
        <v>4000000</v>
      </c>
      <c r="AA708">
        <v>2</v>
      </c>
    </row>
    <row r="709" spans="1:27" x14ac:dyDescent="0.45">
      <c r="A709">
        <f t="shared" ref="A709:A772" si="113">IF(D709="","",A708+1)</f>
        <v>2</v>
      </c>
      <c r="B709" s="2">
        <v>44489</v>
      </c>
      <c r="C709" s="9">
        <v>44490</v>
      </c>
      <c r="D709" s="3" t="str">
        <f t="shared" si="110"/>
        <v>Close</v>
      </c>
      <c r="E709" t="s">
        <v>152</v>
      </c>
      <c r="F709" t="str">
        <f>IF(A709="","",IF($K$4=1,SUBSTITUTE(SUBSTITUTE(E709,"_","&amp;")&amp;" "&amp;'[1]Expiry Dates Fut'!$A$8&amp;"-NSF",#REF!,#REF!),"nse_fo|"&amp;SUBSTITUTE(E709,"_","&amp;")&amp;$B$4))</f>
        <v>nse_fo|BATAINDIAEntry Date</v>
      </c>
      <c r="G709">
        <v>550</v>
      </c>
      <c r="H709">
        <v>1100</v>
      </c>
      <c r="I709">
        <f t="shared" si="112"/>
        <v>2</v>
      </c>
      <c r="J709" s="6">
        <v>2181.9</v>
      </c>
      <c r="K709" s="5">
        <f t="shared" si="105"/>
        <v>2400090</v>
      </c>
      <c r="L709" s="4">
        <v>2107.15</v>
      </c>
      <c r="M709" s="4">
        <f t="shared" si="106"/>
        <v>-82225</v>
      </c>
      <c r="N709" s="6">
        <v>443.04999300000009</v>
      </c>
      <c r="O709" s="6">
        <f t="shared" si="107"/>
        <v>-82668.049992999993</v>
      </c>
      <c r="P709" s="5">
        <f t="shared" si="108"/>
        <v>2317865</v>
      </c>
      <c r="Q709" s="5" t="str">
        <f t="shared" si="109"/>
        <v/>
      </c>
      <c r="R709">
        <v>2</v>
      </c>
      <c r="S709">
        <v>2</v>
      </c>
      <c r="T709">
        <v>1</v>
      </c>
      <c r="U709">
        <v>0</v>
      </c>
      <c r="V709">
        <v>900</v>
      </c>
      <c r="W709">
        <v>300</v>
      </c>
      <c r="X709">
        <f t="shared" si="111"/>
        <v>115000</v>
      </c>
      <c r="Y709">
        <v>92500</v>
      </c>
      <c r="Z709" s="7">
        <v>4000000</v>
      </c>
      <c r="AA709">
        <v>2</v>
      </c>
    </row>
    <row r="710" spans="1:27" x14ac:dyDescent="0.45">
      <c r="A710">
        <f t="shared" si="113"/>
        <v>3</v>
      </c>
      <c r="B710" s="2">
        <v>44489</v>
      </c>
      <c r="C710" s="9">
        <v>44490</v>
      </c>
      <c r="D710" s="3" t="str">
        <f t="shared" si="110"/>
        <v>Close</v>
      </c>
      <c r="E710" t="s">
        <v>61</v>
      </c>
      <c r="F710" t="str">
        <f>IF(A710="","",IF($K$4=1,SUBSTITUTE(SUBSTITUTE(E710,"_","&amp;")&amp;" "&amp;'[1]Expiry Dates Fut'!$A$8&amp;"-NSF",#REF!,#REF!),"nse_fo|"&amp;SUBSTITUTE(E710,"_","&amp;")&amp;$B$4))</f>
        <v>nse_fo|BHARTIARTLEntry Date</v>
      </c>
      <c r="G710">
        <v>1886</v>
      </c>
      <c r="H710">
        <v>1886</v>
      </c>
      <c r="I710">
        <f t="shared" si="112"/>
        <v>1</v>
      </c>
      <c r="J710" s="6">
        <v>710.45</v>
      </c>
      <c r="K710" s="5">
        <f t="shared" si="105"/>
        <v>1339908.7000000002</v>
      </c>
      <c r="L710" s="4">
        <v>708</v>
      </c>
      <c r="M710" s="4">
        <f t="shared" si="106"/>
        <v>-4620.7000000000862</v>
      </c>
      <c r="N710" s="6">
        <v>273.33681282000003</v>
      </c>
      <c r="O710" s="6">
        <f t="shared" si="107"/>
        <v>-4894.0368128200862</v>
      </c>
      <c r="P710" s="5">
        <f t="shared" si="108"/>
        <v>1335288</v>
      </c>
      <c r="Q710" s="5" t="str">
        <f t="shared" si="109"/>
        <v/>
      </c>
      <c r="R710">
        <v>2</v>
      </c>
      <c r="S710">
        <v>1</v>
      </c>
      <c r="T710">
        <v>1</v>
      </c>
      <c r="U710">
        <v>0</v>
      </c>
      <c r="V710">
        <v>900</v>
      </c>
      <c r="W710">
        <v>300</v>
      </c>
      <c r="X710">
        <f t="shared" si="111"/>
        <v>114500</v>
      </c>
      <c r="Y710">
        <v>92500</v>
      </c>
      <c r="Z710" s="7">
        <v>4000000</v>
      </c>
      <c r="AA710">
        <v>2</v>
      </c>
    </row>
    <row r="711" spans="1:27" x14ac:dyDescent="0.45">
      <c r="A711">
        <f t="shared" si="113"/>
        <v>4</v>
      </c>
      <c r="B711" s="2">
        <v>44489</v>
      </c>
      <c r="C711" s="9">
        <v>44490</v>
      </c>
      <c r="D711" s="3" t="str">
        <f t="shared" si="110"/>
        <v>Close</v>
      </c>
      <c r="E711" t="s">
        <v>124</v>
      </c>
      <c r="F711" t="str">
        <f>IF(A711="","",IF($K$4=1,SUBSTITUTE(SUBSTITUTE(E711,"_","&amp;")&amp;" "&amp;'[1]Expiry Dates Fut'!$A$8&amp;"-NSF",#REF!,#REF!),"nse_fo|"&amp;SUBSTITUTE(E711,"_","&amp;")&amp;$B$4))</f>
        <v>nse_fo|CANBKEntry Date</v>
      </c>
      <c r="G711">
        <v>5400</v>
      </c>
      <c r="H711">
        <v>10800</v>
      </c>
      <c r="I711">
        <f t="shared" si="112"/>
        <v>2</v>
      </c>
      <c r="J711" s="6">
        <v>196.45</v>
      </c>
      <c r="K711" s="5">
        <f t="shared" si="105"/>
        <v>2121660</v>
      </c>
      <c r="L711" s="4">
        <v>194.07499999999999</v>
      </c>
      <c r="M711" s="4">
        <f t="shared" si="106"/>
        <v>-25650</v>
      </c>
      <c r="N711" s="6">
        <v>402.98888200000005</v>
      </c>
      <c r="O711" s="6">
        <f t="shared" si="107"/>
        <v>-26052.988882000001</v>
      </c>
      <c r="P711" s="5">
        <f t="shared" si="108"/>
        <v>2096009.9999999998</v>
      </c>
      <c r="Q711" s="5" t="str">
        <f t="shared" si="109"/>
        <v/>
      </c>
      <c r="R711">
        <v>2</v>
      </c>
      <c r="S711">
        <v>1</v>
      </c>
      <c r="T711">
        <v>2</v>
      </c>
      <c r="U711">
        <v>0</v>
      </c>
      <c r="V711">
        <v>900</v>
      </c>
      <c r="W711">
        <v>300</v>
      </c>
      <c r="X711">
        <f t="shared" si="111"/>
        <v>114500</v>
      </c>
      <c r="Y711">
        <v>92500</v>
      </c>
      <c r="Z711" s="7">
        <v>4000000</v>
      </c>
      <c r="AA711">
        <v>2</v>
      </c>
    </row>
    <row r="712" spans="1:27" x14ac:dyDescent="0.45">
      <c r="A712">
        <f t="shared" si="113"/>
        <v>5</v>
      </c>
      <c r="B712" s="2">
        <v>44489</v>
      </c>
      <c r="C712" s="9">
        <v>44490</v>
      </c>
      <c r="D712" s="3" t="str">
        <f t="shared" si="110"/>
        <v>Close</v>
      </c>
      <c r="E712" t="s">
        <v>169</v>
      </c>
      <c r="F712" t="str">
        <f>IF(A712="","",IF($K$4=1,SUBSTITUTE(SUBSTITUTE(E712,"_","&amp;")&amp;" "&amp;'[1]Expiry Dates Fut'!$A$8&amp;"-NSF",#REF!,#REF!),"nse_fo|"&amp;SUBSTITUTE(E712,"_","&amp;")&amp;$B$4))</f>
        <v>nse_fo|LTIEntry Date</v>
      </c>
      <c r="G712">
        <v>150</v>
      </c>
      <c r="H712">
        <v>300</v>
      </c>
      <c r="I712">
        <f t="shared" si="112"/>
        <v>2</v>
      </c>
      <c r="J712" s="6">
        <v>7023.8</v>
      </c>
      <c r="K712" s="5">
        <f t="shared" si="105"/>
        <v>2107140</v>
      </c>
      <c r="L712" s="4">
        <v>6808.55</v>
      </c>
      <c r="M712" s="4">
        <f t="shared" si="106"/>
        <v>-64575</v>
      </c>
      <c r="N712" s="6">
        <v>395.68204300000002</v>
      </c>
      <c r="O712" s="6">
        <f t="shared" si="107"/>
        <v>-64970.682043000001</v>
      </c>
      <c r="P712" s="5">
        <f t="shared" si="108"/>
        <v>2042565</v>
      </c>
      <c r="Q712" s="5" t="str">
        <f t="shared" si="109"/>
        <v/>
      </c>
      <c r="R712">
        <v>1</v>
      </c>
      <c r="S712">
        <v>0</v>
      </c>
      <c r="T712">
        <v>2</v>
      </c>
      <c r="U712">
        <v>0</v>
      </c>
      <c r="V712">
        <v>900</v>
      </c>
      <c r="W712">
        <v>300</v>
      </c>
      <c r="X712">
        <f t="shared" si="111"/>
        <v>114000</v>
      </c>
      <c r="Y712">
        <v>92500</v>
      </c>
      <c r="Z712" s="7">
        <v>4000000</v>
      </c>
      <c r="AA712">
        <v>2</v>
      </c>
    </row>
    <row r="713" spans="1:27" x14ac:dyDescent="0.45">
      <c r="A713">
        <f t="shared" si="113"/>
        <v>6</v>
      </c>
      <c r="B713" s="2">
        <v>44489</v>
      </c>
      <c r="C713" s="9">
        <v>44490</v>
      </c>
      <c r="D713" s="3" t="str">
        <f t="shared" si="110"/>
        <v>Close</v>
      </c>
      <c r="E713" t="s">
        <v>82</v>
      </c>
      <c r="F713" t="str">
        <f>IF(A713="","",IF($K$4=1,SUBSTITUTE(SUBSTITUTE(E713,"_","&amp;")&amp;" "&amp;'[1]Expiry Dates Fut'!$A$8&amp;"-NSF",#REF!,#REF!),"nse_fo|"&amp;SUBSTITUTE(E713,"_","&amp;")&amp;$B$4))</f>
        <v>nse_fo|SBINEntry Date</v>
      </c>
      <c r="G713">
        <v>1500</v>
      </c>
      <c r="H713">
        <v>3000</v>
      </c>
      <c r="I713">
        <f t="shared" si="112"/>
        <v>2</v>
      </c>
      <c r="J713" s="6">
        <v>506.6</v>
      </c>
      <c r="K713" s="5">
        <f t="shared" si="105"/>
        <v>1519800</v>
      </c>
      <c r="L713" s="4">
        <v>503.7</v>
      </c>
      <c r="M713" s="4">
        <f t="shared" si="106"/>
        <v>-8700.0000000001019</v>
      </c>
      <c r="N713" s="6">
        <v>303.26614000000001</v>
      </c>
      <c r="O713" s="6">
        <f t="shared" si="107"/>
        <v>-9003.2661400001016</v>
      </c>
      <c r="P713" s="5">
        <f t="shared" si="108"/>
        <v>1511100</v>
      </c>
      <c r="Q713" s="5" t="str">
        <f t="shared" si="109"/>
        <v/>
      </c>
      <c r="R713">
        <v>2</v>
      </c>
      <c r="S713">
        <v>1</v>
      </c>
      <c r="T713">
        <v>1</v>
      </c>
      <c r="U713">
        <v>0</v>
      </c>
      <c r="V713">
        <v>900</v>
      </c>
      <c r="W713">
        <v>300</v>
      </c>
      <c r="X713">
        <f t="shared" si="111"/>
        <v>114500</v>
      </c>
      <c r="Y713">
        <v>92500</v>
      </c>
      <c r="Z713" s="7">
        <v>4000000</v>
      </c>
      <c r="AA713">
        <v>2</v>
      </c>
    </row>
    <row r="714" spans="1:27" x14ac:dyDescent="0.45">
      <c r="A714">
        <v>1</v>
      </c>
      <c r="B714" s="2">
        <v>44490</v>
      </c>
      <c r="C714" s="9">
        <v>44491</v>
      </c>
      <c r="D714" s="3" t="str">
        <f t="shared" si="110"/>
        <v>Close</v>
      </c>
      <c r="E714" t="s">
        <v>180</v>
      </c>
      <c r="F714" t="str">
        <f>IF(A714="","",IF($K$4=1,SUBSTITUTE(SUBSTITUTE(E714,"_","&amp;")&amp;" "&amp;'[1]Expiry Dates Fut'!$A$8&amp;"-NSF",#REF!,#REF!),"nse_fo|"&amp;SUBSTITUTE(E714,"_","&amp;")&amp;$B$4))</f>
        <v>nse_fo|STAREntry Date</v>
      </c>
      <c r="G714">
        <v>675</v>
      </c>
      <c r="H714">
        <v>3375</v>
      </c>
      <c r="I714">
        <f t="shared" si="112"/>
        <v>5</v>
      </c>
      <c r="J714" s="6">
        <v>571.54999999999995</v>
      </c>
      <c r="K714" s="5">
        <f t="shared" si="105"/>
        <v>1928981.2499999998</v>
      </c>
      <c r="L714" s="4">
        <v>557.70000000000005</v>
      </c>
      <c r="M714" s="4">
        <f t="shared" si="106"/>
        <v>-46743.749999999694</v>
      </c>
      <c r="N714" s="6">
        <v>367.75935625000005</v>
      </c>
      <c r="O714" s="6">
        <f t="shared" si="107"/>
        <v>-47111.509356249691</v>
      </c>
      <c r="P714" s="5">
        <f t="shared" si="108"/>
        <v>1882237.5000000002</v>
      </c>
      <c r="Q714" s="5" t="str">
        <f t="shared" si="109"/>
        <v/>
      </c>
      <c r="R714">
        <v>1</v>
      </c>
      <c r="S714">
        <v>0</v>
      </c>
      <c r="T714">
        <v>1</v>
      </c>
      <c r="U714">
        <v>0</v>
      </c>
      <c r="V714">
        <v>900</v>
      </c>
      <c r="W714">
        <v>300</v>
      </c>
      <c r="X714">
        <f t="shared" si="111"/>
        <v>114000</v>
      </c>
      <c r="Y714">
        <v>92500</v>
      </c>
      <c r="Z714" s="7">
        <v>4000000</v>
      </c>
      <c r="AA714">
        <v>2</v>
      </c>
    </row>
    <row r="715" spans="1:27" x14ac:dyDescent="0.45">
      <c r="A715">
        <v>1</v>
      </c>
      <c r="B715" s="2">
        <v>44491</v>
      </c>
      <c r="C715" s="9">
        <v>44494</v>
      </c>
      <c r="D715" s="3" t="str">
        <f t="shared" si="110"/>
        <v>Close</v>
      </c>
      <c r="E715" t="s">
        <v>39</v>
      </c>
      <c r="F715" t="str">
        <f>IF(A715="","",IF($K$4=1,SUBSTITUTE(SUBSTITUTE(E715,"_","&amp;")&amp;" "&amp;'[1]Expiry Dates Fut'!$A$8&amp;"-NSF",#REF!,#REF!),"nse_fo|"&amp;SUBSTITUTE(E715,"_","&amp;")&amp;$B$4))</f>
        <v>nse_fo|MUTHOOTFINEntry Date</v>
      </c>
      <c r="G715">
        <v>750</v>
      </c>
      <c r="H715">
        <v>750</v>
      </c>
      <c r="I715">
        <f t="shared" si="112"/>
        <v>1</v>
      </c>
      <c r="J715" s="6">
        <v>1596.65</v>
      </c>
      <c r="K715" s="5">
        <f t="shared" si="105"/>
        <v>1197487.5</v>
      </c>
      <c r="L715" s="4">
        <v>1526</v>
      </c>
      <c r="M715" s="4">
        <f t="shared" si="106"/>
        <v>-52987.500000000065</v>
      </c>
      <c r="N715" s="6">
        <v>243.21264249999999</v>
      </c>
      <c r="O715" s="6">
        <f t="shared" si="107"/>
        <v>-53230.712642500068</v>
      </c>
      <c r="P715" s="5">
        <f t="shared" si="108"/>
        <v>1144500</v>
      </c>
      <c r="Q715" s="5" t="str">
        <f t="shared" si="109"/>
        <v/>
      </c>
      <c r="R715">
        <v>1</v>
      </c>
      <c r="S715">
        <v>0</v>
      </c>
      <c r="T715">
        <v>2</v>
      </c>
      <c r="U715">
        <v>0</v>
      </c>
      <c r="V715">
        <v>900</v>
      </c>
      <c r="W715">
        <v>300</v>
      </c>
      <c r="X715">
        <f t="shared" si="111"/>
        <v>114000</v>
      </c>
      <c r="Y715">
        <v>92500</v>
      </c>
      <c r="Z715" s="7">
        <v>4000000</v>
      </c>
      <c r="AA715">
        <v>2</v>
      </c>
    </row>
    <row r="716" spans="1:27" x14ac:dyDescent="0.45">
      <c r="A716">
        <v>1</v>
      </c>
      <c r="B716" s="2">
        <v>44494</v>
      </c>
      <c r="C716" s="9">
        <v>44495</v>
      </c>
      <c r="D716" s="3" t="str">
        <f t="shared" si="110"/>
        <v>Close</v>
      </c>
      <c r="E716" t="s">
        <v>195</v>
      </c>
      <c r="F716" t="str">
        <f>IF(A716="","",IF($K$4=1,SUBSTITUTE(SUBSTITUTE(E716,"_","&amp;")&amp;" "&amp;'[1]Expiry Dates Fut'!$A$8&amp;"-NSF",#REF!,#REF!),"nse_fo|"&amp;SUBSTITUTE(E716,"_","&amp;")&amp;$B$4))</f>
        <v>nse_fo|ICICIBANKEntry Date</v>
      </c>
      <c r="G716">
        <v>1375</v>
      </c>
      <c r="H716">
        <v>2750</v>
      </c>
      <c r="I716">
        <f t="shared" si="112"/>
        <v>2</v>
      </c>
      <c r="J716" s="6">
        <v>845.2</v>
      </c>
      <c r="K716" s="5">
        <f t="shared" si="105"/>
        <v>2324300</v>
      </c>
      <c r="L716" s="4">
        <v>834.75</v>
      </c>
      <c r="M716" s="4">
        <f t="shared" si="106"/>
        <v>-28737.500000000124</v>
      </c>
      <c r="N716" s="6">
        <v>436.89086749999996</v>
      </c>
      <c r="O716" s="6">
        <f t="shared" si="107"/>
        <v>-29174.390867500122</v>
      </c>
      <c r="P716" s="5">
        <f t="shared" si="108"/>
        <v>2295562.5</v>
      </c>
      <c r="Q716" s="5" t="str">
        <f t="shared" si="109"/>
        <v/>
      </c>
      <c r="R716">
        <v>2</v>
      </c>
      <c r="S716">
        <v>2</v>
      </c>
      <c r="T716">
        <v>1</v>
      </c>
      <c r="U716">
        <v>0</v>
      </c>
      <c r="V716">
        <v>900</v>
      </c>
      <c r="W716">
        <v>300</v>
      </c>
      <c r="X716">
        <f t="shared" si="111"/>
        <v>103500</v>
      </c>
      <c r="Y716">
        <v>92500</v>
      </c>
      <c r="Z716" s="7">
        <v>4000000</v>
      </c>
      <c r="AA716">
        <v>2</v>
      </c>
    </row>
    <row r="717" spans="1:27" x14ac:dyDescent="0.45">
      <c r="A717">
        <v>1</v>
      </c>
      <c r="B717" s="2">
        <v>44495</v>
      </c>
      <c r="C717" s="9">
        <v>44496</v>
      </c>
      <c r="D717" s="3" t="str">
        <f t="shared" si="110"/>
        <v>Close</v>
      </c>
      <c r="E717" t="s">
        <v>166</v>
      </c>
      <c r="F717" t="str">
        <f>IF(A717="","",IF($K$4=1,SUBSTITUTE(SUBSTITUTE(E717,"_","&amp;")&amp;" "&amp;'[1]Expiry Dates Fut'!$A$8&amp;"-NSF",#REF!,#REF!),"nse_fo|"&amp;SUBSTITUTE(E717,"_","&amp;")&amp;$B$4))</f>
        <v>nse_fo|AUBANKEntry Date</v>
      </c>
      <c r="G717">
        <v>500</v>
      </c>
      <c r="H717">
        <v>1500</v>
      </c>
      <c r="I717">
        <f t="shared" si="112"/>
        <v>3</v>
      </c>
      <c r="J717" s="6">
        <v>1254.1500000000001</v>
      </c>
      <c r="K717" s="5">
        <f t="shared" si="105"/>
        <v>1881225.0000000002</v>
      </c>
      <c r="L717" s="4">
        <v>1276.0999999999999</v>
      </c>
      <c r="M717" s="4">
        <f t="shared" si="106"/>
        <v>32924.999999999724</v>
      </c>
      <c r="N717" s="6">
        <v>369.60572500000001</v>
      </c>
      <c r="O717" s="6">
        <f t="shared" si="107"/>
        <v>32555.394274999722</v>
      </c>
      <c r="P717" s="5">
        <f t="shared" si="108"/>
        <v>1914149.9999999998</v>
      </c>
      <c r="Q717" s="5" t="str">
        <f t="shared" si="109"/>
        <v/>
      </c>
      <c r="R717">
        <v>1</v>
      </c>
      <c r="S717">
        <v>0</v>
      </c>
      <c r="T717">
        <v>1</v>
      </c>
      <c r="U717">
        <v>0</v>
      </c>
      <c r="V717">
        <v>900</v>
      </c>
      <c r="W717">
        <v>300</v>
      </c>
      <c r="X717">
        <f t="shared" si="111"/>
        <v>114000</v>
      </c>
      <c r="Y717">
        <v>92500</v>
      </c>
      <c r="Z717" s="7">
        <v>4000000</v>
      </c>
      <c r="AA717">
        <v>2</v>
      </c>
    </row>
    <row r="718" spans="1:27" x14ac:dyDescent="0.45">
      <c r="A718">
        <f t="shared" si="113"/>
        <v>2</v>
      </c>
      <c r="B718" s="2">
        <v>44495</v>
      </c>
      <c r="C718" s="9">
        <v>44496</v>
      </c>
      <c r="D718" s="3" t="str">
        <f t="shared" si="110"/>
        <v>Close</v>
      </c>
      <c r="E718" t="s">
        <v>59</v>
      </c>
      <c r="F718" t="str">
        <f>IF(A718="","",IF($K$4=1,SUBSTITUTE(SUBSTITUTE(E718,"_","&amp;")&amp;" "&amp;'[1]Expiry Dates Fut'!$A$8&amp;"-NSF",#REF!,#REF!),"nse_fo|"&amp;SUBSTITUTE(E718,"_","&amp;")&amp;$B$4))</f>
        <v>nse_fo|BANKBARODAEntry Date</v>
      </c>
      <c r="G718">
        <v>11700</v>
      </c>
      <c r="H718">
        <v>11700</v>
      </c>
      <c r="I718">
        <f t="shared" si="112"/>
        <v>1</v>
      </c>
      <c r="J718" s="6">
        <v>101.3</v>
      </c>
      <c r="K718" s="5">
        <f t="shared" si="105"/>
        <v>1185210</v>
      </c>
      <c r="L718" s="4">
        <v>99.2</v>
      </c>
      <c r="M718" s="4">
        <f t="shared" si="106"/>
        <v>-24569.999999999935</v>
      </c>
      <c r="N718" s="6">
        <v>244.67611000000005</v>
      </c>
      <c r="O718" s="6">
        <f t="shared" si="107"/>
        <v>-24814.676109999935</v>
      </c>
      <c r="P718" s="5">
        <f t="shared" si="108"/>
        <v>1160640</v>
      </c>
      <c r="Q718" s="5" t="str">
        <f t="shared" si="109"/>
        <v/>
      </c>
      <c r="R718">
        <v>1</v>
      </c>
      <c r="S718">
        <v>0</v>
      </c>
      <c r="T718">
        <v>1</v>
      </c>
      <c r="U718">
        <v>0</v>
      </c>
      <c r="V718">
        <v>900</v>
      </c>
      <c r="W718">
        <v>300</v>
      </c>
      <c r="X718">
        <f t="shared" si="111"/>
        <v>114000</v>
      </c>
      <c r="Y718">
        <v>92500</v>
      </c>
      <c r="Z718" s="7">
        <v>4000000</v>
      </c>
      <c r="AA718">
        <v>2</v>
      </c>
    </row>
    <row r="719" spans="1:27" x14ac:dyDescent="0.45">
      <c r="A719">
        <f t="shared" si="113"/>
        <v>3</v>
      </c>
      <c r="B719" s="2">
        <v>44495</v>
      </c>
      <c r="C719" s="9">
        <v>44496</v>
      </c>
      <c r="D719" s="3" t="str">
        <f t="shared" si="110"/>
        <v>Close</v>
      </c>
      <c r="E719" t="s">
        <v>47</v>
      </c>
      <c r="F719" t="str">
        <f>IF(A719="","",IF($K$4=1,SUBSTITUTE(SUBSTITUTE(E719,"_","&amp;")&amp;" "&amp;'[1]Expiry Dates Fut'!$A$8&amp;"-NSF",#REF!,#REF!),"nse_fo|"&amp;SUBSTITUTE(E719,"_","&amp;")&amp;$B$4))</f>
        <v>nse_fo|BHELEntry Date</v>
      </c>
      <c r="G719">
        <v>10500</v>
      </c>
      <c r="H719">
        <v>21000</v>
      </c>
      <c r="I719">
        <f t="shared" si="112"/>
        <v>2</v>
      </c>
      <c r="J719" s="6">
        <v>71.95</v>
      </c>
      <c r="K719" s="5">
        <f t="shared" si="105"/>
        <v>1510950</v>
      </c>
      <c r="L719" s="4">
        <v>72.25</v>
      </c>
      <c r="M719" s="4">
        <f t="shared" si="106"/>
        <v>6299.99999999994</v>
      </c>
      <c r="N719" s="6">
        <v>303.63772</v>
      </c>
      <c r="O719" s="6">
        <f t="shared" si="107"/>
        <v>5996.3622799999403</v>
      </c>
      <c r="P719" s="5">
        <f t="shared" si="108"/>
        <v>1517250</v>
      </c>
      <c r="Q719" s="5" t="str">
        <f t="shared" si="109"/>
        <v/>
      </c>
      <c r="R719">
        <v>1</v>
      </c>
      <c r="S719">
        <v>0</v>
      </c>
      <c r="T719">
        <v>1</v>
      </c>
      <c r="U719">
        <v>0</v>
      </c>
      <c r="V719">
        <v>900</v>
      </c>
      <c r="W719">
        <v>300</v>
      </c>
      <c r="X719">
        <f t="shared" si="111"/>
        <v>114000</v>
      </c>
      <c r="Y719">
        <v>92500</v>
      </c>
      <c r="Z719" s="7">
        <v>4000000</v>
      </c>
      <c r="AA719">
        <v>2</v>
      </c>
    </row>
    <row r="720" spans="1:27" x14ac:dyDescent="0.45">
      <c r="A720">
        <f t="shared" si="113"/>
        <v>4</v>
      </c>
      <c r="B720" s="2">
        <v>44495</v>
      </c>
      <c r="C720" s="9">
        <v>44496</v>
      </c>
      <c r="D720" s="3" t="str">
        <f t="shared" si="110"/>
        <v>Close</v>
      </c>
      <c r="E720" t="s">
        <v>68</v>
      </c>
      <c r="F720" t="str">
        <f>IF(A720="","",IF($K$4=1,SUBSTITUTE(SUBSTITUTE(E720,"_","&amp;")&amp;" "&amp;'[1]Expiry Dates Fut'!$A$8&amp;"-NSF",#REF!,#REF!),"nse_fo|"&amp;SUBSTITUTE(E720,"_","&amp;")&amp;$B$4))</f>
        <v>nse_fo|CHOLAFINEntry Date</v>
      </c>
      <c r="G720">
        <v>1250</v>
      </c>
      <c r="H720">
        <v>2500</v>
      </c>
      <c r="I720">
        <f t="shared" si="112"/>
        <v>2</v>
      </c>
      <c r="J720" s="6">
        <v>601.65</v>
      </c>
      <c r="K720" s="5">
        <f t="shared" si="105"/>
        <v>1504125</v>
      </c>
      <c r="L720" s="4">
        <v>606.1</v>
      </c>
      <c r="M720" s="4">
        <f t="shared" si="106"/>
        <v>11125.000000000113</v>
      </c>
      <c r="N720" s="6">
        <v>303.08412500000003</v>
      </c>
      <c r="O720" s="6">
        <f t="shared" si="107"/>
        <v>10821.915875000113</v>
      </c>
      <c r="P720" s="5">
        <f t="shared" si="108"/>
        <v>1515250</v>
      </c>
      <c r="Q720" s="5" t="str">
        <f t="shared" si="109"/>
        <v/>
      </c>
      <c r="R720">
        <v>1</v>
      </c>
      <c r="S720">
        <v>0</v>
      </c>
      <c r="T720">
        <v>1</v>
      </c>
      <c r="U720">
        <v>0</v>
      </c>
      <c r="V720">
        <v>900</v>
      </c>
      <c r="W720">
        <v>300</v>
      </c>
      <c r="X720">
        <f t="shared" si="111"/>
        <v>114000</v>
      </c>
      <c r="Y720">
        <v>92500</v>
      </c>
      <c r="Z720" s="7">
        <v>4000000</v>
      </c>
      <c r="AA720">
        <v>2</v>
      </c>
    </row>
    <row r="721" spans="1:27" x14ac:dyDescent="0.45">
      <c r="A721">
        <f t="shared" si="113"/>
        <v>5</v>
      </c>
      <c r="B721" s="2">
        <v>44495</v>
      </c>
      <c r="C721" s="9">
        <v>44496</v>
      </c>
      <c r="D721" s="3" t="str">
        <f t="shared" si="110"/>
        <v>Close</v>
      </c>
      <c r="E721" t="s">
        <v>196</v>
      </c>
      <c r="F721" t="str">
        <f>IF(A721="","",IF($K$4=1,SUBSTITUTE(SUBSTITUTE(E721,"_","&amp;")&amp;" "&amp;'[1]Expiry Dates Fut'!$A$8&amp;"-NSF",#REF!,#REF!),"nse_fo|"&amp;SUBSTITUTE(E721,"_","&amp;")&amp;$B$4))</f>
        <v>nse_fo|CROMPTONEntry Date</v>
      </c>
      <c r="G721">
        <v>1100</v>
      </c>
      <c r="H721">
        <v>4400</v>
      </c>
      <c r="I721">
        <f t="shared" si="112"/>
        <v>4</v>
      </c>
      <c r="J721" s="6">
        <v>467.85</v>
      </c>
      <c r="K721" s="5">
        <f t="shared" si="105"/>
        <v>2058540</v>
      </c>
      <c r="L721" s="4">
        <v>472.25</v>
      </c>
      <c r="M721" s="4">
        <f t="shared" si="106"/>
        <v>19359.999999999898</v>
      </c>
      <c r="N721" s="6">
        <v>397.91722400000003</v>
      </c>
      <c r="O721" s="6">
        <f t="shared" si="107"/>
        <v>18962.082775999897</v>
      </c>
      <c r="P721" s="5">
        <f t="shared" si="108"/>
        <v>2077900</v>
      </c>
      <c r="Q721" s="5" t="str">
        <f t="shared" si="109"/>
        <v/>
      </c>
      <c r="R721">
        <v>1</v>
      </c>
      <c r="S721">
        <v>0</v>
      </c>
      <c r="T721">
        <v>2</v>
      </c>
      <c r="U721">
        <v>0</v>
      </c>
      <c r="V721">
        <v>900</v>
      </c>
      <c r="W721">
        <v>300</v>
      </c>
      <c r="X721">
        <f t="shared" si="111"/>
        <v>114000</v>
      </c>
      <c r="Y721">
        <v>92500</v>
      </c>
      <c r="Z721" s="7">
        <v>4000000</v>
      </c>
      <c r="AA721">
        <v>2</v>
      </c>
    </row>
    <row r="722" spans="1:27" x14ac:dyDescent="0.45">
      <c r="A722">
        <f t="shared" si="113"/>
        <v>6</v>
      </c>
      <c r="B722" s="2">
        <v>44495</v>
      </c>
      <c r="C722" s="9">
        <v>44496</v>
      </c>
      <c r="D722" s="3" t="str">
        <f t="shared" si="110"/>
        <v>Close</v>
      </c>
      <c r="E722" t="s">
        <v>160</v>
      </c>
      <c r="F722" t="str">
        <f>IF(A722="","",IF($K$4=1,SUBSTITUTE(SUBSTITUTE(E722,"_","&amp;")&amp;" "&amp;'[1]Expiry Dates Fut'!$A$8&amp;"-NSF",#REF!,#REF!),"nse_fo|"&amp;SUBSTITUTE(E722,"_","&amp;")&amp;$B$4))</f>
        <v>nse_fo|DEEPAKNTREntry Date</v>
      </c>
      <c r="G722">
        <v>500</v>
      </c>
      <c r="H722">
        <v>500</v>
      </c>
      <c r="I722">
        <f t="shared" si="112"/>
        <v>1</v>
      </c>
      <c r="J722" s="6">
        <v>2443.6</v>
      </c>
      <c r="K722" s="5">
        <f t="shared" si="105"/>
        <v>1221800</v>
      </c>
      <c r="L722" s="4">
        <v>2453.25</v>
      </c>
      <c r="M722" s="4">
        <f t="shared" si="106"/>
        <v>4825.0000000000455</v>
      </c>
      <c r="N722" s="6">
        <v>254.52975500000002</v>
      </c>
      <c r="O722" s="6">
        <f t="shared" si="107"/>
        <v>4570.4702450000459</v>
      </c>
      <c r="P722" s="5">
        <f t="shared" si="108"/>
        <v>1226625</v>
      </c>
      <c r="Q722" s="5" t="str">
        <f t="shared" si="109"/>
        <v/>
      </c>
      <c r="R722">
        <v>1</v>
      </c>
      <c r="S722">
        <v>0</v>
      </c>
      <c r="T722">
        <v>1</v>
      </c>
      <c r="U722">
        <v>0</v>
      </c>
      <c r="V722">
        <v>900</v>
      </c>
      <c r="W722">
        <v>300</v>
      </c>
      <c r="X722">
        <f t="shared" si="111"/>
        <v>114000</v>
      </c>
      <c r="Y722">
        <v>92500</v>
      </c>
      <c r="Z722" s="7">
        <v>4000000</v>
      </c>
      <c r="AA722">
        <v>2</v>
      </c>
    </row>
    <row r="723" spans="1:27" x14ac:dyDescent="0.45">
      <c r="A723">
        <f t="shared" si="113"/>
        <v>7</v>
      </c>
      <c r="B723" s="2">
        <v>44495</v>
      </c>
      <c r="C723" s="9">
        <v>44496</v>
      </c>
      <c r="D723" s="3" t="str">
        <f t="shared" si="110"/>
        <v>Close</v>
      </c>
      <c r="E723" t="s">
        <v>188</v>
      </c>
      <c r="F723" t="str">
        <f>IF(A723="","",IF($K$4=1,SUBSTITUTE(SUBSTITUTE(E723,"_","&amp;")&amp;" "&amp;'[1]Expiry Dates Fut'!$A$8&amp;"-NSF",#REF!,#REF!),"nse_fo|"&amp;SUBSTITUTE(E723,"_","&amp;")&amp;$B$4))</f>
        <v>nse_fo|DIXONEntry Date</v>
      </c>
      <c r="G723">
        <v>125</v>
      </c>
      <c r="H723">
        <v>375</v>
      </c>
      <c r="I723">
        <f t="shared" si="112"/>
        <v>3</v>
      </c>
      <c r="J723" s="6">
        <v>5056.3</v>
      </c>
      <c r="K723" s="5">
        <f t="shared" si="105"/>
        <v>1896112.5</v>
      </c>
      <c r="L723" s="4">
        <v>5155.4333333300001</v>
      </c>
      <c r="M723" s="4">
        <f t="shared" si="106"/>
        <v>37174.999998749969</v>
      </c>
      <c r="N723" s="6">
        <v>372.65423999984432</v>
      </c>
      <c r="O723" s="6">
        <f t="shared" si="107"/>
        <v>36802.345758750125</v>
      </c>
      <c r="P723" s="5">
        <f t="shared" si="108"/>
        <v>1933287.4999987499</v>
      </c>
      <c r="Q723" s="5" t="str">
        <f t="shared" si="109"/>
        <v/>
      </c>
      <c r="R723">
        <v>2</v>
      </c>
      <c r="S723">
        <v>1</v>
      </c>
      <c r="T723">
        <v>2</v>
      </c>
      <c r="U723">
        <v>0</v>
      </c>
      <c r="V723">
        <v>900</v>
      </c>
      <c r="W723">
        <v>300</v>
      </c>
      <c r="X723">
        <f t="shared" si="111"/>
        <v>114500</v>
      </c>
      <c r="Y723">
        <v>92500</v>
      </c>
      <c r="Z723" s="7">
        <v>4000000</v>
      </c>
      <c r="AA723">
        <v>2</v>
      </c>
    </row>
    <row r="724" spans="1:27" x14ac:dyDescent="0.45">
      <c r="A724">
        <f t="shared" si="113"/>
        <v>8</v>
      </c>
      <c r="B724" s="2">
        <v>44495</v>
      </c>
      <c r="C724" s="9">
        <v>44496</v>
      </c>
      <c r="D724" s="3" t="str">
        <f t="shared" si="110"/>
        <v>Close</v>
      </c>
      <c r="E724" t="s">
        <v>167</v>
      </c>
      <c r="F724" t="str">
        <f>IF(A724="","",IF($K$4=1,SUBSTITUTE(SUBSTITUTE(E724,"_","&amp;")&amp;" "&amp;'[1]Expiry Dates Fut'!$A$8&amp;"-NSF",#REF!,#REF!),"nse_fo|"&amp;SUBSTITUTE(E724,"_","&amp;")&amp;$B$4))</f>
        <v>nse_fo|IRCTCEntry Date</v>
      </c>
      <c r="G724">
        <v>325</v>
      </c>
      <c r="H724">
        <v>325</v>
      </c>
      <c r="I724">
        <f t="shared" si="112"/>
        <v>1</v>
      </c>
      <c r="J724" s="6">
        <v>4282.2</v>
      </c>
      <c r="K724" s="5">
        <f t="shared" si="105"/>
        <v>1391715</v>
      </c>
      <c r="L724" s="4">
        <v>4201.6499999999996</v>
      </c>
      <c r="M724" s="4">
        <f t="shared" si="106"/>
        <v>-26178.750000000058</v>
      </c>
      <c r="N724" s="6">
        <v>279.41630574999999</v>
      </c>
      <c r="O724" s="6">
        <f t="shared" si="107"/>
        <v>-26458.166305750059</v>
      </c>
      <c r="P724" s="5">
        <f t="shared" si="108"/>
        <v>1365536.2499999998</v>
      </c>
      <c r="Q724" s="5" t="str">
        <f t="shared" si="109"/>
        <v/>
      </c>
      <c r="R724">
        <v>2</v>
      </c>
      <c r="S724">
        <v>1</v>
      </c>
      <c r="T724">
        <v>2</v>
      </c>
      <c r="U724">
        <v>0</v>
      </c>
      <c r="V724">
        <v>900</v>
      </c>
      <c r="W724">
        <v>300</v>
      </c>
      <c r="X724">
        <f t="shared" si="111"/>
        <v>114500</v>
      </c>
      <c r="Y724">
        <v>92500</v>
      </c>
      <c r="Z724" s="7">
        <v>4000000</v>
      </c>
      <c r="AA724">
        <v>2</v>
      </c>
    </row>
    <row r="725" spans="1:27" x14ac:dyDescent="0.45">
      <c r="A725">
        <f t="shared" si="113"/>
        <v>9</v>
      </c>
      <c r="B725" s="2">
        <v>44495</v>
      </c>
      <c r="C725" s="9">
        <v>44496</v>
      </c>
      <c r="D725" s="3" t="str">
        <f t="shared" si="110"/>
        <v>Close</v>
      </c>
      <c r="E725" t="s">
        <v>73</v>
      </c>
      <c r="F725" t="str">
        <f>IF(A725="","",IF($K$4=1,SUBSTITUTE(SUBSTITUTE(E725,"_","&amp;")&amp;" "&amp;'[1]Expiry Dates Fut'!$A$8&amp;"-NSF",#REF!,#REF!),"nse_fo|"&amp;SUBSTITUTE(E725,"_","&amp;")&amp;$B$4))</f>
        <v>nse_fo|M&amp;MFINEntry Date</v>
      </c>
      <c r="G725">
        <v>4000</v>
      </c>
      <c r="H725">
        <v>8000</v>
      </c>
      <c r="I725">
        <f t="shared" si="112"/>
        <v>2</v>
      </c>
      <c r="J725" s="6">
        <v>187</v>
      </c>
      <c r="K725" s="5">
        <f t="shared" si="105"/>
        <v>1496000</v>
      </c>
      <c r="L725" s="4">
        <v>188.6</v>
      </c>
      <c r="M725" s="4">
        <f t="shared" si="106"/>
        <v>12799.999999999955</v>
      </c>
      <c r="N725" s="6">
        <v>301.91808000000003</v>
      </c>
      <c r="O725" s="6">
        <f t="shared" si="107"/>
        <v>12498.081919999955</v>
      </c>
      <c r="P725" s="5">
        <f t="shared" si="108"/>
        <v>1508800</v>
      </c>
      <c r="Q725" s="5" t="str">
        <f t="shared" si="109"/>
        <v/>
      </c>
      <c r="R725">
        <v>1</v>
      </c>
      <c r="S725">
        <v>0</v>
      </c>
      <c r="T725">
        <v>1</v>
      </c>
      <c r="U725">
        <v>0</v>
      </c>
      <c r="V725">
        <v>900</v>
      </c>
      <c r="W725">
        <v>300</v>
      </c>
      <c r="X725">
        <f t="shared" si="111"/>
        <v>114000</v>
      </c>
      <c r="Y725">
        <v>92500</v>
      </c>
      <c r="Z725" s="7">
        <v>4000000</v>
      </c>
      <c r="AA725">
        <v>2</v>
      </c>
    </row>
    <row r="726" spans="1:27" x14ac:dyDescent="0.45">
      <c r="A726">
        <f t="shared" si="113"/>
        <v>10</v>
      </c>
      <c r="B726" s="2">
        <v>44495</v>
      </c>
      <c r="C726" s="9">
        <v>44496</v>
      </c>
      <c r="D726" s="3" t="str">
        <f t="shared" si="110"/>
        <v>Close</v>
      </c>
      <c r="E726" t="s">
        <v>77</v>
      </c>
      <c r="F726" t="str">
        <f>IF(A726="","",IF($K$4=1,SUBSTITUTE(SUBSTITUTE(E726,"_","&amp;")&amp;" "&amp;'[1]Expiry Dates Fut'!$A$8&amp;"-NSF",#REF!,#REF!),"nse_fo|"&amp;SUBSTITUTE(E726,"_","&amp;")&amp;$B$4))</f>
        <v>nse_fo|TATAPOWEREntry Date</v>
      </c>
      <c r="G726">
        <v>6750</v>
      </c>
      <c r="H726">
        <v>6750</v>
      </c>
      <c r="I726">
        <f t="shared" si="112"/>
        <v>1</v>
      </c>
      <c r="J726" s="6">
        <v>227.3</v>
      </c>
      <c r="K726" s="5">
        <f t="shared" ref="K726:K789" si="114">IF(A726="","",J726*H726)</f>
        <v>1534275</v>
      </c>
      <c r="L726" s="4">
        <v>226.7</v>
      </c>
      <c r="M726" s="4">
        <f t="shared" si="106"/>
        <v>-4050.0000000001537</v>
      </c>
      <c r="N726" s="6">
        <v>306.29469999999998</v>
      </c>
      <c r="O726" s="6">
        <f t="shared" si="107"/>
        <v>-4356.2947000001541</v>
      </c>
      <c r="P726" s="5">
        <f t="shared" si="108"/>
        <v>1530225</v>
      </c>
      <c r="Q726" s="5" t="str">
        <f t="shared" si="109"/>
        <v/>
      </c>
      <c r="R726">
        <v>1</v>
      </c>
      <c r="S726">
        <v>0</v>
      </c>
      <c r="T726">
        <v>1</v>
      </c>
      <c r="U726">
        <v>0</v>
      </c>
      <c r="V726">
        <v>900</v>
      </c>
      <c r="W726">
        <v>300</v>
      </c>
      <c r="X726">
        <f t="shared" si="111"/>
        <v>114000</v>
      </c>
      <c r="Y726">
        <v>92500</v>
      </c>
      <c r="Z726" s="7">
        <v>4000000</v>
      </c>
      <c r="AA726">
        <v>2</v>
      </c>
    </row>
    <row r="727" spans="1:27" x14ac:dyDescent="0.45">
      <c r="A727">
        <v>1</v>
      </c>
      <c r="B727" s="2">
        <v>44501</v>
      </c>
      <c r="C727" s="9">
        <v>44502</v>
      </c>
      <c r="D727" s="3" t="str">
        <f t="shared" si="110"/>
        <v>Close</v>
      </c>
      <c r="E727" t="s">
        <v>47</v>
      </c>
      <c r="F727" t="str">
        <f>IF(A727="","",IF($K$4=1,SUBSTITUTE(SUBSTITUTE(E727,"_","&amp;")&amp;" "&amp;'[1]Expiry Dates Fut'!$A$8&amp;"-NSF",#REF!,#REF!),"nse_fo|"&amp;SUBSTITUTE(E727,"_","&amp;")&amp;$B$4))</f>
        <v>nse_fo|BHELEntry Date</v>
      </c>
      <c r="G727">
        <v>10500</v>
      </c>
      <c r="H727">
        <v>21000</v>
      </c>
      <c r="I727">
        <f t="shared" si="112"/>
        <v>2</v>
      </c>
      <c r="J727" s="6">
        <v>71.75</v>
      </c>
      <c r="K727" s="5">
        <f t="shared" si="114"/>
        <v>1506750</v>
      </c>
      <c r="L727" s="4">
        <v>72.45</v>
      </c>
      <c r="M727" s="4">
        <f t="shared" ref="M727:M790" si="115">IF(A727="","",((L727-J727)*H727))</f>
        <v>14700.00000000006</v>
      </c>
      <c r="N727" s="6">
        <v>303.97372000000001</v>
      </c>
      <c r="O727" s="6">
        <f t="shared" ref="O727:O790" si="116">IF(M727="","",M727-N727)</f>
        <v>14396.02628000006</v>
      </c>
      <c r="P727" s="5">
        <f t="shared" ref="P727:P790" si="117">IF(A727="","",L727*H727)</f>
        <v>1521450</v>
      </c>
      <c r="Q727" s="5" t="str">
        <f t="shared" ref="Q727:Q790" si="118">+IF(D727="Open",(K727+P727)/7,"")</f>
        <v/>
      </c>
      <c r="R727">
        <v>1</v>
      </c>
      <c r="S727">
        <v>0</v>
      </c>
      <c r="T727">
        <v>2</v>
      </c>
      <c r="U727">
        <v>0</v>
      </c>
      <c r="V727">
        <v>900</v>
      </c>
      <c r="W727">
        <v>300</v>
      </c>
      <c r="X727">
        <f t="shared" si="111"/>
        <v>102500</v>
      </c>
      <c r="Y727">
        <v>92500</v>
      </c>
      <c r="Z727" s="7">
        <v>4000000</v>
      </c>
      <c r="AA727">
        <v>2</v>
      </c>
    </row>
    <row r="728" spans="1:27" x14ac:dyDescent="0.45">
      <c r="A728">
        <f t="shared" si="113"/>
        <v>2</v>
      </c>
      <c r="B728" s="2">
        <v>44501</v>
      </c>
      <c r="C728" s="9">
        <v>44502</v>
      </c>
      <c r="D728" s="3" t="str">
        <f t="shared" si="110"/>
        <v>Close</v>
      </c>
      <c r="E728" t="s">
        <v>65</v>
      </c>
      <c r="F728" t="str">
        <f>IF(A728="","",IF($K$4=1,SUBSTITUTE(SUBSTITUTE(E728,"_","&amp;")&amp;" "&amp;'[1]Expiry Dates Fut'!$A$8&amp;"-NSF",#REF!,#REF!),"nse_fo|"&amp;SUBSTITUTE(E728,"_","&amp;")&amp;$B$4))</f>
        <v>nse_fo|BOSCHLTDEntry Date</v>
      </c>
      <c r="G728">
        <v>50</v>
      </c>
      <c r="H728">
        <v>100</v>
      </c>
      <c r="I728">
        <f t="shared" si="112"/>
        <v>2</v>
      </c>
      <c r="J728" s="6">
        <v>17767.7</v>
      </c>
      <c r="K728" s="5">
        <f t="shared" si="114"/>
        <v>1776770</v>
      </c>
      <c r="L728" s="4">
        <v>17657.075000000001</v>
      </c>
      <c r="M728" s="4">
        <f t="shared" si="115"/>
        <v>-11062.5</v>
      </c>
      <c r="N728" s="6">
        <v>346.45109650000001</v>
      </c>
      <c r="O728" s="6">
        <f t="shared" si="116"/>
        <v>-11408.951096500001</v>
      </c>
      <c r="P728" s="5">
        <f t="shared" si="117"/>
        <v>1765707.5</v>
      </c>
      <c r="Q728" s="5" t="str">
        <f t="shared" si="118"/>
        <v/>
      </c>
      <c r="R728">
        <v>1</v>
      </c>
      <c r="S728">
        <v>0</v>
      </c>
      <c r="T728">
        <v>2</v>
      </c>
      <c r="U728">
        <v>0</v>
      </c>
      <c r="V728">
        <v>900</v>
      </c>
      <c r="W728">
        <v>300</v>
      </c>
      <c r="X728">
        <f t="shared" si="111"/>
        <v>102500</v>
      </c>
      <c r="Y728">
        <v>92500</v>
      </c>
      <c r="Z728" s="7">
        <v>4000000</v>
      </c>
      <c r="AA728">
        <v>2</v>
      </c>
    </row>
    <row r="729" spans="1:27" x14ac:dyDescent="0.45">
      <c r="A729">
        <f t="shared" si="113"/>
        <v>3</v>
      </c>
      <c r="B729" s="2">
        <v>44501</v>
      </c>
      <c r="C729" s="9">
        <v>44502</v>
      </c>
      <c r="D729" s="3" t="str">
        <f t="shared" ref="D729:D792" si="119">+IF(B729="","",IF(AND(B729&lt;&gt;"",C729=""),"Open","Close"))</f>
        <v>Close</v>
      </c>
      <c r="E729" t="s">
        <v>138</v>
      </c>
      <c r="F729" t="str">
        <f>IF(A729="","",IF($K$4=1,SUBSTITUTE(SUBSTITUTE(E729,"_","&amp;")&amp;" "&amp;'[1]Expiry Dates Fut'!$A$8&amp;"-NSF",#REF!,#REF!),"nse_fo|"&amp;SUBSTITUTE(E729,"_","&amp;")&amp;$B$4))</f>
        <v>nse_fo|GODREJPROPEntry Date</v>
      </c>
      <c r="G729">
        <v>325</v>
      </c>
      <c r="H729">
        <v>650</v>
      </c>
      <c r="I729">
        <f t="shared" si="112"/>
        <v>2</v>
      </c>
      <c r="J729" s="6">
        <v>2366.35</v>
      </c>
      <c r="K729" s="5">
        <f t="shared" si="114"/>
        <v>1538127.5</v>
      </c>
      <c r="L729" s="4">
        <v>2360.9</v>
      </c>
      <c r="M729" s="4">
        <f t="shared" si="115"/>
        <v>-3542.4999999998818</v>
      </c>
      <c r="N729" s="6">
        <v>307.00977750000004</v>
      </c>
      <c r="O729" s="6">
        <f t="shared" si="116"/>
        <v>-3849.5097774998817</v>
      </c>
      <c r="P729" s="5">
        <f t="shared" si="117"/>
        <v>1534585</v>
      </c>
      <c r="Q729" s="5" t="str">
        <f t="shared" si="118"/>
        <v/>
      </c>
      <c r="R729">
        <v>1</v>
      </c>
      <c r="S729">
        <v>0</v>
      </c>
      <c r="T729">
        <v>1</v>
      </c>
      <c r="U729">
        <v>0</v>
      </c>
      <c r="V729">
        <v>900</v>
      </c>
      <c r="W729">
        <v>300</v>
      </c>
      <c r="X729">
        <f t="shared" si="111"/>
        <v>102500</v>
      </c>
      <c r="Y729">
        <v>92500</v>
      </c>
      <c r="Z729" s="7">
        <v>4000000</v>
      </c>
      <c r="AA729">
        <v>2</v>
      </c>
    </row>
    <row r="730" spans="1:27" x14ac:dyDescent="0.45">
      <c r="A730">
        <f t="shared" si="113"/>
        <v>4</v>
      </c>
      <c r="B730" s="2">
        <v>44501</v>
      </c>
      <c r="C730" s="9">
        <v>44502</v>
      </c>
      <c r="D730" s="3" t="str">
        <f t="shared" si="119"/>
        <v>Close</v>
      </c>
      <c r="E730" t="s">
        <v>56</v>
      </c>
      <c r="F730" t="str">
        <f>IF(A730="","",IF($K$4=1,SUBSTITUTE(SUBSTITUTE(E730,"_","&amp;")&amp;" "&amp;'[1]Expiry Dates Fut'!$A$8&amp;"-NSF",#REF!,#REF!),"nse_fo|"&amp;SUBSTITUTE(E730,"_","&amp;")&amp;$B$4))</f>
        <v>nse_fo|IDEAEntry Date</v>
      </c>
      <c r="G730">
        <v>70000</v>
      </c>
      <c r="H730">
        <v>140000</v>
      </c>
      <c r="I730">
        <f t="shared" si="112"/>
        <v>2</v>
      </c>
      <c r="J730" s="6">
        <v>9.9499999999999993</v>
      </c>
      <c r="K730" s="5">
        <f t="shared" si="114"/>
        <v>1393000</v>
      </c>
      <c r="L730" s="4">
        <v>10.15</v>
      </c>
      <c r="M730" s="4">
        <f t="shared" si="115"/>
        <v>28000.000000000149</v>
      </c>
      <c r="N730" s="6">
        <v>286.38440000000003</v>
      </c>
      <c r="O730" s="6">
        <f t="shared" si="116"/>
        <v>27713.61560000015</v>
      </c>
      <c r="P730" s="5">
        <f t="shared" si="117"/>
        <v>1421000</v>
      </c>
      <c r="Q730" s="5" t="str">
        <f t="shared" si="118"/>
        <v/>
      </c>
      <c r="R730">
        <v>2</v>
      </c>
      <c r="S730">
        <v>1</v>
      </c>
      <c r="T730">
        <v>1</v>
      </c>
      <c r="U730">
        <v>0</v>
      </c>
      <c r="V730">
        <v>900</v>
      </c>
      <c r="W730">
        <v>300</v>
      </c>
      <c r="X730">
        <f t="shared" si="111"/>
        <v>103000</v>
      </c>
      <c r="Y730">
        <v>92500</v>
      </c>
      <c r="Z730" s="7">
        <v>4000000</v>
      </c>
      <c r="AA730">
        <v>2</v>
      </c>
    </row>
    <row r="731" spans="1:27" x14ac:dyDescent="0.45">
      <c r="A731">
        <f t="shared" si="113"/>
        <v>5</v>
      </c>
      <c r="B731" s="2">
        <v>44501</v>
      </c>
      <c r="C731" s="9">
        <v>44502</v>
      </c>
      <c r="D731" s="3" t="str">
        <f t="shared" si="119"/>
        <v>Close</v>
      </c>
      <c r="E731" t="s">
        <v>46</v>
      </c>
      <c r="F731" t="str">
        <f>IF(A731="","",IF($K$4=1,SUBSTITUTE(SUBSTITUTE(E731,"_","&amp;")&amp;" "&amp;'[1]Expiry Dates Fut'!$A$8&amp;"-NSF",#REF!,#REF!),"nse_fo|"&amp;SUBSTITUTE(E731,"_","&amp;")&amp;$B$4))</f>
        <v>nse_fo|NATIONALUMEntry Date</v>
      </c>
      <c r="G731">
        <v>8500</v>
      </c>
      <c r="H731">
        <v>17000</v>
      </c>
      <c r="I731">
        <f t="shared" si="112"/>
        <v>2</v>
      </c>
      <c r="J731" s="6">
        <v>101.35</v>
      </c>
      <c r="K731" s="5">
        <f t="shared" si="114"/>
        <v>1722950</v>
      </c>
      <c r="L731" s="4">
        <v>100.8</v>
      </c>
      <c r="M731" s="4">
        <f t="shared" si="115"/>
        <v>-9349.9999999999509</v>
      </c>
      <c r="N731" s="6">
        <v>337.55813000000001</v>
      </c>
      <c r="O731" s="6">
        <f t="shared" si="116"/>
        <v>-9687.5581299999503</v>
      </c>
      <c r="P731" s="5">
        <f t="shared" si="117"/>
        <v>1713600</v>
      </c>
      <c r="Q731" s="5" t="str">
        <f t="shared" si="118"/>
        <v/>
      </c>
      <c r="R731">
        <v>1</v>
      </c>
      <c r="S731">
        <v>0</v>
      </c>
      <c r="T731">
        <v>1</v>
      </c>
      <c r="U731">
        <v>0</v>
      </c>
      <c r="V731">
        <v>900</v>
      </c>
      <c r="W731">
        <v>300</v>
      </c>
      <c r="X731">
        <f t="shared" si="111"/>
        <v>102500</v>
      </c>
      <c r="Y731">
        <v>92500</v>
      </c>
      <c r="Z731" s="7">
        <v>4000000</v>
      </c>
      <c r="AA731">
        <v>2</v>
      </c>
    </row>
    <row r="732" spans="1:27" x14ac:dyDescent="0.45">
      <c r="A732">
        <f t="shared" si="113"/>
        <v>6</v>
      </c>
      <c r="B732" s="2">
        <v>44501</v>
      </c>
      <c r="C732" s="9">
        <v>44502</v>
      </c>
      <c r="D732" s="3" t="str">
        <f t="shared" si="119"/>
        <v>Close</v>
      </c>
      <c r="E732" t="s">
        <v>72</v>
      </c>
      <c r="F732" t="str">
        <f>IF(A732="","",IF($K$4=1,SUBSTITUTE(SUBSTITUTE(E732,"_","&amp;")&amp;" "&amp;'[1]Expiry Dates Fut'!$A$8&amp;"-NSF",#REF!,#REF!),"nse_fo|"&amp;SUBSTITUTE(E732,"_","&amp;")&amp;$B$4))</f>
        <v>nse_fo|SAILEntry Date</v>
      </c>
      <c r="G732">
        <v>4750</v>
      </c>
      <c r="H732">
        <v>14250</v>
      </c>
      <c r="I732">
        <f t="shared" si="112"/>
        <v>3</v>
      </c>
      <c r="J732" s="6">
        <v>125.4</v>
      </c>
      <c r="K732" s="5">
        <f t="shared" si="114"/>
        <v>1786950</v>
      </c>
      <c r="L732" s="4">
        <v>121.1</v>
      </c>
      <c r="M732" s="4">
        <f t="shared" si="115"/>
        <v>-61275.00000000016</v>
      </c>
      <c r="N732" s="6">
        <v>341.91707500000007</v>
      </c>
      <c r="O732" s="6">
        <f t="shared" si="116"/>
        <v>-61616.917075000158</v>
      </c>
      <c r="P732" s="5">
        <f t="shared" si="117"/>
        <v>1725675</v>
      </c>
      <c r="Q732" s="5" t="str">
        <f t="shared" si="118"/>
        <v/>
      </c>
      <c r="R732">
        <v>1</v>
      </c>
      <c r="S732">
        <v>0</v>
      </c>
      <c r="T732">
        <v>1</v>
      </c>
      <c r="U732">
        <v>0</v>
      </c>
      <c r="V732">
        <v>900</v>
      </c>
      <c r="W732">
        <v>300</v>
      </c>
      <c r="X732">
        <f t="shared" si="111"/>
        <v>102500</v>
      </c>
      <c r="Y732">
        <v>92500</v>
      </c>
      <c r="Z732" s="7">
        <v>4000000</v>
      </c>
      <c r="AA732">
        <v>2</v>
      </c>
    </row>
    <row r="733" spans="1:27" x14ac:dyDescent="0.45">
      <c r="A733">
        <v>1</v>
      </c>
      <c r="B733" s="2">
        <v>44502</v>
      </c>
      <c r="C733" s="9">
        <v>44503</v>
      </c>
      <c r="D733" s="3" t="str">
        <f t="shared" si="119"/>
        <v>Close</v>
      </c>
      <c r="E733" t="s">
        <v>90</v>
      </c>
      <c r="F733" t="str">
        <f>IF(A733="","",IF($K$4=1,SUBSTITUTE(SUBSTITUTE(E733,"_","&amp;")&amp;" "&amp;'[1]Expiry Dates Fut'!$A$8&amp;"-NSF",#REF!,#REF!),"nse_fo|"&amp;SUBSTITUTE(E733,"_","&amp;")&amp;$B$4))</f>
        <v>nse_fo|DLFEntry Date</v>
      </c>
      <c r="G733">
        <v>1650</v>
      </c>
      <c r="H733">
        <v>3300</v>
      </c>
      <c r="I733">
        <f t="shared" si="112"/>
        <v>2</v>
      </c>
      <c r="J733" s="6">
        <v>428.3</v>
      </c>
      <c r="K733" s="5">
        <f t="shared" si="114"/>
        <v>1413390</v>
      </c>
      <c r="L733" s="4">
        <v>428.8</v>
      </c>
      <c r="M733" s="4">
        <f t="shared" si="115"/>
        <v>1650</v>
      </c>
      <c r="N733" s="6">
        <v>286.55117800000005</v>
      </c>
      <c r="O733" s="6">
        <f t="shared" si="116"/>
        <v>1363.4488219999998</v>
      </c>
      <c r="P733" s="5">
        <f t="shared" si="117"/>
        <v>1415040</v>
      </c>
      <c r="Q733" s="5" t="str">
        <f t="shared" si="118"/>
        <v/>
      </c>
      <c r="R733">
        <v>1</v>
      </c>
      <c r="S733">
        <v>0</v>
      </c>
      <c r="T733">
        <v>1</v>
      </c>
      <c r="U733">
        <v>0</v>
      </c>
      <c r="V733">
        <v>900</v>
      </c>
      <c r="W733">
        <v>300</v>
      </c>
      <c r="X733">
        <f t="shared" si="111"/>
        <v>114000</v>
      </c>
      <c r="Y733">
        <v>92500</v>
      </c>
      <c r="Z733" s="7">
        <v>4000000</v>
      </c>
      <c r="AA733">
        <v>2</v>
      </c>
    </row>
    <row r="734" spans="1:27" x14ac:dyDescent="0.45">
      <c r="A734">
        <f t="shared" si="113"/>
        <v>2</v>
      </c>
      <c r="B734" s="2">
        <v>44502</v>
      </c>
      <c r="C734" s="9">
        <v>44503</v>
      </c>
      <c r="D734" s="3" t="str">
        <f t="shared" si="119"/>
        <v>Close</v>
      </c>
      <c r="E734" t="s">
        <v>134</v>
      </c>
      <c r="F734" t="str">
        <f>IF(A734="","",IF($K$4=1,SUBSTITUTE(SUBSTITUTE(E734,"_","&amp;")&amp;" "&amp;'[1]Expiry Dates Fut'!$A$8&amp;"-NSF",#REF!,#REF!),"nse_fo|"&amp;SUBSTITUTE(E734,"_","&amp;")&amp;$B$4))</f>
        <v>nse_fo|MARUTIEntry Date</v>
      </c>
      <c r="G734">
        <v>100</v>
      </c>
      <c r="H734">
        <v>200</v>
      </c>
      <c r="I734">
        <f t="shared" si="112"/>
        <v>2</v>
      </c>
      <c r="J734" s="6">
        <v>7910.65</v>
      </c>
      <c r="K734" s="5">
        <f t="shared" si="114"/>
        <v>1582130</v>
      </c>
      <c r="L734" s="4">
        <v>7821</v>
      </c>
      <c r="M734" s="4">
        <f t="shared" si="115"/>
        <v>-17929.999999999927</v>
      </c>
      <c r="N734" s="6">
        <v>312.66231800000003</v>
      </c>
      <c r="O734" s="6">
        <f t="shared" si="116"/>
        <v>-18242.662317999926</v>
      </c>
      <c r="P734" s="5">
        <f t="shared" si="117"/>
        <v>1564200</v>
      </c>
      <c r="Q734" s="5" t="str">
        <f t="shared" si="118"/>
        <v/>
      </c>
      <c r="R734">
        <v>1</v>
      </c>
      <c r="S734">
        <v>0</v>
      </c>
      <c r="T734">
        <v>1</v>
      </c>
      <c r="U734">
        <v>0</v>
      </c>
      <c r="V734">
        <v>900</v>
      </c>
      <c r="W734">
        <v>300</v>
      </c>
      <c r="X734">
        <f t="shared" si="111"/>
        <v>114000</v>
      </c>
      <c r="Y734">
        <v>92500</v>
      </c>
      <c r="Z734" s="7">
        <v>4000000</v>
      </c>
      <c r="AA734">
        <v>2</v>
      </c>
    </row>
    <row r="735" spans="1:27" x14ac:dyDescent="0.45">
      <c r="A735">
        <f t="shared" si="113"/>
        <v>3</v>
      </c>
      <c r="B735" s="2">
        <v>44502</v>
      </c>
      <c r="C735" s="9">
        <v>44503</v>
      </c>
      <c r="D735" s="3" t="str">
        <f t="shared" si="119"/>
        <v>Close</v>
      </c>
      <c r="E735" t="s">
        <v>73</v>
      </c>
      <c r="F735" t="str">
        <f>IF(A735="","",IF($K$4=1,SUBSTITUTE(SUBSTITUTE(E735,"_","&amp;")&amp;" "&amp;'[1]Expiry Dates Fut'!$A$8&amp;"-NSF",#REF!,#REF!),"nse_fo|"&amp;SUBSTITUTE(E735,"_","&amp;")&amp;$B$4))</f>
        <v>nse_fo|M&amp;MFINEntry Date</v>
      </c>
      <c r="G735">
        <v>4000</v>
      </c>
      <c r="H735">
        <v>8000</v>
      </c>
      <c r="I735">
        <f t="shared" si="112"/>
        <v>2</v>
      </c>
      <c r="J735" s="6">
        <v>196.8</v>
      </c>
      <c r="K735" s="5">
        <f t="shared" si="114"/>
        <v>1574400</v>
      </c>
      <c r="L735" s="4">
        <v>198.85</v>
      </c>
      <c r="M735" s="4">
        <f t="shared" si="115"/>
        <v>16399.999999999862</v>
      </c>
      <c r="N735" s="6">
        <v>315.63192000000004</v>
      </c>
      <c r="O735" s="6">
        <f t="shared" si="116"/>
        <v>16084.368079999862</v>
      </c>
      <c r="P735" s="5">
        <f t="shared" si="117"/>
        <v>1590800</v>
      </c>
      <c r="Q735" s="5" t="str">
        <f t="shared" si="118"/>
        <v/>
      </c>
      <c r="R735">
        <v>1</v>
      </c>
      <c r="S735">
        <v>0</v>
      </c>
      <c r="T735">
        <v>2</v>
      </c>
      <c r="U735">
        <v>0</v>
      </c>
      <c r="V735">
        <v>900</v>
      </c>
      <c r="W735">
        <v>300</v>
      </c>
      <c r="X735">
        <f t="shared" si="111"/>
        <v>114000</v>
      </c>
      <c r="Y735">
        <v>92500</v>
      </c>
      <c r="Z735" s="7">
        <v>4000000</v>
      </c>
      <c r="AA735">
        <v>2</v>
      </c>
    </row>
    <row r="736" spans="1:27" x14ac:dyDescent="0.45">
      <c r="A736">
        <f t="shared" si="113"/>
        <v>4</v>
      </c>
      <c r="B736" s="2">
        <v>44502</v>
      </c>
      <c r="C736" s="9">
        <v>44503</v>
      </c>
      <c r="D736" s="3" t="str">
        <f t="shared" si="119"/>
        <v>Close</v>
      </c>
      <c r="E736" t="s">
        <v>67</v>
      </c>
      <c r="F736" t="str">
        <f>IF(A736="","",IF($K$4=1,SUBSTITUTE(SUBSTITUTE(E736,"_","&amp;")&amp;" "&amp;'[1]Expiry Dates Fut'!$A$8&amp;"-NSF",#REF!,#REF!),"nse_fo|"&amp;SUBSTITUTE(E736,"_","&amp;")&amp;$B$4))</f>
        <v>nse_fo|PELEntry Date</v>
      </c>
      <c r="G736">
        <v>275</v>
      </c>
      <c r="H736">
        <v>550</v>
      </c>
      <c r="I736">
        <f t="shared" si="112"/>
        <v>2</v>
      </c>
      <c r="J736" s="6">
        <v>2715.5</v>
      </c>
      <c r="K736" s="5">
        <f t="shared" si="114"/>
        <v>1493525</v>
      </c>
      <c r="L736" s="4">
        <v>2710.65</v>
      </c>
      <c r="M736" s="4">
        <f t="shared" si="115"/>
        <v>-2667.49999999995</v>
      </c>
      <c r="N736" s="6">
        <v>299.57205950000002</v>
      </c>
      <c r="O736" s="6">
        <f t="shared" si="116"/>
        <v>-2967.0720594999502</v>
      </c>
      <c r="P736" s="5">
        <f t="shared" si="117"/>
        <v>1490857.5</v>
      </c>
      <c r="Q736" s="5" t="str">
        <f t="shared" si="118"/>
        <v/>
      </c>
      <c r="R736">
        <v>1</v>
      </c>
      <c r="S736">
        <v>0</v>
      </c>
      <c r="T736">
        <v>2</v>
      </c>
      <c r="U736">
        <v>0</v>
      </c>
      <c r="V736">
        <v>900</v>
      </c>
      <c r="W736">
        <v>300</v>
      </c>
      <c r="X736">
        <f t="shared" si="111"/>
        <v>114000</v>
      </c>
      <c r="Y736">
        <v>92500</v>
      </c>
      <c r="Z736" s="7">
        <v>4000000</v>
      </c>
      <c r="AA736">
        <v>2</v>
      </c>
    </row>
    <row r="737" spans="1:27" x14ac:dyDescent="0.45">
      <c r="A737">
        <f t="shared" si="113"/>
        <v>5</v>
      </c>
      <c r="B737" s="2">
        <v>44502</v>
      </c>
      <c r="C737" s="9">
        <v>44503</v>
      </c>
      <c r="D737" s="3" t="str">
        <f t="shared" si="119"/>
        <v>Close</v>
      </c>
      <c r="E737" t="s">
        <v>52</v>
      </c>
      <c r="F737" t="str">
        <f>IF(A737="","",IF($K$4=1,SUBSTITUTE(SUBSTITUTE(E737,"_","&amp;")&amp;" "&amp;'[1]Expiry Dates Fut'!$A$8&amp;"-NSF",#REF!,#REF!),"nse_fo|"&amp;SUBSTITUTE(E737,"_","&amp;")&amp;$B$4))</f>
        <v>nse_fo|RBLBANKEntry Date</v>
      </c>
      <c r="G737">
        <v>2900</v>
      </c>
      <c r="H737">
        <v>8700</v>
      </c>
      <c r="I737">
        <f t="shared" si="112"/>
        <v>3</v>
      </c>
      <c r="J737" s="6">
        <v>198.1</v>
      </c>
      <c r="K737" s="5">
        <f t="shared" si="114"/>
        <v>1723470</v>
      </c>
      <c r="L737" s="4">
        <v>208.86666667</v>
      </c>
      <c r="M737" s="4">
        <f t="shared" si="115"/>
        <v>93670.000029000061</v>
      </c>
      <c r="N737" s="6">
        <v>350.48240600361345</v>
      </c>
      <c r="O737" s="6">
        <f t="shared" si="116"/>
        <v>93319.517622996442</v>
      </c>
      <c r="P737" s="5">
        <f t="shared" si="117"/>
        <v>1817140.000029</v>
      </c>
      <c r="Q737" s="5" t="str">
        <f t="shared" si="118"/>
        <v/>
      </c>
      <c r="R737">
        <v>1</v>
      </c>
      <c r="S737">
        <v>0</v>
      </c>
      <c r="T737">
        <v>2</v>
      </c>
      <c r="U737">
        <v>0</v>
      </c>
      <c r="V737">
        <v>900</v>
      </c>
      <c r="W737">
        <v>300</v>
      </c>
      <c r="X737">
        <f t="shared" si="111"/>
        <v>114000</v>
      </c>
      <c r="Y737">
        <v>92500</v>
      </c>
      <c r="Z737" s="7">
        <v>4000000</v>
      </c>
      <c r="AA737">
        <v>2</v>
      </c>
    </row>
    <row r="738" spans="1:27" x14ac:dyDescent="0.45">
      <c r="A738">
        <f t="shared" si="113"/>
        <v>6</v>
      </c>
      <c r="B738" s="2">
        <v>44502</v>
      </c>
      <c r="C738" s="9">
        <v>44503</v>
      </c>
      <c r="D738" s="3" t="str">
        <f t="shared" si="119"/>
        <v>Close</v>
      </c>
      <c r="E738" t="s">
        <v>55</v>
      </c>
      <c r="F738" t="str">
        <f>IF(A738="","",IF($K$4=1,SUBSTITUTE(SUBSTITUTE(E738,"_","&amp;")&amp;" "&amp;'[1]Expiry Dates Fut'!$A$8&amp;"-NSF",#REF!,#REF!),"nse_fo|"&amp;SUBSTITUTE(E738,"_","&amp;")&amp;$B$4))</f>
        <v>nse_fo|SRTRANSFINEntry Date</v>
      </c>
      <c r="G738">
        <v>400</v>
      </c>
      <c r="H738">
        <v>1200</v>
      </c>
      <c r="I738">
        <f t="shared" si="112"/>
        <v>3</v>
      </c>
      <c r="J738" s="6">
        <v>1482.1</v>
      </c>
      <c r="K738" s="5">
        <f t="shared" si="114"/>
        <v>1778520</v>
      </c>
      <c r="L738" s="4">
        <v>1598</v>
      </c>
      <c r="M738" s="4">
        <f t="shared" si="115"/>
        <v>139080.00000000012</v>
      </c>
      <c r="N738" s="6">
        <v>365.45495200000005</v>
      </c>
      <c r="O738" s="6">
        <f t="shared" si="116"/>
        <v>138714.54504800012</v>
      </c>
      <c r="P738" s="5">
        <f t="shared" si="117"/>
        <v>1917600</v>
      </c>
      <c r="Q738" s="5" t="str">
        <f t="shared" si="118"/>
        <v/>
      </c>
      <c r="R738">
        <v>2</v>
      </c>
      <c r="S738">
        <v>1</v>
      </c>
      <c r="T738">
        <v>1</v>
      </c>
      <c r="U738">
        <v>0</v>
      </c>
      <c r="V738">
        <v>900</v>
      </c>
      <c r="W738">
        <v>300</v>
      </c>
      <c r="X738">
        <f t="shared" si="111"/>
        <v>114500</v>
      </c>
      <c r="Y738">
        <v>92500</v>
      </c>
      <c r="Z738" s="7">
        <v>4000000</v>
      </c>
      <c r="AA738">
        <v>2</v>
      </c>
    </row>
    <row r="739" spans="1:27" x14ac:dyDescent="0.45">
      <c r="A739">
        <v>1</v>
      </c>
      <c r="B739" s="2">
        <v>44503</v>
      </c>
      <c r="C739" s="9">
        <v>44508</v>
      </c>
      <c r="D739" s="3" t="str">
        <f t="shared" si="119"/>
        <v>Close</v>
      </c>
      <c r="E739" t="s">
        <v>138</v>
      </c>
      <c r="F739" t="str">
        <f>IF(A739="","",IF($K$4=1,SUBSTITUTE(SUBSTITUTE(E739,"_","&amp;")&amp;" "&amp;'[1]Expiry Dates Fut'!$A$8&amp;"-NSF",#REF!,#REF!),"nse_fo|"&amp;SUBSTITUTE(E739,"_","&amp;")&amp;$B$4))</f>
        <v>nse_fo|GODREJPROPEntry Date</v>
      </c>
      <c r="G739">
        <v>325</v>
      </c>
      <c r="H739">
        <v>650</v>
      </c>
      <c r="I739">
        <f t="shared" si="112"/>
        <v>2</v>
      </c>
      <c r="J739" s="6">
        <v>2410.65</v>
      </c>
      <c r="K739" s="5">
        <f t="shared" si="114"/>
        <v>1566922.5</v>
      </c>
      <c r="L739" s="4">
        <v>2420.8000000000002</v>
      </c>
      <c r="M739" s="4">
        <f t="shared" si="115"/>
        <v>6597.5000000000591</v>
      </c>
      <c r="N739" s="6">
        <v>313.14533550000004</v>
      </c>
      <c r="O739" s="6">
        <f t="shared" si="116"/>
        <v>6284.3546645000588</v>
      </c>
      <c r="P739" s="5">
        <f t="shared" si="117"/>
        <v>1573520.0000000002</v>
      </c>
      <c r="Q739" s="5" t="str">
        <f t="shared" si="118"/>
        <v/>
      </c>
      <c r="R739">
        <v>2</v>
      </c>
      <c r="S739">
        <v>1</v>
      </c>
      <c r="T739">
        <v>1</v>
      </c>
      <c r="U739">
        <v>0</v>
      </c>
      <c r="V739">
        <v>900</v>
      </c>
      <c r="W739">
        <v>300</v>
      </c>
      <c r="X739">
        <f t="shared" si="111"/>
        <v>114500</v>
      </c>
      <c r="Y739">
        <v>92500</v>
      </c>
      <c r="Z739" s="7">
        <v>4000000</v>
      </c>
      <c r="AA739">
        <v>2</v>
      </c>
    </row>
    <row r="740" spans="1:27" x14ac:dyDescent="0.45">
      <c r="A740">
        <f t="shared" si="113"/>
        <v>2</v>
      </c>
      <c r="B740" s="2">
        <v>44503</v>
      </c>
      <c r="C740" s="9">
        <v>44508</v>
      </c>
      <c r="D740" s="3" t="str">
        <f t="shared" si="119"/>
        <v>Close</v>
      </c>
      <c r="E740" t="s">
        <v>150</v>
      </c>
      <c r="F740" t="str">
        <f>IF(A740="","",IF($K$4=1,SUBSTITUTE(SUBSTITUTE(E740,"_","&amp;")&amp;" "&amp;'[1]Expiry Dates Fut'!$A$8&amp;"-NSF",#REF!,#REF!),"nse_fo|"&amp;SUBSTITUTE(E740,"_","&amp;")&amp;$B$4))</f>
        <v>nse_fo|LTEntry Date</v>
      </c>
      <c r="G740">
        <v>575</v>
      </c>
      <c r="H740">
        <v>1150</v>
      </c>
      <c r="I740">
        <f t="shared" si="112"/>
        <v>2</v>
      </c>
      <c r="J740" s="6">
        <v>1907</v>
      </c>
      <c r="K740" s="5">
        <f t="shared" si="114"/>
        <v>2193050</v>
      </c>
      <c r="L740" s="4">
        <v>1934.95</v>
      </c>
      <c r="M740" s="4">
        <f t="shared" si="115"/>
        <v>32142.500000000051</v>
      </c>
      <c r="N740" s="6">
        <v>422.26901550000002</v>
      </c>
      <c r="O740" s="6">
        <f t="shared" si="116"/>
        <v>31720.230984500049</v>
      </c>
      <c r="P740" s="5">
        <f t="shared" si="117"/>
        <v>2225192.5</v>
      </c>
      <c r="Q740" s="5" t="str">
        <f t="shared" si="118"/>
        <v/>
      </c>
      <c r="R740">
        <v>1</v>
      </c>
      <c r="S740">
        <v>0</v>
      </c>
      <c r="T740">
        <v>1</v>
      </c>
      <c r="U740">
        <v>0</v>
      </c>
      <c r="V740">
        <v>900</v>
      </c>
      <c r="W740">
        <v>300</v>
      </c>
      <c r="X740">
        <f t="shared" si="111"/>
        <v>114000</v>
      </c>
      <c r="Y740">
        <v>92500</v>
      </c>
      <c r="Z740" s="7">
        <v>4000000</v>
      </c>
      <c r="AA740">
        <v>2</v>
      </c>
    </row>
    <row r="741" spans="1:27" x14ac:dyDescent="0.45">
      <c r="A741">
        <f t="shared" si="113"/>
        <v>3</v>
      </c>
      <c r="B741" s="2">
        <v>44503</v>
      </c>
      <c r="C741" s="9">
        <v>44508</v>
      </c>
      <c r="D741" s="3" t="str">
        <f t="shared" si="119"/>
        <v>Close</v>
      </c>
      <c r="E741" t="s">
        <v>190</v>
      </c>
      <c r="F741" t="str">
        <f>IF(A741="","",IF($K$4=1,SUBSTITUTE(SUBSTITUTE(E741,"_","&amp;")&amp;" "&amp;'[1]Expiry Dates Fut'!$A$8&amp;"-NSF",#REF!,#REF!),"nse_fo|"&amp;SUBSTITUTE(E741,"_","&amp;")&amp;$B$4))</f>
        <v>nse_fo|OBEROIRLTYEntry Date</v>
      </c>
      <c r="G741">
        <v>700</v>
      </c>
      <c r="H741">
        <v>1400</v>
      </c>
      <c r="I741">
        <f t="shared" si="112"/>
        <v>2</v>
      </c>
      <c r="J741" s="6">
        <v>1039.8</v>
      </c>
      <c r="K741" s="5">
        <f t="shared" si="114"/>
        <v>1455720</v>
      </c>
      <c r="L741" s="4">
        <v>990.8</v>
      </c>
      <c r="M741" s="4">
        <f t="shared" si="115"/>
        <v>-68600</v>
      </c>
      <c r="N741" s="6">
        <v>284.960264</v>
      </c>
      <c r="O741" s="6">
        <f t="shared" si="116"/>
        <v>-68884.960263999994</v>
      </c>
      <c r="P741" s="5">
        <f t="shared" si="117"/>
        <v>1387120</v>
      </c>
      <c r="Q741" s="5" t="str">
        <f t="shared" si="118"/>
        <v/>
      </c>
      <c r="R741">
        <v>1</v>
      </c>
      <c r="S741">
        <v>0</v>
      </c>
      <c r="T741">
        <v>1</v>
      </c>
      <c r="U741">
        <v>0</v>
      </c>
      <c r="V741">
        <v>900</v>
      </c>
      <c r="W741">
        <v>300</v>
      </c>
      <c r="X741">
        <f t="shared" si="111"/>
        <v>114000</v>
      </c>
      <c r="Y741">
        <v>92500</v>
      </c>
      <c r="Z741" s="7">
        <v>4000000</v>
      </c>
      <c r="AA741">
        <v>2</v>
      </c>
    </row>
    <row r="742" spans="1:27" x14ac:dyDescent="0.45">
      <c r="A742">
        <f t="shared" si="113"/>
        <v>4</v>
      </c>
      <c r="B742" s="2">
        <v>44503</v>
      </c>
      <c r="C742" s="9">
        <v>44508</v>
      </c>
      <c r="D742" s="3" t="str">
        <f t="shared" si="119"/>
        <v>Close</v>
      </c>
      <c r="E742" t="s">
        <v>101</v>
      </c>
      <c r="F742" t="str">
        <f>IF(A742="","",IF($K$4=1,SUBSTITUTE(SUBSTITUTE(E742,"_","&amp;")&amp;" "&amp;'[1]Expiry Dates Fut'!$A$8&amp;"-NSF",#REF!,#REF!),"nse_fo|"&amp;SUBSTITUTE(E742,"_","&amp;")&amp;$B$4))</f>
        <v>nse_fo|UPLEntry Date</v>
      </c>
      <c r="G742">
        <v>1300</v>
      </c>
      <c r="H742">
        <v>2600</v>
      </c>
      <c r="I742">
        <f t="shared" si="112"/>
        <v>2</v>
      </c>
      <c r="J742" s="6">
        <v>752.9</v>
      </c>
      <c r="K742" s="5">
        <f t="shared" si="114"/>
        <v>1957540</v>
      </c>
      <c r="L742" s="4">
        <v>731.95</v>
      </c>
      <c r="M742" s="4">
        <f t="shared" si="115"/>
        <v>-54469.999999999825</v>
      </c>
      <c r="N742" s="6">
        <v>371.62880600000011</v>
      </c>
      <c r="O742" s="6">
        <f t="shared" si="116"/>
        <v>-54841.628805999826</v>
      </c>
      <c r="P742" s="5">
        <f t="shared" si="117"/>
        <v>1903070.0000000002</v>
      </c>
      <c r="Q742" s="5" t="str">
        <f t="shared" si="118"/>
        <v/>
      </c>
      <c r="R742">
        <v>1</v>
      </c>
      <c r="S742">
        <v>0</v>
      </c>
      <c r="T742">
        <v>2</v>
      </c>
      <c r="U742">
        <v>0</v>
      </c>
      <c r="V742">
        <v>900</v>
      </c>
      <c r="W742">
        <v>300</v>
      </c>
      <c r="X742">
        <f t="shared" si="111"/>
        <v>114000</v>
      </c>
      <c r="Y742">
        <v>92500</v>
      </c>
      <c r="Z742" s="7">
        <v>4000000</v>
      </c>
      <c r="AA742">
        <v>2</v>
      </c>
    </row>
    <row r="743" spans="1:27" x14ac:dyDescent="0.45">
      <c r="A743">
        <v>1</v>
      </c>
      <c r="B743" s="2">
        <v>44508</v>
      </c>
      <c r="C743" s="9">
        <v>44509</v>
      </c>
      <c r="D743" s="3" t="str">
        <f t="shared" si="119"/>
        <v>Close</v>
      </c>
      <c r="E743" t="s">
        <v>152</v>
      </c>
      <c r="F743" t="str">
        <f>IF(A743="","",IF($K$4=1,SUBSTITUTE(SUBSTITUTE(E743,"_","&amp;")&amp;" "&amp;'[1]Expiry Dates Fut'!$A$8&amp;"-NSF",#REF!,#REF!),"nse_fo|"&amp;SUBSTITUTE(E743,"_","&amp;")&amp;$B$4))</f>
        <v>nse_fo|BATAINDIAEntry Date</v>
      </c>
      <c r="G743">
        <v>550</v>
      </c>
      <c r="H743">
        <v>550</v>
      </c>
      <c r="I743">
        <f t="shared" si="112"/>
        <v>1</v>
      </c>
      <c r="J743" s="6">
        <v>2141.85</v>
      </c>
      <c r="K743" s="5">
        <f t="shared" si="114"/>
        <v>1178017.5</v>
      </c>
      <c r="L743" s="4">
        <v>2144.25</v>
      </c>
      <c r="M743" s="4">
        <f t="shared" si="115"/>
        <v>1320.00000000005</v>
      </c>
      <c r="N743" s="6">
        <v>246.685033</v>
      </c>
      <c r="O743" s="6">
        <f t="shared" si="116"/>
        <v>1073.31496700005</v>
      </c>
      <c r="P743" s="5">
        <f t="shared" si="117"/>
        <v>1179337.5</v>
      </c>
      <c r="Q743" s="5" t="str">
        <f t="shared" si="118"/>
        <v/>
      </c>
      <c r="R743">
        <v>1</v>
      </c>
      <c r="S743">
        <v>0</v>
      </c>
      <c r="T743">
        <v>1</v>
      </c>
      <c r="U743">
        <v>0</v>
      </c>
      <c r="V743">
        <v>900</v>
      </c>
      <c r="W743">
        <v>300</v>
      </c>
      <c r="X743">
        <f t="shared" si="111"/>
        <v>102500</v>
      </c>
      <c r="Y743">
        <v>92500</v>
      </c>
      <c r="Z743" s="7">
        <v>4000000</v>
      </c>
      <c r="AA743">
        <v>2</v>
      </c>
    </row>
    <row r="744" spans="1:27" x14ac:dyDescent="0.45">
      <c r="A744">
        <f t="shared" si="113"/>
        <v>2</v>
      </c>
      <c r="B744" s="2">
        <v>44508</v>
      </c>
      <c r="C744" s="9">
        <v>44509</v>
      </c>
      <c r="D744" s="3" t="str">
        <f t="shared" si="119"/>
        <v>Close</v>
      </c>
      <c r="E744" t="s">
        <v>69</v>
      </c>
      <c r="F744" t="str">
        <f>IF(A744="","",IF($K$4=1,SUBSTITUTE(SUBSTITUTE(E744,"_","&amp;")&amp;" "&amp;'[1]Expiry Dates Fut'!$A$8&amp;"-NSF",#REF!,#REF!),"nse_fo|"&amp;SUBSTITUTE(E744,"_","&amp;")&amp;$B$4))</f>
        <v>nse_fo|BELEntry Date</v>
      </c>
      <c r="G744">
        <v>3800</v>
      </c>
      <c r="H744">
        <v>7600</v>
      </c>
      <c r="I744">
        <f t="shared" si="112"/>
        <v>2</v>
      </c>
      <c r="J744" s="6">
        <v>209.05</v>
      </c>
      <c r="K744" s="5">
        <f t="shared" si="114"/>
        <v>1588780</v>
      </c>
      <c r="L744" s="4">
        <v>219.9</v>
      </c>
      <c r="M744" s="4">
        <f t="shared" si="115"/>
        <v>82459.999999999956</v>
      </c>
      <c r="N744" s="6">
        <v>326.29609199999999</v>
      </c>
      <c r="O744" s="6">
        <f t="shared" si="116"/>
        <v>82133.703907999952</v>
      </c>
      <c r="P744" s="5">
        <f t="shared" si="117"/>
        <v>1671240</v>
      </c>
      <c r="Q744" s="5" t="str">
        <f t="shared" si="118"/>
        <v/>
      </c>
      <c r="R744">
        <v>1</v>
      </c>
      <c r="S744">
        <v>0</v>
      </c>
      <c r="T744">
        <v>1</v>
      </c>
      <c r="U744">
        <v>0</v>
      </c>
      <c r="V744">
        <v>900</v>
      </c>
      <c r="W744">
        <v>300</v>
      </c>
      <c r="X744">
        <f t="shared" ref="X744:X807" si="120">+IF(B744="","",IF(WEEKDAY(B744)=2,IF(R744=1,102500,IF(AND(R744=2,S744=1),103000,IF(AND(R744=2,S744=2),103500,104000))),IF(R744=1,114000,IF(AND(R744=2,S744=1),114500,IF(AND(R744=2,S744=2),115000,115500)))))</f>
        <v>102500</v>
      </c>
      <c r="Y744">
        <v>92500</v>
      </c>
      <c r="Z744" s="7">
        <v>4000000</v>
      </c>
      <c r="AA744">
        <v>2</v>
      </c>
    </row>
    <row r="745" spans="1:27" x14ac:dyDescent="0.45">
      <c r="A745">
        <f t="shared" si="113"/>
        <v>3</v>
      </c>
      <c r="B745" s="2">
        <v>44508</v>
      </c>
      <c r="C745" s="9">
        <v>44509</v>
      </c>
      <c r="D745" s="3" t="str">
        <f t="shared" si="119"/>
        <v>Close</v>
      </c>
      <c r="E745" t="s">
        <v>124</v>
      </c>
      <c r="F745" t="str">
        <f>IF(A745="","",IF($K$4=1,SUBSTITUTE(SUBSTITUTE(E745,"_","&amp;")&amp;" "&amp;'[1]Expiry Dates Fut'!$A$8&amp;"-NSF",#REF!,#REF!),"nse_fo|"&amp;SUBSTITUTE(E745,"_","&amp;")&amp;$B$4))</f>
        <v>nse_fo|CANBKEntry Date</v>
      </c>
      <c r="G745">
        <v>5400</v>
      </c>
      <c r="H745">
        <v>5400</v>
      </c>
      <c r="I745">
        <f t="shared" ref="I745:I808" si="121">+IF(D745="","",H745/G745)</f>
        <v>1</v>
      </c>
      <c r="J745" s="6">
        <v>237.35</v>
      </c>
      <c r="K745" s="5">
        <f t="shared" si="114"/>
        <v>1281690</v>
      </c>
      <c r="L745" s="4">
        <v>243.6</v>
      </c>
      <c r="M745" s="4">
        <f t="shared" si="115"/>
        <v>33750</v>
      </c>
      <c r="N745" s="6">
        <v>268.26719800000001</v>
      </c>
      <c r="O745" s="6">
        <f t="shared" si="116"/>
        <v>33481.732801999999</v>
      </c>
      <c r="P745" s="5">
        <f t="shared" si="117"/>
        <v>1315440</v>
      </c>
      <c r="Q745" s="5" t="str">
        <f t="shared" si="118"/>
        <v/>
      </c>
      <c r="R745">
        <v>1</v>
      </c>
      <c r="S745">
        <v>0</v>
      </c>
      <c r="T745">
        <v>1</v>
      </c>
      <c r="U745">
        <v>0</v>
      </c>
      <c r="V745">
        <v>900</v>
      </c>
      <c r="W745">
        <v>300</v>
      </c>
      <c r="X745">
        <f t="shared" si="120"/>
        <v>102500</v>
      </c>
      <c r="Y745">
        <v>92500</v>
      </c>
      <c r="Z745" s="7">
        <v>4000000</v>
      </c>
      <c r="AA745">
        <v>2</v>
      </c>
    </row>
    <row r="746" spans="1:27" x14ac:dyDescent="0.45">
      <c r="A746">
        <f t="shared" si="113"/>
        <v>4</v>
      </c>
      <c r="B746" s="2">
        <v>44508</v>
      </c>
      <c r="C746" s="9">
        <v>44509</v>
      </c>
      <c r="D746" s="3" t="str">
        <f t="shared" si="119"/>
        <v>Close</v>
      </c>
      <c r="E746" t="s">
        <v>39</v>
      </c>
      <c r="F746" t="str">
        <f>IF(A746="","",IF($K$4=1,SUBSTITUTE(SUBSTITUTE(E746,"_","&amp;")&amp;" "&amp;'[1]Expiry Dates Fut'!$A$8&amp;"-NSF",#REF!,#REF!),"nse_fo|"&amp;SUBSTITUTE(E746,"_","&amp;")&amp;$B$4))</f>
        <v>nse_fo|MUTHOOTFINEntry Date</v>
      </c>
      <c r="G746">
        <v>375</v>
      </c>
      <c r="H746">
        <v>1125</v>
      </c>
      <c r="I746">
        <f t="shared" si="121"/>
        <v>3</v>
      </c>
      <c r="J746" s="6">
        <v>1637.35</v>
      </c>
      <c r="K746" s="5">
        <f t="shared" si="114"/>
        <v>1842018.75</v>
      </c>
      <c r="L746" s="4">
        <v>1652</v>
      </c>
      <c r="M746" s="4">
        <f t="shared" si="115"/>
        <v>16481.250000000102</v>
      </c>
      <c r="N746" s="6">
        <v>360.92313625000003</v>
      </c>
      <c r="O746" s="6">
        <f t="shared" si="116"/>
        <v>16120.326863750102</v>
      </c>
      <c r="P746" s="5">
        <f t="shared" si="117"/>
        <v>1858500</v>
      </c>
      <c r="Q746" s="5" t="str">
        <f t="shared" si="118"/>
        <v/>
      </c>
      <c r="R746">
        <v>2</v>
      </c>
      <c r="S746">
        <v>2</v>
      </c>
      <c r="T746">
        <v>2</v>
      </c>
      <c r="U746">
        <v>0</v>
      </c>
      <c r="V746">
        <v>900</v>
      </c>
      <c r="W746">
        <v>300</v>
      </c>
      <c r="X746">
        <f t="shared" si="120"/>
        <v>103500</v>
      </c>
      <c r="Y746">
        <v>92500</v>
      </c>
      <c r="Z746" s="7">
        <v>4000000</v>
      </c>
      <c r="AA746">
        <v>2</v>
      </c>
    </row>
    <row r="747" spans="1:27" x14ac:dyDescent="0.45">
      <c r="A747">
        <v>1</v>
      </c>
      <c r="B747" s="2">
        <v>44509</v>
      </c>
      <c r="C747" s="9">
        <v>44510</v>
      </c>
      <c r="D747" s="3" t="str">
        <f t="shared" si="119"/>
        <v>Close</v>
      </c>
      <c r="E747" t="s">
        <v>32</v>
      </c>
      <c r="F747" t="str">
        <f>IF(A747="","",IF($K$4=1,SUBSTITUTE(SUBSTITUTE(E747,"_","&amp;")&amp;" "&amp;'[1]Expiry Dates Fut'!$A$8&amp;"-NSF",#REF!,#REF!),"nse_fo|"&amp;SUBSTITUTE(E747,"_","&amp;")&amp;$B$4))</f>
        <v>nse_fo|ASHOKLEYEntry Date</v>
      </c>
      <c r="G747">
        <v>4500</v>
      </c>
      <c r="H747">
        <v>9000</v>
      </c>
      <c r="I747">
        <f t="shared" si="121"/>
        <v>2</v>
      </c>
      <c r="J747" s="6">
        <v>152.4</v>
      </c>
      <c r="K747" s="5">
        <f t="shared" si="114"/>
        <v>1371600</v>
      </c>
      <c r="L747" s="4">
        <v>149.65</v>
      </c>
      <c r="M747" s="4">
        <f t="shared" si="115"/>
        <v>-24750</v>
      </c>
      <c r="N747" s="6">
        <v>276.19087000000002</v>
      </c>
      <c r="O747" s="6">
        <f t="shared" si="116"/>
        <v>-25026.190869999999</v>
      </c>
      <c r="P747" s="5">
        <f t="shared" si="117"/>
        <v>1346850</v>
      </c>
      <c r="Q747" s="5" t="str">
        <f t="shared" si="118"/>
        <v/>
      </c>
      <c r="R747">
        <v>1</v>
      </c>
      <c r="S747">
        <v>0</v>
      </c>
      <c r="T747">
        <v>1</v>
      </c>
      <c r="U747">
        <v>0</v>
      </c>
      <c r="V747">
        <v>900</v>
      </c>
      <c r="W747">
        <v>300</v>
      </c>
      <c r="X747">
        <f t="shared" si="120"/>
        <v>114000</v>
      </c>
      <c r="Y747">
        <v>92500</v>
      </c>
      <c r="Z747" s="7">
        <v>4000000</v>
      </c>
      <c r="AA747">
        <v>2</v>
      </c>
    </row>
    <row r="748" spans="1:27" x14ac:dyDescent="0.45">
      <c r="A748">
        <f t="shared" si="113"/>
        <v>2</v>
      </c>
      <c r="B748" s="2">
        <v>44509</v>
      </c>
      <c r="C748" s="9">
        <v>44510</v>
      </c>
      <c r="D748" s="3" t="str">
        <f t="shared" si="119"/>
        <v>Close</v>
      </c>
      <c r="E748" t="s">
        <v>69</v>
      </c>
      <c r="F748" t="str">
        <f>IF(A748="","",IF($K$4=1,SUBSTITUTE(SUBSTITUTE(E748,"_","&amp;")&amp;" "&amp;'[1]Expiry Dates Fut'!$A$8&amp;"-NSF",#REF!,#REF!),"nse_fo|"&amp;SUBSTITUTE(E748,"_","&amp;")&amp;$B$4))</f>
        <v>nse_fo|BELEntry Date</v>
      </c>
      <c r="G748">
        <v>3800</v>
      </c>
      <c r="H748">
        <v>7600</v>
      </c>
      <c r="I748">
        <f t="shared" si="121"/>
        <v>2</v>
      </c>
      <c r="J748" s="6">
        <v>224</v>
      </c>
      <c r="K748" s="5">
        <f t="shared" si="114"/>
        <v>1702400</v>
      </c>
      <c r="L748" s="4">
        <v>220.95</v>
      </c>
      <c r="M748" s="4">
        <f t="shared" si="115"/>
        <v>-23180.000000000087</v>
      </c>
      <c r="N748" s="6">
        <v>332.35785199999998</v>
      </c>
      <c r="O748" s="6">
        <f t="shared" si="116"/>
        <v>-23512.357852000088</v>
      </c>
      <c r="P748" s="5">
        <f t="shared" si="117"/>
        <v>1679220</v>
      </c>
      <c r="Q748" s="5" t="str">
        <f t="shared" si="118"/>
        <v/>
      </c>
      <c r="R748">
        <v>1</v>
      </c>
      <c r="S748">
        <v>0</v>
      </c>
      <c r="T748">
        <v>1</v>
      </c>
      <c r="U748">
        <v>0</v>
      </c>
      <c r="V748">
        <v>900</v>
      </c>
      <c r="W748">
        <v>300</v>
      </c>
      <c r="X748">
        <f t="shared" si="120"/>
        <v>114000</v>
      </c>
      <c r="Y748">
        <v>92500</v>
      </c>
      <c r="Z748" s="7">
        <v>4000000</v>
      </c>
      <c r="AA748">
        <v>2</v>
      </c>
    </row>
    <row r="749" spans="1:27" x14ac:dyDescent="0.45">
      <c r="A749">
        <f t="shared" si="113"/>
        <v>3</v>
      </c>
      <c r="B749" s="2">
        <v>44509</v>
      </c>
      <c r="C749" s="9">
        <v>44510</v>
      </c>
      <c r="D749" s="3" t="str">
        <f t="shared" si="119"/>
        <v>Close</v>
      </c>
      <c r="E749" t="s">
        <v>197</v>
      </c>
      <c r="F749" t="str">
        <f>IF(A749="","",IF($K$4=1,SUBSTITUTE(SUBSTITUTE(E749,"_","&amp;")&amp;" "&amp;'[1]Expiry Dates Fut'!$A$8&amp;"-NSF",#REF!,#REF!),"nse_fo|"&amp;SUBSTITUTE(E749,"_","&amp;")&amp;$B$4))</f>
        <v>nse_fo|BSOFTEntry Date</v>
      </c>
      <c r="G749">
        <v>1300</v>
      </c>
      <c r="H749">
        <v>3900</v>
      </c>
      <c r="I749">
        <f t="shared" si="121"/>
        <v>3</v>
      </c>
      <c r="J749" s="6">
        <v>443.91666666999998</v>
      </c>
      <c r="K749" s="5">
        <f t="shared" si="114"/>
        <v>1731275.0000129999</v>
      </c>
      <c r="L749" s="4">
        <v>437.91666666999998</v>
      </c>
      <c r="M749" s="4">
        <f t="shared" si="115"/>
        <v>-23400</v>
      </c>
      <c r="N749" s="6">
        <v>337.21609000219962</v>
      </c>
      <c r="O749" s="6">
        <f t="shared" si="116"/>
        <v>-23737.216090002199</v>
      </c>
      <c r="P749" s="5">
        <f t="shared" si="117"/>
        <v>1707875.0000129999</v>
      </c>
      <c r="Q749" s="5" t="str">
        <f t="shared" si="118"/>
        <v/>
      </c>
      <c r="R749">
        <v>3</v>
      </c>
      <c r="S749">
        <v>2</v>
      </c>
      <c r="T749">
        <v>2</v>
      </c>
      <c r="U749">
        <v>0</v>
      </c>
      <c r="V749">
        <v>900</v>
      </c>
      <c r="W749">
        <v>300</v>
      </c>
      <c r="X749">
        <f t="shared" si="120"/>
        <v>115500</v>
      </c>
      <c r="Y749">
        <v>92500</v>
      </c>
      <c r="Z749" s="7">
        <v>4000000</v>
      </c>
      <c r="AA749">
        <v>2</v>
      </c>
    </row>
    <row r="750" spans="1:27" x14ac:dyDescent="0.45">
      <c r="A750">
        <f t="shared" si="113"/>
        <v>4</v>
      </c>
      <c r="B750" s="2">
        <v>44509</v>
      </c>
      <c r="C750" s="9">
        <v>44510</v>
      </c>
      <c r="D750" s="3" t="str">
        <f t="shared" si="119"/>
        <v>Close</v>
      </c>
      <c r="E750" t="s">
        <v>161</v>
      </c>
      <c r="F750" t="str">
        <f>IF(A750="","",IF($K$4=1,SUBSTITUTE(SUBSTITUTE(E750,"_","&amp;")&amp;" "&amp;'[1]Expiry Dates Fut'!$A$8&amp;"-NSF",#REF!,#REF!),"nse_fo|"&amp;SUBSTITUTE(E750,"_","&amp;")&amp;$B$4))</f>
        <v>nse_fo|GUJGASLTDEntry Date</v>
      </c>
      <c r="G750">
        <v>1250</v>
      </c>
      <c r="H750">
        <v>2500</v>
      </c>
      <c r="I750">
        <f t="shared" si="121"/>
        <v>2</v>
      </c>
      <c r="J750" s="6">
        <v>654.6</v>
      </c>
      <c r="K750" s="5">
        <f t="shared" si="114"/>
        <v>1636500</v>
      </c>
      <c r="L750" s="4">
        <v>645.02499999999998</v>
      </c>
      <c r="M750" s="4">
        <f t="shared" si="115"/>
        <v>-23937.500000000113</v>
      </c>
      <c r="N750" s="6">
        <v>321.11318750000004</v>
      </c>
      <c r="O750" s="6">
        <f t="shared" si="116"/>
        <v>-24258.613187500112</v>
      </c>
      <c r="P750" s="5">
        <f t="shared" si="117"/>
        <v>1612562.5</v>
      </c>
      <c r="Q750" s="5" t="str">
        <f t="shared" si="118"/>
        <v/>
      </c>
      <c r="R750">
        <v>1</v>
      </c>
      <c r="S750">
        <v>0</v>
      </c>
      <c r="T750">
        <v>2</v>
      </c>
      <c r="U750">
        <v>0</v>
      </c>
      <c r="V750">
        <v>900</v>
      </c>
      <c r="W750">
        <v>300</v>
      </c>
      <c r="X750">
        <f t="shared" si="120"/>
        <v>114000</v>
      </c>
      <c r="Y750">
        <v>92500</v>
      </c>
      <c r="Z750" s="7">
        <v>4000000</v>
      </c>
      <c r="AA750">
        <v>2</v>
      </c>
    </row>
    <row r="751" spans="1:27" x14ac:dyDescent="0.45">
      <c r="A751">
        <f t="shared" si="113"/>
        <v>5</v>
      </c>
      <c r="B751" s="2">
        <v>44509</v>
      </c>
      <c r="C751" s="9">
        <v>44510</v>
      </c>
      <c r="D751" s="3" t="str">
        <f t="shared" si="119"/>
        <v>Close</v>
      </c>
      <c r="E751" t="s">
        <v>66</v>
      </c>
      <c r="F751" t="str">
        <f>IF(A751="","",IF($K$4=1,SUBSTITUTE(SUBSTITUTE(E751,"_","&amp;")&amp;" "&amp;'[1]Expiry Dates Fut'!$A$8&amp;"-NSF",#REF!,#REF!),"nse_fo|"&amp;SUBSTITUTE(E751,"_","&amp;")&amp;$B$4))</f>
        <v>nse_fo|IBULHSGFINEntry Date</v>
      </c>
      <c r="G751">
        <v>3100</v>
      </c>
      <c r="H751">
        <v>6200</v>
      </c>
      <c r="I751">
        <f t="shared" si="121"/>
        <v>2</v>
      </c>
      <c r="J751" s="6">
        <v>243.85</v>
      </c>
      <c r="K751" s="5">
        <f t="shared" si="114"/>
        <v>1511870</v>
      </c>
      <c r="L751" s="4">
        <v>246.85</v>
      </c>
      <c r="M751" s="4">
        <f t="shared" si="115"/>
        <v>18600</v>
      </c>
      <c r="N751" s="6">
        <v>305.325964</v>
      </c>
      <c r="O751" s="6">
        <f t="shared" si="116"/>
        <v>18294.674036</v>
      </c>
      <c r="P751" s="5">
        <f t="shared" si="117"/>
        <v>1530470</v>
      </c>
      <c r="Q751" s="5" t="str">
        <f t="shared" si="118"/>
        <v/>
      </c>
      <c r="R751">
        <v>1</v>
      </c>
      <c r="S751">
        <v>0</v>
      </c>
      <c r="T751">
        <v>1</v>
      </c>
      <c r="U751">
        <v>0</v>
      </c>
      <c r="V751">
        <v>900</v>
      </c>
      <c r="W751">
        <v>300</v>
      </c>
      <c r="X751">
        <f t="shared" si="120"/>
        <v>114000</v>
      </c>
      <c r="Y751">
        <v>92500</v>
      </c>
      <c r="Z751" s="7">
        <v>4000000</v>
      </c>
      <c r="AA751">
        <v>2</v>
      </c>
    </row>
    <row r="752" spans="1:27" x14ac:dyDescent="0.45">
      <c r="A752">
        <f t="shared" si="113"/>
        <v>6</v>
      </c>
      <c r="B752" s="2">
        <v>44509</v>
      </c>
      <c r="C752" s="9">
        <v>44510</v>
      </c>
      <c r="D752" s="3" t="str">
        <f t="shared" si="119"/>
        <v>Close</v>
      </c>
      <c r="E752" t="s">
        <v>187</v>
      </c>
      <c r="F752" t="str">
        <f>IF(A752="","",IF($K$4=1,SUBSTITUTE(SUBSTITUTE(E752,"_","&amp;")&amp;" "&amp;'[1]Expiry Dates Fut'!$A$8&amp;"-NSF",#REF!,#REF!),"nse_fo|"&amp;SUBSTITUTE(E752,"_","&amp;")&amp;$B$4))</f>
        <v>nse_fo|INDHOTELEntry Date</v>
      </c>
      <c r="G752">
        <v>3900</v>
      </c>
      <c r="H752">
        <v>7800</v>
      </c>
      <c r="I752">
        <f t="shared" si="121"/>
        <v>2</v>
      </c>
      <c r="J752" s="6">
        <v>222.05</v>
      </c>
      <c r="K752" s="5">
        <f t="shared" si="114"/>
        <v>1731990</v>
      </c>
      <c r="L752" s="4">
        <v>219.25</v>
      </c>
      <c r="M752" s="4">
        <f t="shared" si="115"/>
        <v>-21840.000000000087</v>
      </c>
      <c r="N752" s="6">
        <v>337.53144399999996</v>
      </c>
      <c r="O752" s="6">
        <f t="shared" si="116"/>
        <v>-22177.531444000088</v>
      </c>
      <c r="P752" s="5">
        <f t="shared" si="117"/>
        <v>1710150</v>
      </c>
      <c r="Q752" s="5" t="str">
        <f t="shared" si="118"/>
        <v/>
      </c>
      <c r="R752">
        <v>2</v>
      </c>
      <c r="S752">
        <v>2</v>
      </c>
      <c r="T752">
        <v>1</v>
      </c>
      <c r="U752">
        <v>0</v>
      </c>
      <c r="V752">
        <v>900</v>
      </c>
      <c r="W752">
        <v>300</v>
      </c>
      <c r="X752">
        <f t="shared" si="120"/>
        <v>115000</v>
      </c>
      <c r="Y752">
        <v>92500</v>
      </c>
      <c r="Z752" s="7">
        <v>4000000</v>
      </c>
      <c r="AA752">
        <v>2</v>
      </c>
    </row>
    <row r="753" spans="1:27" x14ac:dyDescent="0.45">
      <c r="A753">
        <f t="shared" si="113"/>
        <v>7</v>
      </c>
      <c r="B753" s="2">
        <v>44509</v>
      </c>
      <c r="C753" s="9">
        <v>44510</v>
      </c>
      <c r="D753" s="3" t="str">
        <f t="shared" si="119"/>
        <v>Close</v>
      </c>
      <c r="E753" t="s">
        <v>186</v>
      </c>
      <c r="F753" t="str">
        <f>IF(A753="","",IF($K$4=1,SUBSTITUTE(SUBSTITUTE(E753,"_","&amp;")&amp;" "&amp;'[1]Expiry Dates Fut'!$A$8&amp;"-NSF",#REF!,#REF!),"nse_fo|"&amp;SUBSTITUTE(E753,"_","&amp;")&amp;$B$4))</f>
        <v>nse_fo|POLYCABEntry Date</v>
      </c>
      <c r="G753">
        <v>300</v>
      </c>
      <c r="H753">
        <v>600</v>
      </c>
      <c r="I753">
        <f t="shared" si="121"/>
        <v>2</v>
      </c>
      <c r="J753" s="6">
        <v>2460.9499999999998</v>
      </c>
      <c r="K753" s="5">
        <f t="shared" si="114"/>
        <v>1476570</v>
      </c>
      <c r="L753" s="4">
        <v>2471.85</v>
      </c>
      <c r="M753" s="4">
        <f t="shared" si="115"/>
        <v>6540.0000000000546</v>
      </c>
      <c r="N753" s="6">
        <v>297.850528</v>
      </c>
      <c r="O753" s="6">
        <f t="shared" si="116"/>
        <v>6242.1494720000546</v>
      </c>
      <c r="P753" s="5">
        <f t="shared" si="117"/>
        <v>1483110</v>
      </c>
      <c r="Q753" s="5" t="str">
        <f t="shared" si="118"/>
        <v/>
      </c>
      <c r="R753">
        <v>1</v>
      </c>
      <c r="S753">
        <v>0</v>
      </c>
      <c r="T753">
        <v>1</v>
      </c>
      <c r="U753">
        <v>0</v>
      </c>
      <c r="V753">
        <v>900</v>
      </c>
      <c r="W753">
        <v>300</v>
      </c>
      <c r="X753">
        <f t="shared" si="120"/>
        <v>114000</v>
      </c>
      <c r="Y753">
        <v>92500</v>
      </c>
      <c r="Z753" s="7">
        <v>4000000</v>
      </c>
      <c r="AA753">
        <v>2</v>
      </c>
    </row>
    <row r="754" spans="1:27" x14ac:dyDescent="0.45">
      <c r="A754">
        <f t="shared" si="113"/>
        <v>8</v>
      </c>
      <c r="B754" s="2">
        <v>44509</v>
      </c>
      <c r="C754" s="9">
        <v>44510</v>
      </c>
      <c r="D754" s="3" t="str">
        <f t="shared" si="119"/>
        <v>Close</v>
      </c>
      <c r="E754" t="s">
        <v>52</v>
      </c>
      <c r="F754" t="str">
        <f>IF(A754="","",IF($K$4=1,SUBSTITUTE(SUBSTITUTE(E754,"_","&amp;")&amp;" "&amp;'[1]Expiry Dates Fut'!$A$8&amp;"-NSF",#REF!,#REF!),"nse_fo|"&amp;SUBSTITUTE(E754,"_","&amp;")&amp;$B$4))</f>
        <v>nse_fo|RBLBANKEntry Date</v>
      </c>
      <c r="G754">
        <v>2900</v>
      </c>
      <c r="H754">
        <v>8700</v>
      </c>
      <c r="I754">
        <f t="shared" si="121"/>
        <v>3</v>
      </c>
      <c r="J754" s="6">
        <v>211.55</v>
      </c>
      <c r="K754" s="5">
        <f t="shared" si="114"/>
        <v>1840485</v>
      </c>
      <c r="L754" s="4">
        <v>219.95</v>
      </c>
      <c r="M754" s="4">
        <f t="shared" si="115"/>
        <v>73079.999999999796</v>
      </c>
      <c r="N754" s="6">
        <v>367.71583000000004</v>
      </c>
      <c r="O754" s="6">
        <f t="shared" si="116"/>
        <v>72712.284169999795</v>
      </c>
      <c r="P754" s="5">
        <f t="shared" si="117"/>
        <v>1913565</v>
      </c>
      <c r="Q754" s="5" t="str">
        <f t="shared" si="118"/>
        <v/>
      </c>
      <c r="R754">
        <v>1</v>
      </c>
      <c r="S754">
        <v>0</v>
      </c>
      <c r="T754">
        <v>1</v>
      </c>
      <c r="U754">
        <v>0</v>
      </c>
      <c r="V754">
        <v>900</v>
      </c>
      <c r="W754">
        <v>300</v>
      </c>
      <c r="X754">
        <f t="shared" si="120"/>
        <v>114000</v>
      </c>
      <c r="Y754">
        <v>92500</v>
      </c>
      <c r="Z754" s="7">
        <v>4000000</v>
      </c>
      <c r="AA754">
        <v>2</v>
      </c>
    </row>
    <row r="755" spans="1:27" x14ac:dyDescent="0.45">
      <c r="A755">
        <f t="shared" si="113"/>
        <v>9</v>
      </c>
      <c r="B755" s="2">
        <v>44509</v>
      </c>
      <c r="C755" s="9">
        <v>44510</v>
      </c>
      <c r="D755" s="3" t="str">
        <f t="shared" si="119"/>
        <v>Close</v>
      </c>
      <c r="E755" t="s">
        <v>77</v>
      </c>
      <c r="F755" t="str">
        <f>IF(A755="","",IF($K$4=1,SUBSTITUTE(SUBSTITUTE(E755,"_","&amp;")&amp;" "&amp;'[1]Expiry Dates Fut'!$A$8&amp;"-NSF",#REF!,#REF!),"nse_fo|"&amp;SUBSTITUTE(E755,"_","&amp;")&amp;$B$4))</f>
        <v>nse_fo|TATAPOWEREntry Date</v>
      </c>
      <c r="G755">
        <v>6750</v>
      </c>
      <c r="H755">
        <v>6750</v>
      </c>
      <c r="I755">
        <f t="shared" si="121"/>
        <v>1</v>
      </c>
      <c r="J755" s="6">
        <v>248.75</v>
      </c>
      <c r="K755" s="5">
        <f t="shared" si="114"/>
        <v>1679062.5</v>
      </c>
      <c r="L755" s="4">
        <v>240.3</v>
      </c>
      <c r="M755" s="4">
        <f t="shared" si="115"/>
        <v>-57037.49999999992</v>
      </c>
      <c r="N755" s="6">
        <v>324.19050250000004</v>
      </c>
      <c r="O755" s="6">
        <f t="shared" si="116"/>
        <v>-57361.690502499921</v>
      </c>
      <c r="P755" s="5">
        <f t="shared" si="117"/>
        <v>1622025</v>
      </c>
      <c r="Q755" s="5" t="str">
        <f t="shared" si="118"/>
        <v/>
      </c>
      <c r="R755">
        <v>1</v>
      </c>
      <c r="S755">
        <v>0</v>
      </c>
      <c r="T755">
        <v>1</v>
      </c>
      <c r="U755">
        <v>0</v>
      </c>
      <c r="V755">
        <v>900</v>
      </c>
      <c r="W755">
        <v>300</v>
      </c>
      <c r="X755">
        <f t="shared" si="120"/>
        <v>114000</v>
      </c>
      <c r="Y755">
        <v>92500</v>
      </c>
      <c r="Z755" s="7">
        <v>4000000</v>
      </c>
      <c r="AA755">
        <v>2</v>
      </c>
    </row>
    <row r="756" spans="1:27" x14ac:dyDescent="0.45">
      <c r="A756">
        <f t="shared" si="113"/>
        <v>10</v>
      </c>
      <c r="B756" s="2">
        <v>44509</v>
      </c>
      <c r="C756" s="9">
        <v>44510</v>
      </c>
      <c r="D756" s="3" t="str">
        <f t="shared" si="119"/>
        <v>Close</v>
      </c>
      <c r="E756" t="s">
        <v>48</v>
      </c>
      <c r="F756" t="str">
        <f>IF(A756="","",IF($K$4=1,SUBSTITUTE(SUBSTITUTE(E756,"_","&amp;")&amp;" "&amp;'[1]Expiry Dates Fut'!$A$8&amp;"-NSF",#REF!,#REF!),"nse_fo|"&amp;SUBSTITUTE(E756,"_","&amp;")&amp;$B$4))</f>
        <v>nse_fo|TVSMOTOREntry Date</v>
      </c>
      <c r="G756">
        <v>1400</v>
      </c>
      <c r="H756">
        <v>2800</v>
      </c>
      <c r="I756">
        <f t="shared" si="121"/>
        <v>2</v>
      </c>
      <c r="J756" s="6">
        <v>773.3</v>
      </c>
      <c r="K756" s="5">
        <f t="shared" si="114"/>
        <v>2165240</v>
      </c>
      <c r="L756" s="4">
        <v>732</v>
      </c>
      <c r="M756" s="4">
        <f t="shared" si="115"/>
        <v>-115639.99999999987</v>
      </c>
      <c r="N756" s="6">
        <v>399.14986399999998</v>
      </c>
      <c r="O756" s="6">
        <f t="shared" si="116"/>
        <v>-116039.14986399988</v>
      </c>
      <c r="P756" s="5">
        <f t="shared" si="117"/>
        <v>2049600</v>
      </c>
      <c r="Q756" s="5" t="str">
        <f t="shared" si="118"/>
        <v/>
      </c>
      <c r="R756">
        <v>1</v>
      </c>
      <c r="S756">
        <v>0</v>
      </c>
      <c r="T756">
        <v>1</v>
      </c>
      <c r="U756">
        <v>0</v>
      </c>
      <c r="V756">
        <v>900</v>
      </c>
      <c r="W756">
        <v>300</v>
      </c>
      <c r="X756">
        <f t="shared" si="120"/>
        <v>114000</v>
      </c>
      <c r="Y756">
        <v>92500</v>
      </c>
      <c r="Z756" s="7">
        <v>4000000</v>
      </c>
      <c r="AA756">
        <v>2</v>
      </c>
    </row>
    <row r="757" spans="1:27" x14ac:dyDescent="0.45">
      <c r="A757">
        <v>1</v>
      </c>
      <c r="B757" s="2">
        <v>44510</v>
      </c>
      <c r="C757" s="9">
        <v>44511</v>
      </c>
      <c r="D757" s="3" t="str">
        <f t="shared" si="119"/>
        <v>Close</v>
      </c>
      <c r="E757" t="s">
        <v>193</v>
      </c>
      <c r="F757" t="str">
        <f>IF(A757="","",IF($K$4=1,SUBSTITUTE(SUBSTITUTE(E757,"_","&amp;")&amp;" "&amp;'[1]Expiry Dates Fut'!$A$8&amp;"-NSF",#REF!,#REF!),"nse_fo|"&amp;SUBSTITUTE(E757,"_","&amp;")&amp;$B$4))</f>
        <v>nse_fo|DELTACORPEntry Date</v>
      </c>
      <c r="G757">
        <v>2300</v>
      </c>
      <c r="H757">
        <v>4600</v>
      </c>
      <c r="I757">
        <f t="shared" si="121"/>
        <v>2</v>
      </c>
      <c r="J757" s="6">
        <v>305.45</v>
      </c>
      <c r="K757" s="5">
        <f t="shared" si="114"/>
        <v>1405070</v>
      </c>
      <c r="L757" s="4">
        <v>298.02499999999998</v>
      </c>
      <c r="M757" s="4">
        <f t="shared" si="115"/>
        <v>-34155.000000000051</v>
      </c>
      <c r="N757" s="6">
        <v>280.68213099999997</v>
      </c>
      <c r="O757" s="6">
        <f t="shared" si="116"/>
        <v>-34435.682131000052</v>
      </c>
      <c r="P757" s="5">
        <f t="shared" si="117"/>
        <v>1370915</v>
      </c>
      <c r="Q757" s="5" t="str">
        <f t="shared" si="118"/>
        <v/>
      </c>
      <c r="R757">
        <v>2</v>
      </c>
      <c r="S757">
        <v>1</v>
      </c>
      <c r="T757">
        <v>2</v>
      </c>
      <c r="U757">
        <v>0</v>
      </c>
      <c r="V757">
        <v>900</v>
      </c>
      <c r="W757">
        <v>300</v>
      </c>
      <c r="X757">
        <f t="shared" si="120"/>
        <v>114500</v>
      </c>
      <c r="Y757">
        <v>92500</v>
      </c>
      <c r="Z757" s="7">
        <v>4000000</v>
      </c>
      <c r="AA757">
        <v>2</v>
      </c>
    </row>
    <row r="758" spans="1:27" x14ac:dyDescent="0.45">
      <c r="A758">
        <f t="shared" si="113"/>
        <v>2</v>
      </c>
      <c r="B758" s="2">
        <v>44510</v>
      </c>
      <c r="C758" s="9">
        <v>44511</v>
      </c>
      <c r="D758" s="3" t="str">
        <f t="shared" si="119"/>
        <v>Close</v>
      </c>
      <c r="E758" t="s">
        <v>66</v>
      </c>
      <c r="F758" t="str">
        <f>IF(A758="","",IF($K$4=1,SUBSTITUTE(SUBSTITUTE(E758,"_","&amp;")&amp;" "&amp;'[1]Expiry Dates Fut'!$A$8&amp;"-NSF",#REF!,#REF!),"nse_fo|"&amp;SUBSTITUTE(E758,"_","&amp;")&amp;$B$4))</f>
        <v>nse_fo|IBULHSGFINEntry Date</v>
      </c>
      <c r="G758">
        <v>3100</v>
      </c>
      <c r="H758">
        <v>6200</v>
      </c>
      <c r="I758">
        <f t="shared" si="121"/>
        <v>2</v>
      </c>
      <c r="J758" s="6">
        <v>256.39999999999998</v>
      </c>
      <c r="K758" s="5">
        <f t="shared" si="114"/>
        <v>1589679.9999999998</v>
      </c>
      <c r="L758" s="4">
        <v>241.27500000000001</v>
      </c>
      <c r="M758" s="4">
        <f t="shared" si="115"/>
        <v>-93774.999999999825</v>
      </c>
      <c r="N758" s="6">
        <v>304.48949100000004</v>
      </c>
      <c r="O758" s="6">
        <f t="shared" si="116"/>
        <v>-94079.489490999826</v>
      </c>
      <c r="P758" s="5">
        <f t="shared" si="117"/>
        <v>1495905</v>
      </c>
      <c r="Q758" s="5" t="str">
        <f t="shared" si="118"/>
        <v/>
      </c>
      <c r="R758">
        <v>1</v>
      </c>
      <c r="S758">
        <v>0</v>
      </c>
      <c r="T758">
        <v>2</v>
      </c>
      <c r="U758">
        <v>0</v>
      </c>
      <c r="V758">
        <v>900</v>
      </c>
      <c r="W758">
        <v>300</v>
      </c>
      <c r="X758">
        <f t="shared" si="120"/>
        <v>114000</v>
      </c>
      <c r="Y758">
        <v>92500</v>
      </c>
      <c r="Z758" s="7">
        <v>4000000</v>
      </c>
      <c r="AA758">
        <v>2</v>
      </c>
    </row>
    <row r="759" spans="1:27" x14ac:dyDescent="0.45">
      <c r="A759">
        <f t="shared" si="113"/>
        <v>3</v>
      </c>
      <c r="B759" s="2">
        <v>44510</v>
      </c>
      <c r="C759" s="9">
        <v>44511</v>
      </c>
      <c r="D759" s="3" t="str">
        <f t="shared" si="119"/>
        <v>Close</v>
      </c>
      <c r="E759" t="s">
        <v>38</v>
      </c>
      <c r="F759" t="str">
        <f>IF(A759="","",IF($K$4=1,SUBSTITUTE(SUBSTITUTE(E759,"_","&amp;")&amp;" "&amp;'[1]Expiry Dates Fut'!$A$8&amp;"-NSF",#REF!,#REF!),"nse_fo|"&amp;SUBSTITUTE(E759,"_","&amp;")&amp;$B$4))</f>
        <v>nse_fo|MCXEntry Date</v>
      </c>
      <c r="G759">
        <v>350</v>
      </c>
      <c r="H759">
        <v>700</v>
      </c>
      <c r="I759">
        <f t="shared" si="121"/>
        <v>2</v>
      </c>
      <c r="J759" s="6">
        <v>1961.9749999999999</v>
      </c>
      <c r="K759" s="5">
        <f t="shared" si="114"/>
        <v>1373382.5</v>
      </c>
      <c r="L759" s="4">
        <v>1911.575</v>
      </c>
      <c r="M759" s="4">
        <f t="shared" si="115"/>
        <v>-35279.999999999905</v>
      </c>
      <c r="N759" s="6">
        <v>275.180431</v>
      </c>
      <c r="O759" s="6">
        <f t="shared" si="116"/>
        <v>-35555.180430999906</v>
      </c>
      <c r="P759" s="5">
        <f t="shared" si="117"/>
        <v>1338102.5</v>
      </c>
      <c r="Q759" s="5" t="str">
        <f t="shared" si="118"/>
        <v/>
      </c>
      <c r="R759">
        <v>3</v>
      </c>
      <c r="S759">
        <v>2</v>
      </c>
      <c r="T759">
        <v>2</v>
      </c>
      <c r="U759">
        <v>0</v>
      </c>
      <c r="V759">
        <v>900</v>
      </c>
      <c r="W759">
        <v>300</v>
      </c>
      <c r="X759">
        <f t="shared" si="120"/>
        <v>115500</v>
      </c>
      <c r="Y759">
        <v>92500</v>
      </c>
      <c r="Z759" s="7">
        <v>4000000</v>
      </c>
      <c r="AA759">
        <v>2</v>
      </c>
    </row>
    <row r="760" spans="1:27" x14ac:dyDescent="0.45">
      <c r="A760">
        <v>1</v>
      </c>
      <c r="B760" s="2">
        <v>44512</v>
      </c>
      <c r="C760" s="9">
        <v>44515</v>
      </c>
      <c r="D760" s="3" t="str">
        <f t="shared" si="119"/>
        <v>Close</v>
      </c>
      <c r="E760" t="s">
        <v>44</v>
      </c>
      <c r="F760" t="str">
        <f>IF(A760="","",IF($K$4=1,SUBSTITUTE(SUBSTITUTE(E760,"_","&amp;")&amp;" "&amp;'[1]Expiry Dates Fut'!$A$8&amp;"-NSF",#REF!,#REF!),"nse_fo|"&amp;SUBSTITUTE(E760,"_","&amp;")&amp;$B$4))</f>
        <v>nse_fo|ICICIPRULIEntry Date</v>
      </c>
      <c r="G760">
        <v>750</v>
      </c>
      <c r="H760">
        <v>2250</v>
      </c>
      <c r="I760">
        <f t="shared" si="121"/>
        <v>3</v>
      </c>
      <c r="J760" s="6">
        <v>676.18333332999998</v>
      </c>
      <c r="K760" s="5">
        <f t="shared" si="114"/>
        <v>1521412.4999925001</v>
      </c>
      <c r="L760" s="4">
        <v>668.25</v>
      </c>
      <c r="M760" s="4">
        <f t="shared" si="115"/>
        <v>-17849.999992499961</v>
      </c>
      <c r="N760" s="6">
        <v>302.39888499966548</v>
      </c>
      <c r="O760" s="6">
        <f t="shared" si="116"/>
        <v>-18152.398877499625</v>
      </c>
      <c r="P760" s="5">
        <f t="shared" si="117"/>
        <v>1503562.5</v>
      </c>
      <c r="Q760" s="5" t="str">
        <f t="shared" si="118"/>
        <v/>
      </c>
      <c r="R760">
        <v>2</v>
      </c>
      <c r="S760">
        <v>1</v>
      </c>
      <c r="T760">
        <v>1</v>
      </c>
      <c r="U760">
        <v>0</v>
      </c>
      <c r="V760">
        <v>900</v>
      </c>
      <c r="W760">
        <v>300</v>
      </c>
      <c r="X760">
        <f t="shared" si="120"/>
        <v>114500</v>
      </c>
      <c r="Y760">
        <v>92500</v>
      </c>
      <c r="Z760" s="7">
        <v>4000000</v>
      </c>
      <c r="AA760">
        <v>2</v>
      </c>
    </row>
    <row r="761" spans="1:27" x14ac:dyDescent="0.45">
      <c r="A761">
        <f t="shared" si="113"/>
        <v>2</v>
      </c>
      <c r="B761" s="2">
        <v>44512</v>
      </c>
      <c r="C761" s="9">
        <v>44515</v>
      </c>
      <c r="D761" s="3" t="str">
        <f t="shared" si="119"/>
        <v>Close</v>
      </c>
      <c r="E761" t="s">
        <v>86</v>
      </c>
      <c r="F761" t="str">
        <f>IF(A761="","",IF($K$4=1,SUBSTITUTE(SUBSTITUTE(E761,"_","&amp;")&amp;" "&amp;'[1]Expiry Dates Fut'!$A$8&amp;"-NSF",#REF!,#REF!),"nse_fo|"&amp;SUBSTITUTE(E761,"_","&amp;")&amp;$B$4))</f>
        <v>nse_fo|INDIGOEntry Date</v>
      </c>
      <c r="G761">
        <v>250</v>
      </c>
      <c r="H761">
        <v>750</v>
      </c>
      <c r="I761">
        <f t="shared" si="121"/>
        <v>3</v>
      </c>
      <c r="J761" s="6">
        <v>2294.1</v>
      </c>
      <c r="K761" s="5">
        <f t="shared" si="114"/>
        <v>1720575</v>
      </c>
      <c r="L761" s="4">
        <v>2317.6</v>
      </c>
      <c r="M761" s="4">
        <f t="shared" si="115"/>
        <v>17625</v>
      </c>
      <c r="N761" s="6">
        <v>340.51736499999998</v>
      </c>
      <c r="O761" s="6">
        <f t="shared" si="116"/>
        <v>17284.482635</v>
      </c>
      <c r="P761" s="5">
        <f t="shared" si="117"/>
        <v>1738200</v>
      </c>
      <c r="Q761" s="5" t="str">
        <f t="shared" si="118"/>
        <v/>
      </c>
      <c r="R761">
        <v>1</v>
      </c>
      <c r="S761">
        <v>0</v>
      </c>
      <c r="T761">
        <v>1</v>
      </c>
      <c r="U761">
        <v>0</v>
      </c>
      <c r="V761">
        <v>900</v>
      </c>
      <c r="W761">
        <v>300</v>
      </c>
      <c r="X761">
        <f t="shared" si="120"/>
        <v>114000</v>
      </c>
      <c r="Y761">
        <v>92500</v>
      </c>
      <c r="Z761" s="7">
        <v>4000000</v>
      </c>
      <c r="AA761">
        <v>2</v>
      </c>
    </row>
    <row r="762" spans="1:27" x14ac:dyDescent="0.45">
      <c r="A762">
        <v>1</v>
      </c>
      <c r="B762" s="2">
        <v>44515</v>
      </c>
      <c r="C762" s="9">
        <v>44516</v>
      </c>
      <c r="D762" s="3" t="str">
        <f t="shared" si="119"/>
        <v>Close</v>
      </c>
      <c r="E762" t="s">
        <v>102</v>
      </c>
      <c r="F762" t="str">
        <f>IF(A762="","",IF($K$4=1,SUBSTITUTE(SUBSTITUTE(E762,"_","&amp;")&amp;" "&amp;'[1]Expiry Dates Fut'!$A$8&amp;"-NSF",#REF!,#REF!),"nse_fo|"&amp;SUBSTITUTE(E762,"_","&amp;")&amp;$B$4))</f>
        <v>nse_fo|APOLLOHOSPEntry Date</v>
      </c>
      <c r="G762">
        <v>125</v>
      </c>
      <c r="H762">
        <v>375</v>
      </c>
      <c r="I762">
        <f t="shared" si="121"/>
        <v>3</v>
      </c>
      <c r="J762" s="6">
        <v>5095.8999999999996</v>
      </c>
      <c r="K762" s="5">
        <f t="shared" si="114"/>
        <v>1910962.4999999998</v>
      </c>
      <c r="L762" s="4">
        <v>5135.9833333300003</v>
      </c>
      <c r="M762" s="4">
        <f t="shared" si="115"/>
        <v>15031.249998750242</v>
      </c>
      <c r="N762" s="6">
        <v>372.4077487498443</v>
      </c>
      <c r="O762" s="6">
        <f t="shared" si="116"/>
        <v>14658.842250000398</v>
      </c>
      <c r="P762" s="5">
        <f t="shared" si="117"/>
        <v>1925993.7499987502</v>
      </c>
      <c r="Q762" s="5" t="str">
        <f t="shared" si="118"/>
        <v/>
      </c>
      <c r="R762">
        <v>2</v>
      </c>
      <c r="S762">
        <v>1</v>
      </c>
      <c r="T762">
        <v>2</v>
      </c>
      <c r="U762">
        <v>0</v>
      </c>
      <c r="V762">
        <v>900</v>
      </c>
      <c r="W762">
        <v>300</v>
      </c>
      <c r="X762">
        <f t="shared" si="120"/>
        <v>103000</v>
      </c>
      <c r="Y762">
        <v>92500</v>
      </c>
      <c r="Z762" s="7">
        <v>4000000</v>
      </c>
      <c r="AA762">
        <v>2</v>
      </c>
    </row>
    <row r="763" spans="1:27" x14ac:dyDescent="0.45">
      <c r="A763">
        <f t="shared" si="113"/>
        <v>2</v>
      </c>
      <c r="B763" s="2">
        <v>44515</v>
      </c>
      <c r="C763" s="9">
        <v>44516</v>
      </c>
      <c r="D763" s="3" t="str">
        <f t="shared" si="119"/>
        <v>Close</v>
      </c>
      <c r="E763" t="s">
        <v>167</v>
      </c>
      <c r="F763" t="str">
        <f>IF(A763="","",IF($K$4=1,SUBSTITUTE(SUBSTITUTE(E763,"_","&amp;")&amp;" "&amp;'[1]Expiry Dates Fut'!$A$8&amp;"-NSF",#REF!,#REF!),"nse_fo|"&amp;SUBSTITUTE(E763,"_","&amp;")&amp;$B$4))</f>
        <v>nse_fo|IRCTCEntry Date</v>
      </c>
      <c r="G763">
        <v>1625</v>
      </c>
      <c r="H763">
        <v>1625</v>
      </c>
      <c r="I763">
        <f t="shared" si="121"/>
        <v>1</v>
      </c>
      <c r="J763" s="6">
        <v>913.85</v>
      </c>
      <c r="K763" s="5">
        <f t="shared" si="114"/>
        <v>1485006.25</v>
      </c>
      <c r="L763" s="4">
        <v>922.85</v>
      </c>
      <c r="M763" s="4">
        <f t="shared" si="115"/>
        <v>14625</v>
      </c>
      <c r="N763" s="6">
        <v>300.2853325000001</v>
      </c>
      <c r="O763" s="6">
        <f t="shared" si="116"/>
        <v>14324.7146675</v>
      </c>
      <c r="P763" s="5">
        <f t="shared" si="117"/>
        <v>1499631.25</v>
      </c>
      <c r="Q763" s="5" t="str">
        <f t="shared" si="118"/>
        <v/>
      </c>
      <c r="R763">
        <v>2</v>
      </c>
      <c r="S763">
        <v>1</v>
      </c>
      <c r="T763">
        <v>1</v>
      </c>
      <c r="U763">
        <v>0</v>
      </c>
      <c r="V763">
        <v>900</v>
      </c>
      <c r="W763">
        <v>300</v>
      </c>
      <c r="X763">
        <f t="shared" si="120"/>
        <v>103000</v>
      </c>
      <c r="Y763">
        <v>92500</v>
      </c>
      <c r="Z763" s="7">
        <v>4000000</v>
      </c>
      <c r="AA763">
        <v>2</v>
      </c>
    </row>
    <row r="764" spans="1:27" x14ac:dyDescent="0.45">
      <c r="A764">
        <v>1</v>
      </c>
      <c r="B764" s="2">
        <v>44516</v>
      </c>
      <c r="C764" s="9">
        <v>44517</v>
      </c>
      <c r="D764" s="3" t="str">
        <f t="shared" si="119"/>
        <v>Close</v>
      </c>
      <c r="E764" t="s">
        <v>197</v>
      </c>
      <c r="F764" t="str">
        <f>IF(A764="","",IF($K$4=1,SUBSTITUTE(SUBSTITUTE(E764,"_","&amp;")&amp;" "&amp;'[1]Expiry Dates Fut'!$A$8&amp;"-NSF",#REF!,#REF!),"nse_fo|"&amp;SUBSTITUTE(E764,"_","&amp;")&amp;$B$4))</f>
        <v>nse_fo|BSOFTEntry Date</v>
      </c>
      <c r="G764">
        <v>1300</v>
      </c>
      <c r="H764">
        <v>3900</v>
      </c>
      <c r="I764">
        <f t="shared" si="121"/>
        <v>3</v>
      </c>
      <c r="J764" s="6">
        <v>443.01666666999898</v>
      </c>
      <c r="K764" s="5">
        <f t="shared" si="114"/>
        <v>1727765.0000129961</v>
      </c>
      <c r="L764" s="4">
        <v>438.5</v>
      </c>
      <c r="M764" s="4">
        <f t="shared" si="115"/>
        <v>-17615.000012996035</v>
      </c>
      <c r="N764" s="6">
        <v>337.34300900057968</v>
      </c>
      <c r="O764" s="6">
        <f t="shared" si="116"/>
        <v>-17952.343021996614</v>
      </c>
      <c r="P764" s="5">
        <f t="shared" si="117"/>
        <v>1710150</v>
      </c>
      <c r="Q764" s="5" t="str">
        <f t="shared" si="118"/>
        <v/>
      </c>
      <c r="R764">
        <v>2</v>
      </c>
      <c r="S764">
        <v>1</v>
      </c>
      <c r="T764">
        <v>2</v>
      </c>
      <c r="U764">
        <v>0</v>
      </c>
      <c r="V764">
        <v>900</v>
      </c>
      <c r="W764">
        <v>300</v>
      </c>
      <c r="X764">
        <f t="shared" si="120"/>
        <v>114500</v>
      </c>
      <c r="Y764">
        <v>92500</v>
      </c>
      <c r="Z764" s="7">
        <v>4000000</v>
      </c>
      <c r="AA764">
        <v>2</v>
      </c>
    </row>
    <row r="765" spans="1:27" x14ac:dyDescent="0.45">
      <c r="A765">
        <f t="shared" si="113"/>
        <v>2</v>
      </c>
      <c r="B765" s="2">
        <v>44516</v>
      </c>
      <c r="C765" s="9">
        <v>44517</v>
      </c>
      <c r="D765" s="3" t="str">
        <f t="shared" si="119"/>
        <v>Close</v>
      </c>
      <c r="E765" t="s">
        <v>198</v>
      </c>
      <c r="F765" t="str">
        <f>IF(A765="","",IF($K$4=1,SUBSTITUTE(SUBSTITUTE(E765,"_","&amp;")&amp;" "&amp;'[1]Expiry Dates Fut'!$A$8&amp;"-NSF",#REF!,#REF!),"nse_fo|"&amp;SUBSTITUTE(E765,"_","&amp;")&amp;$B$4))</f>
        <v>nse_fo|CHAMBLFERTEntry Date</v>
      </c>
      <c r="G765">
        <v>1500</v>
      </c>
      <c r="H765">
        <v>4500</v>
      </c>
      <c r="I765">
        <f t="shared" si="121"/>
        <v>3</v>
      </c>
      <c r="J765" s="6">
        <v>378.85</v>
      </c>
      <c r="K765" s="5">
        <f t="shared" si="114"/>
        <v>1704825</v>
      </c>
      <c r="L765" s="4">
        <v>368</v>
      </c>
      <c r="M765" s="4">
        <f t="shared" si="115"/>
        <v>-48825.000000000102</v>
      </c>
      <c r="N765" s="6">
        <v>329.57279499999999</v>
      </c>
      <c r="O765" s="6">
        <f t="shared" si="116"/>
        <v>-49154.572795000102</v>
      </c>
      <c r="P765" s="5">
        <f t="shared" si="117"/>
        <v>1656000</v>
      </c>
      <c r="Q765" s="5" t="str">
        <f t="shared" si="118"/>
        <v/>
      </c>
      <c r="R765">
        <v>2</v>
      </c>
      <c r="S765">
        <v>1</v>
      </c>
      <c r="T765">
        <v>2</v>
      </c>
      <c r="U765">
        <v>0</v>
      </c>
      <c r="V765">
        <v>900</v>
      </c>
      <c r="W765">
        <v>300</v>
      </c>
      <c r="X765">
        <f t="shared" si="120"/>
        <v>114500</v>
      </c>
      <c r="Y765">
        <v>92500</v>
      </c>
      <c r="Z765" s="7">
        <v>4000000</v>
      </c>
      <c r="AA765">
        <v>2</v>
      </c>
    </row>
    <row r="766" spans="1:27" x14ac:dyDescent="0.45">
      <c r="A766">
        <f t="shared" si="113"/>
        <v>3</v>
      </c>
      <c r="B766" s="2">
        <v>44516</v>
      </c>
      <c r="C766" s="9">
        <v>44517</v>
      </c>
      <c r="D766" s="3" t="str">
        <f t="shared" si="119"/>
        <v>Close</v>
      </c>
      <c r="E766" t="s">
        <v>75</v>
      </c>
      <c r="F766" t="str">
        <f>IF(A766="","",IF($K$4=1,SUBSTITUTE(SUBSTITUTE(E766,"_","&amp;")&amp;" "&amp;'[1]Expiry Dates Fut'!$A$8&amp;"-NSF",#REF!,#REF!),"nse_fo|"&amp;SUBSTITUTE(E766,"_","&amp;")&amp;$B$4))</f>
        <v>nse_fo|MOTHERSUMIEntry Date</v>
      </c>
      <c r="G766">
        <v>3500</v>
      </c>
      <c r="H766">
        <v>7000</v>
      </c>
      <c r="I766">
        <f t="shared" si="121"/>
        <v>2</v>
      </c>
      <c r="J766" s="6">
        <v>252.8</v>
      </c>
      <c r="K766" s="5">
        <f t="shared" si="114"/>
        <v>1769600</v>
      </c>
      <c r="L766" s="4">
        <v>249.9</v>
      </c>
      <c r="M766" s="4">
        <f t="shared" si="115"/>
        <v>-20300.00000000004</v>
      </c>
      <c r="N766" s="6">
        <v>344.08693999999997</v>
      </c>
      <c r="O766" s="6">
        <f t="shared" si="116"/>
        <v>-20644.086940000041</v>
      </c>
      <c r="P766" s="5">
        <f t="shared" si="117"/>
        <v>1749300</v>
      </c>
      <c r="Q766" s="5" t="str">
        <f t="shared" si="118"/>
        <v/>
      </c>
      <c r="R766">
        <v>1</v>
      </c>
      <c r="S766">
        <v>0</v>
      </c>
      <c r="T766">
        <v>1</v>
      </c>
      <c r="U766">
        <v>0</v>
      </c>
      <c r="V766">
        <v>900</v>
      </c>
      <c r="W766">
        <v>300</v>
      </c>
      <c r="X766">
        <f t="shared" si="120"/>
        <v>114000</v>
      </c>
      <c r="Y766">
        <v>92500</v>
      </c>
      <c r="Z766" s="7">
        <v>4000000</v>
      </c>
      <c r="AA766">
        <v>2</v>
      </c>
    </row>
    <row r="767" spans="1:27" x14ac:dyDescent="0.45">
      <c r="A767">
        <f t="shared" si="113"/>
        <v>4</v>
      </c>
      <c r="B767" s="2">
        <v>44516</v>
      </c>
      <c r="C767" s="9">
        <v>44517</v>
      </c>
      <c r="D767" s="3" t="str">
        <f t="shared" si="119"/>
        <v>Close</v>
      </c>
      <c r="E767" t="s">
        <v>104</v>
      </c>
      <c r="F767" t="str">
        <f>IF(A767="","",IF($K$4=1,SUBSTITUTE(SUBSTITUTE(E767,"_","&amp;")&amp;" "&amp;'[1]Expiry Dates Fut'!$A$8&amp;"-NSF",#REF!,#REF!),"nse_fo|"&amp;SUBSTITUTE(E767,"_","&amp;")&amp;$B$4))</f>
        <v>nse_fo|VEDLEntry Date</v>
      </c>
      <c r="G767">
        <v>3100</v>
      </c>
      <c r="H767">
        <v>6200</v>
      </c>
      <c r="I767">
        <f t="shared" si="121"/>
        <v>2</v>
      </c>
      <c r="J767" s="6">
        <v>338.35</v>
      </c>
      <c r="K767" s="5">
        <f t="shared" si="114"/>
        <v>2097770</v>
      </c>
      <c r="L767" s="4">
        <v>331.35</v>
      </c>
      <c r="M767" s="4">
        <f t="shared" si="115"/>
        <v>-43400</v>
      </c>
      <c r="N767" s="6">
        <v>396.73504400000002</v>
      </c>
      <c r="O767" s="6">
        <f t="shared" si="116"/>
        <v>-43796.735044000001</v>
      </c>
      <c r="P767" s="5">
        <f t="shared" si="117"/>
        <v>2054370.0000000002</v>
      </c>
      <c r="Q767" s="5" t="str">
        <f t="shared" si="118"/>
        <v/>
      </c>
      <c r="R767">
        <v>1</v>
      </c>
      <c r="S767">
        <v>0</v>
      </c>
      <c r="T767">
        <v>2</v>
      </c>
      <c r="U767">
        <v>0</v>
      </c>
      <c r="V767">
        <v>900</v>
      </c>
      <c r="W767">
        <v>300</v>
      </c>
      <c r="X767">
        <f t="shared" si="120"/>
        <v>114000</v>
      </c>
      <c r="Y767">
        <v>92500</v>
      </c>
      <c r="Z767" s="7">
        <v>4000000</v>
      </c>
      <c r="AA767">
        <v>2</v>
      </c>
    </row>
    <row r="768" spans="1:27" x14ac:dyDescent="0.45">
      <c r="A768">
        <v>1</v>
      </c>
      <c r="B768" s="2">
        <v>44517</v>
      </c>
      <c r="C768" s="9">
        <v>44518</v>
      </c>
      <c r="D768" s="3" t="str">
        <f t="shared" si="119"/>
        <v>Close</v>
      </c>
      <c r="E768" t="s">
        <v>102</v>
      </c>
      <c r="F768" t="str">
        <f>IF(A768="","",IF($K$4=1,SUBSTITUTE(SUBSTITUTE(E768,"_","&amp;")&amp;" "&amp;'[1]Expiry Dates Fut'!$A$8&amp;"-NSF",#REF!,#REF!),"nse_fo|"&amp;SUBSTITUTE(E768,"_","&amp;")&amp;$B$4))</f>
        <v>nse_fo|APOLLOHOSPEntry Date</v>
      </c>
      <c r="G768">
        <v>125</v>
      </c>
      <c r="H768">
        <v>250</v>
      </c>
      <c r="I768">
        <f t="shared" si="121"/>
        <v>2</v>
      </c>
      <c r="J768" s="6">
        <v>5785.85</v>
      </c>
      <c r="K768" s="5">
        <f t="shared" si="114"/>
        <v>1446462.5</v>
      </c>
      <c r="L768" s="4">
        <v>5701.75</v>
      </c>
      <c r="M768" s="4">
        <f t="shared" si="115"/>
        <v>-21025.000000000091</v>
      </c>
      <c r="N768" s="6">
        <v>289.32174000000003</v>
      </c>
      <c r="O768" s="6">
        <f t="shared" si="116"/>
        <v>-21314.32174000009</v>
      </c>
      <c r="P768" s="5">
        <f t="shared" si="117"/>
        <v>1425437.5</v>
      </c>
      <c r="Q768" s="5" t="str">
        <f t="shared" si="118"/>
        <v/>
      </c>
      <c r="R768">
        <v>1</v>
      </c>
      <c r="S768">
        <v>0</v>
      </c>
      <c r="T768">
        <v>1</v>
      </c>
      <c r="U768">
        <v>0</v>
      </c>
      <c r="V768">
        <v>900</v>
      </c>
      <c r="W768">
        <v>300</v>
      </c>
      <c r="X768">
        <f t="shared" si="120"/>
        <v>114000</v>
      </c>
      <c r="Y768">
        <v>92500</v>
      </c>
      <c r="Z768" s="7">
        <v>4000000</v>
      </c>
      <c r="AA768">
        <v>2</v>
      </c>
    </row>
    <row r="769" spans="1:27" x14ac:dyDescent="0.45">
      <c r="A769">
        <f t="shared" si="113"/>
        <v>2</v>
      </c>
      <c r="B769" s="2">
        <v>44517</v>
      </c>
      <c r="C769" s="9">
        <v>44518</v>
      </c>
      <c r="D769" s="3" t="str">
        <f t="shared" si="119"/>
        <v>Close</v>
      </c>
      <c r="E769" t="s">
        <v>197</v>
      </c>
      <c r="F769" t="str">
        <f>IF(A769="","",IF($K$4=1,SUBSTITUTE(SUBSTITUTE(E769,"_","&amp;")&amp;" "&amp;'[1]Expiry Dates Fut'!$A$8&amp;"-NSF",#REF!,#REF!),"nse_fo|"&amp;SUBSTITUTE(E769,"_","&amp;")&amp;$B$4))</f>
        <v>nse_fo|BSOFTEntry Date</v>
      </c>
      <c r="G769">
        <v>1300</v>
      </c>
      <c r="H769">
        <v>3900</v>
      </c>
      <c r="I769">
        <f t="shared" si="121"/>
        <v>3</v>
      </c>
      <c r="J769" s="6">
        <v>461.25</v>
      </c>
      <c r="K769" s="5">
        <f t="shared" si="114"/>
        <v>1798875</v>
      </c>
      <c r="L769" s="4">
        <v>498.15</v>
      </c>
      <c r="M769" s="4">
        <f t="shared" si="115"/>
        <v>143909.99999999991</v>
      </c>
      <c r="N769" s="6">
        <v>369.50083600000011</v>
      </c>
      <c r="O769" s="6">
        <f t="shared" si="116"/>
        <v>143540.49916399992</v>
      </c>
      <c r="P769" s="5">
        <f t="shared" si="117"/>
        <v>1942785</v>
      </c>
      <c r="Q769" s="5" t="str">
        <f t="shared" si="118"/>
        <v/>
      </c>
      <c r="R769">
        <v>1</v>
      </c>
      <c r="S769">
        <v>0</v>
      </c>
      <c r="T769">
        <v>1</v>
      </c>
      <c r="U769">
        <v>0</v>
      </c>
      <c r="V769">
        <v>900</v>
      </c>
      <c r="W769">
        <v>300</v>
      </c>
      <c r="X769">
        <f t="shared" si="120"/>
        <v>114000</v>
      </c>
      <c r="Y769">
        <v>92500</v>
      </c>
      <c r="Z769" s="7">
        <v>4000000</v>
      </c>
      <c r="AA769">
        <v>2</v>
      </c>
    </row>
    <row r="770" spans="1:27" x14ac:dyDescent="0.45">
      <c r="A770">
        <f t="shared" si="113"/>
        <v>3</v>
      </c>
      <c r="B770" s="2">
        <v>44517</v>
      </c>
      <c r="C770" s="9">
        <v>44518</v>
      </c>
      <c r="D770" s="3" t="str">
        <f t="shared" si="119"/>
        <v>Close</v>
      </c>
      <c r="E770" t="s">
        <v>168</v>
      </c>
      <c r="F770" t="str">
        <f>IF(A770="","",IF($K$4=1,SUBSTITUTE(SUBSTITUTE(E770,"_","&amp;")&amp;" "&amp;'[1]Expiry Dates Fut'!$A$8&amp;"-NSF",#REF!,#REF!),"nse_fo|"&amp;SUBSTITUTE(E770,"_","&amp;")&amp;$B$4))</f>
        <v>nse_fo|LTTSEntry Date</v>
      </c>
      <c r="G770">
        <v>200</v>
      </c>
      <c r="H770">
        <v>200</v>
      </c>
      <c r="I770">
        <f t="shared" si="121"/>
        <v>1</v>
      </c>
      <c r="J770" s="6">
        <v>5696.8</v>
      </c>
      <c r="K770" s="5">
        <f t="shared" si="114"/>
        <v>1139360</v>
      </c>
      <c r="L770" s="4">
        <v>5762.8</v>
      </c>
      <c r="M770" s="4">
        <f t="shared" si="115"/>
        <v>13200</v>
      </c>
      <c r="N770" s="6">
        <v>241.62443200000001</v>
      </c>
      <c r="O770" s="6">
        <f t="shared" si="116"/>
        <v>12958.375567999999</v>
      </c>
      <c r="P770" s="5">
        <f t="shared" si="117"/>
        <v>1152560</v>
      </c>
      <c r="Q770" s="5" t="str">
        <f t="shared" si="118"/>
        <v/>
      </c>
      <c r="R770">
        <v>1</v>
      </c>
      <c r="S770">
        <v>0</v>
      </c>
      <c r="T770">
        <v>1</v>
      </c>
      <c r="U770">
        <v>0</v>
      </c>
      <c r="V770">
        <v>900</v>
      </c>
      <c r="W770">
        <v>300</v>
      </c>
      <c r="X770">
        <f t="shared" si="120"/>
        <v>114000</v>
      </c>
      <c r="Y770">
        <v>92500</v>
      </c>
      <c r="Z770" s="7">
        <v>4000000</v>
      </c>
      <c r="AA770">
        <v>2</v>
      </c>
    </row>
    <row r="771" spans="1:27" x14ac:dyDescent="0.45">
      <c r="A771">
        <f t="shared" si="113"/>
        <v>4</v>
      </c>
      <c r="B771" s="2">
        <v>44517</v>
      </c>
      <c r="C771" s="9">
        <v>44518</v>
      </c>
      <c r="D771" s="3" t="str">
        <f t="shared" si="119"/>
        <v>Close</v>
      </c>
      <c r="E771" t="s">
        <v>176</v>
      </c>
      <c r="F771" t="str">
        <f>IF(A771="","",IF($K$4=1,SUBSTITUTE(SUBSTITUTE(E771,"_","&amp;")&amp;" "&amp;'[1]Expiry Dates Fut'!$A$8&amp;"-NSF",#REF!,#REF!),"nse_fo|"&amp;SUBSTITUTE(E771,"_","&amp;")&amp;$B$4))</f>
        <v>nse_fo|METROPOLISEntry Date</v>
      </c>
      <c r="G771">
        <v>200</v>
      </c>
      <c r="H771">
        <v>400</v>
      </c>
      <c r="I771">
        <f t="shared" si="121"/>
        <v>2</v>
      </c>
      <c r="J771" s="6">
        <v>3265.55</v>
      </c>
      <c r="K771" s="5">
        <f t="shared" si="114"/>
        <v>1306220</v>
      </c>
      <c r="L771" s="4">
        <v>3174.0749999999998</v>
      </c>
      <c r="M771" s="4">
        <f t="shared" si="115"/>
        <v>-36590.000000000146</v>
      </c>
      <c r="N771" s="6">
        <v>263.65331000000003</v>
      </c>
      <c r="O771" s="6">
        <f t="shared" si="116"/>
        <v>-36853.653310000147</v>
      </c>
      <c r="P771" s="5">
        <f t="shared" si="117"/>
        <v>1269630</v>
      </c>
      <c r="Q771" s="5" t="str">
        <f t="shared" si="118"/>
        <v/>
      </c>
      <c r="R771">
        <v>1</v>
      </c>
      <c r="S771">
        <v>0</v>
      </c>
      <c r="T771">
        <v>2</v>
      </c>
      <c r="U771">
        <v>0</v>
      </c>
      <c r="V771">
        <v>900</v>
      </c>
      <c r="W771">
        <v>300</v>
      </c>
      <c r="X771">
        <f t="shared" si="120"/>
        <v>114000</v>
      </c>
      <c r="Y771">
        <v>92500</v>
      </c>
      <c r="Z771" s="7">
        <v>4000000</v>
      </c>
      <c r="AA771">
        <v>2</v>
      </c>
    </row>
    <row r="772" spans="1:27" x14ac:dyDescent="0.45">
      <c r="A772">
        <f t="shared" si="113"/>
        <v>5</v>
      </c>
      <c r="B772" s="2">
        <v>44517</v>
      </c>
      <c r="C772" s="9">
        <v>44518</v>
      </c>
      <c r="D772" s="3" t="str">
        <f t="shared" si="119"/>
        <v>Close</v>
      </c>
      <c r="E772" t="s">
        <v>42</v>
      </c>
      <c r="F772" t="str">
        <f>IF(A772="","",IF($K$4=1,SUBSTITUTE(SUBSTITUTE(E772,"_","&amp;")&amp;" "&amp;'[1]Expiry Dates Fut'!$A$8&amp;"-NSF",#REF!,#REF!),"nse_fo|"&amp;SUBSTITUTE(E772,"_","&amp;")&amp;$B$4))</f>
        <v>nse_fo|POWERGRIDEntry Date</v>
      </c>
      <c r="G772">
        <v>5333</v>
      </c>
      <c r="H772">
        <v>10666</v>
      </c>
      <c r="I772">
        <f t="shared" si="121"/>
        <v>2</v>
      </c>
      <c r="J772" s="6">
        <v>192.85</v>
      </c>
      <c r="K772" s="5">
        <f t="shared" si="114"/>
        <v>2056938.0999999999</v>
      </c>
      <c r="L772" s="4">
        <v>192.15</v>
      </c>
      <c r="M772" s="4">
        <f t="shared" si="115"/>
        <v>-7466.1999999998789</v>
      </c>
      <c r="N772" s="6">
        <v>394.30363799999998</v>
      </c>
      <c r="O772" s="6">
        <f t="shared" si="116"/>
        <v>-7860.5036379998792</v>
      </c>
      <c r="P772" s="5">
        <f t="shared" si="117"/>
        <v>2049471.9000000001</v>
      </c>
      <c r="Q772" s="5" t="str">
        <f t="shared" si="118"/>
        <v/>
      </c>
      <c r="R772">
        <v>1</v>
      </c>
      <c r="S772">
        <v>0</v>
      </c>
      <c r="T772">
        <v>2</v>
      </c>
      <c r="U772">
        <v>0</v>
      </c>
      <c r="V772">
        <v>900</v>
      </c>
      <c r="W772">
        <v>300</v>
      </c>
      <c r="X772">
        <f t="shared" si="120"/>
        <v>114000</v>
      </c>
      <c r="Y772">
        <v>92500</v>
      </c>
      <c r="Z772" s="7">
        <v>4000000</v>
      </c>
      <c r="AA772">
        <v>2</v>
      </c>
    </row>
    <row r="773" spans="1:27" x14ac:dyDescent="0.45">
      <c r="A773">
        <f t="shared" ref="A773:A836" si="122">IF(D773="","",A772+1)</f>
        <v>6</v>
      </c>
      <c r="B773" s="2">
        <v>44517</v>
      </c>
      <c r="C773" s="9">
        <v>44518</v>
      </c>
      <c r="D773" s="3" t="str">
        <f t="shared" si="119"/>
        <v>Close</v>
      </c>
      <c r="E773" t="s">
        <v>157</v>
      </c>
      <c r="F773" t="str">
        <f>IF(A773="","",IF($K$4=1,SUBSTITUTE(SUBSTITUTE(E773,"_","&amp;")&amp;" "&amp;'[1]Expiry Dates Fut'!$A$8&amp;"-NSF",#REF!,#REF!),"nse_fo|"&amp;SUBSTITUTE(E773,"_","&amp;")&amp;$B$4))</f>
        <v>nse_fo|SBILIFEEntry Date</v>
      </c>
      <c r="G773">
        <v>750</v>
      </c>
      <c r="H773">
        <v>1500</v>
      </c>
      <c r="I773">
        <f t="shared" si="121"/>
        <v>2</v>
      </c>
      <c r="J773" s="6">
        <v>1190.575</v>
      </c>
      <c r="K773" s="5">
        <f t="shared" si="114"/>
        <v>1785862.5</v>
      </c>
      <c r="L773" s="4">
        <v>1180.25</v>
      </c>
      <c r="M773" s="4">
        <f t="shared" si="115"/>
        <v>-15487.500000000069</v>
      </c>
      <c r="N773" s="6">
        <v>347.43819249999996</v>
      </c>
      <c r="O773" s="6">
        <f t="shared" si="116"/>
        <v>-15834.938192500069</v>
      </c>
      <c r="P773" s="5">
        <f t="shared" si="117"/>
        <v>1770375</v>
      </c>
      <c r="Q773" s="5" t="str">
        <f t="shared" si="118"/>
        <v/>
      </c>
      <c r="R773">
        <v>1</v>
      </c>
      <c r="S773">
        <v>0</v>
      </c>
      <c r="T773">
        <v>2</v>
      </c>
      <c r="U773">
        <v>0</v>
      </c>
      <c r="V773">
        <v>900</v>
      </c>
      <c r="W773">
        <v>300</v>
      </c>
      <c r="X773">
        <f t="shared" si="120"/>
        <v>114000</v>
      </c>
      <c r="Y773">
        <v>92500</v>
      </c>
      <c r="Z773" s="7">
        <v>4000000</v>
      </c>
      <c r="AA773">
        <v>2</v>
      </c>
    </row>
    <row r="774" spans="1:27" x14ac:dyDescent="0.45">
      <c r="A774">
        <f t="shared" si="122"/>
        <v>7</v>
      </c>
      <c r="B774" s="2">
        <v>44517</v>
      </c>
      <c r="C774" s="9">
        <v>44518</v>
      </c>
      <c r="D774" s="3" t="str">
        <f t="shared" si="119"/>
        <v>Close</v>
      </c>
      <c r="E774" t="s">
        <v>36</v>
      </c>
      <c r="F774" t="str">
        <f>IF(A774="","",IF($K$4=1,SUBSTITUTE(SUBSTITUTE(E774,"_","&amp;")&amp;" "&amp;'[1]Expiry Dates Fut'!$A$8&amp;"-NSF",#REF!,#REF!),"nse_fo|"&amp;SUBSTITUTE(E774,"_","&amp;")&amp;$B$4))</f>
        <v>nse_fo|SIEMENSEntry Date</v>
      </c>
      <c r="G774">
        <v>275</v>
      </c>
      <c r="H774">
        <v>550</v>
      </c>
      <c r="I774">
        <f t="shared" si="121"/>
        <v>2</v>
      </c>
      <c r="J774" s="6">
        <v>2413</v>
      </c>
      <c r="K774" s="5">
        <f t="shared" si="114"/>
        <v>1327150</v>
      </c>
      <c r="L774" s="4">
        <v>2369.4</v>
      </c>
      <c r="M774" s="4">
        <f t="shared" si="115"/>
        <v>-23979.999999999949</v>
      </c>
      <c r="N774" s="6">
        <v>268.765872</v>
      </c>
      <c r="O774" s="6">
        <f t="shared" si="116"/>
        <v>-24248.765871999949</v>
      </c>
      <c r="P774" s="5">
        <f t="shared" si="117"/>
        <v>1303170</v>
      </c>
      <c r="Q774" s="5" t="str">
        <f t="shared" si="118"/>
        <v/>
      </c>
      <c r="R774">
        <v>1</v>
      </c>
      <c r="S774">
        <v>0</v>
      </c>
      <c r="T774">
        <v>1</v>
      </c>
      <c r="U774">
        <v>0</v>
      </c>
      <c r="V774">
        <v>900</v>
      </c>
      <c r="W774">
        <v>300</v>
      </c>
      <c r="X774">
        <f t="shared" si="120"/>
        <v>114000</v>
      </c>
      <c r="Y774">
        <v>92500</v>
      </c>
      <c r="Z774" s="7">
        <v>4000000</v>
      </c>
      <c r="AA774">
        <v>2</v>
      </c>
    </row>
    <row r="775" spans="1:27" x14ac:dyDescent="0.45">
      <c r="A775">
        <v>1</v>
      </c>
      <c r="B775" s="2">
        <v>44522</v>
      </c>
      <c r="C775" s="9">
        <v>44523</v>
      </c>
      <c r="D775" s="3" t="str">
        <f t="shared" si="119"/>
        <v>Close</v>
      </c>
      <c r="E775" t="s">
        <v>104</v>
      </c>
      <c r="F775" t="str">
        <f>IF(A775="","",IF($K$4=1,SUBSTITUTE(SUBSTITUTE(E775,"_","&amp;")&amp;" "&amp;'[1]Expiry Dates Fut'!$A$8&amp;"-NSF",#REF!,#REF!),"nse_fo|"&amp;SUBSTITUTE(E775,"_","&amp;")&amp;$B$4))</f>
        <v>nse_fo|VEDLEntry Date</v>
      </c>
      <c r="G775">
        <v>3100</v>
      </c>
      <c r="H775">
        <v>6200</v>
      </c>
      <c r="I775">
        <f t="shared" si="121"/>
        <v>2</v>
      </c>
      <c r="J775" s="6">
        <v>321.60000000000002</v>
      </c>
      <c r="K775" s="5">
        <f t="shared" si="114"/>
        <v>1993920.0000000002</v>
      </c>
      <c r="L775" s="4">
        <v>348.7</v>
      </c>
      <c r="M775" s="4">
        <f t="shared" si="115"/>
        <v>168019.9999999998</v>
      </c>
      <c r="N775" s="6">
        <v>405.50655600000005</v>
      </c>
      <c r="O775" s="6">
        <f t="shared" si="116"/>
        <v>167614.49344399979</v>
      </c>
      <c r="P775" s="5">
        <f t="shared" si="117"/>
        <v>2161940</v>
      </c>
      <c r="Q775" s="5" t="str">
        <f t="shared" si="118"/>
        <v/>
      </c>
      <c r="R775">
        <v>1</v>
      </c>
      <c r="S775">
        <v>0</v>
      </c>
      <c r="T775">
        <v>1</v>
      </c>
      <c r="U775">
        <v>0</v>
      </c>
      <c r="V775">
        <v>900</v>
      </c>
      <c r="W775">
        <v>300</v>
      </c>
      <c r="X775">
        <f t="shared" si="120"/>
        <v>102500</v>
      </c>
      <c r="Y775">
        <v>92500</v>
      </c>
      <c r="Z775" s="7">
        <v>4000000</v>
      </c>
      <c r="AA775">
        <v>2</v>
      </c>
    </row>
    <row r="776" spans="1:27" x14ac:dyDescent="0.45">
      <c r="A776">
        <v>1</v>
      </c>
      <c r="B776" s="2">
        <v>44523</v>
      </c>
      <c r="C776" s="9">
        <v>44524</v>
      </c>
      <c r="D776" s="3" t="str">
        <f t="shared" si="119"/>
        <v>Close</v>
      </c>
      <c r="E776" t="s">
        <v>47</v>
      </c>
      <c r="F776" t="str">
        <f>IF(A776="","",IF($K$4=1,SUBSTITUTE(SUBSTITUTE(E776,"_","&amp;")&amp;" "&amp;'[1]Expiry Dates Fut'!$A$8&amp;"-NSF",#REF!,#REF!),"nse_fo|"&amp;SUBSTITUTE(E776,"_","&amp;")&amp;$B$4))</f>
        <v>nse_fo|BHELEntry Date</v>
      </c>
      <c r="G776">
        <v>10500</v>
      </c>
      <c r="H776">
        <v>21000</v>
      </c>
      <c r="I776">
        <f t="shared" si="121"/>
        <v>2</v>
      </c>
      <c r="J776" s="6">
        <v>63.45</v>
      </c>
      <c r="K776" s="5">
        <f t="shared" si="114"/>
        <v>1332450</v>
      </c>
      <c r="L776" s="4">
        <v>63.75</v>
      </c>
      <c r="M776" s="4">
        <f t="shared" si="115"/>
        <v>6299.99999999994</v>
      </c>
      <c r="N776" s="6">
        <v>273.43552</v>
      </c>
      <c r="O776" s="6">
        <f t="shared" si="116"/>
        <v>6026.56447999994</v>
      </c>
      <c r="P776" s="5">
        <f t="shared" si="117"/>
        <v>1338750</v>
      </c>
      <c r="Q776" s="5" t="str">
        <f t="shared" si="118"/>
        <v/>
      </c>
      <c r="R776">
        <v>1</v>
      </c>
      <c r="S776">
        <v>0</v>
      </c>
      <c r="T776">
        <v>1</v>
      </c>
      <c r="U776">
        <v>0</v>
      </c>
      <c r="V776">
        <v>900</v>
      </c>
      <c r="W776">
        <v>300</v>
      </c>
      <c r="X776">
        <f t="shared" si="120"/>
        <v>114000</v>
      </c>
      <c r="Y776">
        <v>92500</v>
      </c>
      <c r="Z776" s="7">
        <v>4000000</v>
      </c>
      <c r="AA776">
        <v>2</v>
      </c>
    </row>
    <row r="777" spans="1:27" x14ac:dyDescent="0.45">
      <c r="A777">
        <f t="shared" si="122"/>
        <v>2</v>
      </c>
      <c r="B777" s="2">
        <v>44523</v>
      </c>
      <c r="C777" s="9">
        <v>44524</v>
      </c>
      <c r="D777" s="3" t="str">
        <f t="shared" si="119"/>
        <v>Close</v>
      </c>
      <c r="E777" t="s">
        <v>197</v>
      </c>
      <c r="F777" t="str">
        <f>IF(A777="","",IF($K$4=1,SUBSTITUTE(SUBSTITUTE(E777,"_","&amp;")&amp;" "&amp;'[1]Expiry Dates Fut'!$A$8&amp;"-NSF",#REF!,#REF!),"nse_fo|"&amp;SUBSTITUTE(E777,"_","&amp;")&amp;$B$4))</f>
        <v>nse_fo|BSOFTEntry Date</v>
      </c>
      <c r="G777">
        <v>1300</v>
      </c>
      <c r="H777">
        <v>3900</v>
      </c>
      <c r="I777">
        <f t="shared" si="121"/>
        <v>3</v>
      </c>
      <c r="J777" s="6">
        <v>475.8</v>
      </c>
      <c r="K777" s="5">
        <f t="shared" si="114"/>
        <v>1855620</v>
      </c>
      <c r="L777" s="4">
        <v>506.25</v>
      </c>
      <c r="M777" s="4">
        <f t="shared" si="115"/>
        <v>118754.99999999996</v>
      </c>
      <c r="N777" s="6">
        <v>375.96777699999996</v>
      </c>
      <c r="O777" s="6">
        <f t="shared" si="116"/>
        <v>118379.03222299996</v>
      </c>
      <c r="P777" s="5">
        <f t="shared" si="117"/>
        <v>1974375</v>
      </c>
      <c r="Q777" s="5" t="str">
        <f t="shared" si="118"/>
        <v/>
      </c>
      <c r="R777">
        <v>2</v>
      </c>
      <c r="S777">
        <v>1</v>
      </c>
      <c r="T777">
        <v>1</v>
      </c>
      <c r="U777">
        <v>0</v>
      </c>
      <c r="V777">
        <v>900</v>
      </c>
      <c r="W777">
        <v>300</v>
      </c>
      <c r="X777">
        <f t="shared" si="120"/>
        <v>114500</v>
      </c>
      <c r="Y777">
        <v>92500</v>
      </c>
      <c r="Z777" s="7">
        <v>4000000</v>
      </c>
      <c r="AA777">
        <v>2</v>
      </c>
    </row>
    <row r="778" spans="1:27" x14ac:dyDescent="0.45">
      <c r="A778">
        <f t="shared" si="122"/>
        <v>3</v>
      </c>
      <c r="B778" s="2">
        <v>44523</v>
      </c>
      <c r="C778" s="9">
        <v>44524</v>
      </c>
      <c r="D778" s="3" t="str">
        <f t="shared" si="119"/>
        <v>Close</v>
      </c>
      <c r="E778" t="s">
        <v>96</v>
      </c>
      <c r="F778" t="str">
        <f>IF(A778="","",IF($K$4=1,SUBSTITUTE(SUBSTITUTE(E778,"_","&amp;")&amp;" "&amp;'[1]Expiry Dates Fut'!$A$8&amp;"-NSF",#REF!,#REF!),"nse_fo|"&amp;SUBSTITUTE(E778,"_","&amp;")&amp;$B$4))</f>
        <v>nse_fo|GLENMARKEntry Date</v>
      </c>
      <c r="G778">
        <v>1150</v>
      </c>
      <c r="H778">
        <v>3450</v>
      </c>
      <c r="I778">
        <f t="shared" si="121"/>
        <v>3</v>
      </c>
      <c r="J778" s="6">
        <v>502.55</v>
      </c>
      <c r="K778" s="5">
        <f t="shared" si="114"/>
        <v>1733797.5</v>
      </c>
      <c r="L778" s="4">
        <v>512.25</v>
      </c>
      <c r="M778" s="4">
        <f t="shared" si="115"/>
        <v>33464.999999999964</v>
      </c>
      <c r="N778" s="6">
        <v>344.72827599999999</v>
      </c>
      <c r="O778" s="6">
        <f t="shared" si="116"/>
        <v>33120.271723999962</v>
      </c>
      <c r="P778" s="5">
        <f t="shared" si="117"/>
        <v>1767262.5</v>
      </c>
      <c r="Q778" s="5" t="str">
        <f t="shared" si="118"/>
        <v/>
      </c>
      <c r="R778">
        <v>1</v>
      </c>
      <c r="S778">
        <v>0</v>
      </c>
      <c r="T778">
        <v>1</v>
      </c>
      <c r="U778">
        <v>0</v>
      </c>
      <c r="V778">
        <v>900</v>
      </c>
      <c r="W778">
        <v>300</v>
      </c>
      <c r="X778">
        <f t="shared" si="120"/>
        <v>114000</v>
      </c>
      <c r="Y778">
        <v>92500</v>
      </c>
      <c r="Z778" s="7">
        <v>4000000</v>
      </c>
      <c r="AA778">
        <v>2</v>
      </c>
    </row>
    <row r="779" spans="1:27" x14ac:dyDescent="0.45">
      <c r="A779">
        <f t="shared" si="122"/>
        <v>4</v>
      </c>
      <c r="B779" s="2">
        <v>44523</v>
      </c>
      <c r="C779" s="9">
        <v>44524</v>
      </c>
      <c r="D779" s="3" t="str">
        <f t="shared" si="119"/>
        <v>Close</v>
      </c>
      <c r="E779" t="s">
        <v>181</v>
      </c>
      <c r="F779" t="str">
        <f>IF(A779="","",IF($K$4=1,SUBSTITUTE(SUBSTITUTE(E779,"_","&amp;")&amp;" "&amp;'[1]Expiry Dates Fut'!$A$8&amp;"-NSF",#REF!,#REF!),"nse_fo|"&amp;SUBSTITUTE(E779,"_","&amp;")&amp;$B$4))</f>
        <v>nse_fo|HALEntry Date</v>
      </c>
      <c r="G779">
        <v>475</v>
      </c>
      <c r="H779">
        <v>950</v>
      </c>
      <c r="I779">
        <f t="shared" si="121"/>
        <v>2</v>
      </c>
      <c r="J779" s="6">
        <v>1409.3</v>
      </c>
      <c r="K779" s="5">
        <f t="shared" si="114"/>
        <v>1338835</v>
      </c>
      <c r="L779" s="4">
        <v>1409.45</v>
      </c>
      <c r="M779" s="4">
        <f t="shared" si="115"/>
        <v>142.5000000000864</v>
      </c>
      <c r="N779" s="6">
        <v>273.74863749999997</v>
      </c>
      <c r="O779" s="6">
        <f t="shared" si="116"/>
        <v>-131.24863749991357</v>
      </c>
      <c r="P779" s="5">
        <f t="shared" si="117"/>
        <v>1338977.5</v>
      </c>
      <c r="Q779" s="5" t="str">
        <f t="shared" si="118"/>
        <v/>
      </c>
      <c r="R779">
        <v>2</v>
      </c>
      <c r="S779">
        <v>1</v>
      </c>
      <c r="T779">
        <v>1</v>
      </c>
      <c r="U779">
        <v>0</v>
      </c>
      <c r="V779">
        <v>900</v>
      </c>
      <c r="W779">
        <v>300</v>
      </c>
      <c r="X779">
        <f t="shared" si="120"/>
        <v>114500</v>
      </c>
      <c r="Y779">
        <v>92500</v>
      </c>
      <c r="Z779" s="7">
        <v>4000000</v>
      </c>
      <c r="AA779">
        <v>2</v>
      </c>
    </row>
    <row r="780" spans="1:27" x14ac:dyDescent="0.45">
      <c r="A780">
        <f t="shared" si="122"/>
        <v>5</v>
      </c>
      <c r="B780" s="2">
        <v>44523</v>
      </c>
      <c r="C780" s="9">
        <v>44524</v>
      </c>
      <c r="D780" s="3" t="str">
        <f t="shared" si="119"/>
        <v>Close</v>
      </c>
      <c r="E780" t="s">
        <v>79</v>
      </c>
      <c r="F780" t="str">
        <f>IF(A780="","",IF($K$4=1,SUBSTITUTE(SUBSTITUTE(E780,"_","&amp;")&amp;" "&amp;'[1]Expiry Dates Fut'!$A$8&amp;"-NSF",#REF!,#REF!),"nse_fo|"&amp;SUBSTITUTE(E780,"_","&amp;")&amp;$B$4))</f>
        <v>nse_fo|JSWSTEELEntry Date</v>
      </c>
      <c r="G780">
        <v>1350</v>
      </c>
      <c r="H780">
        <v>2700</v>
      </c>
      <c r="I780">
        <f t="shared" si="121"/>
        <v>2</v>
      </c>
      <c r="J780" s="6">
        <v>689.05</v>
      </c>
      <c r="K780" s="5">
        <f t="shared" si="114"/>
        <v>1860434.9999999998</v>
      </c>
      <c r="L780" s="4">
        <v>681.3</v>
      </c>
      <c r="M780" s="4">
        <f t="shared" si="115"/>
        <v>-20925</v>
      </c>
      <c r="N780" s="6">
        <v>359.37834700000002</v>
      </c>
      <c r="O780" s="6">
        <f t="shared" si="116"/>
        <v>-21284.378347000002</v>
      </c>
      <c r="P780" s="5">
        <f t="shared" si="117"/>
        <v>1839509.9999999998</v>
      </c>
      <c r="Q780" s="5" t="str">
        <f t="shared" si="118"/>
        <v/>
      </c>
      <c r="R780">
        <v>2</v>
      </c>
      <c r="S780">
        <v>1</v>
      </c>
      <c r="T780">
        <v>2</v>
      </c>
      <c r="U780">
        <v>0</v>
      </c>
      <c r="V780">
        <v>900</v>
      </c>
      <c r="W780">
        <v>300</v>
      </c>
      <c r="X780">
        <f t="shared" si="120"/>
        <v>114500</v>
      </c>
      <c r="Y780">
        <v>92500</v>
      </c>
      <c r="Z780" s="7">
        <v>4000000</v>
      </c>
      <c r="AA780">
        <v>2</v>
      </c>
    </row>
    <row r="781" spans="1:27" x14ac:dyDescent="0.45">
      <c r="A781">
        <f t="shared" si="122"/>
        <v>6</v>
      </c>
      <c r="B781" s="2">
        <v>44523</v>
      </c>
      <c r="C781" s="9">
        <v>44524</v>
      </c>
      <c r="D781" s="3" t="str">
        <f t="shared" si="119"/>
        <v>Close</v>
      </c>
      <c r="E781" t="s">
        <v>46</v>
      </c>
      <c r="F781" t="str">
        <f>IF(A781="","",IF($K$4=1,SUBSTITUTE(SUBSTITUTE(E781,"_","&amp;")&amp;" "&amp;'[1]Expiry Dates Fut'!$A$8&amp;"-NSF",#REF!,#REF!),"nse_fo|"&amp;SUBSTITUTE(E781,"_","&amp;")&amp;$B$4))</f>
        <v>nse_fo|NATIONALUMEntry Date</v>
      </c>
      <c r="G781">
        <v>8500</v>
      </c>
      <c r="H781">
        <v>17000</v>
      </c>
      <c r="I781">
        <f t="shared" si="121"/>
        <v>2</v>
      </c>
      <c r="J781" s="6">
        <v>97.8</v>
      </c>
      <c r="K781" s="5">
        <f t="shared" si="114"/>
        <v>1662600</v>
      </c>
      <c r="L781" s="4">
        <v>97.05</v>
      </c>
      <c r="M781" s="4">
        <f t="shared" si="115"/>
        <v>-12750</v>
      </c>
      <c r="N781" s="6">
        <v>326.92327000000006</v>
      </c>
      <c r="O781" s="6">
        <f t="shared" si="116"/>
        <v>-13076.923269999999</v>
      </c>
      <c r="P781" s="5">
        <f t="shared" si="117"/>
        <v>1649850</v>
      </c>
      <c r="Q781" s="5" t="str">
        <f t="shared" si="118"/>
        <v/>
      </c>
      <c r="R781">
        <v>1</v>
      </c>
      <c r="S781">
        <v>0</v>
      </c>
      <c r="T781">
        <v>1</v>
      </c>
      <c r="U781">
        <v>0</v>
      </c>
      <c r="V781">
        <v>900</v>
      </c>
      <c r="W781">
        <v>300</v>
      </c>
      <c r="X781">
        <f t="shared" si="120"/>
        <v>114000</v>
      </c>
      <c r="Y781">
        <v>92500</v>
      </c>
      <c r="Z781" s="7">
        <v>4000000</v>
      </c>
      <c r="AA781">
        <v>2</v>
      </c>
    </row>
    <row r="782" spans="1:27" x14ac:dyDescent="0.45">
      <c r="A782">
        <f t="shared" si="122"/>
        <v>7</v>
      </c>
      <c r="B782" s="2">
        <v>44523</v>
      </c>
      <c r="C782" s="9">
        <v>44524</v>
      </c>
      <c r="D782" s="3" t="str">
        <f t="shared" si="119"/>
        <v>Close</v>
      </c>
      <c r="E782" t="s">
        <v>43</v>
      </c>
      <c r="F782" t="str">
        <f>IF(A782="","",IF($K$4=1,SUBSTITUTE(SUBSTITUTE(E782,"_","&amp;")&amp;" "&amp;'[1]Expiry Dates Fut'!$A$8&amp;"-NSF",#REF!,#REF!),"nse_fo|"&amp;SUBSTITUTE(E782,"_","&amp;")&amp;$B$4))</f>
        <v>nse_fo|NMDCEntry Date</v>
      </c>
      <c r="G782">
        <v>6700</v>
      </c>
      <c r="H782">
        <v>13400</v>
      </c>
      <c r="I782">
        <f t="shared" si="121"/>
        <v>2</v>
      </c>
      <c r="J782" s="6">
        <v>143.02500000000001</v>
      </c>
      <c r="K782" s="5">
        <f t="shared" si="114"/>
        <v>1916535</v>
      </c>
      <c r="L782" s="4">
        <v>142.4</v>
      </c>
      <c r="M782" s="4">
        <f t="shared" si="115"/>
        <v>-8375</v>
      </c>
      <c r="N782" s="6">
        <v>370.43419700000004</v>
      </c>
      <c r="O782" s="6">
        <f t="shared" si="116"/>
        <v>-8745.4341970000005</v>
      </c>
      <c r="P782" s="5">
        <f t="shared" si="117"/>
        <v>1908160</v>
      </c>
      <c r="Q782" s="5" t="str">
        <f t="shared" si="118"/>
        <v/>
      </c>
      <c r="R782">
        <v>1</v>
      </c>
      <c r="S782">
        <v>0</v>
      </c>
      <c r="T782">
        <v>1</v>
      </c>
      <c r="U782">
        <v>0</v>
      </c>
      <c r="V782">
        <v>900</v>
      </c>
      <c r="W782">
        <v>300</v>
      </c>
      <c r="X782">
        <f t="shared" si="120"/>
        <v>114000</v>
      </c>
      <c r="Y782">
        <v>92500</v>
      </c>
      <c r="Z782" s="7">
        <v>4000000</v>
      </c>
      <c r="AA782">
        <v>2</v>
      </c>
    </row>
    <row r="783" spans="1:27" x14ac:dyDescent="0.45">
      <c r="A783">
        <f t="shared" si="122"/>
        <v>8</v>
      </c>
      <c r="B783" s="2">
        <v>44523</v>
      </c>
      <c r="C783" s="9">
        <v>44524</v>
      </c>
      <c r="D783" s="3" t="str">
        <f t="shared" si="119"/>
        <v>Close</v>
      </c>
      <c r="E783" t="s">
        <v>72</v>
      </c>
      <c r="F783" t="str">
        <f>IF(A783="","",IF($K$4=1,SUBSTITUTE(SUBSTITUTE(E783,"_","&amp;")&amp;" "&amp;'[1]Expiry Dates Fut'!$A$8&amp;"-NSF",#REF!,#REF!),"nse_fo|"&amp;SUBSTITUTE(E783,"_","&amp;")&amp;$B$4))</f>
        <v>nse_fo|SAILEntry Date</v>
      </c>
      <c r="G783">
        <v>4750</v>
      </c>
      <c r="H783">
        <v>14250</v>
      </c>
      <c r="I783">
        <f t="shared" si="121"/>
        <v>3</v>
      </c>
      <c r="J783" s="6">
        <v>113.1</v>
      </c>
      <c r="K783" s="5">
        <f t="shared" si="114"/>
        <v>1611675</v>
      </c>
      <c r="L783" s="4">
        <v>110.75</v>
      </c>
      <c r="M783" s="4">
        <f t="shared" si="115"/>
        <v>-33487.49999999992</v>
      </c>
      <c r="N783" s="6">
        <v>315.72286750000001</v>
      </c>
      <c r="O783" s="6">
        <f t="shared" si="116"/>
        <v>-33803.222867499921</v>
      </c>
      <c r="P783" s="5">
        <f t="shared" si="117"/>
        <v>1578187.5</v>
      </c>
      <c r="Q783" s="5" t="str">
        <f t="shared" si="118"/>
        <v/>
      </c>
      <c r="R783">
        <v>2</v>
      </c>
      <c r="S783">
        <v>1</v>
      </c>
      <c r="T783">
        <v>1</v>
      </c>
      <c r="U783">
        <v>0</v>
      </c>
      <c r="V783">
        <v>900</v>
      </c>
      <c r="W783">
        <v>300</v>
      </c>
      <c r="X783">
        <f t="shared" si="120"/>
        <v>114500</v>
      </c>
      <c r="Y783">
        <v>92500</v>
      </c>
      <c r="Z783" s="7">
        <v>4000000</v>
      </c>
      <c r="AA783">
        <v>2</v>
      </c>
    </row>
    <row r="784" spans="1:27" x14ac:dyDescent="0.45">
      <c r="A784">
        <f t="shared" si="122"/>
        <v>9</v>
      </c>
      <c r="B784" s="2">
        <v>44523</v>
      </c>
      <c r="C784" s="9">
        <v>44524</v>
      </c>
      <c r="D784" s="3" t="str">
        <f t="shared" si="119"/>
        <v>Close</v>
      </c>
      <c r="E784" t="s">
        <v>77</v>
      </c>
      <c r="F784" t="str">
        <f>IF(A784="","",IF($K$4=1,SUBSTITUTE(SUBSTITUTE(E784,"_","&amp;")&amp;" "&amp;'[1]Expiry Dates Fut'!$A$8&amp;"-NSF",#REF!,#REF!),"nse_fo|"&amp;SUBSTITUTE(E784,"_","&amp;")&amp;$B$4))</f>
        <v>nse_fo|TATAPOWEREntry Date</v>
      </c>
      <c r="G784">
        <v>6750</v>
      </c>
      <c r="H784">
        <v>6750</v>
      </c>
      <c r="I784">
        <f t="shared" si="121"/>
        <v>1</v>
      </c>
      <c r="J784" s="6">
        <v>234.85</v>
      </c>
      <c r="K784" s="5">
        <f t="shared" si="114"/>
        <v>1585237.5</v>
      </c>
      <c r="L784" s="4">
        <v>242.6</v>
      </c>
      <c r="M784" s="4">
        <f t="shared" si="115"/>
        <v>52312.5</v>
      </c>
      <c r="N784" s="6">
        <v>321.94032249999998</v>
      </c>
      <c r="O784" s="6">
        <f t="shared" si="116"/>
        <v>51990.559677500001</v>
      </c>
      <c r="P784" s="5">
        <f t="shared" si="117"/>
        <v>1637550</v>
      </c>
      <c r="Q784" s="5" t="str">
        <f t="shared" si="118"/>
        <v/>
      </c>
      <c r="R784">
        <v>1</v>
      </c>
      <c r="S784">
        <v>0</v>
      </c>
      <c r="T784">
        <v>1</v>
      </c>
      <c r="U784">
        <v>0</v>
      </c>
      <c r="V784">
        <v>900</v>
      </c>
      <c r="W784">
        <v>300</v>
      </c>
      <c r="X784">
        <f t="shared" si="120"/>
        <v>114000</v>
      </c>
      <c r="Y784">
        <v>92500</v>
      </c>
      <c r="Z784" s="7">
        <v>4000000</v>
      </c>
      <c r="AA784">
        <v>2</v>
      </c>
    </row>
    <row r="785" spans="1:27" x14ac:dyDescent="0.45">
      <c r="A785">
        <f t="shared" si="122"/>
        <v>10</v>
      </c>
      <c r="B785" s="2">
        <v>44523</v>
      </c>
      <c r="C785" s="9">
        <v>44524</v>
      </c>
      <c r="D785" s="3" t="str">
        <f t="shared" si="119"/>
        <v>Close</v>
      </c>
      <c r="E785" t="s">
        <v>111</v>
      </c>
      <c r="F785" t="str">
        <f>IF(A785="","",IF($K$4=1,SUBSTITUTE(SUBSTITUTE(E785,"_","&amp;")&amp;" "&amp;'[1]Expiry Dates Fut'!$A$8&amp;"-NSF",#REF!,#REF!),"nse_fo|"&amp;SUBSTITUTE(E785,"_","&amp;")&amp;$B$4))</f>
        <v>nse_fo|TORNTPOWEREntry Date</v>
      </c>
      <c r="G785">
        <v>1500</v>
      </c>
      <c r="H785">
        <v>3000</v>
      </c>
      <c r="I785">
        <f t="shared" si="121"/>
        <v>2</v>
      </c>
      <c r="J785" s="6">
        <v>527.75</v>
      </c>
      <c r="K785" s="5">
        <f t="shared" si="114"/>
        <v>1583250</v>
      </c>
      <c r="L785" s="4">
        <v>538.72500000000002</v>
      </c>
      <c r="M785" s="4">
        <f t="shared" si="115"/>
        <v>32925.000000000065</v>
      </c>
      <c r="N785" s="6">
        <v>319.18835500000006</v>
      </c>
      <c r="O785" s="6">
        <f t="shared" si="116"/>
        <v>32605.811645000067</v>
      </c>
      <c r="P785" s="5">
        <f t="shared" si="117"/>
        <v>1616175</v>
      </c>
      <c r="Q785" s="5" t="str">
        <f t="shared" si="118"/>
        <v/>
      </c>
      <c r="R785">
        <v>1</v>
      </c>
      <c r="S785">
        <v>0</v>
      </c>
      <c r="T785">
        <v>1</v>
      </c>
      <c r="U785">
        <v>0</v>
      </c>
      <c r="V785">
        <v>900</v>
      </c>
      <c r="W785">
        <v>300</v>
      </c>
      <c r="X785">
        <f t="shared" si="120"/>
        <v>114000</v>
      </c>
      <c r="Y785">
        <v>92500</v>
      </c>
      <c r="Z785" s="7">
        <v>4000000</v>
      </c>
      <c r="AA785">
        <v>2</v>
      </c>
    </row>
    <row r="786" spans="1:27" x14ac:dyDescent="0.45">
      <c r="A786">
        <v>1</v>
      </c>
      <c r="B786" s="2">
        <v>44524</v>
      </c>
      <c r="C786" s="9">
        <v>44525</v>
      </c>
      <c r="D786" s="3" t="str">
        <f t="shared" si="119"/>
        <v>Close</v>
      </c>
      <c r="E786" t="s">
        <v>98</v>
      </c>
      <c r="F786" t="str">
        <f>IF(A786="","",IF($K$4=1,SUBSTITUTE(SUBSTITUTE(E786,"_","&amp;")&amp;" "&amp;'[1]Expiry Dates Fut'!$A$8&amp;"-NSF",#REF!,#REF!),"nse_fo|"&amp;SUBSTITUTE(E786,"_","&amp;")&amp;$B$4))</f>
        <v>nse_fo|ADANIPORTSEntry Date</v>
      </c>
      <c r="G786">
        <v>1250</v>
      </c>
      <c r="H786">
        <v>2500</v>
      </c>
      <c r="I786">
        <f t="shared" si="121"/>
        <v>2</v>
      </c>
      <c r="J786" s="6">
        <v>773.3</v>
      </c>
      <c r="K786" s="5">
        <f t="shared" si="114"/>
        <v>1933250</v>
      </c>
      <c r="L786" s="4">
        <v>765.85</v>
      </c>
      <c r="M786" s="4">
        <f t="shared" si="115"/>
        <v>-18624.999999999829</v>
      </c>
      <c r="N786" s="6">
        <v>371.98522500000001</v>
      </c>
      <c r="O786" s="6">
        <f t="shared" si="116"/>
        <v>-18996.985224999829</v>
      </c>
      <c r="P786" s="5">
        <f t="shared" si="117"/>
        <v>1914625</v>
      </c>
      <c r="Q786" s="5" t="str">
        <f t="shared" si="118"/>
        <v/>
      </c>
      <c r="R786">
        <v>1</v>
      </c>
      <c r="S786">
        <v>0</v>
      </c>
      <c r="T786">
        <v>1</v>
      </c>
      <c r="U786">
        <v>0</v>
      </c>
      <c r="V786">
        <v>900</v>
      </c>
      <c r="W786">
        <v>300</v>
      </c>
      <c r="X786">
        <f t="shared" si="120"/>
        <v>114000</v>
      </c>
      <c r="Y786">
        <v>92500</v>
      </c>
      <c r="Z786" s="7">
        <v>4000000</v>
      </c>
      <c r="AA786">
        <v>2</v>
      </c>
    </row>
    <row r="787" spans="1:27" x14ac:dyDescent="0.45">
      <c r="A787">
        <f t="shared" si="122"/>
        <v>2</v>
      </c>
      <c r="B787" s="2">
        <v>44524</v>
      </c>
      <c r="C787" s="9">
        <v>44525</v>
      </c>
      <c r="D787" s="3" t="str">
        <f t="shared" si="119"/>
        <v>Close</v>
      </c>
      <c r="E787" t="s">
        <v>198</v>
      </c>
      <c r="F787" t="str">
        <f>IF(A787="","",IF($K$4=1,SUBSTITUTE(SUBSTITUTE(E787,"_","&amp;")&amp;" "&amp;'[1]Expiry Dates Fut'!$A$8&amp;"-NSF",#REF!,#REF!),"nse_fo|"&amp;SUBSTITUTE(E787,"_","&amp;")&amp;$B$4))</f>
        <v>nse_fo|CHAMBLFERTEntry Date</v>
      </c>
      <c r="G787">
        <v>1500</v>
      </c>
      <c r="H787">
        <v>4500</v>
      </c>
      <c r="I787">
        <f t="shared" si="121"/>
        <v>3</v>
      </c>
      <c r="J787" s="6">
        <v>387.2</v>
      </c>
      <c r="K787" s="5">
        <f t="shared" si="114"/>
        <v>1742400</v>
      </c>
      <c r="L787" s="4">
        <v>382.2</v>
      </c>
      <c r="M787" s="4">
        <f t="shared" si="115"/>
        <v>-22500</v>
      </c>
      <c r="N787" s="6">
        <v>339.21058000000005</v>
      </c>
      <c r="O787" s="6">
        <f t="shared" si="116"/>
        <v>-22839.210579999999</v>
      </c>
      <c r="P787" s="5">
        <f t="shared" si="117"/>
        <v>1719900</v>
      </c>
      <c r="Q787" s="5" t="str">
        <f t="shared" si="118"/>
        <v/>
      </c>
      <c r="R787">
        <v>3</v>
      </c>
      <c r="S787">
        <v>2</v>
      </c>
      <c r="T787">
        <v>1</v>
      </c>
      <c r="U787">
        <v>0</v>
      </c>
      <c r="V787">
        <v>900</v>
      </c>
      <c r="W787">
        <v>300</v>
      </c>
      <c r="X787">
        <f t="shared" si="120"/>
        <v>115500</v>
      </c>
      <c r="Y787">
        <v>92500</v>
      </c>
      <c r="Z787" s="7">
        <v>4000000</v>
      </c>
      <c r="AA787">
        <v>2</v>
      </c>
    </row>
    <row r="788" spans="1:27" x14ac:dyDescent="0.45">
      <c r="A788">
        <f t="shared" si="122"/>
        <v>3</v>
      </c>
      <c r="B788" s="2">
        <v>44524</v>
      </c>
      <c r="C788" s="9">
        <v>44525</v>
      </c>
      <c r="D788" s="3" t="str">
        <f t="shared" si="119"/>
        <v>Close</v>
      </c>
      <c r="E788" t="s">
        <v>158</v>
      </c>
      <c r="F788" t="str">
        <f>IF(A788="","",IF($K$4=1,SUBSTITUTE(SUBSTITUTE(E788,"_","&amp;")&amp;" "&amp;'[1]Expiry Dates Fut'!$A$8&amp;"-NSF",#REF!,#REF!),"nse_fo|"&amp;SUBSTITUTE(E788,"_","&amp;")&amp;$B$4))</f>
        <v>nse_fo|ICICIGIEntry Date</v>
      </c>
      <c r="G788">
        <v>425</v>
      </c>
      <c r="H788">
        <v>1275</v>
      </c>
      <c r="I788">
        <f t="shared" si="121"/>
        <v>3</v>
      </c>
      <c r="J788" s="6">
        <v>1517.45</v>
      </c>
      <c r="K788" s="5">
        <f t="shared" si="114"/>
        <v>1934748.75</v>
      </c>
      <c r="L788" s="4">
        <v>1488.5</v>
      </c>
      <c r="M788" s="4">
        <f t="shared" si="115"/>
        <v>-36911.250000000058</v>
      </c>
      <c r="N788" s="6">
        <v>369.96034675000004</v>
      </c>
      <c r="O788" s="6">
        <f t="shared" si="116"/>
        <v>-37281.210346750056</v>
      </c>
      <c r="P788" s="5">
        <f t="shared" si="117"/>
        <v>1897837.5</v>
      </c>
      <c r="Q788" s="5" t="str">
        <f t="shared" si="118"/>
        <v/>
      </c>
      <c r="R788">
        <v>1</v>
      </c>
      <c r="S788">
        <v>0</v>
      </c>
      <c r="T788">
        <v>1</v>
      </c>
      <c r="U788">
        <v>0</v>
      </c>
      <c r="V788">
        <v>900</v>
      </c>
      <c r="W788">
        <v>300</v>
      </c>
      <c r="X788">
        <f t="shared" si="120"/>
        <v>114000</v>
      </c>
      <c r="Y788">
        <v>92500</v>
      </c>
      <c r="Z788" s="7">
        <v>4000000</v>
      </c>
      <c r="AA788">
        <v>2</v>
      </c>
    </row>
    <row r="789" spans="1:27" x14ac:dyDescent="0.45">
      <c r="A789">
        <f t="shared" si="122"/>
        <v>4</v>
      </c>
      <c r="B789" s="2">
        <v>44524</v>
      </c>
      <c r="C789" s="9">
        <v>44525</v>
      </c>
      <c r="D789" s="3" t="str">
        <f t="shared" si="119"/>
        <v>Close</v>
      </c>
      <c r="E789" t="s">
        <v>129</v>
      </c>
      <c r="F789" t="str">
        <f>IF(A789="","",IF($K$4=1,SUBSTITUTE(SUBSTITUTE(E789,"_","&amp;")&amp;" "&amp;'[1]Expiry Dates Fut'!$A$8&amp;"-NSF",#REF!,#REF!),"nse_fo|"&amp;SUBSTITUTE(E789,"_","&amp;")&amp;$B$4))</f>
        <v>nse_fo|ONGCEntry Date</v>
      </c>
      <c r="G789">
        <v>7700</v>
      </c>
      <c r="H789">
        <v>7700</v>
      </c>
      <c r="I789">
        <f t="shared" si="121"/>
        <v>1</v>
      </c>
      <c r="J789" s="6">
        <v>154.35</v>
      </c>
      <c r="K789" s="5">
        <f t="shared" si="114"/>
        <v>1188495</v>
      </c>
      <c r="L789" s="4">
        <v>153.5</v>
      </c>
      <c r="M789" s="4">
        <f t="shared" si="115"/>
        <v>-6544.9999999999563</v>
      </c>
      <c r="N789" s="6">
        <v>247.477847</v>
      </c>
      <c r="O789" s="6">
        <f t="shared" si="116"/>
        <v>-6792.4778469999565</v>
      </c>
      <c r="P789" s="5">
        <f t="shared" si="117"/>
        <v>1181950</v>
      </c>
      <c r="Q789" s="5" t="str">
        <f t="shared" si="118"/>
        <v/>
      </c>
      <c r="R789">
        <v>1</v>
      </c>
      <c r="S789">
        <v>0</v>
      </c>
      <c r="T789">
        <v>2</v>
      </c>
      <c r="U789">
        <v>0</v>
      </c>
      <c r="V789">
        <v>900</v>
      </c>
      <c r="W789">
        <v>300</v>
      </c>
      <c r="X789">
        <f t="shared" si="120"/>
        <v>114000</v>
      </c>
      <c r="Y789">
        <v>92500</v>
      </c>
      <c r="Z789" s="7">
        <v>4000000</v>
      </c>
      <c r="AA789">
        <v>2</v>
      </c>
    </row>
    <row r="790" spans="1:27" x14ac:dyDescent="0.45">
      <c r="A790">
        <f t="shared" si="122"/>
        <v>5</v>
      </c>
      <c r="B790" s="2">
        <v>44524</v>
      </c>
      <c r="C790" s="9">
        <v>44525</v>
      </c>
      <c r="D790" s="3" t="str">
        <f t="shared" si="119"/>
        <v>Close</v>
      </c>
      <c r="E790" t="s">
        <v>41</v>
      </c>
      <c r="F790" t="str">
        <f>IF(A790="","",IF($K$4=1,SUBSTITUTE(SUBSTITUTE(E790,"_","&amp;")&amp;" "&amp;'[1]Expiry Dates Fut'!$A$8&amp;"-NSF",#REF!,#REF!),"nse_fo|"&amp;SUBSTITUTE(E790,"_","&amp;")&amp;$B$4))</f>
        <v>nse_fo|ZEELEntry Date</v>
      </c>
      <c r="G790">
        <v>3000</v>
      </c>
      <c r="H790">
        <v>6000</v>
      </c>
      <c r="I790">
        <f t="shared" si="121"/>
        <v>2</v>
      </c>
      <c r="J790" s="6">
        <v>334.5</v>
      </c>
      <c r="K790" s="5">
        <f t="shared" ref="K790:K853" si="123">IF(A790="","",J790*H790)</f>
        <v>2007000</v>
      </c>
      <c r="L790" s="4">
        <v>333.35</v>
      </c>
      <c r="M790" s="4">
        <f t="shared" si="115"/>
        <v>-6899.9999999998636</v>
      </c>
      <c r="N790" s="6">
        <v>385.92466000000002</v>
      </c>
      <c r="O790" s="6">
        <f t="shared" si="116"/>
        <v>-7285.9246599998633</v>
      </c>
      <c r="P790" s="5">
        <f t="shared" si="117"/>
        <v>2000100.0000000002</v>
      </c>
      <c r="Q790" s="5" t="str">
        <f t="shared" si="118"/>
        <v/>
      </c>
      <c r="R790">
        <v>1</v>
      </c>
      <c r="S790">
        <v>0</v>
      </c>
      <c r="T790">
        <v>2</v>
      </c>
      <c r="U790">
        <v>0</v>
      </c>
      <c r="V790">
        <v>900</v>
      </c>
      <c r="W790">
        <v>300</v>
      </c>
      <c r="X790">
        <f t="shared" si="120"/>
        <v>114000</v>
      </c>
      <c r="Y790">
        <v>92500</v>
      </c>
      <c r="Z790" s="7">
        <v>4000000</v>
      </c>
      <c r="AA790">
        <v>2</v>
      </c>
    </row>
    <row r="791" spans="1:27" x14ac:dyDescent="0.45">
      <c r="A791">
        <v>1</v>
      </c>
      <c r="B791" s="2">
        <v>44525</v>
      </c>
      <c r="C791" s="9">
        <v>44526</v>
      </c>
      <c r="D791" s="3" t="str">
        <f t="shared" si="119"/>
        <v>Close</v>
      </c>
      <c r="E791" t="s">
        <v>197</v>
      </c>
      <c r="F791" t="str">
        <f>IF(A791="","",IF($K$4=1,SUBSTITUTE(SUBSTITUTE(E791,"_","&amp;")&amp;" "&amp;'[1]Expiry Dates Fut'!$A$8&amp;"-NSF",#REF!,#REF!),"nse_fo|"&amp;SUBSTITUTE(E791,"_","&amp;")&amp;$B$4))</f>
        <v>nse_fo|BSOFTEntry Date</v>
      </c>
      <c r="G791">
        <v>1300</v>
      </c>
      <c r="H791">
        <v>3900</v>
      </c>
      <c r="I791">
        <f t="shared" si="121"/>
        <v>3</v>
      </c>
      <c r="J791" s="6">
        <v>504.2</v>
      </c>
      <c r="K791" s="5">
        <f t="shared" si="123"/>
        <v>1966380</v>
      </c>
      <c r="L791" s="4">
        <v>495.36666666999997</v>
      </c>
      <c r="M791" s="4">
        <f t="shared" ref="M791:M854" si="124">IF(A791="","",((L791-J791)*H791))</f>
        <v>-34449.999987000061</v>
      </c>
      <c r="N791" s="6">
        <v>375.61902600161983</v>
      </c>
      <c r="O791" s="6">
        <f t="shared" ref="O791:O854" si="125">IF(M791="","",M791-N791)</f>
        <v>-34825.619013001684</v>
      </c>
      <c r="P791" s="5">
        <f t="shared" ref="P791:P854" si="126">IF(A791="","",L791*H791)</f>
        <v>1931930.0000129999</v>
      </c>
      <c r="Q791" s="5" t="str">
        <f t="shared" ref="Q791:Q854" si="127">+IF(D791="Open",(K791+P791)/7,"")</f>
        <v/>
      </c>
      <c r="R791">
        <v>2</v>
      </c>
      <c r="S791">
        <v>1</v>
      </c>
      <c r="T791">
        <v>1</v>
      </c>
      <c r="U791">
        <v>0</v>
      </c>
      <c r="V791">
        <v>900</v>
      </c>
      <c r="W791">
        <v>300</v>
      </c>
      <c r="X791">
        <f t="shared" si="120"/>
        <v>114500</v>
      </c>
      <c r="Y791">
        <v>92500</v>
      </c>
      <c r="Z791" s="7">
        <v>4000000</v>
      </c>
      <c r="AA791">
        <v>2</v>
      </c>
    </row>
    <row r="792" spans="1:27" x14ac:dyDescent="0.45">
      <c r="A792">
        <f t="shared" si="122"/>
        <v>2</v>
      </c>
      <c r="B792" s="2">
        <v>44525</v>
      </c>
      <c r="C792" s="9">
        <v>44526</v>
      </c>
      <c r="D792" s="3" t="str">
        <f t="shared" si="119"/>
        <v>Close</v>
      </c>
      <c r="E792" t="s">
        <v>198</v>
      </c>
      <c r="F792" t="str">
        <f>IF(A792="","",IF($K$4=1,SUBSTITUTE(SUBSTITUTE(E792,"_","&amp;")&amp;" "&amp;'[1]Expiry Dates Fut'!$A$8&amp;"-NSF",#REF!,#REF!),"nse_fo|"&amp;SUBSTITUTE(E792,"_","&amp;")&amp;$B$4))</f>
        <v>nse_fo|CHAMBLFERTEntry Date</v>
      </c>
      <c r="G792">
        <v>1500</v>
      </c>
      <c r="H792">
        <v>4500</v>
      </c>
      <c r="I792">
        <f t="shared" si="121"/>
        <v>3</v>
      </c>
      <c r="J792" s="6">
        <v>397.01666666999898</v>
      </c>
      <c r="K792" s="5">
        <f t="shared" si="123"/>
        <v>1786575.0000149955</v>
      </c>
      <c r="L792" s="4">
        <v>393.85</v>
      </c>
      <c r="M792" s="4">
        <f t="shared" si="124"/>
        <v>-14250.000014995323</v>
      </c>
      <c r="N792" s="6">
        <v>347.71294000066882</v>
      </c>
      <c r="O792" s="6">
        <f t="shared" si="125"/>
        <v>-14597.712954995992</v>
      </c>
      <c r="P792" s="5">
        <f t="shared" si="126"/>
        <v>1772325</v>
      </c>
      <c r="Q792" s="5" t="str">
        <f t="shared" si="127"/>
        <v/>
      </c>
      <c r="R792">
        <v>2</v>
      </c>
      <c r="S792">
        <v>1</v>
      </c>
      <c r="T792">
        <v>2</v>
      </c>
      <c r="U792">
        <v>0</v>
      </c>
      <c r="V792">
        <v>900</v>
      </c>
      <c r="W792">
        <v>300</v>
      </c>
      <c r="X792">
        <f t="shared" si="120"/>
        <v>114500</v>
      </c>
      <c r="Y792">
        <v>92500</v>
      </c>
      <c r="Z792" s="7">
        <v>4000000</v>
      </c>
      <c r="AA792">
        <v>2</v>
      </c>
    </row>
    <row r="793" spans="1:27" x14ac:dyDescent="0.45">
      <c r="A793">
        <f t="shared" si="122"/>
        <v>3</v>
      </c>
      <c r="B793" s="2">
        <v>44525</v>
      </c>
      <c r="C793" s="9">
        <v>44526</v>
      </c>
      <c r="D793" s="3" t="str">
        <f t="shared" ref="D793:D854" si="128">+IF(B793="","",IF(AND(B793&lt;&gt;"",C793=""),"Open","Close"))</f>
        <v>Close</v>
      </c>
      <c r="E793" t="s">
        <v>193</v>
      </c>
      <c r="F793" t="str">
        <f>IF(A793="","",IF($K$4=1,SUBSTITUTE(SUBSTITUTE(E793,"_","&amp;")&amp;" "&amp;'[1]Expiry Dates Fut'!$A$8&amp;"-NSF",#REF!,#REF!),"nse_fo|"&amp;SUBSTITUTE(E793,"_","&amp;")&amp;$B$4))</f>
        <v>nse_fo|DELTACORPEntry Date</v>
      </c>
      <c r="G793">
        <v>2300</v>
      </c>
      <c r="H793">
        <v>4600</v>
      </c>
      <c r="I793">
        <f t="shared" si="121"/>
        <v>2</v>
      </c>
      <c r="J793" s="6">
        <v>294.75</v>
      </c>
      <c r="K793" s="5">
        <f t="shared" si="123"/>
        <v>1355850</v>
      </c>
      <c r="L793" s="4">
        <v>278.7</v>
      </c>
      <c r="M793" s="4">
        <f t="shared" si="124"/>
        <v>-73830.000000000058</v>
      </c>
      <c r="N793" s="6">
        <v>267.41060200000004</v>
      </c>
      <c r="O793" s="6">
        <f t="shared" si="125"/>
        <v>-74097.410602000062</v>
      </c>
      <c r="P793" s="5">
        <f t="shared" si="126"/>
        <v>1282020</v>
      </c>
      <c r="Q793" s="5" t="str">
        <f t="shared" si="127"/>
        <v/>
      </c>
      <c r="R793">
        <v>1</v>
      </c>
      <c r="S793">
        <v>0</v>
      </c>
      <c r="T793">
        <v>2</v>
      </c>
      <c r="U793">
        <v>0</v>
      </c>
      <c r="V793">
        <v>900</v>
      </c>
      <c r="W793">
        <v>300</v>
      </c>
      <c r="X793">
        <f t="shared" si="120"/>
        <v>114000</v>
      </c>
      <c r="Y793">
        <v>92500</v>
      </c>
      <c r="Z793" s="7">
        <v>4000000</v>
      </c>
      <c r="AA793">
        <v>2</v>
      </c>
    </row>
    <row r="794" spans="1:27" x14ac:dyDescent="0.45">
      <c r="A794">
        <f t="shared" si="122"/>
        <v>4</v>
      </c>
      <c r="B794" s="2">
        <v>44525</v>
      </c>
      <c r="C794" s="9">
        <v>44526</v>
      </c>
      <c r="D794" s="3" t="str">
        <f t="shared" si="128"/>
        <v>Close</v>
      </c>
      <c r="E794" t="s">
        <v>138</v>
      </c>
      <c r="F794" t="str">
        <f>IF(A794="","",IF($K$4=1,SUBSTITUTE(SUBSTITUTE(E794,"_","&amp;")&amp;" "&amp;'[1]Expiry Dates Fut'!$A$8&amp;"-NSF",#REF!,#REF!),"nse_fo|"&amp;SUBSTITUTE(E794,"_","&amp;")&amp;$B$4))</f>
        <v>nse_fo|GODREJPROPEntry Date</v>
      </c>
      <c r="G794">
        <v>325</v>
      </c>
      <c r="H794">
        <v>650</v>
      </c>
      <c r="I794">
        <f t="shared" si="121"/>
        <v>2</v>
      </c>
      <c r="J794" s="6">
        <v>2247.4</v>
      </c>
      <c r="K794" s="5">
        <f t="shared" si="123"/>
        <v>1460810</v>
      </c>
      <c r="L794" s="4">
        <v>2171.1999999999998</v>
      </c>
      <c r="M794" s="4">
        <f t="shared" si="124"/>
        <v>-49530.000000000175</v>
      </c>
      <c r="N794" s="6">
        <v>288.19761400000004</v>
      </c>
      <c r="O794" s="6">
        <f t="shared" si="125"/>
        <v>-49818.197614000172</v>
      </c>
      <c r="P794" s="5">
        <f t="shared" si="126"/>
        <v>1411279.9999999998</v>
      </c>
      <c r="Q794" s="5" t="str">
        <f t="shared" si="127"/>
        <v/>
      </c>
      <c r="R794">
        <v>1</v>
      </c>
      <c r="S794">
        <v>0</v>
      </c>
      <c r="T794">
        <v>1</v>
      </c>
      <c r="U794">
        <v>0</v>
      </c>
      <c r="V794">
        <v>900</v>
      </c>
      <c r="W794">
        <v>300</v>
      </c>
      <c r="X794">
        <f t="shared" si="120"/>
        <v>114000</v>
      </c>
      <c r="Y794">
        <v>92500</v>
      </c>
      <c r="Z794" s="7">
        <v>4000000</v>
      </c>
      <c r="AA794">
        <v>2</v>
      </c>
    </row>
    <row r="795" spans="1:27" x14ac:dyDescent="0.45">
      <c r="A795">
        <f t="shared" si="122"/>
        <v>5</v>
      </c>
      <c r="B795" s="2">
        <v>44525</v>
      </c>
      <c r="C795" s="9">
        <v>44526</v>
      </c>
      <c r="D795" s="3" t="str">
        <f t="shared" si="128"/>
        <v>Close</v>
      </c>
      <c r="E795" t="s">
        <v>54</v>
      </c>
      <c r="F795" t="str">
        <f>IF(A795="","",IF($K$4=1,SUBSTITUTE(SUBSTITUTE(E795,"_","&amp;")&amp;" "&amp;'[1]Expiry Dates Fut'!$A$8&amp;"-NSF",#REF!,#REF!),"nse_fo|"&amp;SUBSTITUTE(E795,"_","&amp;")&amp;$B$4))</f>
        <v>nse_fo|TORNTPHARMEntry Date</v>
      </c>
      <c r="G795">
        <v>250</v>
      </c>
      <c r="H795">
        <v>500</v>
      </c>
      <c r="I795">
        <f t="shared" si="121"/>
        <v>2</v>
      </c>
      <c r="J795" s="6">
        <v>2984.75</v>
      </c>
      <c r="K795" s="5">
        <f t="shared" si="123"/>
        <v>1492375</v>
      </c>
      <c r="L795" s="4">
        <v>3027.6750000000002</v>
      </c>
      <c r="M795" s="4">
        <f t="shared" si="124"/>
        <v>21462.500000000091</v>
      </c>
      <c r="N795" s="6">
        <v>302.38407750000005</v>
      </c>
      <c r="O795" s="6">
        <f t="shared" si="125"/>
        <v>21160.115922500092</v>
      </c>
      <c r="P795" s="5">
        <f t="shared" si="126"/>
        <v>1513837.5</v>
      </c>
      <c r="Q795" s="5" t="str">
        <f t="shared" si="127"/>
        <v/>
      </c>
      <c r="R795">
        <v>1</v>
      </c>
      <c r="S795">
        <v>0</v>
      </c>
      <c r="T795">
        <v>2</v>
      </c>
      <c r="U795">
        <v>0</v>
      </c>
      <c r="V795">
        <v>900</v>
      </c>
      <c r="W795">
        <v>300</v>
      </c>
      <c r="X795">
        <f t="shared" si="120"/>
        <v>114000</v>
      </c>
      <c r="Y795">
        <v>92500</v>
      </c>
      <c r="Z795" s="7">
        <v>4000000</v>
      </c>
      <c r="AA795">
        <v>2</v>
      </c>
    </row>
    <row r="796" spans="1:27" x14ac:dyDescent="0.45">
      <c r="A796">
        <v>1</v>
      </c>
      <c r="B796" s="2">
        <v>44531</v>
      </c>
      <c r="C796" s="9">
        <v>44532</v>
      </c>
      <c r="D796" s="3" t="str">
        <f t="shared" si="128"/>
        <v>Close</v>
      </c>
      <c r="E796" t="s">
        <v>198</v>
      </c>
      <c r="F796" t="str">
        <f>IF(A796="","",IF($K$4=1,SUBSTITUTE(SUBSTITUTE(E796,"_","&amp;")&amp;" "&amp;'[1]Expiry Dates Fut'!$A$8&amp;"-NSF",#REF!,#REF!),"nse_fo|"&amp;SUBSTITUTE(E796,"_","&amp;")&amp;$B$4))</f>
        <v>nse_fo|CHAMBLFERTEntry Date</v>
      </c>
      <c r="G796">
        <v>1500</v>
      </c>
      <c r="H796">
        <v>4500</v>
      </c>
      <c r="I796">
        <f t="shared" si="121"/>
        <v>3</v>
      </c>
      <c r="J796" s="6">
        <v>393.2</v>
      </c>
      <c r="K796" s="5">
        <f t="shared" si="123"/>
        <v>1769400</v>
      </c>
      <c r="L796" s="4">
        <v>395.85</v>
      </c>
      <c r="M796" s="4">
        <f t="shared" si="124"/>
        <v>11925.000000000153</v>
      </c>
      <c r="N796" s="6">
        <v>348.06833500000005</v>
      </c>
      <c r="O796" s="6">
        <f t="shared" si="125"/>
        <v>11576.931665000153</v>
      </c>
      <c r="P796" s="5">
        <f t="shared" si="126"/>
        <v>1781325</v>
      </c>
      <c r="Q796" s="5" t="str">
        <f t="shared" si="127"/>
        <v/>
      </c>
      <c r="R796">
        <v>1</v>
      </c>
      <c r="S796">
        <v>0</v>
      </c>
      <c r="T796">
        <v>1</v>
      </c>
      <c r="U796">
        <v>0</v>
      </c>
      <c r="V796">
        <v>900</v>
      </c>
      <c r="W796">
        <v>300</v>
      </c>
      <c r="X796">
        <f t="shared" si="120"/>
        <v>114000</v>
      </c>
      <c r="Y796">
        <v>92500</v>
      </c>
      <c r="Z796" s="7">
        <v>4000000</v>
      </c>
      <c r="AA796">
        <v>2</v>
      </c>
    </row>
    <row r="797" spans="1:27" x14ac:dyDescent="0.45">
      <c r="A797">
        <f t="shared" si="122"/>
        <v>2</v>
      </c>
      <c r="B797" s="2">
        <v>44531</v>
      </c>
      <c r="C797" s="9">
        <v>44532</v>
      </c>
      <c r="D797" s="3" t="str">
        <f t="shared" si="128"/>
        <v>Close</v>
      </c>
      <c r="E797" t="s">
        <v>123</v>
      </c>
      <c r="F797" t="str">
        <f>IF(A797="","",IF($K$4=1,SUBSTITUTE(SUBSTITUTE(E797,"_","&amp;")&amp;" "&amp;'[1]Expiry Dates Fut'!$A$8&amp;"-NSF",#REF!,#REF!),"nse_fo|"&amp;SUBSTITUTE(E797,"_","&amp;")&amp;$B$4))</f>
        <v>nse_fo|CUMMINSINDEntry Date</v>
      </c>
      <c r="G797">
        <v>600</v>
      </c>
      <c r="H797">
        <v>1800</v>
      </c>
      <c r="I797">
        <f t="shared" si="121"/>
        <v>3</v>
      </c>
      <c r="J797" s="6">
        <v>905.6</v>
      </c>
      <c r="K797" s="5">
        <f t="shared" si="123"/>
        <v>1630080</v>
      </c>
      <c r="L797" s="4">
        <v>916.15</v>
      </c>
      <c r="M797" s="4">
        <f t="shared" si="124"/>
        <v>18989.99999999992</v>
      </c>
      <c r="N797" s="6">
        <v>325.37569000000002</v>
      </c>
      <c r="O797" s="6">
        <f t="shared" si="125"/>
        <v>18664.624309999919</v>
      </c>
      <c r="P797" s="5">
        <f t="shared" si="126"/>
        <v>1649070</v>
      </c>
      <c r="Q797" s="5" t="str">
        <f t="shared" si="127"/>
        <v/>
      </c>
      <c r="R797">
        <v>1</v>
      </c>
      <c r="S797">
        <v>0</v>
      </c>
      <c r="T797">
        <v>1</v>
      </c>
      <c r="U797">
        <v>0</v>
      </c>
      <c r="V797">
        <v>900</v>
      </c>
      <c r="W797">
        <v>300</v>
      </c>
      <c r="X797">
        <f t="shared" si="120"/>
        <v>114000</v>
      </c>
      <c r="Y797">
        <v>92500</v>
      </c>
      <c r="Z797" s="7">
        <v>4000000</v>
      </c>
      <c r="AA797">
        <v>2</v>
      </c>
    </row>
    <row r="798" spans="1:27" x14ac:dyDescent="0.45">
      <c r="A798">
        <f t="shared" si="122"/>
        <v>3</v>
      </c>
      <c r="B798" s="2">
        <v>44531</v>
      </c>
      <c r="C798" s="9">
        <v>44532</v>
      </c>
      <c r="D798" s="3" t="str">
        <f t="shared" si="128"/>
        <v>Close</v>
      </c>
      <c r="E798" t="s">
        <v>58</v>
      </c>
      <c r="F798" t="str">
        <f>IF(A798="","",IF($K$4=1,SUBSTITUTE(SUBSTITUTE(E798,"_","&amp;")&amp;" "&amp;'[1]Expiry Dates Fut'!$A$8&amp;"-NSF",#REF!,#REF!),"nse_fo|"&amp;SUBSTITUTE(E798,"_","&amp;")&amp;$B$4))</f>
        <v>nse_fo|INDUSINDBKEntry Date</v>
      </c>
      <c r="G798">
        <v>900</v>
      </c>
      <c r="H798">
        <v>1800</v>
      </c>
      <c r="I798">
        <f t="shared" si="121"/>
        <v>2</v>
      </c>
      <c r="J798" s="6">
        <v>932.6</v>
      </c>
      <c r="K798" s="5">
        <f t="shared" si="123"/>
        <v>1678680</v>
      </c>
      <c r="L798" s="4">
        <v>931.15</v>
      </c>
      <c r="M798" s="4">
        <f t="shared" si="124"/>
        <v>-2610.0000000000819</v>
      </c>
      <c r="N798" s="6">
        <v>330.90745000000004</v>
      </c>
      <c r="O798" s="6">
        <f t="shared" si="125"/>
        <v>-2940.907450000082</v>
      </c>
      <c r="P798" s="5">
        <f t="shared" si="126"/>
        <v>1676070</v>
      </c>
      <c r="Q798" s="5" t="str">
        <f t="shared" si="127"/>
        <v/>
      </c>
      <c r="R798">
        <v>2</v>
      </c>
      <c r="S798">
        <v>1</v>
      </c>
      <c r="T798">
        <v>1</v>
      </c>
      <c r="U798">
        <v>0</v>
      </c>
      <c r="V798">
        <v>900</v>
      </c>
      <c r="W798">
        <v>300</v>
      </c>
      <c r="X798">
        <f t="shared" si="120"/>
        <v>114500</v>
      </c>
      <c r="Y798">
        <v>92500</v>
      </c>
      <c r="Z798" s="7">
        <v>4000000</v>
      </c>
      <c r="AA798">
        <v>2</v>
      </c>
    </row>
    <row r="799" spans="1:27" x14ac:dyDescent="0.45">
      <c r="A799">
        <f t="shared" si="122"/>
        <v>4</v>
      </c>
      <c r="B799" s="2">
        <v>44531</v>
      </c>
      <c r="C799" s="9">
        <v>44532</v>
      </c>
      <c r="D799" s="3" t="str">
        <f t="shared" si="128"/>
        <v>Close</v>
      </c>
      <c r="E799" t="s">
        <v>170</v>
      </c>
      <c r="F799" t="str">
        <f>IF(A799="","",IF($K$4=1,SUBSTITUTE(SUBSTITUTE(E799,"_","&amp;")&amp;" "&amp;'[1]Expiry Dates Fut'!$A$8&amp;"-NSF",#REF!,#REF!),"nse_fo|"&amp;SUBSTITUTE(E799,"_","&amp;")&amp;$B$4))</f>
        <v>nse_fo|MPHASISEntry Date</v>
      </c>
      <c r="G799">
        <v>325</v>
      </c>
      <c r="H799">
        <v>650</v>
      </c>
      <c r="I799">
        <f t="shared" si="121"/>
        <v>2</v>
      </c>
      <c r="J799" s="6">
        <v>2981.8</v>
      </c>
      <c r="K799" s="5">
        <f t="shared" si="123"/>
        <v>1938170.0000000002</v>
      </c>
      <c r="L799" s="4">
        <v>2993.0250000000001</v>
      </c>
      <c r="M799" s="4">
        <f t="shared" si="124"/>
        <v>7296.2499999999409</v>
      </c>
      <c r="N799" s="6">
        <v>376.04747674999999</v>
      </c>
      <c r="O799" s="6">
        <f t="shared" si="125"/>
        <v>6920.2025232499409</v>
      </c>
      <c r="P799" s="5">
        <f t="shared" si="126"/>
        <v>1945466.25</v>
      </c>
      <c r="Q799" s="5" t="str">
        <f t="shared" si="127"/>
        <v/>
      </c>
      <c r="R799">
        <v>1</v>
      </c>
      <c r="S799">
        <v>0</v>
      </c>
      <c r="T799">
        <v>2</v>
      </c>
      <c r="U799">
        <v>0</v>
      </c>
      <c r="V799">
        <v>900</v>
      </c>
      <c r="W799">
        <v>300</v>
      </c>
      <c r="X799">
        <f t="shared" si="120"/>
        <v>114000</v>
      </c>
      <c r="Y799">
        <v>92500</v>
      </c>
      <c r="Z799" s="7">
        <v>4000000</v>
      </c>
      <c r="AA799">
        <v>2</v>
      </c>
    </row>
    <row r="800" spans="1:27" x14ac:dyDescent="0.45">
      <c r="A800">
        <v>1</v>
      </c>
      <c r="B800" s="2">
        <v>44532</v>
      </c>
      <c r="C800" s="9">
        <v>44533</v>
      </c>
      <c r="D800" s="3" t="str">
        <f t="shared" si="128"/>
        <v>Close</v>
      </c>
      <c r="E800" t="s">
        <v>71</v>
      </c>
      <c r="F800" t="str">
        <f>IF(A800="","",IF($K$4=1,SUBSTITUTE(SUBSTITUTE(E800,"_","&amp;")&amp;" "&amp;'[1]Expiry Dates Fut'!$A$8&amp;"-NSF",#REF!,#REF!),"nse_fo|"&amp;SUBSTITUTE(E800,"_","&amp;")&amp;$B$4))</f>
        <v>nse_fo|GMRINFRAEntry Date</v>
      </c>
      <c r="G800">
        <v>22500</v>
      </c>
      <c r="H800">
        <v>45000</v>
      </c>
      <c r="I800">
        <f t="shared" si="121"/>
        <v>2</v>
      </c>
      <c r="J800" s="6">
        <v>40.950000000000003</v>
      </c>
      <c r="K800" s="5">
        <f t="shared" si="123"/>
        <v>1842750.0000000002</v>
      </c>
      <c r="L800" s="4">
        <v>41.3</v>
      </c>
      <c r="M800" s="4">
        <f t="shared" si="124"/>
        <v>15749.999999999744</v>
      </c>
      <c r="N800" s="6">
        <v>360.95575000000002</v>
      </c>
      <c r="O800" s="6">
        <f t="shared" si="125"/>
        <v>15389.044249999744</v>
      </c>
      <c r="P800" s="5">
        <f t="shared" si="126"/>
        <v>1858499.9999999998</v>
      </c>
      <c r="Q800" s="5" t="str">
        <f t="shared" si="127"/>
        <v/>
      </c>
      <c r="R800">
        <v>2</v>
      </c>
      <c r="S800">
        <v>2</v>
      </c>
      <c r="T800">
        <v>1</v>
      </c>
      <c r="U800">
        <v>0</v>
      </c>
      <c r="V800">
        <v>900</v>
      </c>
      <c r="W800">
        <v>300</v>
      </c>
      <c r="X800">
        <f t="shared" si="120"/>
        <v>115000</v>
      </c>
      <c r="Y800">
        <v>92500</v>
      </c>
      <c r="Z800" s="7">
        <v>4000000</v>
      </c>
      <c r="AA800">
        <v>2</v>
      </c>
    </row>
    <row r="801" spans="1:27" x14ac:dyDescent="0.45">
      <c r="A801">
        <f t="shared" si="122"/>
        <v>2</v>
      </c>
      <c r="B801" s="2">
        <v>44532</v>
      </c>
      <c r="C801" s="9">
        <v>44533</v>
      </c>
      <c r="D801" s="3" t="str">
        <f t="shared" si="128"/>
        <v>Close</v>
      </c>
      <c r="E801" t="s">
        <v>146</v>
      </c>
      <c r="F801" t="str">
        <f>IF(A801="","",IF($K$4=1,SUBSTITUTE(SUBSTITUTE(E801,"_","&amp;")&amp;" "&amp;'[1]Expiry Dates Fut'!$A$8&amp;"-NSF",#REF!,#REF!),"nse_fo|"&amp;SUBSTITUTE(E801,"_","&amp;")&amp;$B$4))</f>
        <v>nse_fo|HDFCEntry Date</v>
      </c>
      <c r="G801">
        <v>300</v>
      </c>
      <c r="H801">
        <v>600</v>
      </c>
      <c r="I801">
        <f t="shared" si="121"/>
        <v>2</v>
      </c>
      <c r="J801" s="6">
        <v>2793.25</v>
      </c>
      <c r="K801" s="5">
        <f t="shared" si="123"/>
        <v>1675950</v>
      </c>
      <c r="L801" s="4">
        <v>2819.85</v>
      </c>
      <c r="M801" s="4">
        <f t="shared" si="124"/>
        <v>15959.999999999945</v>
      </c>
      <c r="N801" s="6">
        <v>332.75935600000003</v>
      </c>
      <c r="O801" s="6">
        <f t="shared" si="125"/>
        <v>15627.240643999945</v>
      </c>
      <c r="P801" s="5">
        <f t="shared" si="126"/>
        <v>1691910</v>
      </c>
      <c r="Q801" s="5" t="str">
        <f t="shared" si="127"/>
        <v/>
      </c>
      <c r="R801">
        <v>2</v>
      </c>
      <c r="S801">
        <v>1</v>
      </c>
      <c r="T801">
        <v>1</v>
      </c>
      <c r="U801">
        <v>0</v>
      </c>
      <c r="V801">
        <v>900</v>
      </c>
      <c r="W801">
        <v>300</v>
      </c>
      <c r="X801">
        <f t="shared" si="120"/>
        <v>114500</v>
      </c>
      <c r="Y801">
        <v>92500</v>
      </c>
      <c r="Z801" s="7">
        <v>4000000</v>
      </c>
      <c r="AA801">
        <v>2</v>
      </c>
    </row>
    <row r="802" spans="1:27" x14ac:dyDescent="0.45">
      <c r="A802">
        <f t="shared" si="122"/>
        <v>3</v>
      </c>
      <c r="B802" s="2">
        <v>44532</v>
      </c>
      <c r="C802" s="9">
        <v>44533</v>
      </c>
      <c r="D802" s="3" t="str">
        <f t="shared" si="128"/>
        <v>Close</v>
      </c>
      <c r="E802" t="s">
        <v>56</v>
      </c>
      <c r="F802" t="str">
        <f>IF(A802="","",IF($K$4=1,SUBSTITUTE(SUBSTITUTE(E802,"_","&amp;")&amp;" "&amp;'[1]Expiry Dates Fut'!$A$8&amp;"-NSF",#REF!,#REF!),"nse_fo|"&amp;SUBSTITUTE(E802,"_","&amp;")&amp;$B$4))</f>
        <v>nse_fo|IDEAEntry Date</v>
      </c>
      <c r="G802">
        <v>70000</v>
      </c>
      <c r="H802">
        <v>140000</v>
      </c>
      <c r="I802">
        <f t="shared" si="121"/>
        <v>2</v>
      </c>
      <c r="J802" s="6">
        <v>12.85</v>
      </c>
      <c r="K802" s="5">
        <f t="shared" si="123"/>
        <v>1799000</v>
      </c>
      <c r="L802" s="4">
        <v>12.9</v>
      </c>
      <c r="M802" s="4">
        <f t="shared" si="124"/>
        <v>7000.0000000000991</v>
      </c>
      <c r="N802" s="6">
        <v>352.46300000000008</v>
      </c>
      <c r="O802" s="6">
        <f t="shared" si="125"/>
        <v>6647.5370000000994</v>
      </c>
      <c r="P802" s="5">
        <f t="shared" si="126"/>
        <v>1806000</v>
      </c>
      <c r="Q802" s="5" t="str">
        <f t="shared" si="127"/>
        <v/>
      </c>
      <c r="R802">
        <v>1</v>
      </c>
      <c r="S802">
        <v>0</v>
      </c>
      <c r="T802">
        <v>1</v>
      </c>
      <c r="U802">
        <v>0</v>
      </c>
      <c r="V802">
        <v>900</v>
      </c>
      <c r="W802">
        <v>300</v>
      </c>
      <c r="X802">
        <f t="shared" si="120"/>
        <v>114000</v>
      </c>
      <c r="Y802">
        <v>92500</v>
      </c>
      <c r="Z802" s="7">
        <v>4000000</v>
      </c>
      <c r="AA802">
        <v>2</v>
      </c>
    </row>
    <row r="803" spans="1:27" x14ac:dyDescent="0.45">
      <c r="A803">
        <v>1</v>
      </c>
      <c r="B803" s="2">
        <v>44533</v>
      </c>
      <c r="C803" s="9">
        <v>44536</v>
      </c>
      <c r="D803" s="3" t="str">
        <f t="shared" si="128"/>
        <v>Close</v>
      </c>
      <c r="E803" t="s">
        <v>198</v>
      </c>
      <c r="F803" t="str">
        <f>IF(A803="","",IF($K$4=1,SUBSTITUTE(SUBSTITUTE(E803,"_","&amp;")&amp;" "&amp;'[1]Expiry Dates Fut'!$A$8&amp;"-NSF",#REF!,#REF!),"nse_fo|"&amp;SUBSTITUTE(E803,"_","&amp;")&amp;$B$4))</f>
        <v>nse_fo|CHAMBLFERTEntry Date</v>
      </c>
      <c r="G803">
        <v>1500</v>
      </c>
      <c r="H803">
        <v>3000</v>
      </c>
      <c r="I803">
        <f t="shared" si="121"/>
        <v>2</v>
      </c>
      <c r="J803" s="6">
        <v>415</v>
      </c>
      <c r="K803" s="5">
        <f t="shared" si="123"/>
        <v>1245000</v>
      </c>
      <c r="L803" s="4">
        <v>415.45</v>
      </c>
      <c r="M803" s="4">
        <f t="shared" si="124"/>
        <v>1349.9999999999659</v>
      </c>
      <c r="N803" s="6">
        <v>258.02220999999997</v>
      </c>
      <c r="O803" s="6">
        <f t="shared" si="125"/>
        <v>1091.9777899999658</v>
      </c>
      <c r="P803" s="5">
        <f t="shared" si="126"/>
        <v>1246350</v>
      </c>
      <c r="Q803" s="5" t="str">
        <f t="shared" si="127"/>
        <v/>
      </c>
      <c r="R803">
        <v>1</v>
      </c>
      <c r="S803">
        <v>0</v>
      </c>
      <c r="T803">
        <v>2</v>
      </c>
      <c r="U803">
        <v>0</v>
      </c>
      <c r="V803">
        <v>900</v>
      </c>
      <c r="W803">
        <v>300</v>
      </c>
      <c r="X803">
        <f t="shared" si="120"/>
        <v>114000</v>
      </c>
      <c r="Y803">
        <v>92500</v>
      </c>
      <c r="Z803" s="7">
        <v>4000000</v>
      </c>
      <c r="AA803">
        <v>2</v>
      </c>
    </row>
    <row r="804" spans="1:27" x14ac:dyDescent="0.45">
      <c r="A804">
        <f t="shared" si="122"/>
        <v>2</v>
      </c>
      <c r="B804" s="2">
        <v>44533</v>
      </c>
      <c r="C804" s="9">
        <v>44536</v>
      </c>
      <c r="D804" s="3" t="str">
        <f t="shared" si="128"/>
        <v>Close</v>
      </c>
      <c r="E804" t="s">
        <v>160</v>
      </c>
      <c r="F804" t="str">
        <f>IF(A804="","",IF($K$4=1,SUBSTITUTE(SUBSTITUTE(E804,"_","&amp;")&amp;" "&amp;'[1]Expiry Dates Fut'!$A$8&amp;"-NSF",#REF!,#REF!),"nse_fo|"&amp;SUBSTITUTE(E804,"_","&amp;")&amp;$B$4))</f>
        <v>nse_fo|DEEPAKNTREntry Date</v>
      </c>
      <c r="G804">
        <v>250</v>
      </c>
      <c r="H804">
        <v>750</v>
      </c>
      <c r="I804">
        <f t="shared" si="121"/>
        <v>3</v>
      </c>
      <c r="J804" s="6">
        <v>2330</v>
      </c>
      <c r="K804" s="5">
        <f t="shared" si="123"/>
        <v>1747500</v>
      </c>
      <c r="L804" s="4">
        <v>2314.0166666700002</v>
      </c>
      <c r="M804" s="4">
        <f t="shared" si="124"/>
        <v>-11987.499997499868</v>
      </c>
      <c r="N804" s="6">
        <v>341.38335750031149</v>
      </c>
      <c r="O804" s="6">
        <f t="shared" si="125"/>
        <v>-12328.88335500018</v>
      </c>
      <c r="P804" s="5">
        <f t="shared" si="126"/>
        <v>1735512.5000025001</v>
      </c>
      <c r="Q804" s="5" t="str">
        <f t="shared" si="127"/>
        <v/>
      </c>
      <c r="R804">
        <v>1</v>
      </c>
      <c r="S804">
        <v>0</v>
      </c>
      <c r="T804">
        <v>2</v>
      </c>
      <c r="U804">
        <v>0</v>
      </c>
      <c r="V804">
        <v>900</v>
      </c>
      <c r="W804">
        <v>300</v>
      </c>
      <c r="X804">
        <f t="shared" si="120"/>
        <v>114000</v>
      </c>
      <c r="Y804">
        <v>92500</v>
      </c>
      <c r="Z804" s="7">
        <v>4000000</v>
      </c>
      <c r="AA804">
        <v>2</v>
      </c>
    </row>
    <row r="805" spans="1:27" x14ac:dyDescent="0.45">
      <c r="A805">
        <f t="shared" si="122"/>
        <v>3</v>
      </c>
      <c r="B805" s="2">
        <v>44533</v>
      </c>
      <c r="C805" s="9">
        <v>44536</v>
      </c>
      <c r="D805" s="3" t="str">
        <f t="shared" si="128"/>
        <v>Close</v>
      </c>
      <c r="E805" t="s">
        <v>199</v>
      </c>
      <c r="F805" t="str">
        <f>IF(A805="","",IF($K$4=1,SUBSTITUTE(SUBSTITUTE(E805,"_","&amp;")&amp;" "&amp;'[1]Expiry Dates Fut'!$A$8&amp;"-NSF",#REF!,#REF!),"nse_fo|"&amp;SUBSTITUTE(E805,"_","&amp;")&amp;$B$4))</f>
        <v>nse_fo|GSPLEntry Date</v>
      </c>
      <c r="G805">
        <v>1700</v>
      </c>
      <c r="H805">
        <v>5100</v>
      </c>
      <c r="I805">
        <f t="shared" si="121"/>
        <v>3</v>
      </c>
      <c r="J805" s="6">
        <v>316.85000000000002</v>
      </c>
      <c r="K805" s="5">
        <f t="shared" si="123"/>
        <v>1615935</v>
      </c>
      <c r="L805" s="4">
        <v>307.75</v>
      </c>
      <c r="M805" s="4">
        <f t="shared" si="124"/>
        <v>-46410.000000000116</v>
      </c>
      <c r="N805" s="6">
        <v>314.83351599999997</v>
      </c>
      <c r="O805" s="6">
        <f t="shared" si="125"/>
        <v>-46724.833516000115</v>
      </c>
      <c r="P805" s="5">
        <f t="shared" si="126"/>
        <v>1569525</v>
      </c>
      <c r="Q805" s="5" t="str">
        <f t="shared" si="127"/>
        <v/>
      </c>
      <c r="R805">
        <v>1</v>
      </c>
      <c r="S805">
        <v>0</v>
      </c>
      <c r="T805">
        <v>1</v>
      </c>
      <c r="U805">
        <v>0</v>
      </c>
      <c r="V805">
        <v>900</v>
      </c>
      <c r="W805">
        <v>300</v>
      </c>
      <c r="X805">
        <f t="shared" si="120"/>
        <v>114000</v>
      </c>
      <c r="Y805">
        <v>92500</v>
      </c>
      <c r="Z805" s="7">
        <v>4000000</v>
      </c>
      <c r="AA805">
        <v>2</v>
      </c>
    </row>
    <row r="806" spans="1:27" x14ac:dyDescent="0.45">
      <c r="A806">
        <f t="shared" si="122"/>
        <v>4</v>
      </c>
      <c r="B806" s="2">
        <v>44533</v>
      </c>
      <c r="C806" s="9">
        <v>44536</v>
      </c>
      <c r="D806" s="3" t="str">
        <f t="shared" si="128"/>
        <v>Close</v>
      </c>
      <c r="E806" t="s">
        <v>182</v>
      </c>
      <c r="F806" t="str">
        <f>IF(A806="","",IF($K$4=1,SUBSTITUTE(SUBSTITUTE(E806,"_","&amp;")&amp;" "&amp;'[1]Expiry Dates Fut'!$A$8&amp;"-NSF",#REF!,#REF!),"nse_fo|"&amp;SUBSTITUTE(E806,"_","&amp;")&amp;$B$4))</f>
        <v>nse_fo|IEXEntry Date</v>
      </c>
      <c r="G806">
        <v>1250</v>
      </c>
      <c r="H806">
        <v>7500</v>
      </c>
      <c r="I806">
        <f t="shared" si="121"/>
        <v>6</v>
      </c>
      <c r="J806" s="6">
        <v>256.52499999999998</v>
      </c>
      <c r="K806" s="5">
        <f t="shared" si="123"/>
        <v>1923937.4999999998</v>
      </c>
      <c r="L806" s="4">
        <v>253.65</v>
      </c>
      <c r="M806" s="4">
        <f t="shared" si="124"/>
        <v>-21562.499999999785</v>
      </c>
      <c r="N806" s="6">
        <v>370.04353749999996</v>
      </c>
      <c r="O806" s="6">
        <f t="shared" si="125"/>
        <v>-21932.543537499787</v>
      </c>
      <c r="P806" s="5">
        <f t="shared" si="126"/>
        <v>1902375</v>
      </c>
      <c r="Q806" s="5" t="str">
        <f t="shared" si="127"/>
        <v/>
      </c>
      <c r="R806">
        <v>3</v>
      </c>
      <c r="S806">
        <v>2</v>
      </c>
      <c r="T806">
        <v>2</v>
      </c>
      <c r="U806">
        <v>0</v>
      </c>
      <c r="V806">
        <v>900</v>
      </c>
      <c r="W806">
        <v>300</v>
      </c>
      <c r="X806">
        <f t="shared" si="120"/>
        <v>115500</v>
      </c>
      <c r="Y806">
        <v>92500</v>
      </c>
      <c r="Z806" s="7">
        <v>4000000</v>
      </c>
      <c r="AA806">
        <v>2</v>
      </c>
    </row>
    <row r="807" spans="1:27" x14ac:dyDescent="0.45">
      <c r="A807">
        <f t="shared" si="122"/>
        <v>5</v>
      </c>
      <c r="B807" s="2">
        <v>44533</v>
      </c>
      <c r="C807" s="9">
        <v>44536</v>
      </c>
      <c r="D807" s="3" t="str">
        <f t="shared" si="128"/>
        <v>Close</v>
      </c>
      <c r="E807" t="s">
        <v>187</v>
      </c>
      <c r="F807" t="str">
        <f>IF(A807="","",IF($K$4=1,SUBSTITUTE(SUBSTITUTE(E807,"_","&amp;")&amp;" "&amp;'[1]Expiry Dates Fut'!$A$8&amp;"-NSF",#REF!,#REF!),"nse_fo|"&amp;SUBSTITUTE(E807,"_","&amp;")&amp;$B$4))</f>
        <v>nse_fo|INDHOTELEntry Date</v>
      </c>
      <c r="G807">
        <v>4022</v>
      </c>
      <c r="H807">
        <v>8044</v>
      </c>
      <c r="I807">
        <f t="shared" si="121"/>
        <v>2</v>
      </c>
      <c r="J807" s="6">
        <v>195.45</v>
      </c>
      <c r="K807" s="5">
        <f t="shared" si="123"/>
        <v>1572199.7999999998</v>
      </c>
      <c r="L807" s="4">
        <v>191.6</v>
      </c>
      <c r="M807" s="4">
        <f t="shared" si="124"/>
        <v>-30969.399999999954</v>
      </c>
      <c r="N807" s="6">
        <v>309.35741891999999</v>
      </c>
      <c r="O807" s="6">
        <f t="shared" si="125"/>
        <v>-31278.757418919955</v>
      </c>
      <c r="P807" s="5">
        <f t="shared" si="126"/>
        <v>1541230.4</v>
      </c>
      <c r="Q807" s="5" t="str">
        <f t="shared" si="127"/>
        <v/>
      </c>
      <c r="R807">
        <v>1</v>
      </c>
      <c r="S807">
        <v>0</v>
      </c>
      <c r="T807">
        <v>2</v>
      </c>
      <c r="U807">
        <v>0</v>
      </c>
      <c r="V807">
        <v>900</v>
      </c>
      <c r="W807">
        <v>300</v>
      </c>
      <c r="X807">
        <f t="shared" si="120"/>
        <v>114000</v>
      </c>
      <c r="Y807">
        <v>92500</v>
      </c>
      <c r="Z807" s="7">
        <v>4000000</v>
      </c>
      <c r="AA807">
        <v>2</v>
      </c>
    </row>
    <row r="808" spans="1:27" x14ac:dyDescent="0.45">
      <c r="A808">
        <f t="shared" si="122"/>
        <v>6</v>
      </c>
      <c r="B808" s="2">
        <v>44533</v>
      </c>
      <c r="C808" s="9">
        <v>44536</v>
      </c>
      <c r="D808" s="3" t="str">
        <f t="shared" si="128"/>
        <v>Close</v>
      </c>
      <c r="E808" t="s">
        <v>34</v>
      </c>
      <c r="F808" t="str">
        <f>IF(A808="","",IF($K$4=1,SUBSTITUTE(SUBSTITUTE(E808,"_","&amp;")&amp;" "&amp;'[1]Expiry Dates Fut'!$A$8&amp;"-NSF",#REF!,#REF!),"nse_fo|"&amp;SUBSTITUTE(E808,"_","&amp;")&amp;$B$4))</f>
        <v>nse_fo|PVREntry Date</v>
      </c>
      <c r="G808">
        <v>407</v>
      </c>
      <c r="H808">
        <v>1221</v>
      </c>
      <c r="I808">
        <f t="shared" si="121"/>
        <v>3</v>
      </c>
      <c r="J808" s="6">
        <v>1465.75</v>
      </c>
      <c r="K808" s="5">
        <f t="shared" si="123"/>
        <v>1789680.75</v>
      </c>
      <c r="L808" s="4">
        <v>1436.65</v>
      </c>
      <c r="M808" s="4">
        <f t="shared" si="124"/>
        <v>-35531.099999999889</v>
      </c>
      <c r="N808" s="6">
        <v>345.58680784000001</v>
      </c>
      <c r="O808" s="6">
        <f t="shared" si="125"/>
        <v>-35876.686807839891</v>
      </c>
      <c r="P808" s="5">
        <f t="shared" si="126"/>
        <v>1754149.6500000001</v>
      </c>
      <c r="Q808" s="5" t="str">
        <f t="shared" si="127"/>
        <v/>
      </c>
      <c r="R808">
        <v>2</v>
      </c>
      <c r="S808">
        <v>1</v>
      </c>
      <c r="T808">
        <v>1</v>
      </c>
      <c r="U808">
        <v>0</v>
      </c>
      <c r="V808">
        <v>900</v>
      </c>
      <c r="W808">
        <v>300</v>
      </c>
      <c r="X808">
        <f t="shared" ref="X808:X854" si="129">+IF(B808="","",IF(WEEKDAY(B808)=2,IF(R808=1,102500,IF(AND(R808=2,S808=1),103000,IF(AND(R808=2,S808=2),103500,104000))),IF(R808=1,114000,IF(AND(R808=2,S808=1),114500,IF(AND(R808=2,S808=2),115000,115500)))))</f>
        <v>114500</v>
      </c>
      <c r="Y808">
        <v>92500</v>
      </c>
      <c r="Z808" s="7">
        <v>4000000</v>
      </c>
      <c r="AA808">
        <v>2</v>
      </c>
    </row>
    <row r="809" spans="1:27" x14ac:dyDescent="0.45">
      <c r="A809">
        <v>1</v>
      </c>
      <c r="B809" s="2">
        <v>44537</v>
      </c>
      <c r="C809" s="9">
        <v>44538</v>
      </c>
      <c r="D809" s="3" t="str">
        <f t="shared" si="128"/>
        <v>Close</v>
      </c>
      <c r="E809" t="s">
        <v>54</v>
      </c>
      <c r="F809" t="str">
        <f>IF(A809="","",IF($K$4=1,SUBSTITUTE(SUBSTITUTE(E809,"_","&amp;")&amp;" "&amp;'[1]Expiry Dates Fut'!$A$8&amp;"-NSF",#REF!,#REF!),"nse_fo|"&amp;SUBSTITUTE(E809,"_","&amp;")&amp;$B$4))</f>
        <v>nse_fo|TORNTPHARMEntry Date</v>
      </c>
      <c r="G809">
        <v>250</v>
      </c>
      <c r="H809">
        <v>500</v>
      </c>
      <c r="I809">
        <f t="shared" ref="I809:I854" si="130">+IF(D809="","",H809/G809)</f>
        <v>2</v>
      </c>
      <c r="J809" s="6">
        <v>3065.6</v>
      </c>
      <c r="K809" s="5">
        <f t="shared" si="123"/>
        <v>1532800</v>
      </c>
      <c r="L809" s="4">
        <v>3087.75</v>
      </c>
      <c r="M809" s="4">
        <f t="shared" si="124"/>
        <v>11075.000000000045</v>
      </c>
      <c r="N809" s="6">
        <v>307.92970500000007</v>
      </c>
      <c r="O809" s="6">
        <f t="shared" si="125"/>
        <v>10767.070295000045</v>
      </c>
      <c r="P809" s="5">
        <f t="shared" si="126"/>
        <v>1543875</v>
      </c>
      <c r="Q809" s="5" t="str">
        <f t="shared" si="127"/>
        <v/>
      </c>
      <c r="R809">
        <v>2</v>
      </c>
      <c r="S809">
        <v>1</v>
      </c>
      <c r="T809">
        <v>2</v>
      </c>
      <c r="U809">
        <v>0</v>
      </c>
      <c r="V809">
        <v>900</v>
      </c>
      <c r="W809">
        <v>300</v>
      </c>
      <c r="X809">
        <f t="shared" si="129"/>
        <v>114500</v>
      </c>
      <c r="Y809">
        <v>92500</v>
      </c>
      <c r="Z809" s="7">
        <v>4000000</v>
      </c>
      <c r="AA809">
        <v>2</v>
      </c>
    </row>
    <row r="810" spans="1:27" x14ac:dyDescent="0.45">
      <c r="A810">
        <v>1</v>
      </c>
      <c r="B810" s="2">
        <v>44538</v>
      </c>
      <c r="C810" s="9">
        <v>44539</v>
      </c>
      <c r="D810" s="3" t="str">
        <f t="shared" si="128"/>
        <v>Close</v>
      </c>
      <c r="E810" t="s">
        <v>200</v>
      </c>
      <c r="F810" t="str">
        <f>IF(A810="","",IF($K$4=1,SUBSTITUTE(SUBSTITUTE(E810,"_","&amp;")&amp;" "&amp;'[1]Expiry Dates Fut'!$A$8&amp;"-NSF",#REF!,#REF!),"nse_fo|"&amp;SUBSTITUTE(E810,"_","&amp;")&amp;$B$4))</f>
        <v>nse_fo|DALBHARATEntry Date</v>
      </c>
      <c r="G810">
        <v>250</v>
      </c>
      <c r="H810">
        <v>750</v>
      </c>
      <c r="I810">
        <f t="shared" si="130"/>
        <v>3</v>
      </c>
      <c r="J810" s="6">
        <v>1915.25</v>
      </c>
      <c r="K810" s="5">
        <f t="shared" si="123"/>
        <v>1436437.5</v>
      </c>
      <c r="L810" s="4">
        <v>1910.5</v>
      </c>
      <c r="M810" s="4">
        <f t="shared" si="124"/>
        <v>-3562.5</v>
      </c>
      <c r="N810" s="6">
        <v>289.80133749999993</v>
      </c>
      <c r="O810" s="6">
        <f t="shared" si="125"/>
        <v>-3852.3013375</v>
      </c>
      <c r="P810" s="5">
        <f t="shared" si="126"/>
        <v>1432875</v>
      </c>
      <c r="Q810" s="5" t="str">
        <f t="shared" si="127"/>
        <v/>
      </c>
      <c r="R810">
        <v>1</v>
      </c>
      <c r="S810">
        <v>0</v>
      </c>
      <c r="T810">
        <v>1</v>
      </c>
      <c r="U810">
        <v>0</v>
      </c>
      <c r="V810">
        <v>900</v>
      </c>
      <c r="W810">
        <v>300</v>
      </c>
      <c r="X810">
        <f t="shared" si="129"/>
        <v>114000</v>
      </c>
      <c r="Y810">
        <v>92500</v>
      </c>
      <c r="Z810" s="7">
        <v>4000000</v>
      </c>
      <c r="AA810">
        <v>2</v>
      </c>
    </row>
    <row r="811" spans="1:27" x14ac:dyDescent="0.45">
      <c r="A811">
        <f t="shared" si="122"/>
        <v>2</v>
      </c>
      <c r="B811" s="2">
        <v>44538</v>
      </c>
      <c r="C811" s="9">
        <v>44539</v>
      </c>
      <c r="D811" s="3" t="str">
        <f t="shared" si="128"/>
        <v>Close</v>
      </c>
      <c r="E811" t="s">
        <v>193</v>
      </c>
      <c r="F811" t="str">
        <f>IF(A811="","",IF($K$4=1,SUBSTITUTE(SUBSTITUTE(E811,"_","&amp;")&amp;" "&amp;'[1]Expiry Dates Fut'!$A$8&amp;"-NSF",#REF!,#REF!),"nse_fo|"&amp;SUBSTITUTE(E811,"_","&amp;")&amp;$B$4))</f>
        <v>nse_fo|DELTACORPEntry Date</v>
      </c>
      <c r="G811">
        <v>2300</v>
      </c>
      <c r="H811">
        <v>4600</v>
      </c>
      <c r="I811">
        <f t="shared" si="130"/>
        <v>2</v>
      </c>
      <c r="J811" s="6">
        <v>269.60000000000002</v>
      </c>
      <c r="K811" s="5">
        <f t="shared" si="123"/>
        <v>1240160</v>
      </c>
      <c r="L811" s="4">
        <v>269.2</v>
      </c>
      <c r="M811" s="4">
        <f t="shared" si="124"/>
        <v>-1840.0000000001569</v>
      </c>
      <c r="N811" s="6">
        <v>256.80580800000001</v>
      </c>
      <c r="O811" s="6">
        <f t="shared" si="125"/>
        <v>-2096.805808000157</v>
      </c>
      <c r="P811" s="5">
        <f t="shared" si="126"/>
        <v>1238320</v>
      </c>
      <c r="Q811" s="5" t="str">
        <f t="shared" si="127"/>
        <v/>
      </c>
      <c r="R811">
        <v>1</v>
      </c>
      <c r="S811">
        <v>0</v>
      </c>
      <c r="T811">
        <v>1</v>
      </c>
      <c r="U811">
        <v>0</v>
      </c>
      <c r="V811">
        <v>900</v>
      </c>
      <c r="W811">
        <v>300</v>
      </c>
      <c r="X811">
        <f t="shared" si="129"/>
        <v>114000</v>
      </c>
      <c r="Y811">
        <v>92500</v>
      </c>
      <c r="Z811" s="7">
        <v>4000000</v>
      </c>
      <c r="AA811">
        <v>2</v>
      </c>
    </row>
    <row r="812" spans="1:27" x14ac:dyDescent="0.45">
      <c r="A812">
        <f t="shared" si="122"/>
        <v>3</v>
      </c>
      <c r="B812" s="2">
        <v>44538</v>
      </c>
      <c r="C812" s="9">
        <v>44539</v>
      </c>
      <c r="D812" s="3" t="str">
        <f t="shared" si="128"/>
        <v>Close</v>
      </c>
      <c r="E812" t="s">
        <v>187</v>
      </c>
      <c r="F812" t="str">
        <f>IF(A812="","",IF($K$4=1,SUBSTITUTE(SUBSTITUTE(E812,"_","&amp;")&amp;" "&amp;'[1]Expiry Dates Fut'!$A$8&amp;"-NSF",#REF!,#REF!),"nse_fo|"&amp;SUBSTITUTE(E812,"_","&amp;")&amp;$B$4))</f>
        <v>nse_fo|INDHOTELEntry Date</v>
      </c>
      <c r="G812">
        <v>4022</v>
      </c>
      <c r="H812">
        <v>8044</v>
      </c>
      <c r="I812">
        <f t="shared" si="130"/>
        <v>2</v>
      </c>
      <c r="J812" s="6">
        <v>204.15</v>
      </c>
      <c r="K812" s="5">
        <f t="shared" si="123"/>
        <v>1642182.6</v>
      </c>
      <c r="L812" s="4">
        <v>202.67500000000001</v>
      </c>
      <c r="M812" s="4">
        <f t="shared" si="124"/>
        <v>-11864.899999999954</v>
      </c>
      <c r="N812" s="6">
        <v>323.57892938000003</v>
      </c>
      <c r="O812" s="6">
        <f t="shared" si="125"/>
        <v>-12188.478929379955</v>
      </c>
      <c r="P812" s="5">
        <f t="shared" si="126"/>
        <v>1630317.7000000002</v>
      </c>
      <c r="Q812" s="5" t="str">
        <f t="shared" si="127"/>
        <v/>
      </c>
      <c r="R812">
        <v>1</v>
      </c>
      <c r="S812">
        <v>0</v>
      </c>
      <c r="T812">
        <v>2</v>
      </c>
      <c r="U812">
        <v>0</v>
      </c>
      <c r="V812">
        <v>900</v>
      </c>
      <c r="W812">
        <v>300</v>
      </c>
      <c r="X812">
        <f t="shared" si="129"/>
        <v>114000</v>
      </c>
      <c r="Y812">
        <v>92500</v>
      </c>
      <c r="Z812" s="7">
        <v>4000000</v>
      </c>
      <c r="AA812">
        <v>2</v>
      </c>
    </row>
    <row r="813" spans="1:27" x14ac:dyDescent="0.45">
      <c r="A813">
        <f t="shared" si="122"/>
        <v>4</v>
      </c>
      <c r="B813" s="2">
        <v>44538</v>
      </c>
      <c r="C813" s="9">
        <v>44539</v>
      </c>
      <c r="D813" s="3" t="str">
        <f t="shared" si="128"/>
        <v>Close</v>
      </c>
      <c r="E813" t="s">
        <v>38</v>
      </c>
      <c r="F813" t="str">
        <f>IF(A813="","",IF($K$4=1,SUBSTITUTE(SUBSTITUTE(E813,"_","&amp;")&amp;" "&amp;'[1]Expiry Dates Fut'!$A$8&amp;"-NSF",#REF!,#REF!),"nse_fo|"&amp;SUBSTITUTE(E813,"_","&amp;")&amp;$B$4))</f>
        <v>nse_fo|MCXEntry Date</v>
      </c>
      <c r="G813">
        <v>350</v>
      </c>
      <c r="H813">
        <v>700</v>
      </c>
      <c r="I813">
        <f t="shared" si="130"/>
        <v>2</v>
      </c>
      <c r="J813" s="6">
        <v>1711</v>
      </c>
      <c r="K813" s="5">
        <f t="shared" si="123"/>
        <v>1197700</v>
      </c>
      <c r="L813" s="4">
        <v>1712.5250000000001</v>
      </c>
      <c r="M813" s="4">
        <f t="shared" si="124"/>
        <v>1067.5000000000637</v>
      </c>
      <c r="N813" s="6">
        <v>249.98385050000002</v>
      </c>
      <c r="O813" s="6">
        <f t="shared" si="125"/>
        <v>817.51614950006365</v>
      </c>
      <c r="P813" s="5">
        <f t="shared" si="126"/>
        <v>1198767.5</v>
      </c>
      <c r="Q813" s="5" t="str">
        <f t="shared" si="127"/>
        <v/>
      </c>
      <c r="R813">
        <v>1</v>
      </c>
      <c r="S813">
        <v>0</v>
      </c>
      <c r="T813">
        <v>2</v>
      </c>
      <c r="U813">
        <v>0</v>
      </c>
      <c r="V813">
        <v>900</v>
      </c>
      <c r="W813">
        <v>300</v>
      </c>
      <c r="X813">
        <f t="shared" si="129"/>
        <v>114000</v>
      </c>
      <c r="Y813">
        <v>92500</v>
      </c>
      <c r="Z813" s="7">
        <v>4000000</v>
      </c>
      <c r="AA813">
        <v>2</v>
      </c>
    </row>
    <row r="814" spans="1:27" x14ac:dyDescent="0.45">
      <c r="A814">
        <f t="shared" si="122"/>
        <v>5</v>
      </c>
      <c r="B814" s="2">
        <v>44538</v>
      </c>
      <c r="C814" s="9">
        <v>44539</v>
      </c>
      <c r="D814" s="3" t="str">
        <f t="shared" si="128"/>
        <v>Close</v>
      </c>
      <c r="E814" t="s">
        <v>201</v>
      </c>
      <c r="F814" t="str">
        <f>IF(A814="","",IF($K$4=1,SUBSTITUTE(SUBSTITUTE(E814,"_","&amp;")&amp;" "&amp;'[1]Expiry Dates Fut'!$A$8&amp;"-NSF",#REF!,#REF!),"nse_fo|"&amp;SUBSTITUTE(E814,"_","&amp;")&amp;$B$4))</f>
        <v>nse_fo|WHIRLPOOLEntry Date</v>
      </c>
      <c r="G814">
        <v>250</v>
      </c>
      <c r="H814">
        <v>750</v>
      </c>
      <c r="I814">
        <f t="shared" si="130"/>
        <v>3</v>
      </c>
      <c r="J814" s="6">
        <v>1909.65</v>
      </c>
      <c r="K814" s="5">
        <f t="shared" si="123"/>
        <v>1432237.5</v>
      </c>
      <c r="L814" s="4">
        <v>1902.91666667</v>
      </c>
      <c r="M814" s="4">
        <f t="shared" si="124"/>
        <v>-5049.9999975000374</v>
      </c>
      <c r="N814" s="6">
        <v>288.90535500031149</v>
      </c>
      <c r="O814" s="6">
        <f t="shared" si="125"/>
        <v>-5338.9053525003492</v>
      </c>
      <c r="P814" s="5">
        <f t="shared" si="126"/>
        <v>1427187.5000025001</v>
      </c>
      <c r="Q814" s="5" t="str">
        <f t="shared" si="127"/>
        <v/>
      </c>
      <c r="R814">
        <v>2</v>
      </c>
      <c r="S814">
        <v>2</v>
      </c>
      <c r="T814">
        <v>1</v>
      </c>
      <c r="U814">
        <v>0</v>
      </c>
      <c r="V814">
        <v>900</v>
      </c>
      <c r="W814">
        <v>300</v>
      </c>
      <c r="X814">
        <f t="shared" si="129"/>
        <v>115000</v>
      </c>
      <c r="Y814">
        <v>92500</v>
      </c>
      <c r="Z814" s="7">
        <v>4000000</v>
      </c>
      <c r="AA814">
        <v>2</v>
      </c>
    </row>
    <row r="815" spans="1:27" x14ac:dyDescent="0.45">
      <c r="A815">
        <v>1</v>
      </c>
      <c r="B815" s="2">
        <v>44539</v>
      </c>
      <c r="C815" s="9">
        <v>44540</v>
      </c>
      <c r="D815" s="3" t="str">
        <f t="shared" si="128"/>
        <v>Close</v>
      </c>
      <c r="E815" t="s">
        <v>202</v>
      </c>
      <c r="F815" t="str">
        <f>IF(A815="","",IF($K$4=1,SUBSTITUTE(SUBSTITUTE(E815,"_","&amp;")&amp;" "&amp;'[1]Expiry Dates Fut'!$A$8&amp;"-NSF",#REF!,#REF!),"nse_fo|"&amp;SUBSTITUTE(E815,"_","&amp;")&amp;$B$4))</f>
        <v>nse_fo|FSLEntry Date</v>
      </c>
      <c r="G815">
        <v>2600</v>
      </c>
      <c r="H815">
        <v>7800</v>
      </c>
      <c r="I815">
        <f t="shared" si="130"/>
        <v>3</v>
      </c>
      <c r="J815" s="6">
        <v>179.05</v>
      </c>
      <c r="K815" s="5">
        <f t="shared" si="123"/>
        <v>1396590</v>
      </c>
      <c r="L815" s="4">
        <v>176.65</v>
      </c>
      <c r="M815" s="4">
        <f t="shared" si="124"/>
        <v>-18720.000000000044</v>
      </c>
      <c r="N815" s="6">
        <v>281.17051600000002</v>
      </c>
      <c r="O815" s="6">
        <f t="shared" si="125"/>
        <v>-19001.170516000042</v>
      </c>
      <c r="P815" s="5">
        <f t="shared" si="126"/>
        <v>1377870</v>
      </c>
      <c r="Q815" s="5" t="str">
        <f t="shared" si="127"/>
        <v/>
      </c>
      <c r="R815">
        <v>2</v>
      </c>
      <c r="S815">
        <v>2</v>
      </c>
      <c r="T815">
        <v>1</v>
      </c>
      <c r="U815">
        <v>0</v>
      </c>
      <c r="V815">
        <v>900</v>
      </c>
      <c r="W815">
        <v>300</v>
      </c>
      <c r="X815">
        <f t="shared" si="129"/>
        <v>115000</v>
      </c>
      <c r="Y815">
        <v>92500</v>
      </c>
      <c r="Z815" s="7">
        <v>4000000</v>
      </c>
      <c r="AA815">
        <v>2</v>
      </c>
    </row>
    <row r="816" spans="1:27" x14ac:dyDescent="0.45">
      <c r="A816">
        <f t="shared" si="122"/>
        <v>2</v>
      </c>
      <c r="B816" s="2">
        <v>44539</v>
      </c>
      <c r="C816" s="9">
        <v>44540</v>
      </c>
      <c r="D816" s="3" t="str">
        <f t="shared" si="128"/>
        <v>Close</v>
      </c>
      <c r="E816" t="s">
        <v>71</v>
      </c>
      <c r="F816" t="str">
        <f>IF(A816="","",IF($K$4=1,SUBSTITUTE(SUBSTITUTE(E816,"_","&amp;")&amp;" "&amp;'[1]Expiry Dates Fut'!$A$8&amp;"-NSF",#REF!,#REF!),"nse_fo|"&amp;SUBSTITUTE(E816,"_","&amp;")&amp;$B$4))</f>
        <v>nse_fo|GMRINFRAEntry Date</v>
      </c>
      <c r="G816">
        <v>22500</v>
      </c>
      <c r="H816">
        <v>22500</v>
      </c>
      <c r="I816">
        <f t="shared" si="130"/>
        <v>1</v>
      </c>
      <c r="J816" s="6">
        <v>44.35</v>
      </c>
      <c r="K816" s="5">
        <f t="shared" si="123"/>
        <v>997875</v>
      </c>
      <c r="L816" s="4">
        <v>44.7</v>
      </c>
      <c r="M816" s="4">
        <f t="shared" si="124"/>
        <v>7875.0000000000318</v>
      </c>
      <c r="N816" s="6">
        <v>217.02167500000004</v>
      </c>
      <c r="O816" s="6">
        <f t="shared" si="125"/>
        <v>7657.9783250000319</v>
      </c>
      <c r="P816" s="5">
        <f t="shared" si="126"/>
        <v>1005750.0000000001</v>
      </c>
      <c r="Q816" s="5" t="str">
        <f t="shared" si="127"/>
        <v/>
      </c>
      <c r="R816">
        <v>1</v>
      </c>
      <c r="S816">
        <v>0</v>
      </c>
      <c r="T816">
        <v>1</v>
      </c>
      <c r="U816">
        <v>0</v>
      </c>
      <c r="V816">
        <v>900</v>
      </c>
      <c r="W816">
        <v>300</v>
      </c>
      <c r="X816">
        <f t="shared" si="129"/>
        <v>114000</v>
      </c>
      <c r="Y816">
        <v>92500</v>
      </c>
      <c r="Z816" s="7">
        <v>4000000</v>
      </c>
      <c r="AA816">
        <v>2</v>
      </c>
    </row>
    <row r="817" spans="1:27" x14ac:dyDescent="0.45">
      <c r="A817">
        <f t="shared" si="122"/>
        <v>3</v>
      </c>
      <c r="B817" s="2">
        <v>44539</v>
      </c>
      <c r="C817" s="9">
        <v>44540</v>
      </c>
      <c r="D817" s="3" t="str">
        <f t="shared" si="128"/>
        <v>Close</v>
      </c>
      <c r="E817" t="s">
        <v>56</v>
      </c>
      <c r="F817" t="str">
        <f>IF(A817="","",IF($K$4=1,SUBSTITUTE(SUBSTITUTE(E817,"_","&amp;")&amp;" "&amp;'[1]Expiry Dates Fut'!$A$8&amp;"-NSF",#REF!,#REF!),"nse_fo|"&amp;SUBSTITUTE(E817,"_","&amp;")&amp;$B$4))</f>
        <v>nse_fo|IDEAEntry Date</v>
      </c>
      <c r="G817">
        <v>70000</v>
      </c>
      <c r="H817">
        <v>70000</v>
      </c>
      <c r="I817">
        <f t="shared" si="130"/>
        <v>1</v>
      </c>
      <c r="J817" s="6">
        <v>16.100000000000001</v>
      </c>
      <c r="K817" s="5">
        <f t="shared" si="123"/>
        <v>1127000</v>
      </c>
      <c r="L817" s="4">
        <v>16.75</v>
      </c>
      <c r="M817" s="4">
        <f t="shared" si="124"/>
        <v>45499.999999999898</v>
      </c>
      <c r="N817" s="6">
        <v>243.55770000000001</v>
      </c>
      <c r="O817" s="6">
        <f t="shared" si="125"/>
        <v>45256.442299999901</v>
      </c>
      <c r="P817" s="5">
        <f t="shared" si="126"/>
        <v>1172500</v>
      </c>
      <c r="Q817" s="5" t="str">
        <f t="shared" si="127"/>
        <v/>
      </c>
      <c r="R817">
        <v>1</v>
      </c>
      <c r="S817">
        <v>0</v>
      </c>
      <c r="T817">
        <v>1</v>
      </c>
      <c r="U817">
        <v>0</v>
      </c>
      <c r="V817">
        <v>900</v>
      </c>
      <c r="W817">
        <v>300</v>
      </c>
      <c r="X817">
        <f t="shared" si="129"/>
        <v>114000</v>
      </c>
      <c r="Y817">
        <v>92500</v>
      </c>
      <c r="Z817" s="7">
        <v>4000000</v>
      </c>
      <c r="AA817">
        <v>2</v>
      </c>
    </row>
    <row r="818" spans="1:27" x14ac:dyDescent="0.45">
      <c r="A818">
        <f t="shared" si="122"/>
        <v>4</v>
      </c>
      <c r="B818" s="2">
        <v>44539</v>
      </c>
      <c r="C818" s="9">
        <v>44540</v>
      </c>
      <c r="D818" s="3" t="str">
        <f t="shared" si="128"/>
        <v>Close</v>
      </c>
      <c r="E818" t="s">
        <v>156</v>
      </c>
      <c r="F818" t="str">
        <f>IF(A818="","",IF($K$4=1,SUBSTITUTE(SUBSTITUTE(E818,"_","&amp;")&amp;" "&amp;'[1]Expiry Dates Fut'!$A$8&amp;"-NSF",#REF!,#REF!),"nse_fo|"&amp;SUBSTITUTE(E818,"_","&amp;")&amp;$B$4))</f>
        <v>nse_fo|INDUSTOWEREntry Date</v>
      </c>
      <c r="G818">
        <v>2800</v>
      </c>
      <c r="H818">
        <v>5600</v>
      </c>
      <c r="I818">
        <f t="shared" si="130"/>
        <v>2</v>
      </c>
      <c r="J818" s="6">
        <v>278.05</v>
      </c>
      <c r="K818" s="5">
        <f t="shared" si="123"/>
        <v>1557080</v>
      </c>
      <c r="L818" s="4">
        <v>276.92500000000001</v>
      </c>
      <c r="M818" s="4">
        <f t="shared" si="124"/>
        <v>-6300</v>
      </c>
      <c r="N818" s="6">
        <v>309.87295600000004</v>
      </c>
      <c r="O818" s="6">
        <f t="shared" si="125"/>
        <v>-6609.8729560000002</v>
      </c>
      <c r="P818" s="5">
        <f t="shared" si="126"/>
        <v>1550780</v>
      </c>
      <c r="Q818" s="5" t="str">
        <f t="shared" si="127"/>
        <v/>
      </c>
      <c r="R818">
        <v>1</v>
      </c>
      <c r="S818">
        <v>0</v>
      </c>
      <c r="T818">
        <v>2</v>
      </c>
      <c r="U818">
        <v>0</v>
      </c>
      <c r="V818">
        <v>900</v>
      </c>
      <c r="W818">
        <v>300</v>
      </c>
      <c r="X818">
        <f t="shared" si="129"/>
        <v>114000</v>
      </c>
      <c r="Y818">
        <v>92500</v>
      </c>
      <c r="Z818" s="7">
        <v>4000000</v>
      </c>
      <c r="AA818">
        <v>2</v>
      </c>
    </row>
    <row r="819" spans="1:27" x14ac:dyDescent="0.45">
      <c r="A819">
        <v>1</v>
      </c>
      <c r="B819" s="2">
        <v>44540</v>
      </c>
      <c r="C819" s="9">
        <v>44543</v>
      </c>
      <c r="D819" s="3" t="str">
        <f t="shared" si="128"/>
        <v>Close</v>
      </c>
      <c r="E819" t="s">
        <v>63</v>
      </c>
      <c r="F819" t="str">
        <f>IF(A819="","",IF($K$4=1,SUBSTITUTE(SUBSTITUTE(E819,"_","&amp;")&amp;" "&amp;'[1]Expiry Dates Fut'!$A$8&amp;"-NSF",#REF!,#REF!),"nse_fo|"&amp;SUBSTITUTE(E819,"_","&amp;")&amp;$B$4))</f>
        <v>nse_fo|ADANIENTEntry Date</v>
      </c>
      <c r="G819">
        <v>500</v>
      </c>
      <c r="H819">
        <v>1000</v>
      </c>
      <c r="I819">
        <f t="shared" si="130"/>
        <v>2</v>
      </c>
      <c r="J819" s="6">
        <v>1774.35</v>
      </c>
      <c r="K819" s="5">
        <f t="shared" si="123"/>
        <v>1774350</v>
      </c>
      <c r="L819" s="4">
        <v>1756.1</v>
      </c>
      <c r="M819" s="4">
        <f t="shared" si="124"/>
        <v>-18250</v>
      </c>
      <c r="N819" s="6">
        <v>345.14607000000007</v>
      </c>
      <c r="O819" s="6">
        <f t="shared" si="125"/>
        <v>-18595.146069999999</v>
      </c>
      <c r="P819" s="5">
        <f t="shared" si="126"/>
        <v>1756100</v>
      </c>
      <c r="Q819" s="5" t="str">
        <f t="shared" si="127"/>
        <v/>
      </c>
      <c r="R819">
        <v>1</v>
      </c>
      <c r="S819">
        <v>0</v>
      </c>
      <c r="T819">
        <v>2</v>
      </c>
      <c r="U819">
        <v>0</v>
      </c>
      <c r="V819">
        <v>900</v>
      </c>
      <c r="W819">
        <v>300</v>
      </c>
      <c r="X819">
        <f t="shared" si="129"/>
        <v>114000</v>
      </c>
      <c r="Y819">
        <v>92500</v>
      </c>
      <c r="Z819" s="7">
        <v>4000000</v>
      </c>
      <c r="AA819">
        <v>2</v>
      </c>
    </row>
    <row r="820" spans="1:27" x14ac:dyDescent="0.45">
      <c r="A820">
        <f t="shared" si="122"/>
        <v>2</v>
      </c>
      <c r="B820" s="2">
        <v>44540</v>
      </c>
      <c r="C820" s="9">
        <v>44543</v>
      </c>
      <c r="D820" s="3" t="str">
        <f t="shared" si="128"/>
        <v>Close</v>
      </c>
      <c r="E820" t="s">
        <v>96</v>
      </c>
      <c r="F820" t="str">
        <f>IF(A820="","",IF($K$4=1,SUBSTITUTE(SUBSTITUTE(E820,"_","&amp;")&amp;" "&amp;'[1]Expiry Dates Fut'!$A$8&amp;"-NSF",#REF!,#REF!),"nse_fo|"&amp;SUBSTITUTE(E820,"_","&amp;")&amp;$B$4))</f>
        <v>nse_fo|GLENMARKEntry Date</v>
      </c>
      <c r="G820">
        <v>1150</v>
      </c>
      <c r="H820">
        <v>2300</v>
      </c>
      <c r="I820">
        <f t="shared" si="130"/>
        <v>2</v>
      </c>
      <c r="J820" s="6">
        <v>532.25</v>
      </c>
      <c r="K820" s="5">
        <f t="shared" si="123"/>
        <v>1224175</v>
      </c>
      <c r="L820" s="4">
        <v>541.70000000000005</v>
      </c>
      <c r="M820" s="4">
        <f t="shared" si="124"/>
        <v>21735.000000000106</v>
      </c>
      <c r="N820" s="6">
        <v>257.03859100000005</v>
      </c>
      <c r="O820" s="6">
        <f t="shared" si="125"/>
        <v>21477.961409000105</v>
      </c>
      <c r="P820" s="5">
        <f t="shared" si="126"/>
        <v>1245910</v>
      </c>
      <c r="Q820" s="5" t="str">
        <f t="shared" si="127"/>
        <v/>
      </c>
      <c r="R820">
        <v>1</v>
      </c>
      <c r="S820">
        <v>0</v>
      </c>
      <c r="T820">
        <v>1</v>
      </c>
      <c r="U820">
        <v>0</v>
      </c>
      <c r="V820">
        <v>900</v>
      </c>
      <c r="W820">
        <v>300</v>
      </c>
      <c r="X820">
        <f t="shared" si="129"/>
        <v>114000</v>
      </c>
      <c r="Y820">
        <v>92500</v>
      </c>
      <c r="Z820" s="7">
        <v>4000000</v>
      </c>
      <c r="AA820">
        <v>2</v>
      </c>
    </row>
    <row r="821" spans="1:27" x14ac:dyDescent="0.45">
      <c r="A821">
        <f t="shared" si="122"/>
        <v>3</v>
      </c>
      <c r="B821" s="2">
        <v>44540</v>
      </c>
      <c r="C821" s="9">
        <v>44543</v>
      </c>
      <c r="D821" s="3" t="str">
        <f t="shared" si="128"/>
        <v>Close</v>
      </c>
      <c r="E821" t="s">
        <v>190</v>
      </c>
      <c r="F821" t="str">
        <f>IF(A821="","",IF($K$4=1,SUBSTITUTE(SUBSTITUTE(E821,"_","&amp;")&amp;" "&amp;'[1]Expiry Dates Fut'!$A$8&amp;"-NSF",#REF!,#REF!),"nse_fo|"&amp;SUBSTITUTE(E821,"_","&amp;")&amp;$B$4))</f>
        <v>nse_fo|OBEROIRLTYEntry Date</v>
      </c>
      <c r="G821">
        <v>700</v>
      </c>
      <c r="H821">
        <v>1400</v>
      </c>
      <c r="I821">
        <f t="shared" si="130"/>
        <v>2</v>
      </c>
      <c r="J821" s="6">
        <v>900.9</v>
      </c>
      <c r="K821" s="5">
        <f t="shared" si="123"/>
        <v>1261260</v>
      </c>
      <c r="L821" s="4">
        <v>904.25</v>
      </c>
      <c r="M821" s="4">
        <f t="shared" si="124"/>
        <v>4690.0000000000318</v>
      </c>
      <c r="N821" s="6">
        <v>261.18956600000001</v>
      </c>
      <c r="O821" s="6">
        <f t="shared" si="125"/>
        <v>4428.8104340000318</v>
      </c>
      <c r="P821" s="5">
        <f t="shared" si="126"/>
        <v>1265950</v>
      </c>
      <c r="Q821" s="5" t="str">
        <f t="shared" si="127"/>
        <v/>
      </c>
      <c r="R821">
        <v>1</v>
      </c>
      <c r="S821">
        <v>0</v>
      </c>
      <c r="T821">
        <v>1</v>
      </c>
      <c r="U821">
        <v>0</v>
      </c>
      <c r="V821">
        <v>900</v>
      </c>
      <c r="W821">
        <v>300</v>
      </c>
      <c r="X821">
        <f t="shared" si="129"/>
        <v>114000</v>
      </c>
      <c r="Y821">
        <v>92500</v>
      </c>
      <c r="Z821" s="7">
        <v>4000000</v>
      </c>
      <c r="AA821">
        <v>2</v>
      </c>
    </row>
    <row r="822" spans="1:27" x14ac:dyDescent="0.45">
      <c r="A822">
        <f t="shared" si="122"/>
        <v>4</v>
      </c>
      <c r="B822" s="2">
        <v>44540</v>
      </c>
      <c r="C822" s="9">
        <v>44543</v>
      </c>
      <c r="D822" s="3" t="str">
        <f t="shared" si="128"/>
        <v>Close</v>
      </c>
      <c r="E822" t="s">
        <v>36</v>
      </c>
      <c r="F822" t="str">
        <f>IF(A822="","",IF($K$4=1,SUBSTITUTE(SUBSTITUTE(E822,"_","&amp;")&amp;" "&amp;'[1]Expiry Dates Fut'!$A$8&amp;"-NSF",#REF!,#REF!),"nse_fo|"&amp;SUBSTITUTE(E822,"_","&amp;")&amp;$B$4))</f>
        <v>nse_fo|SIEMENSEntry Date</v>
      </c>
      <c r="G822">
        <v>275</v>
      </c>
      <c r="H822">
        <v>550</v>
      </c>
      <c r="I822">
        <f t="shared" si="130"/>
        <v>2</v>
      </c>
      <c r="J822" s="6">
        <v>2468.35</v>
      </c>
      <c r="K822" s="5">
        <f t="shared" si="123"/>
        <v>1357592.5</v>
      </c>
      <c r="L822" s="4">
        <v>2477.0749999999998</v>
      </c>
      <c r="M822" s="4">
        <f t="shared" si="124"/>
        <v>4798.74999999995</v>
      </c>
      <c r="N822" s="6">
        <v>277.50257525000001</v>
      </c>
      <c r="O822" s="6">
        <f t="shared" si="125"/>
        <v>4521.2474247499504</v>
      </c>
      <c r="P822" s="5">
        <f t="shared" si="126"/>
        <v>1362391.25</v>
      </c>
      <c r="Q822" s="5" t="str">
        <f t="shared" si="127"/>
        <v/>
      </c>
      <c r="R822">
        <v>2</v>
      </c>
      <c r="S822">
        <v>2</v>
      </c>
      <c r="T822">
        <v>1</v>
      </c>
      <c r="U822">
        <v>0</v>
      </c>
      <c r="V822">
        <v>900</v>
      </c>
      <c r="W822">
        <v>300</v>
      </c>
      <c r="X822">
        <f t="shared" si="129"/>
        <v>115000</v>
      </c>
      <c r="Y822">
        <v>92500</v>
      </c>
      <c r="Z822" s="7">
        <v>4000000</v>
      </c>
      <c r="AA822">
        <v>2</v>
      </c>
    </row>
    <row r="823" spans="1:27" x14ac:dyDescent="0.45">
      <c r="A823">
        <v>1</v>
      </c>
      <c r="B823" s="2">
        <v>44543</v>
      </c>
      <c r="C823" s="9">
        <v>44544</v>
      </c>
      <c r="D823" s="3" t="str">
        <f t="shared" si="128"/>
        <v>Close</v>
      </c>
      <c r="E823" t="s">
        <v>197</v>
      </c>
      <c r="F823" t="str">
        <f>IF(A823="","",IF($K$4=1,SUBSTITUTE(SUBSTITUTE(E823,"_","&amp;")&amp;" "&amp;'[1]Expiry Dates Fut'!$A$8&amp;"-NSF",#REF!,#REF!),"nse_fo|"&amp;SUBSTITUTE(E823,"_","&amp;")&amp;$B$4))</f>
        <v>nse_fo|BSOFTEntry Date</v>
      </c>
      <c r="G823">
        <v>1300</v>
      </c>
      <c r="H823">
        <v>2600</v>
      </c>
      <c r="I823">
        <f t="shared" si="130"/>
        <v>2</v>
      </c>
      <c r="J823" s="6">
        <v>508.6</v>
      </c>
      <c r="K823" s="5">
        <f t="shared" si="123"/>
        <v>1322360</v>
      </c>
      <c r="L823" s="4">
        <v>508.85</v>
      </c>
      <c r="M823" s="4">
        <f t="shared" si="124"/>
        <v>650</v>
      </c>
      <c r="N823" s="6">
        <v>271.02430200000003</v>
      </c>
      <c r="O823" s="6">
        <f t="shared" si="125"/>
        <v>378.97569799999997</v>
      </c>
      <c r="P823" s="5">
        <f t="shared" si="126"/>
        <v>1323010</v>
      </c>
      <c r="Q823" s="5" t="str">
        <f t="shared" si="127"/>
        <v/>
      </c>
      <c r="R823">
        <v>2</v>
      </c>
      <c r="S823">
        <v>1</v>
      </c>
      <c r="T823">
        <v>1</v>
      </c>
      <c r="U823">
        <v>0</v>
      </c>
      <c r="V823">
        <v>900</v>
      </c>
      <c r="W823">
        <v>300</v>
      </c>
      <c r="X823">
        <f t="shared" si="129"/>
        <v>103000</v>
      </c>
      <c r="Y823">
        <v>92500</v>
      </c>
      <c r="Z823" s="7">
        <v>4000000</v>
      </c>
      <c r="AA823">
        <v>2</v>
      </c>
    </row>
    <row r="824" spans="1:27" x14ac:dyDescent="0.45">
      <c r="A824">
        <f t="shared" si="122"/>
        <v>2</v>
      </c>
      <c r="B824" s="2">
        <v>44543</v>
      </c>
      <c r="C824" s="9">
        <v>44544</v>
      </c>
      <c r="D824" s="3" t="str">
        <f t="shared" si="128"/>
        <v>Close</v>
      </c>
      <c r="E824" t="s">
        <v>153</v>
      </c>
      <c r="F824" t="str">
        <f>IF(A824="","",IF($K$4=1,SUBSTITUTE(SUBSTITUTE(E824,"_","&amp;")&amp;" "&amp;'[1]Expiry Dates Fut'!$A$8&amp;"-NSF",#REF!,#REF!),"nse_fo|"&amp;SUBSTITUTE(E824,"_","&amp;")&amp;$B$4))</f>
        <v>nse_fo|COFORGEEntry Date</v>
      </c>
      <c r="G824">
        <v>100</v>
      </c>
      <c r="H824">
        <v>300</v>
      </c>
      <c r="I824">
        <f t="shared" si="130"/>
        <v>3</v>
      </c>
      <c r="J824" s="6">
        <v>5566.1</v>
      </c>
      <c r="K824" s="5">
        <f t="shared" si="123"/>
        <v>1669830</v>
      </c>
      <c r="L824" s="4">
        <v>5439.9</v>
      </c>
      <c r="M824" s="4">
        <f t="shared" si="124"/>
        <v>-37860.000000000218</v>
      </c>
      <c r="N824" s="6">
        <v>325.01787999999999</v>
      </c>
      <c r="O824" s="6">
        <f t="shared" si="125"/>
        <v>-38185.017880000218</v>
      </c>
      <c r="P824" s="5">
        <f t="shared" si="126"/>
        <v>1631970</v>
      </c>
      <c r="Q824" s="5" t="str">
        <f t="shared" si="127"/>
        <v/>
      </c>
      <c r="R824">
        <v>2</v>
      </c>
      <c r="S824">
        <v>1</v>
      </c>
      <c r="T824">
        <v>1</v>
      </c>
      <c r="U824">
        <v>0</v>
      </c>
      <c r="V824">
        <v>900</v>
      </c>
      <c r="W824">
        <v>300</v>
      </c>
      <c r="X824">
        <f t="shared" si="129"/>
        <v>103000</v>
      </c>
      <c r="Y824">
        <v>92500</v>
      </c>
      <c r="Z824" s="7">
        <v>4000000</v>
      </c>
      <c r="AA824">
        <v>2</v>
      </c>
    </row>
    <row r="825" spans="1:27" x14ac:dyDescent="0.45">
      <c r="A825">
        <f t="shared" si="122"/>
        <v>3</v>
      </c>
      <c r="B825" s="2">
        <v>44543</v>
      </c>
      <c r="C825" s="9">
        <v>44544</v>
      </c>
      <c r="D825" s="3" t="str">
        <f t="shared" si="128"/>
        <v>Close</v>
      </c>
      <c r="E825" t="s">
        <v>170</v>
      </c>
      <c r="F825" t="str">
        <f>IF(A825="","",IF($K$4=1,SUBSTITUTE(SUBSTITUTE(E825,"_","&amp;")&amp;" "&amp;'[1]Expiry Dates Fut'!$A$8&amp;"-NSF",#REF!,#REF!),"nse_fo|"&amp;SUBSTITUTE(E825,"_","&amp;")&amp;$B$4))</f>
        <v>nse_fo|MPHASISEntry Date</v>
      </c>
      <c r="G825">
        <v>325</v>
      </c>
      <c r="H825">
        <v>325</v>
      </c>
      <c r="I825">
        <f t="shared" si="130"/>
        <v>1</v>
      </c>
      <c r="J825" s="6">
        <v>3270.95</v>
      </c>
      <c r="K825" s="5">
        <f t="shared" si="123"/>
        <v>1063058.75</v>
      </c>
      <c r="L825" s="4">
        <v>3196.95</v>
      </c>
      <c r="M825" s="4">
        <f t="shared" si="124"/>
        <v>-24050</v>
      </c>
      <c r="N825" s="6">
        <v>224.07291049999998</v>
      </c>
      <c r="O825" s="6">
        <f t="shared" si="125"/>
        <v>-24274.072910499999</v>
      </c>
      <c r="P825" s="5">
        <f t="shared" si="126"/>
        <v>1039008.7499999999</v>
      </c>
      <c r="Q825" s="5" t="str">
        <f t="shared" si="127"/>
        <v/>
      </c>
      <c r="R825">
        <v>1</v>
      </c>
      <c r="S825">
        <v>0</v>
      </c>
      <c r="T825">
        <v>1</v>
      </c>
      <c r="U825">
        <v>0</v>
      </c>
      <c r="V825">
        <v>900</v>
      </c>
      <c r="W825">
        <v>300</v>
      </c>
      <c r="X825">
        <f t="shared" si="129"/>
        <v>102500</v>
      </c>
      <c r="Y825">
        <v>92500</v>
      </c>
      <c r="Z825" s="7">
        <v>4000000</v>
      </c>
      <c r="AA825">
        <v>2</v>
      </c>
    </row>
    <row r="826" spans="1:27" x14ac:dyDescent="0.45">
      <c r="A826">
        <f t="shared" si="122"/>
        <v>4</v>
      </c>
      <c r="B826" s="2">
        <v>44543</v>
      </c>
      <c r="C826" s="9">
        <v>44544</v>
      </c>
      <c r="D826" s="3" t="str">
        <f t="shared" si="128"/>
        <v>Close</v>
      </c>
      <c r="E826" t="s">
        <v>67</v>
      </c>
      <c r="F826" t="str">
        <f>IF(A826="","",IF($K$4=1,SUBSTITUTE(SUBSTITUTE(E826,"_","&amp;")&amp;" "&amp;'[1]Expiry Dates Fut'!$A$8&amp;"-NSF",#REF!,#REF!),"nse_fo|"&amp;SUBSTITUTE(E826,"_","&amp;")&amp;$B$4))</f>
        <v>nse_fo|PELEntry Date</v>
      </c>
      <c r="G826">
        <v>275</v>
      </c>
      <c r="H826">
        <v>550</v>
      </c>
      <c r="I826">
        <f t="shared" si="130"/>
        <v>2</v>
      </c>
      <c r="J826" s="6">
        <v>2798.45</v>
      </c>
      <c r="K826" s="5">
        <f t="shared" si="123"/>
        <v>1539147.5</v>
      </c>
      <c r="L826" s="4">
        <v>2667.15</v>
      </c>
      <c r="M826" s="4">
        <f t="shared" si="124"/>
        <v>-72214.999999999854</v>
      </c>
      <c r="N826" s="6">
        <v>298.62576800000005</v>
      </c>
      <c r="O826" s="6">
        <f t="shared" si="125"/>
        <v>-72513.625767999853</v>
      </c>
      <c r="P826" s="5">
        <f t="shared" si="126"/>
        <v>1466932.5</v>
      </c>
      <c r="Q826" s="5" t="str">
        <f t="shared" si="127"/>
        <v/>
      </c>
      <c r="R826">
        <v>1</v>
      </c>
      <c r="S826">
        <v>0</v>
      </c>
      <c r="T826">
        <v>1</v>
      </c>
      <c r="U826">
        <v>0</v>
      </c>
      <c r="V826">
        <v>900</v>
      </c>
      <c r="W826">
        <v>300</v>
      </c>
      <c r="X826">
        <f t="shared" si="129"/>
        <v>102500</v>
      </c>
      <c r="Y826">
        <v>92500</v>
      </c>
      <c r="Z826" s="7">
        <v>4000000</v>
      </c>
      <c r="AA826">
        <v>2</v>
      </c>
    </row>
    <row r="827" spans="1:27" x14ac:dyDescent="0.45">
      <c r="A827">
        <f t="shared" si="122"/>
        <v>5</v>
      </c>
      <c r="B827" s="2">
        <v>44543</v>
      </c>
      <c r="C827" s="9">
        <v>44544</v>
      </c>
      <c r="D827" s="3" t="str">
        <f t="shared" si="128"/>
        <v>Close</v>
      </c>
      <c r="E827" t="s">
        <v>36</v>
      </c>
      <c r="F827" t="str">
        <f>IF(A827="","",IF($K$4=1,SUBSTITUTE(SUBSTITUTE(E827,"_","&amp;")&amp;" "&amp;'[1]Expiry Dates Fut'!$A$8&amp;"-NSF",#REF!,#REF!),"nse_fo|"&amp;SUBSTITUTE(E827,"_","&amp;")&amp;$B$4))</f>
        <v>nse_fo|SIEMENSEntry Date</v>
      </c>
      <c r="G827">
        <v>275</v>
      </c>
      <c r="H827">
        <v>550</v>
      </c>
      <c r="I827">
        <f t="shared" si="130"/>
        <v>2</v>
      </c>
      <c r="J827" s="6">
        <v>2573.8000000000002</v>
      </c>
      <c r="K827" s="5">
        <f t="shared" si="123"/>
        <v>1415590</v>
      </c>
      <c r="L827" s="4">
        <v>2531.4499999999998</v>
      </c>
      <c r="M827" s="4">
        <f t="shared" si="124"/>
        <v>-23292.5000000002</v>
      </c>
      <c r="N827" s="6">
        <v>283.81558249999995</v>
      </c>
      <c r="O827" s="6">
        <f t="shared" si="125"/>
        <v>-23576.3155825002</v>
      </c>
      <c r="P827" s="5">
        <f t="shared" si="126"/>
        <v>1392297.5</v>
      </c>
      <c r="Q827" s="5" t="str">
        <f t="shared" si="127"/>
        <v/>
      </c>
      <c r="R827">
        <v>1</v>
      </c>
      <c r="S827">
        <v>0</v>
      </c>
      <c r="T827">
        <v>1</v>
      </c>
      <c r="U827">
        <v>0</v>
      </c>
      <c r="V827">
        <v>900</v>
      </c>
      <c r="W827">
        <v>300</v>
      </c>
      <c r="X827">
        <f t="shared" si="129"/>
        <v>102500</v>
      </c>
      <c r="Y827">
        <v>92500</v>
      </c>
      <c r="Z827" s="7">
        <v>4000000</v>
      </c>
      <c r="AA827">
        <v>2</v>
      </c>
    </row>
    <row r="828" spans="1:27" x14ac:dyDescent="0.45">
      <c r="A828">
        <f t="shared" si="122"/>
        <v>6</v>
      </c>
      <c r="B828" s="2">
        <v>44543</v>
      </c>
      <c r="C828" s="9">
        <v>44544</v>
      </c>
      <c r="D828" s="3" t="str">
        <f t="shared" si="128"/>
        <v>Close</v>
      </c>
      <c r="E828" t="s">
        <v>180</v>
      </c>
      <c r="F828" t="str">
        <f>IF(A828="","",IF($K$4=1,SUBSTITUTE(SUBSTITUTE(E828,"_","&amp;")&amp;" "&amp;'[1]Expiry Dates Fut'!$A$8&amp;"-NSF",#REF!,#REF!),"nse_fo|"&amp;SUBSTITUTE(E828,"_","&amp;")&amp;$B$4))</f>
        <v>nse_fo|STAREntry Date</v>
      </c>
      <c r="G828">
        <v>675</v>
      </c>
      <c r="H828">
        <v>3375</v>
      </c>
      <c r="I828">
        <f t="shared" si="130"/>
        <v>5</v>
      </c>
      <c r="J828" s="6">
        <v>486.08</v>
      </c>
      <c r="K828" s="5">
        <f t="shared" si="123"/>
        <v>1640520</v>
      </c>
      <c r="L828" s="4">
        <v>497.7</v>
      </c>
      <c r="M828" s="4">
        <f t="shared" si="124"/>
        <v>39217.500000000015</v>
      </c>
      <c r="N828" s="6">
        <v>329.66248450000001</v>
      </c>
      <c r="O828" s="6">
        <f t="shared" si="125"/>
        <v>38887.837515500018</v>
      </c>
      <c r="P828" s="5">
        <f t="shared" si="126"/>
        <v>1679737.5</v>
      </c>
      <c r="Q828" s="5" t="str">
        <f t="shared" si="127"/>
        <v/>
      </c>
      <c r="R828">
        <v>2</v>
      </c>
      <c r="S828">
        <v>1</v>
      </c>
      <c r="T828">
        <v>1</v>
      </c>
      <c r="U828">
        <v>0</v>
      </c>
      <c r="V828">
        <v>900</v>
      </c>
      <c r="W828">
        <v>300</v>
      </c>
      <c r="X828">
        <f t="shared" si="129"/>
        <v>103000</v>
      </c>
      <c r="Y828">
        <v>92500</v>
      </c>
      <c r="Z828" s="7">
        <v>4000000</v>
      </c>
      <c r="AA828">
        <v>2</v>
      </c>
    </row>
    <row r="829" spans="1:27" x14ac:dyDescent="0.45">
      <c r="A829">
        <v>1</v>
      </c>
      <c r="B829" s="2">
        <v>44544</v>
      </c>
      <c r="C829" s="9">
        <v>44545</v>
      </c>
      <c r="D829" s="3" t="str">
        <f t="shared" si="128"/>
        <v>Close</v>
      </c>
      <c r="E829" t="s">
        <v>177</v>
      </c>
      <c r="F829" t="str">
        <f>IF(A829="","",IF($K$4=1,SUBSTITUTE(SUBSTITUTE(E829,"_","&amp;")&amp;" "&amp;'[1]Expiry Dates Fut'!$A$8&amp;"-NSF",#REF!,#REF!),"nse_fo|"&amp;SUBSTITUTE(E829,"_","&amp;")&amp;$B$4))</f>
        <v>nse_fo|ABFRLEntry Date</v>
      </c>
      <c r="G829">
        <v>2600</v>
      </c>
      <c r="H829">
        <v>5200</v>
      </c>
      <c r="I829">
        <f t="shared" si="130"/>
        <v>2</v>
      </c>
      <c r="J829" s="6">
        <v>281</v>
      </c>
      <c r="K829" s="5">
        <f t="shared" si="123"/>
        <v>1461200</v>
      </c>
      <c r="L829" s="4">
        <v>290.27499999999998</v>
      </c>
      <c r="M829" s="4">
        <f t="shared" si="124"/>
        <v>48229.999999999884</v>
      </c>
      <c r="N829" s="6">
        <v>300.44449800000001</v>
      </c>
      <c r="O829" s="6">
        <f t="shared" si="125"/>
        <v>47929.555501999886</v>
      </c>
      <c r="P829" s="5">
        <f t="shared" si="126"/>
        <v>1509429.9999999998</v>
      </c>
      <c r="Q829" s="5" t="str">
        <f t="shared" si="127"/>
        <v/>
      </c>
      <c r="R829">
        <v>1</v>
      </c>
      <c r="S829">
        <v>0</v>
      </c>
      <c r="T829">
        <v>2</v>
      </c>
      <c r="U829">
        <v>0</v>
      </c>
      <c r="V829">
        <v>900</v>
      </c>
      <c r="W829">
        <v>300</v>
      </c>
      <c r="X829">
        <f t="shared" si="129"/>
        <v>114000</v>
      </c>
      <c r="Y829">
        <v>92500</v>
      </c>
      <c r="Z829" s="7">
        <v>4000000</v>
      </c>
      <c r="AA829">
        <v>2</v>
      </c>
    </row>
    <row r="830" spans="1:27" x14ac:dyDescent="0.45">
      <c r="A830">
        <f t="shared" si="122"/>
        <v>2</v>
      </c>
      <c r="B830" s="2">
        <v>44544</v>
      </c>
      <c r="C830" s="9">
        <v>44545</v>
      </c>
      <c r="D830" s="3" t="str">
        <f t="shared" si="128"/>
        <v>Close</v>
      </c>
      <c r="E830" t="s">
        <v>133</v>
      </c>
      <c r="F830" t="str">
        <f>IF(A830="","",IF($K$4=1,SUBSTITUTE(SUBSTITUTE(E830,"_","&amp;")&amp;" "&amp;'[1]Expiry Dates Fut'!$A$8&amp;"-NSF",#REF!,#REF!),"nse_fo|"&amp;SUBSTITUTE(E830,"_","&amp;")&amp;$B$4))</f>
        <v>nse_fo|LUPINEntry Date</v>
      </c>
      <c r="G830">
        <v>850</v>
      </c>
      <c r="H830">
        <v>1700</v>
      </c>
      <c r="I830">
        <f t="shared" si="130"/>
        <v>2</v>
      </c>
      <c r="J830" s="6">
        <v>945.5</v>
      </c>
      <c r="K830" s="5">
        <f t="shared" si="123"/>
        <v>1607350</v>
      </c>
      <c r="L830" s="4">
        <v>934.35</v>
      </c>
      <c r="M830" s="4">
        <f t="shared" si="124"/>
        <v>-18954.99999999996</v>
      </c>
      <c r="N830" s="6">
        <v>316.801827</v>
      </c>
      <c r="O830" s="6">
        <f t="shared" si="125"/>
        <v>-19271.801826999959</v>
      </c>
      <c r="P830" s="5">
        <f t="shared" si="126"/>
        <v>1588395</v>
      </c>
      <c r="Q830" s="5" t="str">
        <f t="shared" si="127"/>
        <v/>
      </c>
      <c r="R830">
        <v>1</v>
      </c>
      <c r="S830">
        <v>0</v>
      </c>
      <c r="T830">
        <v>1</v>
      </c>
      <c r="U830">
        <v>0</v>
      </c>
      <c r="V830">
        <v>900</v>
      </c>
      <c r="W830">
        <v>300</v>
      </c>
      <c r="X830">
        <f t="shared" si="129"/>
        <v>114000</v>
      </c>
      <c r="Y830">
        <v>92500</v>
      </c>
      <c r="Z830" s="7">
        <v>4000000</v>
      </c>
      <c r="AA830">
        <v>2</v>
      </c>
    </row>
    <row r="831" spans="1:27" x14ac:dyDescent="0.45">
      <c r="A831">
        <v>1</v>
      </c>
      <c r="B831" s="2">
        <v>44545</v>
      </c>
      <c r="C831" s="9">
        <v>44546</v>
      </c>
      <c r="D831" s="3" t="str">
        <f t="shared" si="128"/>
        <v>Close</v>
      </c>
      <c r="E831" t="s">
        <v>48</v>
      </c>
      <c r="F831" t="str">
        <f>IF(A831="","",IF($K$4=1,SUBSTITUTE(SUBSTITUTE(E831,"_","&amp;")&amp;" "&amp;'[1]Expiry Dates Fut'!$A$8&amp;"-NSF",#REF!,#REF!),"nse_fo|"&amp;SUBSTITUTE(E831,"_","&amp;")&amp;$B$4))</f>
        <v>nse_fo|TVSMOTOREntry Date</v>
      </c>
      <c r="G831">
        <v>1400</v>
      </c>
      <c r="H831">
        <v>2800</v>
      </c>
      <c r="I831">
        <f t="shared" si="130"/>
        <v>2</v>
      </c>
      <c r="J831" s="6">
        <v>695.4</v>
      </c>
      <c r="K831" s="5">
        <f t="shared" si="123"/>
        <v>1947120</v>
      </c>
      <c r="L831" s="4">
        <v>653.75</v>
      </c>
      <c r="M831" s="4">
        <f t="shared" si="124"/>
        <v>-116619.99999999994</v>
      </c>
      <c r="N831" s="6">
        <v>362.12185200000005</v>
      </c>
      <c r="O831" s="6">
        <f t="shared" si="125"/>
        <v>-116982.12185199994</v>
      </c>
      <c r="P831" s="5">
        <f t="shared" si="126"/>
        <v>1830500</v>
      </c>
      <c r="Q831" s="5" t="str">
        <f t="shared" si="127"/>
        <v/>
      </c>
      <c r="R831">
        <v>1</v>
      </c>
      <c r="S831">
        <v>0</v>
      </c>
      <c r="T831">
        <v>2</v>
      </c>
      <c r="U831">
        <v>0</v>
      </c>
      <c r="V831">
        <v>900</v>
      </c>
      <c r="W831">
        <v>300</v>
      </c>
      <c r="X831">
        <f t="shared" si="129"/>
        <v>114000</v>
      </c>
      <c r="Y831">
        <v>92500</v>
      </c>
      <c r="Z831" s="7">
        <v>4000000</v>
      </c>
      <c r="AA831">
        <v>2</v>
      </c>
    </row>
    <row r="832" spans="1:27" x14ac:dyDescent="0.45">
      <c r="A832">
        <v>1</v>
      </c>
      <c r="B832" s="2">
        <v>44551</v>
      </c>
      <c r="C832" s="9">
        <v>44552</v>
      </c>
      <c r="D832" s="3" t="str">
        <f t="shared" si="128"/>
        <v>Close</v>
      </c>
      <c r="E832" t="s">
        <v>177</v>
      </c>
      <c r="F832" t="str">
        <f>IF(A832="","",IF($K$4=1,SUBSTITUTE(SUBSTITUTE(E832,"_","&amp;")&amp;" "&amp;'[1]Expiry Dates Fut'!$A$8&amp;"-NSF",#REF!,#REF!),"nse_fo|"&amp;SUBSTITUTE(E832,"_","&amp;")&amp;$B$4))</f>
        <v>nse_fo|ABFRLEntry Date</v>
      </c>
      <c r="G832">
        <v>2600</v>
      </c>
      <c r="H832">
        <v>5200</v>
      </c>
      <c r="I832">
        <f t="shared" si="130"/>
        <v>2</v>
      </c>
      <c r="J832" s="6">
        <v>271.05</v>
      </c>
      <c r="K832" s="5">
        <f t="shared" si="123"/>
        <v>1409460</v>
      </c>
      <c r="L832" s="4">
        <v>275.75</v>
      </c>
      <c r="M832" s="4">
        <f t="shared" si="124"/>
        <v>24439.999999999942</v>
      </c>
      <c r="N832" s="6">
        <v>288.72585600000008</v>
      </c>
      <c r="O832" s="6">
        <f t="shared" si="125"/>
        <v>24151.274143999941</v>
      </c>
      <c r="P832" s="5">
        <f t="shared" si="126"/>
        <v>1433900</v>
      </c>
      <c r="Q832" s="5" t="str">
        <f t="shared" si="127"/>
        <v/>
      </c>
      <c r="R832">
        <v>1</v>
      </c>
      <c r="S832">
        <v>0</v>
      </c>
      <c r="T832">
        <v>1</v>
      </c>
      <c r="U832">
        <v>0</v>
      </c>
      <c r="V832">
        <v>900</v>
      </c>
      <c r="W832">
        <v>300</v>
      </c>
      <c r="X832">
        <f t="shared" si="129"/>
        <v>114000</v>
      </c>
      <c r="Y832">
        <v>92500</v>
      </c>
      <c r="Z832" s="7">
        <v>4000000</v>
      </c>
      <c r="AA832">
        <v>2</v>
      </c>
    </row>
    <row r="833" spans="1:27" x14ac:dyDescent="0.45">
      <c r="A833">
        <f t="shared" si="122"/>
        <v>2</v>
      </c>
      <c r="B833" s="2">
        <v>44551</v>
      </c>
      <c r="C833" s="9">
        <v>44552</v>
      </c>
      <c r="D833" s="3" t="str">
        <f t="shared" si="128"/>
        <v>Close</v>
      </c>
      <c r="E833" t="s">
        <v>166</v>
      </c>
      <c r="F833" t="str">
        <f>IF(A833="","",IF($K$4=1,SUBSTITUTE(SUBSTITUTE(E833,"_","&amp;")&amp;" "&amp;'[1]Expiry Dates Fut'!$A$8&amp;"-NSF",#REF!,#REF!),"nse_fo|"&amp;SUBSTITUTE(E833,"_","&amp;")&amp;$B$4))</f>
        <v>nse_fo|AUBANKEntry Date</v>
      </c>
      <c r="G833">
        <v>500</v>
      </c>
      <c r="H833">
        <v>1500</v>
      </c>
      <c r="I833">
        <f t="shared" si="130"/>
        <v>3</v>
      </c>
      <c r="J833" s="6">
        <v>1049.96666667</v>
      </c>
      <c r="K833" s="5">
        <f t="shared" si="123"/>
        <v>1574950.000005</v>
      </c>
      <c r="L833" s="4">
        <v>1030.03333333</v>
      </c>
      <c r="M833" s="4">
        <f t="shared" si="124"/>
        <v>-29900.000009999985</v>
      </c>
      <c r="N833" s="6">
        <v>309.95599999960001</v>
      </c>
      <c r="O833" s="6">
        <f t="shared" si="125"/>
        <v>-30209.956009999587</v>
      </c>
      <c r="P833" s="5">
        <f t="shared" si="126"/>
        <v>1545049.999995</v>
      </c>
      <c r="Q833" s="5" t="str">
        <f t="shared" si="127"/>
        <v/>
      </c>
      <c r="R833">
        <v>3</v>
      </c>
      <c r="S833">
        <v>2</v>
      </c>
      <c r="T833">
        <v>2</v>
      </c>
      <c r="U833">
        <v>0</v>
      </c>
      <c r="V833">
        <v>900</v>
      </c>
      <c r="W833">
        <v>300</v>
      </c>
      <c r="X833">
        <f t="shared" si="129"/>
        <v>115500</v>
      </c>
      <c r="Y833">
        <v>92500</v>
      </c>
      <c r="Z833" s="7">
        <v>4000000</v>
      </c>
      <c r="AA833">
        <v>2</v>
      </c>
    </row>
    <row r="834" spans="1:27" x14ac:dyDescent="0.45">
      <c r="A834">
        <f t="shared" si="122"/>
        <v>3</v>
      </c>
      <c r="B834" s="2">
        <v>44551</v>
      </c>
      <c r="C834" s="9">
        <v>44552</v>
      </c>
      <c r="D834" s="3" t="str">
        <f t="shared" si="128"/>
        <v>Close</v>
      </c>
      <c r="E834" t="s">
        <v>65</v>
      </c>
      <c r="F834" t="str">
        <f>IF(A834="","",IF($K$4=1,SUBSTITUTE(SUBSTITUTE(E834,"_","&amp;")&amp;" "&amp;'[1]Expiry Dates Fut'!$A$8&amp;"-NSF",#REF!,#REF!),"nse_fo|"&amp;SUBSTITUTE(E834,"_","&amp;")&amp;$B$4))</f>
        <v>nse_fo|BOSCHLTDEntry Date</v>
      </c>
      <c r="G834">
        <v>50</v>
      </c>
      <c r="H834">
        <v>100</v>
      </c>
      <c r="I834">
        <f t="shared" si="130"/>
        <v>2</v>
      </c>
      <c r="J834" s="6">
        <v>16279.8</v>
      </c>
      <c r="K834" s="5">
        <f t="shared" si="123"/>
        <v>1627980</v>
      </c>
      <c r="L834" s="4">
        <v>16344.55</v>
      </c>
      <c r="M834" s="4">
        <f t="shared" si="124"/>
        <v>6475</v>
      </c>
      <c r="N834" s="6">
        <v>323.46100100000001</v>
      </c>
      <c r="O834" s="6">
        <f t="shared" si="125"/>
        <v>6151.5389990000003</v>
      </c>
      <c r="P834" s="5">
        <f t="shared" si="126"/>
        <v>1634455</v>
      </c>
      <c r="Q834" s="5" t="str">
        <f t="shared" si="127"/>
        <v/>
      </c>
      <c r="R834">
        <v>1</v>
      </c>
      <c r="S834">
        <v>0</v>
      </c>
      <c r="T834">
        <v>1</v>
      </c>
      <c r="U834">
        <v>0</v>
      </c>
      <c r="V834">
        <v>900</v>
      </c>
      <c r="W834">
        <v>300</v>
      </c>
      <c r="X834">
        <f t="shared" si="129"/>
        <v>114000</v>
      </c>
      <c r="Y834">
        <v>92500</v>
      </c>
      <c r="Z834" s="7">
        <v>4000000</v>
      </c>
      <c r="AA834">
        <v>2</v>
      </c>
    </row>
    <row r="835" spans="1:27" x14ac:dyDescent="0.45">
      <c r="A835">
        <f t="shared" si="122"/>
        <v>4</v>
      </c>
      <c r="B835" s="2">
        <v>44551</v>
      </c>
      <c r="C835" s="9">
        <v>44552</v>
      </c>
      <c r="D835" s="3" t="str">
        <f t="shared" si="128"/>
        <v>Close</v>
      </c>
      <c r="E835" t="s">
        <v>200</v>
      </c>
      <c r="F835" t="str">
        <f>IF(A835="","",IF($K$4=1,SUBSTITUTE(SUBSTITUTE(E835,"_","&amp;")&amp;" "&amp;'[1]Expiry Dates Fut'!$A$8&amp;"-NSF",#REF!,#REF!),"nse_fo|"&amp;SUBSTITUTE(E835,"_","&amp;")&amp;$B$4))</f>
        <v>nse_fo|DALBHARATEntry Date</v>
      </c>
      <c r="G835">
        <v>250</v>
      </c>
      <c r="H835">
        <v>750</v>
      </c>
      <c r="I835">
        <f t="shared" si="130"/>
        <v>3</v>
      </c>
      <c r="J835" s="6">
        <v>1894.25</v>
      </c>
      <c r="K835" s="5">
        <f t="shared" si="123"/>
        <v>1420687.5</v>
      </c>
      <c r="L835" s="4">
        <v>1850.0166666699999</v>
      </c>
      <c r="M835" s="4">
        <f t="shared" si="124"/>
        <v>-33174.999997500039</v>
      </c>
      <c r="N835" s="6">
        <v>283.44672000031147</v>
      </c>
      <c r="O835" s="6">
        <f t="shared" si="125"/>
        <v>-33458.446717500352</v>
      </c>
      <c r="P835" s="5">
        <f t="shared" si="126"/>
        <v>1387512.5000024999</v>
      </c>
      <c r="Q835" s="5" t="str">
        <f t="shared" si="127"/>
        <v/>
      </c>
      <c r="R835">
        <v>1</v>
      </c>
      <c r="S835">
        <v>0</v>
      </c>
      <c r="T835">
        <v>2</v>
      </c>
      <c r="U835">
        <v>0</v>
      </c>
      <c r="V835">
        <v>900</v>
      </c>
      <c r="W835">
        <v>300</v>
      </c>
      <c r="X835">
        <f t="shared" si="129"/>
        <v>114000</v>
      </c>
      <c r="Y835">
        <v>92500</v>
      </c>
      <c r="Z835" s="7">
        <v>4000000</v>
      </c>
      <c r="AA835">
        <v>2</v>
      </c>
    </row>
    <row r="836" spans="1:27" x14ac:dyDescent="0.45">
      <c r="A836">
        <f t="shared" si="122"/>
        <v>5</v>
      </c>
      <c r="B836" s="2">
        <v>44551</v>
      </c>
      <c r="C836" s="9">
        <v>44552</v>
      </c>
      <c r="D836" s="3" t="str">
        <f t="shared" si="128"/>
        <v>Close</v>
      </c>
      <c r="E836" t="s">
        <v>103</v>
      </c>
      <c r="F836" t="str">
        <f>IF(A836="","",IF($K$4=1,SUBSTITUTE(SUBSTITUTE(E836,"_","&amp;")&amp;" "&amp;'[1]Expiry Dates Fut'!$A$8&amp;"-NSF",#REF!,#REF!),"nse_fo|"&amp;SUBSTITUTE(E836,"_","&amp;")&amp;$B$4))</f>
        <v>nse_fo|GODREJCPEntry Date</v>
      </c>
      <c r="G836">
        <v>500</v>
      </c>
      <c r="H836">
        <v>1500</v>
      </c>
      <c r="I836">
        <f t="shared" si="130"/>
        <v>3</v>
      </c>
      <c r="J836" s="6">
        <v>941.15</v>
      </c>
      <c r="K836" s="5">
        <f t="shared" si="123"/>
        <v>1411725</v>
      </c>
      <c r="L836" s="4">
        <v>944.4</v>
      </c>
      <c r="M836" s="4">
        <f t="shared" si="124"/>
        <v>4875</v>
      </c>
      <c r="N836" s="6">
        <v>286.67129499999999</v>
      </c>
      <c r="O836" s="6">
        <f t="shared" si="125"/>
        <v>4588.3287049999999</v>
      </c>
      <c r="P836" s="5">
        <f t="shared" si="126"/>
        <v>1416600</v>
      </c>
      <c r="Q836" s="5" t="str">
        <f t="shared" si="127"/>
        <v/>
      </c>
      <c r="R836">
        <v>1</v>
      </c>
      <c r="S836">
        <v>0</v>
      </c>
      <c r="T836">
        <v>1</v>
      </c>
      <c r="U836">
        <v>0</v>
      </c>
      <c r="V836">
        <v>900</v>
      </c>
      <c r="W836">
        <v>300</v>
      </c>
      <c r="X836">
        <f t="shared" si="129"/>
        <v>114000</v>
      </c>
      <c r="Y836">
        <v>92500</v>
      </c>
      <c r="Z836" s="7">
        <v>4000000</v>
      </c>
      <c r="AA836">
        <v>2</v>
      </c>
    </row>
    <row r="837" spans="1:27" x14ac:dyDescent="0.45">
      <c r="A837">
        <f t="shared" ref="A837:A854" si="131">IF(D837="","",A836+1)</f>
        <v>6</v>
      </c>
      <c r="B837" s="2">
        <v>44551</v>
      </c>
      <c r="C837" s="9">
        <v>44552</v>
      </c>
      <c r="D837" s="3" t="str">
        <f t="shared" si="128"/>
        <v>Close</v>
      </c>
      <c r="E837" t="s">
        <v>56</v>
      </c>
      <c r="F837" t="str">
        <f>IF(A837="","",IF($K$4=1,SUBSTITUTE(SUBSTITUTE(E837,"_","&amp;")&amp;" "&amp;'[1]Expiry Dates Fut'!$A$8&amp;"-NSF",#REF!,#REF!),"nse_fo|"&amp;SUBSTITUTE(E837,"_","&amp;")&amp;$B$4))</f>
        <v>nse_fo|IDEAEntry Date</v>
      </c>
      <c r="G837">
        <v>70000</v>
      </c>
      <c r="H837">
        <v>70000</v>
      </c>
      <c r="I837">
        <f t="shared" si="130"/>
        <v>1</v>
      </c>
      <c r="J837" s="6">
        <v>14.5</v>
      </c>
      <c r="K837" s="5">
        <f t="shared" si="123"/>
        <v>1015000</v>
      </c>
      <c r="L837" s="4">
        <v>14.05</v>
      </c>
      <c r="M837" s="4">
        <f t="shared" si="124"/>
        <v>-31499.999999999949</v>
      </c>
      <c r="N837" s="6">
        <v>215.01310000000004</v>
      </c>
      <c r="O837" s="6">
        <f t="shared" si="125"/>
        <v>-31715.013099999949</v>
      </c>
      <c r="P837" s="5">
        <f t="shared" si="126"/>
        <v>983500</v>
      </c>
      <c r="Q837" s="5" t="str">
        <f t="shared" si="127"/>
        <v/>
      </c>
      <c r="R837">
        <v>2</v>
      </c>
      <c r="S837">
        <v>1</v>
      </c>
      <c r="T837">
        <v>1</v>
      </c>
      <c r="U837">
        <v>0</v>
      </c>
      <c r="V837">
        <v>900</v>
      </c>
      <c r="W837">
        <v>300</v>
      </c>
      <c r="X837">
        <f t="shared" si="129"/>
        <v>114500</v>
      </c>
      <c r="Y837">
        <v>92500</v>
      </c>
      <c r="Z837" s="7">
        <v>4000000</v>
      </c>
      <c r="AA837">
        <v>2</v>
      </c>
    </row>
    <row r="838" spans="1:27" x14ac:dyDescent="0.45">
      <c r="A838">
        <f t="shared" si="131"/>
        <v>7</v>
      </c>
      <c r="B838" s="2">
        <v>44551</v>
      </c>
      <c r="C838" s="9">
        <v>44552</v>
      </c>
      <c r="D838" s="3" t="str">
        <f t="shared" si="128"/>
        <v>Close</v>
      </c>
      <c r="E838" t="s">
        <v>156</v>
      </c>
      <c r="F838" t="str">
        <f>IF(A838="","",IF($K$4=1,SUBSTITUTE(SUBSTITUTE(E838,"_","&amp;")&amp;" "&amp;'[1]Expiry Dates Fut'!$A$8&amp;"-NSF",#REF!,#REF!),"nse_fo|"&amp;SUBSTITUTE(E838,"_","&amp;")&amp;$B$4))</f>
        <v>nse_fo|INDUSTOWEREntry Date</v>
      </c>
      <c r="G838">
        <v>2800</v>
      </c>
      <c r="H838">
        <v>5600</v>
      </c>
      <c r="I838">
        <f t="shared" si="130"/>
        <v>2</v>
      </c>
      <c r="J838" s="6">
        <v>253.1</v>
      </c>
      <c r="K838" s="5">
        <f t="shared" si="123"/>
        <v>1417360</v>
      </c>
      <c r="L838" s="4">
        <v>252.4</v>
      </c>
      <c r="M838" s="4">
        <f t="shared" si="124"/>
        <v>-3919.9999999999363</v>
      </c>
      <c r="N838" s="6">
        <v>286.52888000000002</v>
      </c>
      <c r="O838" s="6">
        <f t="shared" si="125"/>
        <v>-4206.5288799999362</v>
      </c>
      <c r="P838" s="5">
        <f t="shared" si="126"/>
        <v>1413440</v>
      </c>
      <c r="Q838" s="5" t="str">
        <f t="shared" si="127"/>
        <v/>
      </c>
      <c r="R838">
        <v>2</v>
      </c>
      <c r="S838">
        <v>1</v>
      </c>
      <c r="T838">
        <v>1</v>
      </c>
      <c r="U838">
        <v>0</v>
      </c>
      <c r="V838">
        <v>900</v>
      </c>
      <c r="W838">
        <v>300</v>
      </c>
      <c r="X838">
        <f t="shared" si="129"/>
        <v>114500</v>
      </c>
      <c r="Y838">
        <v>92500</v>
      </c>
      <c r="Z838" s="7">
        <v>4000000</v>
      </c>
      <c r="AA838">
        <v>2</v>
      </c>
    </row>
    <row r="839" spans="1:27" x14ac:dyDescent="0.45">
      <c r="A839">
        <f t="shared" si="131"/>
        <v>8</v>
      </c>
      <c r="B839" s="2">
        <v>44551</v>
      </c>
      <c r="C839" s="9">
        <v>44552</v>
      </c>
      <c r="D839" s="3" t="str">
        <f t="shared" si="128"/>
        <v>Close</v>
      </c>
      <c r="E839" t="s">
        <v>97</v>
      </c>
      <c r="F839" t="str">
        <f>IF(A839="","",IF($K$4=1,SUBSTITUTE(SUBSTITUTE(E839,"_","&amp;")&amp;" "&amp;'[1]Expiry Dates Fut'!$A$8&amp;"-NSF",#REF!,#REF!),"nse_fo|"&amp;SUBSTITUTE(E839,"_","&amp;")&amp;$B$4))</f>
        <v>nse_fo|L&amp;TFHEntry Date</v>
      </c>
      <c r="G839">
        <v>8924</v>
      </c>
      <c r="H839">
        <v>17848</v>
      </c>
      <c r="I839">
        <f t="shared" si="130"/>
        <v>2</v>
      </c>
      <c r="J839" s="6">
        <v>78.3</v>
      </c>
      <c r="K839" s="5">
        <f t="shared" si="123"/>
        <v>1397498.4</v>
      </c>
      <c r="L839" s="4">
        <v>77.599999999999994</v>
      </c>
      <c r="M839" s="4">
        <f t="shared" si="124"/>
        <v>-12493.600000000051</v>
      </c>
      <c r="N839" s="6">
        <v>282.10002671999996</v>
      </c>
      <c r="O839" s="6">
        <f t="shared" si="125"/>
        <v>-12775.700026720051</v>
      </c>
      <c r="P839" s="5">
        <f t="shared" si="126"/>
        <v>1385004.7999999998</v>
      </c>
      <c r="Q839" s="5" t="str">
        <f t="shared" si="127"/>
        <v/>
      </c>
      <c r="R839">
        <v>2</v>
      </c>
      <c r="S839">
        <v>2</v>
      </c>
      <c r="T839">
        <v>1</v>
      </c>
      <c r="U839">
        <v>0</v>
      </c>
      <c r="V839">
        <v>900</v>
      </c>
      <c r="W839">
        <v>300</v>
      </c>
      <c r="X839">
        <f t="shared" si="129"/>
        <v>115000</v>
      </c>
      <c r="Y839">
        <v>92500</v>
      </c>
      <c r="Z839" s="7">
        <v>4000000</v>
      </c>
      <c r="AA839">
        <v>2</v>
      </c>
    </row>
    <row r="840" spans="1:27" x14ac:dyDescent="0.45">
      <c r="A840">
        <f t="shared" si="131"/>
        <v>9</v>
      </c>
      <c r="B840" s="2">
        <v>44551</v>
      </c>
      <c r="C840" s="9">
        <v>44552</v>
      </c>
      <c r="D840" s="3" t="str">
        <f t="shared" si="128"/>
        <v>Close</v>
      </c>
      <c r="E840" t="s">
        <v>87</v>
      </c>
      <c r="F840" t="str">
        <f>IF(A840="","",IF($K$4=1,SUBSTITUTE(SUBSTITUTE(E840,"_","&amp;")&amp;" "&amp;'[1]Expiry Dates Fut'!$A$8&amp;"-NSF",#REF!,#REF!),"nse_fo|"&amp;SUBSTITUTE(E840,"_","&amp;")&amp;$B$4))</f>
        <v>nse_fo|MFSLEntry Date</v>
      </c>
      <c r="G840">
        <v>650</v>
      </c>
      <c r="H840">
        <v>1300</v>
      </c>
      <c r="I840">
        <f t="shared" si="130"/>
        <v>2</v>
      </c>
      <c r="J840" s="6">
        <v>968.25</v>
      </c>
      <c r="K840" s="5">
        <f t="shared" si="123"/>
        <v>1258725</v>
      </c>
      <c r="L840" s="4">
        <v>961.27499999999998</v>
      </c>
      <c r="M840" s="4">
        <f t="shared" si="124"/>
        <v>-9067.5000000000291</v>
      </c>
      <c r="N840" s="6">
        <v>259.04645950000003</v>
      </c>
      <c r="O840" s="6">
        <f t="shared" si="125"/>
        <v>-9326.5464595000285</v>
      </c>
      <c r="P840" s="5">
        <f t="shared" si="126"/>
        <v>1249657.5</v>
      </c>
      <c r="Q840" s="5" t="str">
        <f t="shared" si="127"/>
        <v/>
      </c>
      <c r="R840">
        <v>2</v>
      </c>
      <c r="S840">
        <v>1</v>
      </c>
      <c r="T840">
        <v>2</v>
      </c>
      <c r="U840">
        <v>0</v>
      </c>
      <c r="V840">
        <v>900</v>
      </c>
      <c r="W840">
        <v>300</v>
      </c>
      <c r="X840">
        <f t="shared" si="129"/>
        <v>114500</v>
      </c>
      <c r="Y840">
        <v>92500</v>
      </c>
      <c r="Z840" s="7">
        <v>4000000</v>
      </c>
      <c r="AA840">
        <v>2</v>
      </c>
    </row>
    <row r="841" spans="1:27" x14ac:dyDescent="0.45">
      <c r="A841">
        <f t="shared" si="131"/>
        <v>10</v>
      </c>
      <c r="B841" s="2">
        <v>44551</v>
      </c>
      <c r="C841" s="9">
        <v>44552</v>
      </c>
      <c r="D841" s="3" t="str">
        <f t="shared" si="128"/>
        <v>Close</v>
      </c>
      <c r="E841" t="s">
        <v>43</v>
      </c>
      <c r="F841" t="str">
        <f>IF(A841="","",IF($K$4=1,SUBSTITUTE(SUBSTITUTE(E841,"_","&amp;")&amp;" "&amp;'[1]Expiry Dates Fut'!$A$8&amp;"-NSF",#REF!,#REF!),"nse_fo|"&amp;SUBSTITUTE(E841,"_","&amp;")&amp;$B$4))</f>
        <v>nse_fo|NMDCEntry Date</v>
      </c>
      <c r="G841">
        <v>6700</v>
      </c>
      <c r="H841">
        <v>13400</v>
      </c>
      <c r="I841">
        <f t="shared" si="130"/>
        <v>2</v>
      </c>
      <c r="J841" s="6">
        <v>134.55000000000001</v>
      </c>
      <c r="K841" s="5">
        <f t="shared" si="123"/>
        <v>1802970.0000000002</v>
      </c>
      <c r="L841" s="4">
        <v>134.19999999999999</v>
      </c>
      <c r="M841" s="4">
        <f t="shared" si="124"/>
        <v>-4690.0000000003047</v>
      </c>
      <c r="N841" s="6">
        <v>351.67814999999996</v>
      </c>
      <c r="O841" s="6">
        <f t="shared" si="125"/>
        <v>-5041.6781500003044</v>
      </c>
      <c r="P841" s="5">
        <f t="shared" si="126"/>
        <v>1798279.9999999998</v>
      </c>
      <c r="Q841" s="5" t="str">
        <f t="shared" si="127"/>
        <v/>
      </c>
      <c r="R841">
        <v>1</v>
      </c>
      <c r="S841">
        <v>0</v>
      </c>
      <c r="T841">
        <v>1</v>
      </c>
      <c r="U841">
        <v>0</v>
      </c>
      <c r="V841">
        <v>900</v>
      </c>
      <c r="W841">
        <v>300</v>
      </c>
      <c r="X841">
        <f t="shared" si="129"/>
        <v>114000</v>
      </c>
      <c r="Y841">
        <v>92500</v>
      </c>
      <c r="Z841" s="7">
        <v>4000000</v>
      </c>
      <c r="AA841">
        <v>2</v>
      </c>
    </row>
    <row r="842" spans="1:27" x14ac:dyDescent="0.45">
      <c r="A842">
        <v>1</v>
      </c>
      <c r="B842" s="2">
        <v>44552</v>
      </c>
      <c r="C842" s="9">
        <v>44553</v>
      </c>
      <c r="D842" s="3" t="str">
        <f t="shared" si="128"/>
        <v>Close</v>
      </c>
      <c r="E842" t="s">
        <v>71</v>
      </c>
      <c r="F842" t="str">
        <f>IF(A842="","",IF($K$4=1,SUBSTITUTE(SUBSTITUTE(E842,"_","&amp;")&amp;" "&amp;'[1]Expiry Dates Fut'!$A$8&amp;"-NSF",#REF!,#REF!),"nse_fo|"&amp;SUBSTITUTE(E842,"_","&amp;")&amp;$B$4))</f>
        <v>nse_fo|GMRINFRAEntry Date</v>
      </c>
      <c r="G842">
        <v>22500</v>
      </c>
      <c r="H842">
        <v>22500</v>
      </c>
      <c r="I842">
        <f t="shared" si="130"/>
        <v>1</v>
      </c>
      <c r="J842" s="6">
        <v>42.8</v>
      </c>
      <c r="K842" s="5">
        <f t="shared" si="123"/>
        <v>962999.99999999988</v>
      </c>
      <c r="L842" s="4">
        <v>43</v>
      </c>
      <c r="M842" s="4">
        <f t="shared" si="124"/>
        <v>4500.0000000000637</v>
      </c>
      <c r="N842" s="6">
        <v>210.7003</v>
      </c>
      <c r="O842" s="6">
        <f t="shared" si="125"/>
        <v>4289.2997000000632</v>
      </c>
      <c r="P842" s="5">
        <f t="shared" si="126"/>
        <v>967500</v>
      </c>
      <c r="Q842" s="5" t="str">
        <f t="shared" si="127"/>
        <v/>
      </c>
      <c r="R842">
        <v>1</v>
      </c>
      <c r="S842">
        <v>0</v>
      </c>
      <c r="T842">
        <v>1</v>
      </c>
      <c r="U842">
        <v>0</v>
      </c>
      <c r="V842">
        <v>900</v>
      </c>
      <c r="W842">
        <v>300</v>
      </c>
      <c r="X842">
        <f t="shared" si="129"/>
        <v>114000</v>
      </c>
      <c r="Y842">
        <v>92500</v>
      </c>
      <c r="Z842" s="7">
        <v>4000000</v>
      </c>
      <c r="AA842">
        <v>2</v>
      </c>
    </row>
    <row r="843" spans="1:27" x14ac:dyDescent="0.45">
      <c r="A843">
        <f t="shared" si="131"/>
        <v>2</v>
      </c>
      <c r="B843" s="2">
        <v>44552</v>
      </c>
      <c r="C843" s="9">
        <v>44553</v>
      </c>
      <c r="D843" s="3" t="str">
        <f t="shared" si="128"/>
        <v>Close</v>
      </c>
      <c r="E843" t="s">
        <v>86</v>
      </c>
      <c r="F843" t="str">
        <f>IF(A843="","",IF($K$4=1,SUBSTITUTE(SUBSTITUTE(E843,"_","&amp;")&amp;" "&amp;'[1]Expiry Dates Fut'!$A$8&amp;"-NSF",#REF!,#REF!),"nse_fo|"&amp;SUBSTITUTE(E843,"_","&amp;")&amp;$B$4))</f>
        <v>nse_fo|INDIGOEntry Date</v>
      </c>
      <c r="G843">
        <v>250</v>
      </c>
      <c r="H843">
        <v>750</v>
      </c>
      <c r="I843">
        <f t="shared" si="130"/>
        <v>3</v>
      </c>
      <c r="J843" s="6">
        <v>1899</v>
      </c>
      <c r="K843" s="5">
        <f t="shared" si="123"/>
        <v>1424250</v>
      </c>
      <c r="L843" s="4">
        <v>1948.1</v>
      </c>
      <c r="M843" s="4">
        <f t="shared" si="124"/>
        <v>36824.999999999935</v>
      </c>
      <c r="N843" s="6">
        <v>292.77149500000007</v>
      </c>
      <c r="O843" s="6">
        <f t="shared" si="125"/>
        <v>36532.228504999934</v>
      </c>
      <c r="P843" s="5">
        <f t="shared" si="126"/>
        <v>1461075</v>
      </c>
      <c r="Q843" s="5" t="str">
        <f t="shared" si="127"/>
        <v/>
      </c>
      <c r="R843">
        <v>1</v>
      </c>
      <c r="S843">
        <v>0</v>
      </c>
      <c r="T843">
        <v>1</v>
      </c>
      <c r="U843">
        <v>0</v>
      </c>
      <c r="V843">
        <v>900</v>
      </c>
      <c r="W843">
        <v>300</v>
      </c>
      <c r="X843">
        <f t="shared" si="129"/>
        <v>114000</v>
      </c>
      <c r="Y843">
        <v>92500</v>
      </c>
      <c r="Z843" s="7">
        <v>4000000</v>
      </c>
      <c r="AA843">
        <v>2</v>
      </c>
    </row>
    <row r="844" spans="1:27" x14ac:dyDescent="0.45">
      <c r="A844">
        <f t="shared" si="131"/>
        <v>3</v>
      </c>
      <c r="B844" s="2">
        <v>44552</v>
      </c>
      <c r="C844" s="9">
        <v>44553</v>
      </c>
      <c r="D844" s="3" t="str">
        <f t="shared" si="128"/>
        <v>Close</v>
      </c>
      <c r="E844" t="s">
        <v>34</v>
      </c>
      <c r="F844" t="str">
        <f>IF(A844="","",IF($K$4=1,SUBSTITUTE(SUBSTITUTE(E844,"_","&amp;")&amp;" "&amp;'[1]Expiry Dates Fut'!$A$8&amp;"-NSF",#REF!,#REF!),"nse_fo|"&amp;SUBSTITUTE(E844,"_","&amp;")&amp;$B$4))</f>
        <v>nse_fo|PVREntry Date</v>
      </c>
      <c r="G844">
        <v>407</v>
      </c>
      <c r="H844">
        <v>1221</v>
      </c>
      <c r="I844">
        <f t="shared" si="130"/>
        <v>3</v>
      </c>
      <c r="J844" s="6">
        <v>1316.9333333299901</v>
      </c>
      <c r="K844" s="5">
        <f t="shared" si="123"/>
        <v>1607975.5999959179</v>
      </c>
      <c r="L844" s="4">
        <v>1333.95</v>
      </c>
      <c r="M844" s="4">
        <f t="shared" si="124"/>
        <v>20777.350004082153</v>
      </c>
      <c r="N844" s="6">
        <v>321.85832932981799</v>
      </c>
      <c r="O844" s="6">
        <f t="shared" si="125"/>
        <v>20455.491674752335</v>
      </c>
      <c r="P844" s="5">
        <f t="shared" si="126"/>
        <v>1628752.95</v>
      </c>
      <c r="Q844" s="5" t="str">
        <f t="shared" si="127"/>
        <v/>
      </c>
      <c r="R844">
        <v>3</v>
      </c>
      <c r="S844">
        <v>2</v>
      </c>
      <c r="T844">
        <v>1</v>
      </c>
      <c r="U844">
        <v>0</v>
      </c>
      <c r="V844">
        <v>900</v>
      </c>
      <c r="W844">
        <v>300</v>
      </c>
      <c r="X844">
        <f t="shared" si="129"/>
        <v>115500</v>
      </c>
      <c r="Y844">
        <v>92500</v>
      </c>
      <c r="Z844" s="7">
        <v>4000000</v>
      </c>
      <c r="AA844">
        <v>2</v>
      </c>
    </row>
    <row r="845" spans="1:27" x14ac:dyDescent="0.45">
      <c r="A845">
        <f t="shared" si="131"/>
        <v>4</v>
      </c>
      <c r="B845" s="2">
        <v>44552</v>
      </c>
      <c r="C845" s="9">
        <v>44553</v>
      </c>
      <c r="D845" s="3" t="str">
        <f t="shared" si="128"/>
        <v>Close</v>
      </c>
      <c r="E845" t="s">
        <v>76</v>
      </c>
      <c r="F845" t="str">
        <f>IF(A845="","",IF($K$4=1,SUBSTITUTE(SUBSTITUTE(E845,"_","&amp;")&amp;" "&amp;'[1]Expiry Dates Fut'!$A$8&amp;"-NSF",#REF!,#REF!),"nse_fo|"&amp;SUBSTITUTE(E845,"_","&amp;")&amp;$B$4))</f>
        <v>nse_fo|SRFEntry Date</v>
      </c>
      <c r="G845">
        <v>625</v>
      </c>
      <c r="H845">
        <v>625</v>
      </c>
      <c r="I845">
        <f t="shared" si="130"/>
        <v>1</v>
      </c>
      <c r="J845" s="6">
        <v>2289.9499999999998</v>
      </c>
      <c r="K845" s="5">
        <f t="shared" si="123"/>
        <v>1431218.75</v>
      </c>
      <c r="L845" s="4">
        <v>2315.65</v>
      </c>
      <c r="M845" s="4">
        <f t="shared" si="124"/>
        <v>16062.500000000171</v>
      </c>
      <c r="N845" s="6">
        <v>291.36359999999996</v>
      </c>
      <c r="O845" s="6">
        <f t="shared" si="125"/>
        <v>15771.13640000017</v>
      </c>
      <c r="P845" s="5">
        <f t="shared" si="126"/>
        <v>1447281.25</v>
      </c>
      <c r="Q845" s="5" t="str">
        <f t="shared" si="127"/>
        <v/>
      </c>
      <c r="R845">
        <v>1</v>
      </c>
      <c r="S845">
        <v>0</v>
      </c>
      <c r="T845">
        <v>2</v>
      </c>
      <c r="U845">
        <v>0</v>
      </c>
      <c r="V845">
        <v>900</v>
      </c>
      <c r="W845">
        <v>300</v>
      </c>
      <c r="X845">
        <f t="shared" si="129"/>
        <v>114000</v>
      </c>
      <c r="Y845">
        <v>92500</v>
      </c>
      <c r="Z845" s="7">
        <v>4000000</v>
      </c>
      <c r="AA845">
        <v>2</v>
      </c>
    </row>
    <row r="846" spans="1:27" x14ac:dyDescent="0.45">
      <c r="A846">
        <v>1</v>
      </c>
      <c r="B846" s="2">
        <v>44553</v>
      </c>
      <c r="C846" s="9">
        <v>44554</v>
      </c>
      <c r="D846" s="3" t="str">
        <f t="shared" si="128"/>
        <v>Close</v>
      </c>
      <c r="E846" t="s">
        <v>68</v>
      </c>
      <c r="F846" t="str">
        <f>IF(A846="","",IF($K$4=1,SUBSTITUTE(SUBSTITUTE(E846,"_","&amp;")&amp;" "&amp;'[1]Expiry Dates Fut'!$A$8&amp;"-NSF",#REF!,#REF!),"nse_fo|"&amp;SUBSTITUTE(E846,"_","&amp;")&amp;$B$4))</f>
        <v>nse_fo|CHOLAFINEntry Date</v>
      </c>
      <c r="G846">
        <v>1250</v>
      </c>
      <c r="H846">
        <v>2500</v>
      </c>
      <c r="I846">
        <f t="shared" si="130"/>
        <v>2</v>
      </c>
      <c r="J846" s="6">
        <v>535.79999999999995</v>
      </c>
      <c r="K846" s="5">
        <f t="shared" si="123"/>
        <v>1339500</v>
      </c>
      <c r="L846" s="4">
        <v>530.95000000000005</v>
      </c>
      <c r="M846" s="4">
        <f t="shared" si="124"/>
        <v>-12124.999999999773</v>
      </c>
      <c r="N846" s="6">
        <v>272.33262500000001</v>
      </c>
      <c r="O846" s="6">
        <f t="shared" si="125"/>
        <v>-12397.332624999774</v>
      </c>
      <c r="P846" s="5">
        <f t="shared" si="126"/>
        <v>1327375</v>
      </c>
      <c r="Q846" s="5" t="str">
        <f t="shared" si="127"/>
        <v/>
      </c>
      <c r="R846">
        <v>1</v>
      </c>
      <c r="S846">
        <v>0</v>
      </c>
      <c r="T846">
        <v>2</v>
      </c>
      <c r="U846">
        <v>0</v>
      </c>
      <c r="V846">
        <v>900</v>
      </c>
      <c r="W846">
        <v>300</v>
      </c>
      <c r="X846">
        <f t="shared" si="129"/>
        <v>114000</v>
      </c>
      <c r="Y846">
        <v>92500</v>
      </c>
      <c r="Z846" s="7">
        <v>4000000</v>
      </c>
      <c r="AA846">
        <v>2</v>
      </c>
    </row>
    <row r="847" spans="1:27" x14ac:dyDescent="0.45">
      <c r="A847">
        <f t="shared" si="131"/>
        <v>2</v>
      </c>
      <c r="B847" s="2">
        <v>44553</v>
      </c>
      <c r="C847" s="9">
        <v>44554</v>
      </c>
      <c r="D847" s="3" t="str">
        <f t="shared" si="128"/>
        <v>Close</v>
      </c>
      <c r="E847" t="s">
        <v>202</v>
      </c>
      <c r="F847" t="str">
        <f>IF(A847="","",IF($K$4=1,SUBSTITUTE(SUBSTITUTE(E847,"_","&amp;")&amp;" "&amp;'[1]Expiry Dates Fut'!$A$8&amp;"-NSF",#REF!,#REF!),"nse_fo|"&amp;SUBSTITUTE(E847,"_","&amp;")&amp;$B$4))</f>
        <v>nse_fo|FSLEntry Date</v>
      </c>
      <c r="G847">
        <v>2600</v>
      </c>
      <c r="H847">
        <v>7800</v>
      </c>
      <c r="I847">
        <f t="shared" si="130"/>
        <v>3</v>
      </c>
      <c r="J847" s="6">
        <v>170.9</v>
      </c>
      <c r="K847" s="5">
        <f t="shared" si="123"/>
        <v>1333020</v>
      </c>
      <c r="L847" s="4">
        <v>176.61666667</v>
      </c>
      <c r="M847" s="4">
        <f t="shared" si="124"/>
        <v>44590.000025999965</v>
      </c>
      <c r="N847" s="6">
        <v>278.30289800323959</v>
      </c>
      <c r="O847" s="6">
        <f t="shared" si="125"/>
        <v>44311.697127996726</v>
      </c>
      <c r="P847" s="5">
        <f t="shared" si="126"/>
        <v>1377610.000026</v>
      </c>
      <c r="Q847" s="5" t="str">
        <f t="shared" si="127"/>
        <v/>
      </c>
      <c r="R847">
        <v>1</v>
      </c>
      <c r="S847">
        <v>0</v>
      </c>
      <c r="T847">
        <v>2</v>
      </c>
      <c r="U847">
        <v>0</v>
      </c>
      <c r="V847">
        <v>900</v>
      </c>
      <c r="W847">
        <v>300</v>
      </c>
      <c r="X847">
        <f t="shared" si="129"/>
        <v>114000</v>
      </c>
      <c r="Y847">
        <v>92500</v>
      </c>
      <c r="Z847" s="7">
        <v>4000000</v>
      </c>
      <c r="AA847">
        <v>2</v>
      </c>
    </row>
    <row r="848" spans="1:27" x14ac:dyDescent="0.45">
      <c r="A848">
        <f t="shared" si="131"/>
        <v>3</v>
      </c>
      <c r="B848" s="2">
        <v>44553</v>
      </c>
      <c r="C848" s="9">
        <v>44554</v>
      </c>
      <c r="D848" s="3" t="str">
        <f t="shared" si="128"/>
        <v>Close</v>
      </c>
      <c r="E848" t="s">
        <v>97</v>
      </c>
      <c r="F848" t="str">
        <f>IF(A848="","",IF($K$4=1,SUBSTITUTE(SUBSTITUTE(E848,"_","&amp;")&amp;" "&amp;'[1]Expiry Dates Fut'!$A$8&amp;"-NSF",#REF!,#REF!),"nse_fo|"&amp;SUBSTITUTE(E848,"_","&amp;")&amp;$B$4))</f>
        <v>nse_fo|L&amp;TFHEntry Date</v>
      </c>
      <c r="G848">
        <v>8924</v>
      </c>
      <c r="H848">
        <v>17848</v>
      </c>
      <c r="I848">
        <f t="shared" si="130"/>
        <v>2</v>
      </c>
      <c r="J848" s="6">
        <v>83.25</v>
      </c>
      <c r="K848" s="5">
        <f t="shared" si="123"/>
        <v>1485846</v>
      </c>
      <c r="L848" s="4">
        <v>79.3</v>
      </c>
      <c r="M848" s="4">
        <f t="shared" si="124"/>
        <v>-70499.600000000049</v>
      </c>
      <c r="N848" s="6">
        <v>289.82089304000004</v>
      </c>
      <c r="O848" s="6">
        <f t="shared" si="125"/>
        <v>-70789.420893040049</v>
      </c>
      <c r="P848" s="5">
        <f t="shared" si="126"/>
        <v>1415346.4</v>
      </c>
      <c r="Q848" s="5" t="str">
        <f t="shared" si="127"/>
        <v/>
      </c>
      <c r="R848">
        <v>2</v>
      </c>
      <c r="S848">
        <v>1</v>
      </c>
      <c r="T848">
        <v>1</v>
      </c>
      <c r="U848">
        <v>0</v>
      </c>
      <c r="V848">
        <v>900</v>
      </c>
      <c r="W848">
        <v>300</v>
      </c>
      <c r="X848">
        <f t="shared" si="129"/>
        <v>114500</v>
      </c>
      <c r="Y848">
        <v>92500</v>
      </c>
      <c r="Z848" s="7">
        <v>4000000</v>
      </c>
      <c r="AA848">
        <v>2</v>
      </c>
    </row>
    <row r="849" spans="1:27" x14ac:dyDescent="0.45">
      <c r="A849">
        <v>1</v>
      </c>
      <c r="B849" s="2">
        <v>44557</v>
      </c>
      <c r="C849" s="9">
        <v>44558</v>
      </c>
      <c r="D849" s="3" t="str">
        <f t="shared" si="128"/>
        <v>Close</v>
      </c>
      <c r="E849" t="s">
        <v>203</v>
      </c>
      <c r="F849" t="str">
        <f>IF(A849="","",IF($K$4=1,SUBSTITUTE(SUBSTITUTE(E849,"_","&amp;")&amp;" "&amp;'[1]Expiry Dates Fut'!$A$8&amp;"-NSF",#REF!,#REF!),"nse_fo|"&amp;SUBSTITUTE(E849,"_","&amp;")&amp;$B$4))</f>
        <v>nse_fo|LAURUSLABSEntry Date</v>
      </c>
      <c r="G849">
        <v>900</v>
      </c>
      <c r="H849">
        <v>2700</v>
      </c>
      <c r="I849">
        <f t="shared" si="130"/>
        <v>3</v>
      </c>
      <c r="J849" s="6">
        <v>522.5</v>
      </c>
      <c r="K849" s="5">
        <f t="shared" si="123"/>
        <v>1410750</v>
      </c>
      <c r="L849" s="4">
        <v>521.04999999999995</v>
      </c>
      <c r="M849" s="4">
        <f t="shared" si="124"/>
        <v>-3915.0000000001228</v>
      </c>
      <c r="N849" s="6">
        <v>285.41109099999994</v>
      </c>
      <c r="O849" s="6">
        <f t="shared" si="125"/>
        <v>-4200.4110910001227</v>
      </c>
      <c r="P849" s="5">
        <f t="shared" si="126"/>
        <v>1406834.9999999998</v>
      </c>
      <c r="Q849" s="5" t="str">
        <f t="shared" si="127"/>
        <v/>
      </c>
      <c r="R849">
        <v>2</v>
      </c>
      <c r="S849">
        <v>1</v>
      </c>
      <c r="T849">
        <v>2</v>
      </c>
      <c r="U849">
        <v>0</v>
      </c>
      <c r="V849">
        <v>900</v>
      </c>
      <c r="W849">
        <v>300</v>
      </c>
      <c r="X849">
        <f t="shared" si="129"/>
        <v>103000</v>
      </c>
      <c r="Y849">
        <v>92500</v>
      </c>
      <c r="Z849" s="7">
        <v>4000000</v>
      </c>
      <c r="AA849">
        <v>2</v>
      </c>
    </row>
    <row r="850" spans="1:27" x14ac:dyDescent="0.45">
      <c r="A850">
        <f t="shared" si="131"/>
        <v>2</v>
      </c>
      <c r="B850" s="2">
        <v>44557</v>
      </c>
      <c r="C850" s="9">
        <v>44558</v>
      </c>
      <c r="D850" s="3" t="str">
        <f t="shared" si="128"/>
        <v>Close</v>
      </c>
      <c r="E850" t="s">
        <v>54</v>
      </c>
      <c r="F850" t="str">
        <f>IF(A850="","",IF($K$4=1,SUBSTITUTE(SUBSTITUTE(E850,"_","&amp;")&amp;" "&amp;'[1]Expiry Dates Fut'!$A$8&amp;"-NSF",#REF!,#REF!),"nse_fo|"&amp;SUBSTITUTE(E850,"_","&amp;")&amp;$B$4))</f>
        <v>nse_fo|TORNTPHARMEntry Date</v>
      </c>
      <c r="G850">
        <v>250</v>
      </c>
      <c r="H850">
        <v>500</v>
      </c>
      <c r="I850">
        <f t="shared" si="130"/>
        <v>2</v>
      </c>
      <c r="J850" s="6">
        <v>3162.1</v>
      </c>
      <c r="K850" s="5">
        <f t="shared" si="123"/>
        <v>1581050</v>
      </c>
      <c r="L850" s="4">
        <v>3171.4</v>
      </c>
      <c r="M850" s="4">
        <f t="shared" si="124"/>
        <v>4650.0000000000909</v>
      </c>
      <c r="N850" s="6">
        <v>315.29304999999999</v>
      </c>
      <c r="O850" s="6">
        <f t="shared" si="125"/>
        <v>4334.7069500000907</v>
      </c>
      <c r="P850" s="5">
        <f t="shared" si="126"/>
        <v>1585700</v>
      </c>
      <c r="Q850" s="5" t="str">
        <f t="shared" si="127"/>
        <v/>
      </c>
      <c r="R850">
        <v>1</v>
      </c>
      <c r="S850">
        <v>0</v>
      </c>
      <c r="T850">
        <v>1</v>
      </c>
      <c r="U850">
        <v>0</v>
      </c>
      <c r="V850">
        <v>900</v>
      </c>
      <c r="W850">
        <v>300</v>
      </c>
      <c r="X850">
        <f t="shared" si="129"/>
        <v>102500</v>
      </c>
      <c r="Y850">
        <v>92500</v>
      </c>
      <c r="Z850" s="7">
        <v>4000000</v>
      </c>
      <c r="AA850">
        <v>2</v>
      </c>
    </row>
    <row r="851" spans="1:27" x14ac:dyDescent="0.45">
      <c r="A851">
        <v>1</v>
      </c>
      <c r="B851" s="2">
        <v>44558</v>
      </c>
      <c r="C851" s="9">
        <v>44559</v>
      </c>
      <c r="D851" s="3" t="str">
        <f t="shared" si="128"/>
        <v>Close</v>
      </c>
      <c r="E851" t="s">
        <v>189</v>
      </c>
      <c r="F851" t="str">
        <f>IF(A851="","",IF($K$4=1,SUBSTITUTE(SUBSTITUTE(E851,"_","&amp;")&amp;" "&amp;'[1]Expiry Dates Fut'!$A$8&amp;"-NSF",#REF!,#REF!),"nse_fo|"&amp;SUBSTITUTE(E851,"_","&amp;")&amp;$B$4))</f>
        <v>nse_fo|ASTRALEntry Date</v>
      </c>
      <c r="G851">
        <v>275</v>
      </c>
      <c r="H851">
        <v>550</v>
      </c>
      <c r="I851">
        <f t="shared" si="130"/>
        <v>2</v>
      </c>
      <c r="J851" s="6">
        <v>2239.0500000000002</v>
      </c>
      <c r="K851" s="5">
        <f t="shared" si="123"/>
        <v>1231477.5</v>
      </c>
      <c r="L851" s="4">
        <v>2248.4</v>
      </c>
      <c r="M851" s="4">
        <f t="shared" si="124"/>
        <v>5142.49999999995</v>
      </c>
      <c r="N851" s="6">
        <v>256.2067485</v>
      </c>
      <c r="O851" s="6">
        <f t="shared" si="125"/>
        <v>4886.2932514999502</v>
      </c>
      <c r="P851" s="5">
        <f t="shared" si="126"/>
        <v>1236620</v>
      </c>
      <c r="Q851" s="5" t="str">
        <f t="shared" si="127"/>
        <v/>
      </c>
      <c r="R851">
        <v>1</v>
      </c>
      <c r="S851">
        <v>0</v>
      </c>
      <c r="T851">
        <v>1</v>
      </c>
      <c r="U851">
        <v>0</v>
      </c>
      <c r="V851">
        <v>900</v>
      </c>
      <c r="W851">
        <v>300</v>
      </c>
      <c r="X851">
        <f t="shared" si="129"/>
        <v>114000</v>
      </c>
      <c r="Y851">
        <v>92500</v>
      </c>
      <c r="Z851" s="7">
        <v>4000000</v>
      </c>
      <c r="AA851">
        <v>2</v>
      </c>
    </row>
    <row r="852" spans="1:27" x14ac:dyDescent="0.45">
      <c r="A852">
        <f t="shared" si="131"/>
        <v>2</v>
      </c>
      <c r="B852" s="2">
        <v>44558</v>
      </c>
      <c r="C852" s="9">
        <v>44559</v>
      </c>
      <c r="D852" s="3" t="str">
        <f t="shared" si="128"/>
        <v>Close</v>
      </c>
      <c r="E852" t="s">
        <v>160</v>
      </c>
      <c r="F852" t="str">
        <f>IF(A852="","",IF($K$4=1,SUBSTITUTE(SUBSTITUTE(E852,"_","&amp;")&amp;" "&amp;'[1]Expiry Dates Fut'!$A$8&amp;"-NSF",#REF!,#REF!),"nse_fo|"&amp;SUBSTITUTE(E852,"_","&amp;")&amp;$B$4))</f>
        <v>nse_fo|DEEPAKNTREntry Date</v>
      </c>
      <c r="G852">
        <v>250</v>
      </c>
      <c r="H852">
        <v>500</v>
      </c>
      <c r="I852">
        <f t="shared" si="130"/>
        <v>2</v>
      </c>
      <c r="J852" s="6">
        <v>2456.3000000000002</v>
      </c>
      <c r="K852" s="5">
        <f t="shared" si="123"/>
        <v>1228150</v>
      </c>
      <c r="L852" s="4">
        <v>2449.73</v>
      </c>
      <c r="M852" s="4">
        <f t="shared" si="124"/>
        <v>-3285.0000000000819</v>
      </c>
      <c r="N852" s="6">
        <v>254.59366900000003</v>
      </c>
      <c r="O852" s="6">
        <f t="shared" si="125"/>
        <v>-3539.5936690000817</v>
      </c>
      <c r="P852" s="5">
        <f t="shared" si="126"/>
        <v>1224865</v>
      </c>
      <c r="Q852" s="5" t="str">
        <f t="shared" si="127"/>
        <v/>
      </c>
      <c r="R852">
        <v>1</v>
      </c>
      <c r="S852">
        <v>0</v>
      </c>
      <c r="T852">
        <v>1</v>
      </c>
      <c r="U852">
        <v>0</v>
      </c>
      <c r="V852">
        <v>900</v>
      </c>
      <c r="W852">
        <v>300</v>
      </c>
      <c r="X852">
        <f t="shared" si="129"/>
        <v>114000</v>
      </c>
      <c r="Y852">
        <v>92500</v>
      </c>
      <c r="Z852" s="7">
        <v>4000000</v>
      </c>
      <c r="AA852">
        <v>2</v>
      </c>
    </row>
    <row r="853" spans="1:27" x14ac:dyDescent="0.45">
      <c r="A853">
        <f t="shared" si="131"/>
        <v>3</v>
      </c>
      <c r="B853" s="2">
        <v>44558</v>
      </c>
      <c r="C853" s="9">
        <v>44559</v>
      </c>
      <c r="D853" s="3" t="str">
        <f t="shared" si="128"/>
        <v>Close</v>
      </c>
      <c r="E853" t="s">
        <v>167</v>
      </c>
      <c r="F853" t="str">
        <f>IF(A853="","",IF($K$4=1,SUBSTITUTE(SUBSTITUTE(E853,"_","&amp;")&amp;" "&amp;'[1]Expiry Dates Fut'!$A$8&amp;"-NSF",#REF!,#REF!),"nse_fo|"&amp;SUBSTITUTE(E853,"_","&amp;")&amp;$B$4))</f>
        <v>nse_fo|IRCTCEntry Date</v>
      </c>
      <c r="G853">
        <v>1625</v>
      </c>
      <c r="H853">
        <v>1625</v>
      </c>
      <c r="I853">
        <f t="shared" si="130"/>
        <v>1</v>
      </c>
      <c r="J853" s="6">
        <v>876.2</v>
      </c>
      <c r="K853" s="5">
        <f t="shared" si="123"/>
        <v>1423825</v>
      </c>
      <c r="L853" s="4">
        <v>862.6</v>
      </c>
      <c r="M853" s="4">
        <f t="shared" si="124"/>
        <v>-22100.000000000036</v>
      </c>
      <c r="N853" s="6">
        <v>285.35753</v>
      </c>
      <c r="O853" s="6">
        <f t="shared" si="125"/>
        <v>-22385.357530000038</v>
      </c>
      <c r="P853" s="5">
        <f t="shared" si="126"/>
        <v>1401725</v>
      </c>
      <c r="Q853" s="5" t="str">
        <f t="shared" si="127"/>
        <v/>
      </c>
      <c r="R853">
        <v>1</v>
      </c>
      <c r="S853">
        <v>0</v>
      </c>
      <c r="T853">
        <v>1</v>
      </c>
      <c r="U853">
        <v>0</v>
      </c>
      <c r="V853">
        <v>900</v>
      </c>
      <c r="W853">
        <v>300</v>
      </c>
      <c r="X853">
        <f t="shared" si="129"/>
        <v>114000</v>
      </c>
      <c r="Y853">
        <v>92500</v>
      </c>
      <c r="Z853" s="7">
        <v>4000000</v>
      </c>
      <c r="AA853">
        <v>2</v>
      </c>
    </row>
    <row r="854" spans="1:27" x14ac:dyDescent="0.45">
      <c r="A854">
        <f t="shared" si="131"/>
        <v>4</v>
      </c>
      <c r="B854" s="2">
        <v>44558</v>
      </c>
      <c r="C854" s="9">
        <v>44559</v>
      </c>
      <c r="D854" s="3" t="str">
        <f t="shared" si="128"/>
        <v>Close</v>
      </c>
      <c r="E854" t="s">
        <v>87</v>
      </c>
      <c r="F854" t="str">
        <f>IF(A854="","",IF($K$4=1,SUBSTITUTE(SUBSTITUTE(E854,"_","&amp;")&amp;" "&amp;'[1]Expiry Dates Fut'!$A$8&amp;"-NSF",#REF!,#REF!),"nse_fo|"&amp;SUBSTITUTE(E854,"_","&amp;")&amp;$B$4))</f>
        <v>nse_fo|MFSLEntry Date</v>
      </c>
      <c r="G854">
        <v>650</v>
      </c>
      <c r="H854">
        <v>1300</v>
      </c>
      <c r="I854">
        <f t="shared" si="130"/>
        <v>2</v>
      </c>
      <c r="J854" s="6">
        <v>989.05</v>
      </c>
      <c r="K854" s="5">
        <f t="shared" ref="K854" si="132">IF(A854="","",J854*H854)</f>
        <v>1285765</v>
      </c>
      <c r="L854" s="4">
        <v>971.55</v>
      </c>
      <c r="M854" s="4">
        <f t="shared" si="124"/>
        <v>-22750</v>
      </c>
      <c r="N854" s="6">
        <v>261.916788</v>
      </c>
      <c r="O854" s="6">
        <f t="shared" si="125"/>
        <v>-23011.916787999999</v>
      </c>
      <c r="P854" s="5">
        <f t="shared" si="126"/>
        <v>1263015</v>
      </c>
      <c r="Q854" s="5" t="str">
        <f t="shared" si="127"/>
        <v/>
      </c>
      <c r="R854">
        <v>1</v>
      </c>
      <c r="S854">
        <v>0</v>
      </c>
      <c r="T854">
        <v>1</v>
      </c>
      <c r="U854">
        <v>0</v>
      </c>
      <c r="V854">
        <v>900</v>
      </c>
      <c r="W854">
        <v>300</v>
      </c>
      <c r="X854">
        <f t="shared" si="129"/>
        <v>114000</v>
      </c>
      <c r="Y854">
        <v>92500</v>
      </c>
      <c r="Z854" s="7">
        <v>4000000</v>
      </c>
      <c r="AA854">
        <v>2</v>
      </c>
    </row>
  </sheetData>
  <conditionalFormatting sqref="D524:D854 C530:C854 D5:D192 C5:C193">
    <cfRule type="cellIs" dxfId="27" priority="30" operator="equal">
      <formula>"Close"</formula>
    </cfRule>
  </conditionalFormatting>
  <conditionalFormatting sqref="D524:D854 C530:C854 D5:D192 C5:C193">
    <cfRule type="cellIs" dxfId="26" priority="29" operator="equal">
      <formula>"Open"</formula>
    </cfRule>
  </conditionalFormatting>
  <conditionalFormatting sqref="C301:C434 C439:C441 C447:C521">
    <cfRule type="cellIs" dxfId="25" priority="28" operator="equal">
      <formula>"Close"</formula>
    </cfRule>
  </conditionalFormatting>
  <conditionalFormatting sqref="C301:C434 C439:C441 C447:C521">
    <cfRule type="cellIs" dxfId="24" priority="27" operator="equal">
      <formula>"Open"</formula>
    </cfRule>
  </conditionalFormatting>
  <conditionalFormatting sqref="D193:D434 D436:D441 D443:D521">
    <cfRule type="cellIs" dxfId="23" priority="20" operator="equal">
      <formula>"Close"</formula>
    </cfRule>
  </conditionalFormatting>
  <conditionalFormatting sqref="D193:D434 D436:D441 D443:D521">
    <cfRule type="cellIs" dxfId="22" priority="19" operator="equal">
      <formula>"Open"</formula>
    </cfRule>
  </conditionalFormatting>
  <conditionalFormatting sqref="C194:C300">
    <cfRule type="cellIs" dxfId="21" priority="18" operator="equal">
      <formula>"Close"</formula>
    </cfRule>
  </conditionalFormatting>
  <conditionalFormatting sqref="C194:C300">
    <cfRule type="cellIs" dxfId="20" priority="17" operator="equal">
      <formula>"Open"</formula>
    </cfRule>
  </conditionalFormatting>
  <conditionalFormatting sqref="C435:C438">
    <cfRule type="cellIs" dxfId="19" priority="16" operator="equal">
      <formula>"Close"</formula>
    </cfRule>
  </conditionalFormatting>
  <conditionalFormatting sqref="C435:C438">
    <cfRule type="cellIs" dxfId="18" priority="15" operator="equal">
      <formula>"Open"</formula>
    </cfRule>
  </conditionalFormatting>
  <conditionalFormatting sqref="D435">
    <cfRule type="cellIs" dxfId="17" priority="14" operator="equal">
      <formula>"Close"</formula>
    </cfRule>
  </conditionalFormatting>
  <conditionalFormatting sqref="D435">
    <cfRule type="cellIs" dxfId="16" priority="13" operator="equal">
      <formula>"Open"</formula>
    </cfRule>
  </conditionalFormatting>
  <conditionalFormatting sqref="C442:C446">
    <cfRule type="cellIs" dxfId="15" priority="12" operator="equal">
      <formula>"Close"</formula>
    </cfRule>
  </conditionalFormatting>
  <conditionalFormatting sqref="C442:C446">
    <cfRule type="cellIs" dxfId="14" priority="11" operator="equal">
      <formula>"Open"</formula>
    </cfRule>
  </conditionalFormatting>
  <conditionalFormatting sqref="D442">
    <cfRule type="cellIs" dxfId="13" priority="10" operator="equal">
      <formula>"Close"</formula>
    </cfRule>
  </conditionalFormatting>
  <conditionalFormatting sqref="D442">
    <cfRule type="cellIs" dxfId="12" priority="9" operator="equal">
      <formula>"Open"</formula>
    </cfRule>
  </conditionalFormatting>
  <conditionalFormatting sqref="C523:C529">
    <cfRule type="cellIs" dxfId="11" priority="8" operator="equal">
      <formula>"Close"</formula>
    </cfRule>
  </conditionalFormatting>
  <conditionalFormatting sqref="C523:C529">
    <cfRule type="cellIs" dxfId="10" priority="7" operator="equal">
      <formula>"Open"</formula>
    </cfRule>
  </conditionalFormatting>
  <conditionalFormatting sqref="D523">
    <cfRule type="cellIs" dxfId="9" priority="6" operator="equal">
      <formula>"Close"</formula>
    </cfRule>
  </conditionalFormatting>
  <conditionalFormatting sqref="D523">
    <cfRule type="cellIs" dxfId="8" priority="5" operator="equal">
      <formula>"Open"</formula>
    </cfRule>
  </conditionalFormatting>
  <conditionalFormatting sqref="C522">
    <cfRule type="cellIs" dxfId="7" priority="4" operator="equal">
      <formula>"Close"</formula>
    </cfRule>
  </conditionalFormatting>
  <conditionalFormatting sqref="C522">
    <cfRule type="cellIs" dxfId="6" priority="3" operator="equal">
      <formula>"Open"</formula>
    </cfRule>
  </conditionalFormatting>
  <conditionalFormatting sqref="D522">
    <cfRule type="cellIs" dxfId="5" priority="2" operator="equal">
      <formula>"Close"</formula>
    </cfRule>
  </conditionalFormatting>
  <conditionalFormatting sqref="D522">
    <cfRule type="cellIs" dxfId="4" priority="1" operator="equal">
      <formula>"Open"</formula>
    </cfRule>
  </conditionalFormatting>
  <pageMargins left="0.7" right="0.7" top="0.75" bottom="0.75" header="0.3" footer="0.3"/>
  <pageSetup orientation="portrait" horizontalDpi="360" verticalDpi="360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N880"/>
  <sheetViews>
    <sheetView workbookViewId="0">
      <selection sqref="A1:A6"/>
    </sheetView>
  </sheetViews>
  <sheetFormatPr defaultRowHeight="14.25" x14ac:dyDescent="0.45"/>
  <cols>
    <col min="2" max="3" width="9.9296875" bestFit="1" customWidth="1"/>
    <col min="31" max="31" width="15" bestFit="1" customWidth="1"/>
    <col min="33" max="33" width="15" bestFit="1" customWidth="1"/>
    <col min="34" max="34" width="9.9296875" bestFit="1" customWidth="1"/>
    <col min="41" max="41" width="15" bestFit="1" customWidth="1"/>
    <col min="47" max="47" width="9.9296875" bestFit="1" customWidth="1"/>
    <col min="48" max="48" width="11.6640625" customWidth="1"/>
    <col min="52" max="52" width="9.9296875" bestFit="1" customWidth="1"/>
    <col min="53" max="53" width="16.6640625" bestFit="1" customWidth="1"/>
    <col min="55" max="55" width="9.9296875" bestFit="1" customWidth="1"/>
    <col min="57" max="57" width="17.3984375" bestFit="1" customWidth="1"/>
    <col min="60" max="60" width="16.86328125" bestFit="1" customWidth="1"/>
    <col min="64" max="64" width="16.86328125" bestFit="1" customWidth="1"/>
    <col min="65" max="69" width="16.86328125" customWidth="1"/>
    <col min="70" max="70" width="16.86328125" bestFit="1" customWidth="1"/>
    <col min="72" max="72" width="11.796875" bestFit="1" customWidth="1"/>
    <col min="78" max="78" width="10.9296875" customWidth="1"/>
    <col min="80" max="80" width="9.9296875" bestFit="1" customWidth="1"/>
    <col min="82" max="82" width="9.9296875" bestFit="1" customWidth="1"/>
    <col min="87" max="87" width="15" bestFit="1" customWidth="1"/>
    <col min="90" max="90" width="15" bestFit="1" customWidth="1"/>
    <col min="92" max="92" width="9.9296875" bestFit="1" customWidth="1"/>
  </cols>
  <sheetData>
    <row r="1" spans="1:92" x14ac:dyDescent="0.45">
      <c r="A1" t="s">
        <v>782</v>
      </c>
    </row>
    <row r="2" spans="1:92" x14ac:dyDescent="0.45">
      <c r="A2" t="s">
        <v>787</v>
      </c>
    </row>
    <row r="3" spans="1:92" x14ac:dyDescent="0.45">
      <c r="A3" t="s">
        <v>788</v>
      </c>
    </row>
    <row r="4" spans="1:92" x14ac:dyDescent="0.45">
      <c r="A4" t="s">
        <v>792</v>
      </c>
    </row>
    <row r="5" spans="1:92" x14ac:dyDescent="0.45">
      <c r="A5" t="s">
        <v>793</v>
      </c>
    </row>
    <row r="6" spans="1:92" x14ac:dyDescent="0.45">
      <c r="A6" t="s">
        <v>795</v>
      </c>
    </row>
    <row r="7" spans="1:92" x14ac:dyDescent="0.45">
      <c r="A7" s="33" t="s">
        <v>573</v>
      </c>
      <c r="B7" s="33"/>
      <c r="C7" s="33"/>
      <c r="D7" s="33"/>
      <c r="E7" s="33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  <c r="AA7" s="33"/>
      <c r="AC7" s="33" t="s">
        <v>796</v>
      </c>
      <c r="AD7" s="33"/>
      <c r="AE7" s="33"/>
      <c r="AF7" s="33"/>
      <c r="AG7" s="33"/>
      <c r="AH7" s="33"/>
      <c r="AI7" s="33"/>
      <c r="AJ7" s="33"/>
      <c r="AK7" s="33"/>
      <c r="AL7" s="33"/>
      <c r="AM7" s="33"/>
      <c r="AN7" s="33"/>
      <c r="AO7" s="33"/>
      <c r="AP7" s="33"/>
      <c r="AQ7" s="33"/>
      <c r="AR7" s="33"/>
      <c r="AS7" s="33"/>
      <c r="AU7" s="29" t="s">
        <v>573</v>
      </c>
      <c r="AV7" s="29"/>
      <c r="AW7" s="29"/>
      <c r="AX7" s="29"/>
      <c r="AZ7" s="29" t="s">
        <v>575</v>
      </c>
      <c r="BA7" s="29"/>
      <c r="BB7" s="29"/>
      <c r="BC7" s="29"/>
      <c r="BL7" s="29" t="s">
        <v>779</v>
      </c>
      <c r="BM7" s="29"/>
      <c r="BN7" s="29"/>
      <c r="BO7" s="29"/>
      <c r="BP7" s="29"/>
      <c r="BR7" s="29" t="s">
        <v>791</v>
      </c>
      <c r="BS7" s="29"/>
      <c r="BT7" s="29"/>
      <c r="BU7" s="29"/>
      <c r="BV7" s="29"/>
      <c r="BX7" s="30" t="s">
        <v>783</v>
      </c>
      <c r="BY7" s="31"/>
      <c r="BZ7" s="32"/>
    </row>
    <row r="8" spans="1:92" x14ac:dyDescent="0.45">
      <c r="A8" s="1" t="s">
        <v>0</v>
      </c>
      <c r="B8" s="1" t="s">
        <v>1</v>
      </c>
      <c r="C8" s="1" t="s">
        <v>2</v>
      </c>
      <c r="D8" s="1" t="s">
        <v>3</v>
      </c>
      <c r="E8" s="1" t="s">
        <v>4</v>
      </c>
      <c r="F8" s="1" t="s">
        <v>5</v>
      </c>
      <c r="G8" s="1" t="s">
        <v>6</v>
      </c>
      <c r="H8" s="1" t="s">
        <v>7</v>
      </c>
      <c r="I8" s="1" t="s">
        <v>8</v>
      </c>
      <c r="J8" s="1" t="s">
        <v>9</v>
      </c>
      <c r="K8" s="1" t="s">
        <v>10</v>
      </c>
      <c r="L8" s="1" t="s">
        <v>11</v>
      </c>
      <c r="M8" s="1" t="s">
        <v>12</v>
      </c>
      <c r="N8" s="1" t="s">
        <v>13</v>
      </c>
      <c r="O8" s="1" t="s">
        <v>14</v>
      </c>
      <c r="P8" s="1" t="s">
        <v>15</v>
      </c>
      <c r="Q8" s="1" t="s">
        <v>16</v>
      </c>
      <c r="R8" s="1" t="s">
        <v>17</v>
      </c>
      <c r="S8" s="1" t="s">
        <v>18</v>
      </c>
      <c r="T8" s="1" t="s">
        <v>19</v>
      </c>
      <c r="U8" s="1" t="s">
        <v>20</v>
      </c>
      <c r="V8" s="1" t="s">
        <v>21</v>
      </c>
      <c r="W8" s="1" t="s">
        <v>22</v>
      </c>
      <c r="X8" s="1" t="s">
        <v>23</v>
      </c>
      <c r="Y8" s="1" t="s">
        <v>24</v>
      </c>
      <c r="Z8" s="1" t="s">
        <v>25</v>
      </c>
      <c r="AA8" s="1" t="s">
        <v>26</v>
      </c>
      <c r="AC8" t="s">
        <v>555</v>
      </c>
      <c r="AD8" t="s">
        <v>556</v>
      </c>
      <c r="AE8" s="12" t="s">
        <v>557</v>
      </c>
      <c r="AF8" t="s">
        <v>558</v>
      </c>
      <c r="AG8" s="12" t="s">
        <v>559</v>
      </c>
      <c r="AH8" s="2" t="s">
        <v>560</v>
      </c>
      <c r="AI8" s="13" t="s">
        <v>561</v>
      </c>
      <c r="AJ8" s="8" t="s">
        <v>562</v>
      </c>
      <c r="AK8" s="13" t="s">
        <v>563</v>
      </c>
      <c r="AL8" t="s">
        <v>798</v>
      </c>
      <c r="AM8" t="s">
        <v>564</v>
      </c>
      <c r="AN8" t="s">
        <v>565</v>
      </c>
      <c r="AO8" s="12" t="s">
        <v>566</v>
      </c>
      <c r="AP8" t="s">
        <v>567</v>
      </c>
      <c r="AQ8" s="13" t="s">
        <v>568</v>
      </c>
      <c r="AR8" s="13" t="s">
        <v>569</v>
      </c>
      <c r="AS8" t="s">
        <v>570</v>
      </c>
      <c r="AU8" t="s">
        <v>1</v>
      </c>
      <c r="AV8" t="s">
        <v>574</v>
      </c>
      <c r="AW8" t="s">
        <v>9</v>
      </c>
      <c r="AX8" t="s">
        <v>11</v>
      </c>
      <c r="AZ8" t="s">
        <v>1</v>
      </c>
      <c r="BA8" t="s">
        <v>574</v>
      </c>
      <c r="BB8" t="s">
        <v>9</v>
      </c>
      <c r="BC8" t="s">
        <v>11</v>
      </c>
      <c r="BE8" s="16" t="s">
        <v>777</v>
      </c>
      <c r="BH8" s="16" t="s">
        <v>778</v>
      </c>
      <c r="BN8" s="14" t="s">
        <v>576</v>
      </c>
      <c r="BT8" s="14" t="s">
        <v>576</v>
      </c>
      <c r="BX8" s="17"/>
      <c r="BY8" s="18" t="s">
        <v>577</v>
      </c>
      <c r="BZ8" s="19" t="s">
        <v>784</v>
      </c>
    </row>
    <row r="9" spans="1:92" x14ac:dyDescent="0.45">
      <c r="A9">
        <v>1</v>
      </c>
      <c r="B9" s="2">
        <v>44197</v>
      </c>
      <c r="C9" s="2">
        <v>44200</v>
      </c>
      <c r="D9" t="s">
        <v>27</v>
      </c>
      <c r="E9" t="s">
        <v>63</v>
      </c>
      <c r="F9" t="s">
        <v>384</v>
      </c>
      <c r="G9">
        <v>2000</v>
      </c>
      <c r="H9">
        <v>4000</v>
      </c>
      <c r="I9">
        <v>2</v>
      </c>
      <c r="J9">
        <v>493.05</v>
      </c>
      <c r="K9">
        <v>1972200</v>
      </c>
      <c r="L9">
        <v>501.65</v>
      </c>
      <c r="M9">
        <v>34399.999999999862</v>
      </c>
      <c r="N9">
        <v>537.13800000000003</v>
      </c>
      <c r="O9">
        <v>33862.861999999863</v>
      </c>
      <c r="P9">
        <v>2006600</v>
      </c>
      <c r="Q9" t="s">
        <v>93</v>
      </c>
      <c r="R9">
        <v>0</v>
      </c>
      <c r="S9">
        <v>0</v>
      </c>
      <c r="T9">
        <v>1</v>
      </c>
      <c r="U9">
        <v>0</v>
      </c>
      <c r="V9">
        <v>900</v>
      </c>
      <c r="W9">
        <v>300</v>
      </c>
      <c r="X9">
        <v>115500</v>
      </c>
      <c r="Y9">
        <v>92500</v>
      </c>
      <c r="Z9">
        <v>4000000</v>
      </c>
      <c r="AA9">
        <v>2</v>
      </c>
      <c r="AC9" t="s">
        <v>580</v>
      </c>
      <c r="AD9" t="s">
        <v>571</v>
      </c>
      <c r="AE9" s="12">
        <v>44197.486111111109</v>
      </c>
      <c r="AF9">
        <v>126.56319999999999</v>
      </c>
      <c r="AG9" s="12">
        <v>44200.392361111109</v>
      </c>
      <c r="AH9" s="8">
        <v>128.5857</v>
      </c>
      <c r="AI9" s="13">
        <v>1.6E-2</v>
      </c>
      <c r="AJ9" s="8">
        <v>31960.31</v>
      </c>
      <c r="AK9" s="13">
        <v>1.6E-2</v>
      </c>
      <c r="AL9">
        <v>15802.38</v>
      </c>
      <c r="AM9">
        <v>2000000</v>
      </c>
      <c r="AN9">
        <v>31960.31</v>
      </c>
      <c r="AO9" s="12">
        <v>54</v>
      </c>
      <c r="AP9">
        <v>591.86</v>
      </c>
      <c r="AQ9" s="13">
        <v>-2.0999999999999999E-3</v>
      </c>
      <c r="AR9" s="13">
        <v>2.5600000000000001E-2</v>
      </c>
      <c r="AS9" t="s">
        <v>572</v>
      </c>
      <c r="AU9" s="2">
        <v>44197</v>
      </c>
      <c r="AV9" t="s">
        <v>63</v>
      </c>
      <c r="AW9">
        <v>493.05</v>
      </c>
      <c r="AX9">
        <v>501.65</v>
      </c>
      <c r="AZ9" s="2">
        <f t="shared" ref="AZ9:AZ72" si="0">DATE(YEAR(AE9),MONTH(AE9),DAY(AE9))</f>
        <v>44197</v>
      </c>
      <c r="BA9" t="s">
        <v>69</v>
      </c>
      <c r="BB9">
        <v>126.56319999999999</v>
      </c>
      <c r="BC9" s="8">
        <v>128.5857</v>
      </c>
      <c r="BE9" t="str">
        <f t="shared" ref="BE9:BE72" si="1">CONCATENATE(BA9,AZ9)</f>
        <v>BEL44197</v>
      </c>
      <c r="BF9">
        <v>1</v>
      </c>
      <c r="BH9" t="str">
        <f t="shared" ref="BH9:BH72" si="2">CONCATENATE(AV9,AU9)</f>
        <v>ADANIENT44197</v>
      </c>
      <c r="BI9">
        <v>1</v>
      </c>
      <c r="BL9" t="str">
        <f t="shared" ref="BL9:BL72" si="3">CONCATENATE(AV9,AU9)</f>
        <v>ADANIENT44197</v>
      </c>
      <c r="BM9">
        <v>1</v>
      </c>
      <c r="BN9">
        <f t="shared" ref="BN9:BN72" si="4">IFERROR(VLOOKUP(BL9,$BE$9:$BF$958,2,0),"ERROR")</f>
        <v>1</v>
      </c>
      <c r="BO9" t="s">
        <v>578</v>
      </c>
      <c r="BP9">
        <f>COUNTIF($BN$9:$BN$858,BO9)</f>
        <v>19</v>
      </c>
      <c r="BR9" t="str">
        <f t="shared" ref="BR9:BR72" si="5">CONCATENATE(BA9,AZ9)</f>
        <v>BEL44197</v>
      </c>
      <c r="BS9">
        <v>1</v>
      </c>
      <c r="BT9">
        <f t="shared" ref="BT9:BT72" si="6">IFERROR(VLOOKUP(BR9,$BH$9:$BI$958,2,0),"ERROR")</f>
        <v>1</v>
      </c>
      <c r="BU9" t="s">
        <v>578</v>
      </c>
      <c r="BV9">
        <f>COUNTIF($BT$9:$BT$958,BU9)</f>
        <v>34</v>
      </c>
      <c r="BX9" s="17" t="s">
        <v>785</v>
      </c>
      <c r="BY9" s="23">
        <v>-0.33</v>
      </c>
      <c r="BZ9" s="25">
        <v>-0.39989999999999998</v>
      </c>
      <c r="CA9" s="12"/>
      <c r="CB9" s="2"/>
      <c r="CC9" s="13"/>
      <c r="CD9" s="8"/>
      <c r="CE9" s="13"/>
      <c r="CI9" s="12"/>
      <c r="CK9" s="13"/>
      <c r="CL9" s="13"/>
      <c r="CN9" s="2"/>
    </row>
    <row r="10" spans="1:92" x14ac:dyDescent="0.45">
      <c r="A10">
        <v>2</v>
      </c>
      <c r="B10" s="2">
        <v>44197</v>
      </c>
      <c r="C10" s="2">
        <v>44200</v>
      </c>
      <c r="D10" t="s">
        <v>27</v>
      </c>
      <c r="E10" t="s">
        <v>69</v>
      </c>
      <c r="F10" t="s">
        <v>385</v>
      </c>
      <c r="G10">
        <v>7600</v>
      </c>
      <c r="H10">
        <v>15200</v>
      </c>
      <c r="I10">
        <v>2</v>
      </c>
      <c r="J10">
        <v>126.5</v>
      </c>
      <c r="K10">
        <v>1922800</v>
      </c>
      <c r="L10">
        <v>128.65</v>
      </c>
      <c r="M10">
        <v>32680.000000000087</v>
      </c>
      <c r="N10">
        <v>523.56780000000003</v>
      </c>
      <c r="O10">
        <v>32156.432200000087</v>
      </c>
      <c r="P10">
        <v>1955480</v>
      </c>
      <c r="Q10" t="s">
        <v>93</v>
      </c>
      <c r="R10">
        <v>0</v>
      </c>
      <c r="S10">
        <v>0</v>
      </c>
      <c r="T10">
        <v>1</v>
      </c>
      <c r="U10">
        <v>0</v>
      </c>
      <c r="V10">
        <v>900</v>
      </c>
      <c r="W10">
        <v>300</v>
      </c>
      <c r="X10">
        <v>115500</v>
      </c>
      <c r="Y10">
        <v>92500</v>
      </c>
      <c r="Z10">
        <v>4000000</v>
      </c>
      <c r="AA10">
        <v>2</v>
      </c>
      <c r="AC10" t="s">
        <v>582</v>
      </c>
      <c r="AD10" t="s">
        <v>571</v>
      </c>
      <c r="AE10" s="12">
        <v>44197.486111111109</v>
      </c>
      <c r="AF10">
        <v>376.9255</v>
      </c>
      <c r="AG10" s="12">
        <v>44200.392361111109</v>
      </c>
      <c r="AH10" s="8">
        <v>381.90589999999997</v>
      </c>
      <c r="AI10" s="13">
        <v>1.32E-2</v>
      </c>
      <c r="AJ10" s="8">
        <v>26426.44</v>
      </c>
      <c r="AK10" s="13">
        <v>1.32E-2</v>
      </c>
      <c r="AL10">
        <v>5306.0879999999997</v>
      </c>
      <c r="AM10">
        <v>2000000</v>
      </c>
      <c r="AN10">
        <v>58386.75</v>
      </c>
      <c r="AO10" s="12">
        <v>54</v>
      </c>
      <c r="AP10">
        <v>489.38</v>
      </c>
      <c r="AQ10" s="13">
        <v>-4.0000000000000001E-3</v>
      </c>
      <c r="AR10" s="13">
        <v>1.66E-2</v>
      </c>
      <c r="AS10" t="s">
        <v>572</v>
      </c>
      <c r="AU10" s="2">
        <v>44197</v>
      </c>
      <c r="AV10" t="s">
        <v>69</v>
      </c>
      <c r="AW10">
        <v>126.5</v>
      </c>
      <c r="AX10">
        <v>128.65</v>
      </c>
      <c r="AZ10" s="2">
        <f t="shared" si="0"/>
        <v>44197</v>
      </c>
      <c r="BA10" t="s">
        <v>135</v>
      </c>
      <c r="BB10">
        <v>376.9255</v>
      </c>
      <c r="BC10" s="8">
        <v>381.90589999999997</v>
      </c>
      <c r="BE10" t="str">
        <f t="shared" si="1"/>
        <v>LICHSGFIN44197</v>
      </c>
      <c r="BF10">
        <v>1</v>
      </c>
      <c r="BH10" t="str">
        <f t="shared" si="2"/>
        <v>BEL44197</v>
      </c>
      <c r="BI10">
        <v>1</v>
      </c>
      <c r="BL10" t="str">
        <f t="shared" si="3"/>
        <v>BEL44197</v>
      </c>
      <c r="BM10">
        <v>1</v>
      </c>
      <c r="BN10">
        <f t="shared" si="4"/>
        <v>1</v>
      </c>
      <c r="BO10" s="15">
        <v>1</v>
      </c>
      <c r="BP10">
        <f>COUNTIF($BN$9:$BN$858,BO10)</f>
        <v>831</v>
      </c>
      <c r="BR10" t="str">
        <f t="shared" si="5"/>
        <v>LICHSGFIN44197</v>
      </c>
      <c r="BS10">
        <v>1</v>
      </c>
      <c r="BT10">
        <f t="shared" si="6"/>
        <v>1</v>
      </c>
      <c r="BU10" s="15">
        <v>1</v>
      </c>
      <c r="BV10">
        <f>COUNTIF($BT$9:$BT$958,BU10)</f>
        <v>831</v>
      </c>
      <c r="BX10" s="17" t="s">
        <v>790</v>
      </c>
      <c r="BY10" s="23">
        <v>-0.44</v>
      </c>
      <c r="BZ10" s="26">
        <v>-0.43619999999999998</v>
      </c>
      <c r="CA10" s="12"/>
      <c r="CB10" s="2"/>
      <c r="CC10" s="13"/>
      <c r="CD10" s="8"/>
      <c r="CE10" s="13"/>
      <c r="CI10" s="12"/>
      <c r="CK10" s="13"/>
      <c r="CL10" s="13"/>
      <c r="CN10" s="2"/>
    </row>
    <row r="11" spans="1:92" x14ac:dyDescent="0.45">
      <c r="A11">
        <v>3</v>
      </c>
      <c r="B11" s="2">
        <v>44197</v>
      </c>
      <c r="C11" s="2">
        <v>44200</v>
      </c>
      <c r="D11" t="s">
        <v>27</v>
      </c>
      <c r="E11" t="s">
        <v>135</v>
      </c>
      <c r="F11" t="s">
        <v>386</v>
      </c>
      <c r="G11">
        <v>2000</v>
      </c>
      <c r="H11">
        <v>6000</v>
      </c>
      <c r="I11">
        <v>3</v>
      </c>
      <c r="J11">
        <v>376.75</v>
      </c>
      <c r="K11">
        <v>2260500</v>
      </c>
      <c r="L11">
        <v>382.1</v>
      </c>
      <c r="M11">
        <v>32100.000000000138</v>
      </c>
      <c r="N11">
        <v>614.66849999999999</v>
      </c>
      <c r="O11">
        <v>31485.331500000138</v>
      </c>
      <c r="P11">
        <v>2292600</v>
      </c>
      <c r="Q11" t="s">
        <v>93</v>
      </c>
      <c r="R11">
        <v>0</v>
      </c>
      <c r="S11">
        <v>0</v>
      </c>
      <c r="T11">
        <v>1</v>
      </c>
      <c r="U11">
        <v>0</v>
      </c>
      <c r="V11">
        <v>900</v>
      </c>
      <c r="W11">
        <v>300</v>
      </c>
      <c r="X11">
        <v>115500</v>
      </c>
      <c r="Y11">
        <v>92500</v>
      </c>
      <c r="Z11">
        <v>4000000</v>
      </c>
      <c r="AA11">
        <v>2</v>
      </c>
      <c r="AC11" t="s">
        <v>579</v>
      </c>
      <c r="AD11" t="s">
        <v>571</v>
      </c>
      <c r="AE11" s="12">
        <v>44197.493055555555</v>
      </c>
      <c r="AF11">
        <v>493.48520000000002</v>
      </c>
      <c r="AG11" s="12">
        <v>44200.392361111109</v>
      </c>
      <c r="AH11" s="8">
        <v>501.38749999999999</v>
      </c>
      <c r="AI11" s="13">
        <v>1.6E-2</v>
      </c>
      <c r="AJ11" s="8">
        <v>32021.14</v>
      </c>
      <c r="AK11" s="13">
        <v>1.6E-2</v>
      </c>
      <c r="AL11">
        <v>4052.13</v>
      </c>
      <c r="AM11">
        <v>1999665.88</v>
      </c>
      <c r="AN11">
        <v>90407.89</v>
      </c>
      <c r="AO11" s="12">
        <v>52</v>
      </c>
      <c r="AP11">
        <v>615.79</v>
      </c>
      <c r="AQ11" s="13">
        <v>-7.7999999999999996E-3</v>
      </c>
      <c r="AR11" s="13">
        <v>1.7100000000000001E-2</v>
      </c>
      <c r="AS11" t="s">
        <v>572</v>
      </c>
      <c r="AU11" s="2">
        <v>44197</v>
      </c>
      <c r="AV11" t="s">
        <v>135</v>
      </c>
      <c r="AW11">
        <v>376.75</v>
      </c>
      <c r="AX11">
        <v>382.1</v>
      </c>
      <c r="AZ11" s="2">
        <f t="shared" si="0"/>
        <v>44197</v>
      </c>
      <c r="BA11" t="s">
        <v>63</v>
      </c>
      <c r="BB11">
        <v>493.48520000000002</v>
      </c>
      <c r="BC11" s="8">
        <v>501.38749999999999</v>
      </c>
      <c r="BE11" t="str">
        <f t="shared" si="1"/>
        <v>ADANIENT44197</v>
      </c>
      <c r="BF11">
        <v>1</v>
      </c>
      <c r="BH11" t="str">
        <f t="shared" si="2"/>
        <v>LICHSGFIN44197</v>
      </c>
      <c r="BI11">
        <v>1</v>
      </c>
      <c r="BL11" t="str">
        <f t="shared" si="3"/>
        <v>LICHSGFIN44197</v>
      </c>
      <c r="BM11">
        <v>1</v>
      </c>
      <c r="BN11">
        <f t="shared" si="4"/>
        <v>1</v>
      </c>
      <c r="BR11" t="str">
        <f t="shared" si="5"/>
        <v>ADANIENT44197</v>
      </c>
      <c r="BS11">
        <v>1</v>
      </c>
      <c r="BT11">
        <f t="shared" si="6"/>
        <v>1</v>
      </c>
      <c r="BX11" s="17" t="s">
        <v>786</v>
      </c>
      <c r="BY11" s="24">
        <v>-1.4E-3</v>
      </c>
      <c r="BZ11" s="25">
        <v>-2.8E-3</v>
      </c>
      <c r="CA11" s="12"/>
      <c r="CB11" s="2"/>
      <c r="CC11" s="13"/>
      <c r="CD11" s="8"/>
      <c r="CE11" s="13"/>
      <c r="CI11" s="12"/>
      <c r="CK11" s="13"/>
      <c r="CL11" s="13"/>
      <c r="CN11" s="2"/>
    </row>
    <row r="12" spans="1:92" x14ac:dyDescent="0.45">
      <c r="A12">
        <v>1</v>
      </c>
      <c r="B12" s="2">
        <v>44200</v>
      </c>
      <c r="C12" s="2">
        <v>44201</v>
      </c>
      <c r="D12" t="s">
        <v>27</v>
      </c>
      <c r="E12" t="s">
        <v>32</v>
      </c>
      <c r="F12" t="s">
        <v>387</v>
      </c>
      <c r="G12">
        <v>9000</v>
      </c>
      <c r="H12">
        <v>18000</v>
      </c>
      <c r="I12">
        <v>2</v>
      </c>
      <c r="J12">
        <v>103.7</v>
      </c>
      <c r="K12">
        <v>1866600</v>
      </c>
      <c r="L12">
        <v>104.05</v>
      </c>
      <c r="M12">
        <v>6299.9999999998981</v>
      </c>
      <c r="N12">
        <v>504.83249999999998</v>
      </c>
      <c r="O12">
        <v>5795.1674999998977</v>
      </c>
      <c r="P12">
        <v>1872900</v>
      </c>
      <c r="Q12" t="s">
        <v>93</v>
      </c>
      <c r="R12">
        <v>1</v>
      </c>
      <c r="S12">
        <v>0</v>
      </c>
      <c r="T12">
        <v>2</v>
      </c>
      <c r="U12">
        <v>0</v>
      </c>
      <c r="V12">
        <v>900</v>
      </c>
      <c r="W12">
        <v>300</v>
      </c>
      <c r="X12">
        <v>102500</v>
      </c>
      <c r="Y12">
        <v>92500</v>
      </c>
      <c r="Z12">
        <v>4000000</v>
      </c>
      <c r="AA12">
        <v>2</v>
      </c>
      <c r="AC12" t="s">
        <v>581</v>
      </c>
      <c r="AD12" t="s">
        <v>571</v>
      </c>
      <c r="AE12" s="12">
        <v>44197.496527777781</v>
      </c>
      <c r="AF12">
        <v>2412.41</v>
      </c>
      <c r="AG12" s="12">
        <v>44200.392361111109</v>
      </c>
      <c r="AH12" s="8">
        <v>2439.7350000000001</v>
      </c>
      <c r="AI12" s="13">
        <v>1.1299999999999999E-2</v>
      </c>
      <c r="AJ12" s="8">
        <v>22654.98</v>
      </c>
      <c r="AK12" s="13">
        <v>1.1299999999999999E-2</v>
      </c>
      <c r="AL12">
        <v>829.09349999999995</v>
      </c>
      <c r="AM12">
        <v>2000113.63</v>
      </c>
      <c r="AN12">
        <v>113062.87</v>
      </c>
      <c r="AO12" s="12">
        <v>51</v>
      </c>
      <c r="AP12">
        <v>444.22</v>
      </c>
      <c r="AQ12" s="13">
        <v>-5.0000000000000001E-3</v>
      </c>
      <c r="AR12" s="13">
        <v>1.9699999999999999E-2</v>
      </c>
      <c r="AS12" t="s">
        <v>572</v>
      </c>
      <c r="AU12" s="2">
        <v>44200</v>
      </c>
      <c r="AV12" t="s">
        <v>32</v>
      </c>
      <c r="AW12">
        <v>103.7</v>
      </c>
      <c r="AX12">
        <v>104.05</v>
      </c>
      <c r="AZ12" s="2">
        <f t="shared" si="0"/>
        <v>44197</v>
      </c>
      <c r="BA12" t="s">
        <v>159</v>
      </c>
      <c r="BB12">
        <v>2412.41</v>
      </c>
      <c r="BC12" s="8">
        <v>2439.7350000000001</v>
      </c>
      <c r="BE12" t="str">
        <f t="shared" si="1"/>
        <v>LALPATHLAB44197</v>
      </c>
      <c r="BF12">
        <v>1</v>
      </c>
      <c r="BH12" t="str">
        <f t="shared" si="2"/>
        <v>ASHOKLEY44200</v>
      </c>
      <c r="BI12">
        <v>1</v>
      </c>
      <c r="BL12" t="str">
        <f t="shared" si="3"/>
        <v>ASHOKLEY44200</v>
      </c>
      <c r="BM12">
        <v>1</v>
      </c>
      <c r="BN12">
        <f t="shared" si="4"/>
        <v>1</v>
      </c>
      <c r="BR12" t="str">
        <f t="shared" si="5"/>
        <v>LALPATHLAB44197</v>
      </c>
      <c r="BS12">
        <v>1</v>
      </c>
      <c r="BT12" t="str">
        <f t="shared" si="6"/>
        <v>ERROR</v>
      </c>
      <c r="BX12" s="27" t="s">
        <v>794</v>
      </c>
      <c r="BY12">
        <v>850</v>
      </c>
      <c r="BZ12" s="28">
        <v>861</v>
      </c>
      <c r="CA12" s="12"/>
      <c r="CB12" s="2"/>
      <c r="CC12" s="13"/>
      <c r="CD12" s="8"/>
      <c r="CE12" s="13"/>
      <c r="CI12" s="12"/>
      <c r="CK12" s="13"/>
      <c r="CL12" s="13"/>
      <c r="CN12" s="2"/>
    </row>
    <row r="13" spans="1:92" x14ac:dyDescent="0.45">
      <c r="A13">
        <v>1</v>
      </c>
      <c r="B13" s="2">
        <v>44201</v>
      </c>
      <c r="C13" s="2">
        <v>44202</v>
      </c>
      <c r="D13" t="s">
        <v>27</v>
      </c>
      <c r="E13" t="s">
        <v>155</v>
      </c>
      <c r="F13" t="s">
        <v>388</v>
      </c>
      <c r="G13">
        <v>425</v>
      </c>
      <c r="H13">
        <v>1700</v>
      </c>
      <c r="I13">
        <v>4</v>
      </c>
      <c r="J13">
        <v>1364.15</v>
      </c>
      <c r="K13">
        <v>2319055</v>
      </c>
      <c r="L13">
        <v>1312.41</v>
      </c>
      <c r="M13">
        <v>-87958.000000000015</v>
      </c>
      <c r="N13">
        <v>614.27052000000003</v>
      </c>
      <c r="O13">
        <v>-88572.27052000002</v>
      </c>
      <c r="P13">
        <v>2231097</v>
      </c>
      <c r="Q13" t="s">
        <v>93</v>
      </c>
      <c r="R13">
        <v>0</v>
      </c>
      <c r="S13">
        <v>0</v>
      </c>
      <c r="T13">
        <v>2</v>
      </c>
      <c r="U13">
        <v>0</v>
      </c>
      <c r="V13">
        <v>900</v>
      </c>
      <c r="W13">
        <v>300</v>
      </c>
      <c r="X13">
        <v>115500</v>
      </c>
      <c r="Y13">
        <v>92500</v>
      </c>
      <c r="Z13">
        <v>4000000</v>
      </c>
      <c r="AA13">
        <v>2</v>
      </c>
      <c r="AC13" t="s">
        <v>583</v>
      </c>
      <c r="AD13" t="s">
        <v>571</v>
      </c>
      <c r="AE13" s="12">
        <v>44200.434027777781</v>
      </c>
      <c r="AF13">
        <v>103.7518</v>
      </c>
      <c r="AG13" s="12">
        <v>44201.392361111109</v>
      </c>
      <c r="AH13" s="8">
        <v>103.9866</v>
      </c>
      <c r="AI13" s="13">
        <v>2.3E-3</v>
      </c>
      <c r="AJ13" s="8">
        <v>4577.3599999999997</v>
      </c>
      <c r="AK13" s="13">
        <v>2.3E-3</v>
      </c>
      <c r="AL13">
        <v>19494.71</v>
      </c>
      <c r="AM13">
        <v>2022612.63</v>
      </c>
      <c r="AN13">
        <v>117640.23</v>
      </c>
      <c r="AO13" s="12">
        <v>68</v>
      </c>
      <c r="AP13">
        <v>67.31</v>
      </c>
      <c r="AQ13" s="13">
        <v>-1.21E-2</v>
      </c>
      <c r="AR13" s="13">
        <v>2.41E-2</v>
      </c>
      <c r="AS13" t="s">
        <v>572</v>
      </c>
      <c r="AU13" s="2">
        <v>44201</v>
      </c>
      <c r="AV13" t="s">
        <v>155</v>
      </c>
      <c r="AW13">
        <v>1364.15</v>
      </c>
      <c r="AX13">
        <v>1312.41</v>
      </c>
      <c r="AZ13" s="2">
        <f t="shared" si="0"/>
        <v>44200</v>
      </c>
      <c r="BA13" t="s">
        <v>32</v>
      </c>
      <c r="BB13">
        <v>103.7518</v>
      </c>
      <c r="BC13" s="8">
        <v>103.9866</v>
      </c>
      <c r="BE13" t="str">
        <f t="shared" si="1"/>
        <v>ASHOKLEY44200</v>
      </c>
      <c r="BF13">
        <v>1</v>
      </c>
      <c r="BH13" t="str">
        <f t="shared" si="2"/>
        <v>AARTIIND44201</v>
      </c>
      <c r="BI13">
        <v>1</v>
      </c>
      <c r="BL13" t="str">
        <f t="shared" si="3"/>
        <v>AARTIIND44201</v>
      </c>
      <c r="BM13">
        <v>1</v>
      </c>
      <c r="BN13">
        <f t="shared" si="4"/>
        <v>1</v>
      </c>
      <c r="BR13" t="str">
        <f t="shared" si="5"/>
        <v>ASHOKLEY44200</v>
      </c>
      <c r="BS13">
        <v>1</v>
      </c>
      <c r="BT13">
        <f t="shared" si="6"/>
        <v>1</v>
      </c>
      <c r="BX13" s="22" t="s">
        <v>789</v>
      </c>
      <c r="BY13" s="20"/>
      <c r="BZ13" s="21"/>
      <c r="CB13" s="2"/>
      <c r="CC13" s="13"/>
      <c r="CD13" s="8"/>
      <c r="CE13" s="13"/>
      <c r="CI13" s="12"/>
      <c r="CK13" s="13"/>
      <c r="CL13" s="13"/>
      <c r="CN13" s="2"/>
    </row>
    <row r="14" spans="1:92" x14ac:dyDescent="0.45">
      <c r="A14">
        <v>2</v>
      </c>
      <c r="B14" s="2">
        <v>44201</v>
      </c>
      <c r="C14" s="2">
        <v>44202</v>
      </c>
      <c r="D14" t="s">
        <v>27</v>
      </c>
      <c r="E14" t="s">
        <v>156</v>
      </c>
      <c r="F14" t="s">
        <v>389</v>
      </c>
      <c r="G14">
        <v>2800</v>
      </c>
      <c r="H14">
        <v>8400</v>
      </c>
      <c r="I14">
        <v>3</v>
      </c>
      <c r="J14">
        <v>256.2</v>
      </c>
      <c r="K14">
        <v>2152080</v>
      </c>
      <c r="L14">
        <v>259.05</v>
      </c>
      <c r="M14">
        <v>23940.000000000189</v>
      </c>
      <c r="N14">
        <v>584.29349999999999</v>
      </c>
      <c r="O14">
        <v>23355.706500000189</v>
      </c>
      <c r="P14">
        <v>2176020</v>
      </c>
      <c r="Q14" t="s">
        <v>93</v>
      </c>
      <c r="R14">
        <v>0</v>
      </c>
      <c r="S14">
        <v>0</v>
      </c>
      <c r="T14">
        <v>2</v>
      </c>
      <c r="U14">
        <v>0</v>
      </c>
      <c r="V14">
        <v>900</v>
      </c>
      <c r="W14">
        <v>300</v>
      </c>
      <c r="X14">
        <v>115500</v>
      </c>
      <c r="Y14">
        <v>92500</v>
      </c>
      <c r="Z14">
        <v>4000000</v>
      </c>
      <c r="AA14">
        <v>2</v>
      </c>
      <c r="AC14" t="s">
        <v>585</v>
      </c>
      <c r="AD14" t="s">
        <v>571</v>
      </c>
      <c r="AE14" s="12">
        <v>44201.489583333336</v>
      </c>
      <c r="AF14">
        <v>651.11130000000003</v>
      </c>
      <c r="AG14" s="12">
        <v>44202.392361111109</v>
      </c>
      <c r="AH14" s="8">
        <v>661.86699999999996</v>
      </c>
      <c r="AI14" s="13">
        <v>1.6500000000000001E-2</v>
      </c>
      <c r="AJ14" s="8">
        <v>33426.639999999999</v>
      </c>
      <c r="AK14" s="13">
        <v>1.6500000000000001E-2</v>
      </c>
      <c r="AL14">
        <v>3107.8069999999998</v>
      </c>
      <c r="AM14">
        <v>2023528.13</v>
      </c>
      <c r="AN14">
        <v>151066.87</v>
      </c>
      <c r="AO14" s="12">
        <v>51</v>
      </c>
      <c r="AP14">
        <v>655.42</v>
      </c>
      <c r="AQ14" s="13">
        <v>-2.2000000000000001E-3</v>
      </c>
      <c r="AR14" s="13">
        <v>2.5899999999999999E-2</v>
      </c>
      <c r="AS14" t="s">
        <v>572</v>
      </c>
      <c r="AU14" s="2">
        <v>44201</v>
      </c>
      <c r="AV14" t="s">
        <v>156</v>
      </c>
      <c r="AW14">
        <v>256.2</v>
      </c>
      <c r="AX14">
        <v>259.05</v>
      </c>
      <c r="AZ14" s="2">
        <f t="shared" si="0"/>
        <v>44201</v>
      </c>
      <c r="BA14" t="s">
        <v>136</v>
      </c>
      <c r="BB14">
        <v>651.11130000000003</v>
      </c>
      <c r="BC14" s="8">
        <v>661.86699999999996</v>
      </c>
      <c r="BE14" t="str">
        <f t="shared" si="1"/>
        <v>AXISBANK44201</v>
      </c>
      <c r="BF14">
        <v>1</v>
      </c>
      <c r="BH14" t="str">
        <f t="shared" si="2"/>
        <v>INDUSTOWER44201</v>
      </c>
      <c r="BI14">
        <v>1</v>
      </c>
      <c r="BL14" t="str">
        <f t="shared" si="3"/>
        <v>INDUSTOWER44201</v>
      </c>
      <c r="BM14">
        <v>1</v>
      </c>
      <c r="BN14">
        <f t="shared" si="4"/>
        <v>1</v>
      </c>
      <c r="BR14" t="str">
        <f t="shared" si="5"/>
        <v>AXISBANK44201</v>
      </c>
      <c r="BS14">
        <v>1</v>
      </c>
      <c r="BT14">
        <f t="shared" si="6"/>
        <v>1</v>
      </c>
      <c r="BY14" s="12"/>
      <c r="CA14" s="12"/>
      <c r="CB14" s="2"/>
      <c r="CC14" s="13"/>
      <c r="CD14" s="8"/>
      <c r="CE14" s="13"/>
      <c r="CI14" s="12"/>
      <c r="CK14" s="13"/>
      <c r="CL14" s="13"/>
      <c r="CN14" s="2"/>
    </row>
    <row r="15" spans="1:92" x14ac:dyDescent="0.45">
      <c r="A15">
        <v>3</v>
      </c>
      <c r="B15" s="2">
        <v>44201</v>
      </c>
      <c r="C15" s="2">
        <v>44202</v>
      </c>
      <c r="D15" t="s">
        <v>27</v>
      </c>
      <c r="E15" t="s">
        <v>136</v>
      </c>
      <c r="F15" t="s">
        <v>390</v>
      </c>
      <c r="G15">
        <v>1200</v>
      </c>
      <c r="H15">
        <v>3600</v>
      </c>
      <c r="I15">
        <v>3</v>
      </c>
      <c r="J15">
        <v>650.6</v>
      </c>
      <c r="K15">
        <v>2342160</v>
      </c>
      <c r="L15">
        <v>662.2</v>
      </c>
      <c r="M15">
        <v>41760.00000000008</v>
      </c>
      <c r="N15">
        <v>638.02080000000001</v>
      </c>
      <c r="O15">
        <v>41121.979200000082</v>
      </c>
      <c r="P15">
        <v>2383920</v>
      </c>
      <c r="Q15" t="s">
        <v>93</v>
      </c>
      <c r="R15">
        <v>0</v>
      </c>
      <c r="S15">
        <v>0</v>
      </c>
      <c r="T15">
        <v>1</v>
      </c>
      <c r="U15">
        <v>0</v>
      </c>
      <c r="V15">
        <v>900</v>
      </c>
      <c r="W15">
        <v>300</v>
      </c>
      <c r="X15">
        <v>115500</v>
      </c>
      <c r="Y15">
        <v>92500</v>
      </c>
      <c r="Z15">
        <v>4000000</v>
      </c>
      <c r="AA15">
        <v>2</v>
      </c>
      <c r="AC15" t="s">
        <v>584</v>
      </c>
      <c r="AD15" t="s">
        <v>571</v>
      </c>
      <c r="AE15" s="12">
        <v>44201.489583333336</v>
      </c>
      <c r="AF15">
        <v>680.34</v>
      </c>
      <c r="AG15" s="12">
        <v>44202.395833333336</v>
      </c>
      <c r="AH15" s="8">
        <v>656.34299999999996</v>
      </c>
      <c r="AI15" s="13">
        <v>-3.5299999999999998E-2</v>
      </c>
      <c r="AJ15" s="8">
        <v>-71374.03</v>
      </c>
      <c r="AK15" s="13">
        <v>-3.5299999999999998E-2</v>
      </c>
      <c r="AL15">
        <v>2974.29</v>
      </c>
      <c r="AM15">
        <v>2023528</v>
      </c>
      <c r="AN15">
        <v>79692.84</v>
      </c>
      <c r="AO15" s="12">
        <v>52</v>
      </c>
      <c r="AP15">
        <v>-1372.58</v>
      </c>
      <c r="AQ15" s="13">
        <v>-3.6499999999999998E-2</v>
      </c>
      <c r="AR15" s="13">
        <v>0</v>
      </c>
      <c r="AS15" t="s">
        <v>572</v>
      </c>
      <c r="AU15" s="2">
        <v>44201</v>
      </c>
      <c r="AV15" t="s">
        <v>136</v>
      </c>
      <c r="AW15">
        <v>650.6</v>
      </c>
      <c r="AX15">
        <v>662.2</v>
      </c>
      <c r="AZ15" s="2">
        <f t="shared" si="0"/>
        <v>44201</v>
      </c>
      <c r="BA15" t="s">
        <v>155</v>
      </c>
      <c r="BB15">
        <v>680.34</v>
      </c>
      <c r="BC15" s="8">
        <v>656.34299999999996</v>
      </c>
      <c r="BE15" t="str">
        <f t="shared" si="1"/>
        <v>AARTIIND44201</v>
      </c>
      <c r="BF15">
        <v>1</v>
      </c>
      <c r="BH15" t="str">
        <f t="shared" si="2"/>
        <v>AXISBANK44201</v>
      </c>
      <c r="BI15">
        <v>1</v>
      </c>
      <c r="BL15" t="str">
        <f t="shared" si="3"/>
        <v>AXISBANK44201</v>
      </c>
      <c r="BM15">
        <v>1</v>
      </c>
      <c r="BN15">
        <f t="shared" si="4"/>
        <v>1</v>
      </c>
      <c r="BR15" t="str">
        <f t="shared" si="5"/>
        <v>AARTIIND44201</v>
      </c>
      <c r="BS15">
        <v>1</v>
      </c>
      <c r="BT15">
        <f t="shared" si="6"/>
        <v>1</v>
      </c>
      <c r="BY15" s="12"/>
      <c r="CA15" s="12"/>
      <c r="CB15" s="2"/>
      <c r="CC15" s="13"/>
      <c r="CD15" s="8"/>
      <c r="CE15" s="13"/>
      <c r="CI15" s="12"/>
      <c r="CK15" s="13"/>
      <c r="CL15" s="13"/>
      <c r="CN15" s="2"/>
    </row>
    <row r="16" spans="1:92" x14ac:dyDescent="0.45">
      <c r="A16">
        <v>1</v>
      </c>
      <c r="B16" s="2">
        <v>44202</v>
      </c>
      <c r="C16" s="2">
        <v>44203</v>
      </c>
      <c r="D16" t="s">
        <v>27</v>
      </c>
      <c r="E16" t="s">
        <v>127</v>
      </c>
      <c r="F16" t="s">
        <v>391</v>
      </c>
      <c r="G16">
        <v>1563</v>
      </c>
      <c r="H16">
        <v>4689</v>
      </c>
      <c r="I16">
        <v>3</v>
      </c>
      <c r="J16">
        <v>440.9</v>
      </c>
      <c r="K16">
        <v>2067380.0999999999</v>
      </c>
      <c r="L16">
        <v>439.25</v>
      </c>
      <c r="M16">
        <v>-7736.849999999893</v>
      </c>
      <c r="N16">
        <v>557.14815224999995</v>
      </c>
      <c r="O16">
        <v>-8293.9981522498929</v>
      </c>
      <c r="P16">
        <v>2059643.25</v>
      </c>
      <c r="Q16" t="s">
        <v>93</v>
      </c>
      <c r="R16">
        <v>2</v>
      </c>
      <c r="S16">
        <v>1</v>
      </c>
      <c r="T16">
        <v>1</v>
      </c>
      <c r="U16">
        <v>0</v>
      </c>
      <c r="V16">
        <v>900</v>
      </c>
      <c r="W16">
        <v>300</v>
      </c>
      <c r="X16">
        <v>114500</v>
      </c>
      <c r="Y16">
        <v>92500</v>
      </c>
      <c r="Z16">
        <v>4000000</v>
      </c>
      <c r="AA16">
        <v>2</v>
      </c>
      <c r="AC16" t="s">
        <v>586</v>
      </c>
      <c r="AD16" t="s">
        <v>571</v>
      </c>
      <c r="AE16" s="12">
        <v>44201.489583333336</v>
      </c>
      <c r="AF16">
        <v>256.08080000000001</v>
      </c>
      <c r="AG16" s="12">
        <v>44202.395833333336</v>
      </c>
      <c r="AH16" s="8">
        <v>258.44130000000001</v>
      </c>
      <c r="AI16" s="13">
        <v>9.1999999999999998E-3</v>
      </c>
      <c r="AJ16" s="8">
        <v>18652.47</v>
      </c>
      <c r="AK16" s="13">
        <v>9.1999999999999998E-3</v>
      </c>
      <c r="AL16">
        <v>7901.9129999999996</v>
      </c>
      <c r="AM16">
        <v>2023528.13</v>
      </c>
      <c r="AN16">
        <v>98345.31</v>
      </c>
      <c r="AO16" s="12">
        <v>52</v>
      </c>
      <c r="AP16">
        <v>358.7</v>
      </c>
      <c r="AQ16" s="13">
        <v>-1.5900000000000001E-2</v>
      </c>
      <c r="AR16" s="13">
        <v>5.2999999999999999E-2</v>
      </c>
      <c r="AS16" t="s">
        <v>572</v>
      </c>
      <c r="AU16" s="2">
        <v>44202</v>
      </c>
      <c r="AV16" t="s">
        <v>127</v>
      </c>
      <c r="AW16">
        <v>440.9</v>
      </c>
      <c r="AX16">
        <v>439.25</v>
      </c>
      <c r="AZ16" s="2">
        <f t="shared" si="0"/>
        <v>44201</v>
      </c>
      <c r="BA16" t="s">
        <v>156</v>
      </c>
      <c r="BB16">
        <v>256.08080000000001</v>
      </c>
      <c r="BC16" s="8">
        <v>258.44130000000001</v>
      </c>
      <c r="BE16" t="str">
        <f t="shared" si="1"/>
        <v>INDUSTOWER44201</v>
      </c>
      <c r="BF16">
        <v>1</v>
      </c>
      <c r="BH16" t="str">
        <f t="shared" si="2"/>
        <v>CONCOR44202</v>
      </c>
      <c r="BI16">
        <v>1</v>
      </c>
      <c r="BL16" t="str">
        <f t="shared" si="3"/>
        <v>CONCOR44202</v>
      </c>
      <c r="BM16">
        <v>1</v>
      </c>
      <c r="BN16">
        <f t="shared" si="4"/>
        <v>1</v>
      </c>
      <c r="BR16" t="str">
        <f t="shared" si="5"/>
        <v>INDUSTOWER44201</v>
      </c>
      <c r="BS16">
        <v>1</v>
      </c>
      <c r="BT16">
        <f t="shared" si="6"/>
        <v>1</v>
      </c>
      <c r="BY16" s="12"/>
      <c r="CA16" s="12"/>
      <c r="CB16" s="2"/>
      <c r="CC16" s="13"/>
      <c r="CD16" s="8"/>
      <c r="CE16" s="13"/>
      <c r="CI16" s="12"/>
      <c r="CK16" s="13"/>
      <c r="CL16" s="13"/>
      <c r="CN16" s="2"/>
    </row>
    <row r="17" spans="1:92" x14ac:dyDescent="0.45">
      <c r="A17">
        <v>2</v>
      </c>
      <c r="B17" s="2">
        <v>44202</v>
      </c>
      <c r="C17" s="2">
        <v>44203</v>
      </c>
      <c r="D17" t="s">
        <v>27</v>
      </c>
      <c r="E17" t="s">
        <v>52</v>
      </c>
      <c r="F17" t="s">
        <v>392</v>
      </c>
      <c r="G17">
        <v>2900</v>
      </c>
      <c r="H17">
        <v>8700</v>
      </c>
      <c r="I17">
        <v>3</v>
      </c>
      <c r="J17">
        <v>264.5</v>
      </c>
      <c r="K17">
        <v>2301150</v>
      </c>
      <c r="L17">
        <v>265.60000000000002</v>
      </c>
      <c r="M17">
        <v>9570.0000000001983</v>
      </c>
      <c r="N17">
        <v>622.60244999999998</v>
      </c>
      <c r="O17">
        <v>8947.397550000198</v>
      </c>
      <c r="P17">
        <v>2310720</v>
      </c>
      <c r="Q17" t="s">
        <v>93</v>
      </c>
      <c r="R17">
        <v>1</v>
      </c>
      <c r="S17">
        <v>0</v>
      </c>
      <c r="T17">
        <v>1</v>
      </c>
      <c r="U17">
        <v>0</v>
      </c>
      <c r="V17">
        <v>900</v>
      </c>
      <c r="W17">
        <v>300</v>
      </c>
      <c r="X17">
        <v>114000</v>
      </c>
      <c r="Y17">
        <v>92500</v>
      </c>
      <c r="Z17">
        <v>4000000</v>
      </c>
      <c r="AA17">
        <v>2</v>
      </c>
      <c r="AC17" t="s">
        <v>587</v>
      </c>
      <c r="AD17" t="s">
        <v>571</v>
      </c>
      <c r="AE17" s="12">
        <v>44202.486111111109</v>
      </c>
      <c r="AF17">
        <v>439.71969999999999</v>
      </c>
      <c r="AG17" s="12">
        <v>44203.392361111109</v>
      </c>
      <c r="AH17" s="8">
        <v>439.01179999999999</v>
      </c>
      <c r="AI17" s="13">
        <v>-1.6000000000000001E-3</v>
      </c>
      <c r="AJ17" s="8">
        <v>-3251.44</v>
      </c>
      <c r="AK17" s="13">
        <v>-1.6000000000000001E-3</v>
      </c>
      <c r="AL17">
        <v>4593.0829999999996</v>
      </c>
      <c r="AM17">
        <v>2019669</v>
      </c>
      <c r="AN17">
        <v>95093.86</v>
      </c>
      <c r="AO17" s="12">
        <v>52</v>
      </c>
      <c r="AP17">
        <v>-62.53</v>
      </c>
      <c r="AQ17" s="13">
        <v>-2.2100000000000002E-2</v>
      </c>
      <c r="AR17" s="13">
        <v>1.67E-2</v>
      </c>
      <c r="AS17" t="s">
        <v>572</v>
      </c>
      <c r="AU17" s="2">
        <v>44202</v>
      </c>
      <c r="AV17" t="s">
        <v>52</v>
      </c>
      <c r="AW17">
        <v>264.5</v>
      </c>
      <c r="AX17">
        <v>265.60000000000002</v>
      </c>
      <c r="AZ17" s="2">
        <f t="shared" si="0"/>
        <v>44202</v>
      </c>
      <c r="BA17" t="s">
        <v>127</v>
      </c>
      <c r="BB17">
        <v>439.71969999999999</v>
      </c>
      <c r="BC17" s="8">
        <v>439.01179999999999</v>
      </c>
      <c r="BE17" t="str">
        <f t="shared" si="1"/>
        <v>CONCOR44202</v>
      </c>
      <c r="BF17">
        <v>1</v>
      </c>
      <c r="BH17" t="str">
        <f t="shared" si="2"/>
        <v>RBLBANK44202</v>
      </c>
      <c r="BI17">
        <v>1</v>
      </c>
      <c r="BL17" t="str">
        <f t="shared" si="3"/>
        <v>RBLBANK44202</v>
      </c>
      <c r="BM17">
        <v>1</v>
      </c>
      <c r="BN17">
        <f t="shared" si="4"/>
        <v>1</v>
      </c>
      <c r="BR17" t="str">
        <f t="shared" si="5"/>
        <v>CONCOR44202</v>
      </c>
      <c r="BS17">
        <v>1</v>
      </c>
      <c r="BT17">
        <f t="shared" si="6"/>
        <v>1</v>
      </c>
      <c r="BY17" s="12"/>
      <c r="CA17" s="12"/>
      <c r="CB17" s="2"/>
      <c r="CC17" s="13"/>
      <c r="CD17" s="8"/>
      <c r="CE17" s="13"/>
      <c r="CI17" s="12"/>
      <c r="CK17" s="13"/>
      <c r="CL17" s="13"/>
      <c r="CN17" s="2"/>
    </row>
    <row r="18" spans="1:92" x14ac:dyDescent="0.45">
      <c r="A18">
        <v>3</v>
      </c>
      <c r="B18" s="2">
        <v>44202</v>
      </c>
      <c r="C18" s="2">
        <v>44203</v>
      </c>
      <c r="D18" t="s">
        <v>27</v>
      </c>
      <c r="E18" t="s">
        <v>55</v>
      </c>
      <c r="F18" t="s">
        <v>393</v>
      </c>
      <c r="G18">
        <v>800</v>
      </c>
      <c r="H18">
        <v>1600</v>
      </c>
      <c r="I18">
        <v>2</v>
      </c>
      <c r="J18">
        <v>1172</v>
      </c>
      <c r="K18">
        <v>1875200</v>
      </c>
      <c r="L18">
        <v>1218.075</v>
      </c>
      <c r="M18">
        <v>73720.000000000073</v>
      </c>
      <c r="N18">
        <v>516.25620000000004</v>
      </c>
      <c r="O18">
        <v>73203.743800000069</v>
      </c>
      <c r="P18">
        <v>1948920</v>
      </c>
      <c r="Q18" t="s">
        <v>93</v>
      </c>
      <c r="R18">
        <v>1</v>
      </c>
      <c r="S18">
        <v>0</v>
      </c>
      <c r="T18">
        <v>2</v>
      </c>
      <c r="U18">
        <v>0</v>
      </c>
      <c r="V18">
        <v>900</v>
      </c>
      <c r="W18">
        <v>300</v>
      </c>
      <c r="X18">
        <v>114000</v>
      </c>
      <c r="Y18">
        <v>92500</v>
      </c>
      <c r="Z18">
        <v>4000000</v>
      </c>
      <c r="AA18">
        <v>2</v>
      </c>
      <c r="AC18" t="s">
        <v>588</v>
      </c>
      <c r="AD18" t="s">
        <v>571</v>
      </c>
      <c r="AE18" s="12">
        <v>44202.486111111109</v>
      </c>
      <c r="AF18">
        <v>264.62189999999998</v>
      </c>
      <c r="AG18" s="12">
        <v>44203.392361111109</v>
      </c>
      <c r="AH18" s="8">
        <v>265.48630000000003</v>
      </c>
      <c r="AI18" s="13">
        <v>3.3E-3</v>
      </c>
      <c r="AJ18" s="8">
        <v>6597.35</v>
      </c>
      <c r="AK18" s="13">
        <v>3.3E-3</v>
      </c>
      <c r="AL18">
        <v>7632.2830000000004</v>
      </c>
      <c r="AM18">
        <v>2019669</v>
      </c>
      <c r="AN18">
        <v>101691.21</v>
      </c>
      <c r="AO18" s="12">
        <v>52</v>
      </c>
      <c r="AP18">
        <v>126.87</v>
      </c>
      <c r="AQ18" s="13">
        <v>-2.8400000000000002E-2</v>
      </c>
      <c r="AR18" s="13">
        <v>1.6199999999999999E-2</v>
      </c>
      <c r="AS18" t="s">
        <v>572</v>
      </c>
      <c r="AU18" s="2">
        <v>44202</v>
      </c>
      <c r="AV18" t="s">
        <v>55</v>
      </c>
      <c r="AW18">
        <v>1172</v>
      </c>
      <c r="AX18">
        <v>1218.075</v>
      </c>
      <c r="AZ18" s="2">
        <f t="shared" si="0"/>
        <v>44202</v>
      </c>
      <c r="BA18" t="s">
        <v>52</v>
      </c>
      <c r="BB18">
        <v>264.62189999999998</v>
      </c>
      <c r="BC18" s="8">
        <v>265.48630000000003</v>
      </c>
      <c r="BE18" t="str">
        <f t="shared" si="1"/>
        <v>RBLBANK44202</v>
      </c>
      <c r="BF18">
        <v>1</v>
      </c>
      <c r="BH18" t="str">
        <f t="shared" si="2"/>
        <v>SRTRANSFIN44202</v>
      </c>
      <c r="BI18">
        <v>1</v>
      </c>
      <c r="BL18" t="str">
        <f t="shared" si="3"/>
        <v>SRTRANSFIN44202</v>
      </c>
      <c r="BM18">
        <v>1</v>
      </c>
      <c r="BN18">
        <f t="shared" si="4"/>
        <v>1</v>
      </c>
      <c r="BR18" t="str">
        <f t="shared" si="5"/>
        <v>RBLBANK44202</v>
      </c>
      <c r="BS18">
        <v>1</v>
      </c>
      <c r="BT18">
        <f t="shared" si="6"/>
        <v>1</v>
      </c>
      <c r="BY18" s="12"/>
      <c r="CA18" s="12"/>
      <c r="CB18" s="2"/>
      <c r="CC18" s="13"/>
      <c r="CD18" s="8"/>
      <c r="CE18" s="13"/>
      <c r="CI18" s="12"/>
      <c r="CK18" s="13"/>
      <c r="CL18" s="13"/>
      <c r="CN18" s="2"/>
    </row>
    <row r="19" spans="1:92" x14ac:dyDescent="0.45">
      <c r="A19">
        <v>4</v>
      </c>
      <c r="B19" s="2">
        <v>44202</v>
      </c>
      <c r="C19" s="2">
        <v>44203</v>
      </c>
      <c r="D19" t="s">
        <v>27</v>
      </c>
      <c r="E19" t="s">
        <v>104</v>
      </c>
      <c r="F19" t="s">
        <v>394</v>
      </c>
      <c r="G19">
        <v>6200</v>
      </c>
      <c r="H19">
        <v>12400</v>
      </c>
      <c r="I19">
        <v>2</v>
      </c>
      <c r="J19">
        <v>177.55</v>
      </c>
      <c r="K19">
        <v>2201620</v>
      </c>
      <c r="L19">
        <v>184.9</v>
      </c>
      <c r="M19">
        <v>91139.999999999927</v>
      </c>
      <c r="N19">
        <v>606.74130000000002</v>
      </c>
      <c r="O19">
        <v>90533.258699999933</v>
      </c>
      <c r="P19">
        <v>2292760</v>
      </c>
      <c r="Q19" t="s">
        <v>93</v>
      </c>
      <c r="R19">
        <v>1</v>
      </c>
      <c r="S19">
        <v>0</v>
      </c>
      <c r="T19">
        <v>2</v>
      </c>
      <c r="U19">
        <v>0</v>
      </c>
      <c r="V19">
        <v>900</v>
      </c>
      <c r="W19">
        <v>300</v>
      </c>
      <c r="X19">
        <v>114000</v>
      </c>
      <c r="Y19">
        <v>92500</v>
      </c>
      <c r="Z19">
        <v>4000000</v>
      </c>
      <c r="AA19">
        <v>2</v>
      </c>
      <c r="AC19" t="s">
        <v>591</v>
      </c>
      <c r="AD19" t="s">
        <v>571</v>
      </c>
      <c r="AE19" s="12">
        <v>44202.486111111109</v>
      </c>
      <c r="AF19">
        <v>873.18629999999996</v>
      </c>
      <c r="AG19" s="12">
        <v>44203.392361111109</v>
      </c>
      <c r="AH19" s="8">
        <v>872.66179999999997</v>
      </c>
      <c r="AI19" s="13">
        <v>-5.9999999999999995E-4</v>
      </c>
      <c r="AJ19" s="8">
        <v>-1213.1600000000001</v>
      </c>
      <c r="AK19" s="13">
        <v>-5.9999999999999995E-4</v>
      </c>
      <c r="AL19">
        <v>2312.9879999999998</v>
      </c>
      <c r="AM19">
        <v>2019669.13</v>
      </c>
      <c r="AN19">
        <v>100478.05</v>
      </c>
      <c r="AO19" s="12">
        <v>52</v>
      </c>
      <c r="AP19">
        <v>-23.33</v>
      </c>
      <c r="AQ19" s="13">
        <v>-1.6199999999999999E-2</v>
      </c>
      <c r="AR19" s="13">
        <v>2.3999999999999998E-3</v>
      </c>
      <c r="AS19" t="s">
        <v>572</v>
      </c>
      <c r="AU19" s="2">
        <v>44202</v>
      </c>
      <c r="AV19" t="s">
        <v>104</v>
      </c>
      <c r="AW19">
        <v>177.55</v>
      </c>
      <c r="AX19">
        <v>184.9</v>
      </c>
      <c r="AZ19" s="2">
        <f t="shared" si="0"/>
        <v>44202</v>
      </c>
      <c r="BA19" t="s">
        <v>91</v>
      </c>
      <c r="BB19">
        <v>873.18629999999996</v>
      </c>
      <c r="BC19" s="8">
        <v>872.66179999999997</v>
      </c>
      <c r="BE19" t="str">
        <f t="shared" si="1"/>
        <v>VOLTAS44202</v>
      </c>
      <c r="BF19">
        <v>1</v>
      </c>
      <c r="BH19" t="str">
        <f t="shared" si="2"/>
        <v>VEDL44202</v>
      </c>
      <c r="BI19">
        <v>1</v>
      </c>
      <c r="BL19" t="str">
        <f t="shared" si="3"/>
        <v>VEDL44202</v>
      </c>
      <c r="BM19">
        <v>1</v>
      </c>
      <c r="BN19">
        <f t="shared" si="4"/>
        <v>1</v>
      </c>
      <c r="BR19" t="str">
        <f t="shared" si="5"/>
        <v>VOLTAS44202</v>
      </c>
      <c r="BS19">
        <v>1</v>
      </c>
      <c r="BT19">
        <f t="shared" si="6"/>
        <v>1</v>
      </c>
      <c r="BY19" s="12"/>
      <c r="CA19" s="12"/>
      <c r="CB19" s="2"/>
      <c r="CC19" s="13"/>
      <c r="CD19" s="8"/>
      <c r="CE19" s="13"/>
      <c r="CI19" s="12"/>
      <c r="CK19" s="13"/>
      <c r="CL19" s="13"/>
      <c r="CN19" s="2"/>
    </row>
    <row r="20" spans="1:92" x14ac:dyDescent="0.45">
      <c r="A20">
        <v>5</v>
      </c>
      <c r="B20" s="2">
        <v>44202</v>
      </c>
      <c r="C20" s="2">
        <v>44203</v>
      </c>
      <c r="D20" t="s">
        <v>27</v>
      </c>
      <c r="E20" t="s">
        <v>91</v>
      </c>
      <c r="F20" t="s">
        <v>395</v>
      </c>
      <c r="G20">
        <v>1000</v>
      </c>
      <c r="H20">
        <v>2000</v>
      </c>
      <c r="I20">
        <v>2</v>
      </c>
      <c r="J20">
        <v>873.45</v>
      </c>
      <c r="K20">
        <v>1746900</v>
      </c>
      <c r="L20">
        <v>873.1</v>
      </c>
      <c r="M20">
        <v>-700.00000000004547</v>
      </c>
      <c r="N20">
        <v>471.56850000000003</v>
      </c>
      <c r="O20">
        <v>-1171.5685000000456</v>
      </c>
      <c r="P20">
        <v>1746200</v>
      </c>
      <c r="Q20" t="s">
        <v>93</v>
      </c>
      <c r="R20">
        <v>1</v>
      </c>
      <c r="S20">
        <v>0</v>
      </c>
      <c r="T20">
        <v>1</v>
      </c>
      <c r="U20">
        <v>0</v>
      </c>
      <c r="V20">
        <v>900</v>
      </c>
      <c r="W20">
        <v>300</v>
      </c>
      <c r="X20">
        <v>114000</v>
      </c>
      <c r="Y20">
        <v>92500</v>
      </c>
      <c r="Z20">
        <v>4000000</v>
      </c>
      <c r="AA20">
        <v>2</v>
      </c>
      <c r="AC20" t="s">
        <v>589</v>
      </c>
      <c r="AD20" t="s">
        <v>571</v>
      </c>
      <c r="AE20" s="12">
        <v>44202.486111111109</v>
      </c>
      <c r="AF20">
        <v>1172.6010000000001</v>
      </c>
      <c r="AG20" s="12">
        <v>44203.395833333336</v>
      </c>
      <c r="AH20" s="8">
        <v>1218.2809999999999</v>
      </c>
      <c r="AI20" s="13">
        <v>3.9E-2</v>
      </c>
      <c r="AJ20" s="8">
        <v>78678.47</v>
      </c>
      <c r="AK20" s="13">
        <v>3.9E-2</v>
      </c>
      <c r="AL20">
        <v>1722.383</v>
      </c>
      <c r="AM20">
        <v>2019669.13</v>
      </c>
      <c r="AN20">
        <v>179156.52</v>
      </c>
      <c r="AO20" s="12">
        <v>53</v>
      </c>
      <c r="AP20">
        <v>1484.5</v>
      </c>
      <c r="AQ20" s="13">
        <v>-3.0000000000000001E-3</v>
      </c>
      <c r="AR20" s="13">
        <v>5.0700000000000002E-2</v>
      </c>
      <c r="AS20" t="s">
        <v>572</v>
      </c>
      <c r="AU20" s="2">
        <v>44202</v>
      </c>
      <c r="AV20" t="s">
        <v>91</v>
      </c>
      <c r="AW20">
        <v>873.45</v>
      </c>
      <c r="AX20">
        <v>873.1</v>
      </c>
      <c r="AZ20" s="2">
        <f t="shared" si="0"/>
        <v>44202</v>
      </c>
      <c r="BA20" t="s">
        <v>55</v>
      </c>
      <c r="BB20">
        <v>1172.6010000000001</v>
      </c>
      <c r="BC20" s="8">
        <v>1218.2809999999999</v>
      </c>
      <c r="BE20" t="str">
        <f t="shared" si="1"/>
        <v>SRTRANSFIN44202</v>
      </c>
      <c r="BF20">
        <v>1</v>
      </c>
      <c r="BH20" t="str">
        <f t="shared" si="2"/>
        <v>VOLTAS44202</v>
      </c>
      <c r="BI20">
        <v>1</v>
      </c>
      <c r="BL20" t="str">
        <f t="shared" si="3"/>
        <v>VOLTAS44202</v>
      </c>
      <c r="BM20">
        <v>1</v>
      </c>
      <c r="BN20">
        <f t="shared" si="4"/>
        <v>1</v>
      </c>
      <c r="BR20" t="str">
        <f t="shared" si="5"/>
        <v>SRTRANSFIN44202</v>
      </c>
      <c r="BS20">
        <v>1</v>
      </c>
      <c r="BT20">
        <f t="shared" si="6"/>
        <v>1</v>
      </c>
      <c r="BY20" s="12"/>
      <c r="CA20" s="12"/>
      <c r="CB20" s="2"/>
      <c r="CC20" s="13"/>
      <c r="CD20" s="8"/>
      <c r="CE20" s="13"/>
      <c r="CI20" s="12"/>
      <c r="CK20" s="13"/>
      <c r="CL20" s="13"/>
      <c r="CN20" s="2"/>
    </row>
    <row r="21" spans="1:92" x14ac:dyDescent="0.45">
      <c r="A21">
        <v>1</v>
      </c>
      <c r="B21" s="2">
        <v>44203</v>
      </c>
      <c r="C21" s="2">
        <v>44204</v>
      </c>
      <c r="D21" t="s">
        <v>27</v>
      </c>
      <c r="E21" t="s">
        <v>63</v>
      </c>
      <c r="F21" t="s">
        <v>384</v>
      </c>
      <c r="G21">
        <v>2000</v>
      </c>
      <c r="H21">
        <v>4000</v>
      </c>
      <c r="I21">
        <v>2</v>
      </c>
      <c r="J21">
        <v>519.85</v>
      </c>
      <c r="K21">
        <v>2079400</v>
      </c>
      <c r="L21">
        <v>523.25</v>
      </c>
      <c r="M21">
        <v>13599.999999999909</v>
      </c>
      <c r="N21">
        <v>563.274</v>
      </c>
      <c r="O21">
        <v>13036.72599999991</v>
      </c>
      <c r="P21">
        <v>2093000</v>
      </c>
      <c r="Q21" t="s">
        <v>93</v>
      </c>
      <c r="R21">
        <v>1</v>
      </c>
      <c r="S21">
        <v>0</v>
      </c>
      <c r="T21">
        <v>1</v>
      </c>
      <c r="U21">
        <v>0</v>
      </c>
      <c r="V21">
        <v>900</v>
      </c>
      <c r="W21">
        <v>300</v>
      </c>
      <c r="X21">
        <v>114000</v>
      </c>
      <c r="Y21">
        <v>92500</v>
      </c>
      <c r="Z21">
        <v>4000000</v>
      </c>
      <c r="AA21">
        <v>2</v>
      </c>
      <c r="AC21" t="s">
        <v>590</v>
      </c>
      <c r="AD21" t="s">
        <v>571</v>
      </c>
      <c r="AE21" s="12">
        <v>44202.486111111109</v>
      </c>
      <c r="AF21">
        <v>177.48869999999999</v>
      </c>
      <c r="AG21" s="12">
        <v>44203.395833333336</v>
      </c>
      <c r="AH21" s="8">
        <v>184.71510000000001</v>
      </c>
      <c r="AI21" s="13">
        <v>4.07E-2</v>
      </c>
      <c r="AJ21" s="8">
        <v>82230.240000000005</v>
      </c>
      <c r="AK21" s="13">
        <v>4.07E-2</v>
      </c>
      <c r="AL21">
        <v>11379.14</v>
      </c>
      <c r="AM21">
        <v>2019669.13</v>
      </c>
      <c r="AN21">
        <v>261386.76</v>
      </c>
      <c r="AO21" s="12">
        <v>53</v>
      </c>
      <c r="AP21">
        <v>1551.51</v>
      </c>
      <c r="AQ21" s="13">
        <v>-7.3000000000000001E-3</v>
      </c>
      <c r="AR21" s="13">
        <v>4.7399999999999998E-2</v>
      </c>
      <c r="AS21" t="s">
        <v>572</v>
      </c>
      <c r="AU21" s="2">
        <v>44203</v>
      </c>
      <c r="AV21" t="s">
        <v>63</v>
      </c>
      <c r="AW21">
        <v>519.85</v>
      </c>
      <c r="AX21">
        <v>523.25</v>
      </c>
      <c r="AZ21" s="2">
        <f t="shared" si="0"/>
        <v>44202</v>
      </c>
      <c r="BA21" t="s">
        <v>104</v>
      </c>
      <c r="BB21">
        <v>177.48869999999999</v>
      </c>
      <c r="BC21" s="8">
        <v>184.71510000000001</v>
      </c>
      <c r="BE21" t="str">
        <f t="shared" si="1"/>
        <v>VEDL44202</v>
      </c>
      <c r="BF21">
        <v>1</v>
      </c>
      <c r="BH21" t="str">
        <f t="shared" si="2"/>
        <v>ADANIENT44203</v>
      </c>
      <c r="BI21">
        <v>1</v>
      </c>
      <c r="BL21" t="str">
        <f t="shared" si="3"/>
        <v>ADANIENT44203</v>
      </c>
      <c r="BM21">
        <v>1</v>
      </c>
      <c r="BN21">
        <f t="shared" si="4"/>
        <v>1</v>
      </c>
      <c r="BR21" t="str">
        <f t="shared" si="5"/>
        <v>VEDL44202</v>
      </c>
      <c r="BS21">
        <v>1</v>
      </c>
      <c r="BT21">
        <f t="shared" si="6"/>
        <v>1</v>
      </c>
      <c r="BY21" s="12"/>
      <c r="CA21" s="12"/>
      <c r="CB21" s="2"/>
      <c r="CC21" s="13"/>
      <c r="CD21" s="8"/>
      <c r="CE21" s="13"/>
      <c r="CI21" s="12"/>
      <c r="CK21" s="13"/>
      <c r="CL21" s="13"/>
      <c r="CN21" s="2"/>
    </row>
    <row r="22" spans="1:92" x14ac:dyDescent="0.45">
      <c r="A22">
        <v>2</v>
      </c>
      <c r="B22" s="2">
        <v>44203</v>
      </c>
      <c r="C22" s="2">
        <v>44204</v>
      </c>
      <c r="D22" t="s">
        <v>27</v>
      </c>
      <c r="E22" t="s">
        <v>32</v>
      </c>
      <c r="F22" t="s">
        <v>387</v>
      </c>
      <c r="G22">
        <v>9000</v>
      </c>
      <c r="H22">
        <v>18000</v>
      </c>
      <c r="I22">
        <v>2</v>
      </c>
      <c r="J22">
        <v>111.45</v>
      </c>
      <c r="K22">
        <v>2006100</v>
      </c>
      <c r="L22">
        <v>112</v>
      </c>
      <c r="M22">
        <v>9899.9999999999491</v>
      </c>
      <c r="N22">
        <v>542.98350000000005</v>
      </c>
      <c r="O22">
        <v>9357.0164999999488</v>
      </c>
      <c r="P22">
        <v>2016000</v>
      </c>
      <c r="Q22" t="s">
        <v>93</v>
      </c>
      <c r="R22">
        <v>2</v>
      </c>
      <c r="S22">
        <v>2</v>
      </c>
      <c r="T22">
        <v>2</v>
      </c>
      <c r="U22">
        <v>0</v>
      </c>
      <c r="V22">
        <v>900</v>
      </c>
      <c r="W22">
        <v>300</v>
      </c>
      <c r="X22">
        <v>115000</v>
      </c>
      <c r="Y22">
        <v>92500</v>
      </c>
      <c r="Z22">
        <v>4000000</v>
      </c>
      <c r="AA22">
        <v>2</v>
      </c>
      <c r="AC22" t="s">
        <v>579</v>
      </c>
      <c r="AD22" t="s">
        <v>571</v>
      </c>
      <c r="AE22" s="12">
        <v>44203.486111111109</v>
      </c>
      <c r="AF22">
        <v>520.09259999999995</v>
      </c>
      <c r="AG22" s="12">
        <v>44204.392361111109</v>
      </c>
      <c r="AH22" s="8">
        <v>522.96609999999998</v>
      </c>
      <c r="AI22" s="13">
        <v>5.4999999999999997E-3</v>
      </c>
      <c r="AJ22" s="8">
        <v>11338.79</v>
      </c>
      <c r="AK22" s="13">
        <v>5.4999999999999997E-3</v>
      </c>
      <c r="AL22">
        <v>3945.9850000000001</v>
      </c>
      <c r="AM22">
        <v>2052277.38</v>
      </c>
      <c r="AN22">
        <v>272725.53999999998</v>
      </c>
      <c r="AO22" s="12">
        <v>53</v>
      </c>
      <c r="AP22">
        <v>213.94</v>
      </c>
      <c r="AQ22" s="13">
        <v>-7.9000000000000008E-3</v>
      </c>
      <c r="AR22" s="13">
        <v>1.52E-2</v>
      </c>
      <c r="AS22" t="s">
        <v>572</v>
      </c>
      <c r="AU22" s="2">
        <v>44203</v>
      </c>
      <c r="AV22" t="s">
        <v>32</v>
      </c>
      <c r="AW22">
        <v>111.45</v>
      </c>
      <c r="AX22">
        <v>112</v>
      </c>
      <c r="AZ22" s="2">
        <f t="shared" si="0"/>
        <v>44203</v>
      </c>
      <c r="BA22" t="s">
        <v>63</v>
      </c>
      <c r="BB22">
        <v>520.09259999999995</v>
      </c>
      <c r="BC22" s="8">
        <v>522.96609999999998</v>
      </c>
      <c r="BE22" t="str">
        <f t="shared" si="1"/>
        <v>ADANIENT44203</v>
      </c>
      <c r="BF22">
        <v>1</v>
      </c>
      <c r="BH22" t="str">
        <f t="shared" si="2"/>
        <v>ASHOKLEY44203</v>
      </c>
      <c r="BI22">
        <v>1</v>
      </c>
      <c r="BL22" t="str">
        <f t="shared" si="3"/>
        <v>ASHOKLEY44203</v>
      </c>
      <c r="BM22">
        <v>1</v>
      </c>
      <c r="BN22">
        <f t="shared" si="4"/>
        <v>1</v>
      </c>
      <c r="BR22" t="str">
        <f t="shared" si="5"/>
        <v>ADANIENT44203</v>
      </c>
      <c r="BS22">
        <v>1</v>
      </c>
      <c r="BT22">
        <f t="shared" si="6"/>
        <v>1</v>
      </c>
      <c r="BY22" s="12"/>
      <c r="CA22" s="12"/>
      <c r="CB22" s="2"/>
      <c r="CC22" s="13"/>
      <c r="CD22" s="8"/>
      <c r="CE22" s="13"/>
      <c r="CI22" s="12"/>
      <c r="CK22" s="13"/>
      <c r="CL22" s="13"/>
      <c r="CN22" s="2"/>
    </row>
    <row r="23" spans="1:92" x14ac:dyDescent="0.45">
      <c r="A23">
        <v>3</v>
      </c>
      <c r="B23" s="2">
        <v>44203</v>
      </c>
      <c r="C23" s="2">
        <v>44204</v>
      </c>
      <c r="D23" t="s">
        <v>27</v>
      </c>
      <c r="E23" t="s">
        <v>92</v>
      </c>
      <c r="F23" t="s">
        <v>396</v>
      </c>
      <c r="G23">
        <v>1500</v>
      </c>
      <c r="H23">
        <v>3000</v>
      </c>
      <c r="I23">
        <v>2</v>
      </c>
      <c r="J23">
        <v>590</v>
      </c>
      <c r="K23">
        <v>1770000</v>
      </c>
      <c r="L23">
        <v>597.85</v>
      </c>
      <c r="M23">
        <v>23550.000000000069</v>
      </c>
      <c r="N23">
        <v>481.07925</v>
      </c>
      <c r="O23">
        <v>23068.92075000007</v>
      </c>
      <c r="P23">
        <v>1793550</v>
      </c>
      <c r="Q23" t="s">
        <v>93</v>
      </c>
      <c r="R23">
        <v>1</v>
      </c>
      <c r="S23">
        <v>0</v>
      </c>
      <c r="T23">
        <v>1</v>
      </c>
      <c r="U23">
        <v>0</v>
      </c>
      <c r="V23">
        <v>900</v>
      </c>
      <c r="W23">
        <v>300</v>
      </c>
      <c r="X23">
        <v>114000</v>
      </c>
      <c r="Y23">
        <v>92500</v>
      </c>
      <c r="Z23">
        <v>4000000</v>
      </c>
      <c r="AA23">
        <v>2</v>
      </c>
      <c r="AC23" t="s">
        <v>592</v>
      </c>
      <c r="AD23" t="s">
        <v>571</v>
      </c>
      <c r="AE23" s="12">
        <v>44203.486111111109</v>
      </c>
      <c r="AF23">
        <v>590.51499999999999</v>
      </c>
      <c r="AG23" s="12">
        <v>44204.392361111109</v>
      </c>
      <c r="AH23" s="8">
        <v>597.52449999999999</v>
      </c>
      <c r="AI23" s="13">
        <v>1.1900000000000001E-2</v>
      </c>
      <c r="AJ23" s="8">
        <v>24360.84</v>
      </c>
      <c r="AK23" s="13">
        <v>1.1900000000000001E-2</v>
      </c>
      <c r="AL23">
        <v>3475.4029999999998</v>
      </c>
      <c r="AM23">
        <v>2052277.38</v>
      </c>
      <c r="AN23">
        <v>297086.38</v>
      </c>
      <c r="AO23" s="12">
        <v>53</v>
      </c>
      <c r="AP23">
        <v>459.64</v>
      </c>
      <c r="AQ23" s="13">
        <v>-3.3E-3</v>
      </c>
      <c r="AR23" s="13">
        <v>2.5600000000000001E-2</v>
      </c>
      <c r="AS23" t="s">
        <v>572</v>
      </c>
      <c r="AU23" s="2">
        <v>44203</v>
      </c>
      <c r="AV23" t="s">
        <v>92</v>
      </c>
      <c r="AW23">
        <v>590</v>
      </c>
      <c r="AX23">
        <v>597.85</v>
      </c>
      <c r="AZ23" s="2">
        <f t="shared" si="0"/>
        <v>44203</v>
      </c>
      <c r="BA23" t="s">
        <v>92</v>
      </c>
      <c r="BB23">
        <v>590.51499999999999</v>
      </c>
      <c r="BC23" s="8">
        <v>597.52449999999999</v>
      </c>
      <c r="BE23" t="str">
        <f t="shared" si="1"/>
        <v>BHARATFORG44203</v>
      </c>
      <c r="BF23">
        <v>1</v>
      </c>
      <c r="BH23" t="str">
        <f t="shared" si="2"/>
        <v>BHARATFORG44203</v>
      </c>
      <c r="BI23">
        <v>1</v>
      </c>
      <c r="BL23" t="str">
        <f t="shared" si="3"/>
        <v>BHARATFORG44203</v>
      </c>
      <c r="BM23">
        <v>1</v>
      </c>
      <c r="BN23">
        <f t="shared" si="4"/>
        <v>1</v>
      </c>
      <c r="BR23" t="str">
        <f t="shared" si="5"/>
        <v>BHARATFORG44203</v>
      </c>
      <c r="BS23">
        <v>1</v>
      </c>
      <c r="BT23">
        <f t="shared" si="6"/>
        <v>1</v>
      </c>
      <c r="BY23" s="12"/>
      <c r="CA23" s="12"/>
      <c r="CB23" s="2"/>
      <c r="CC23" s="13"/>
      <c r="CD23" s="8"/>
      <c r="CE23" s="13"/>
      <c r="CI23" s="12"/>
      <c r="CK23" s="13"/>
      <c r="CL23" s="13"/>
      <c r="CN23" s="2"/>
    </row>
    <row r="24" spans="1:92" x14ac:dyDescent="0.45">
      <c r="A24">
        <v>4</v>
      </c>
      <c r="B24" s="2">
        <v>44203</v>
      </c>
      <c r="C24" s="2">
        <v>44204</v>
      </c>
      <c r="D24" t="s">
        <v>27</v>
      </c>
      <c r="E24" t="s">
        <v>84</v>
      </c>
      <c r="F24" t="s">
        <v>397</v>
      </c>
      <c r="G24">
        <v>4300</v>
      </c>
      <c r="H24">
        <v>8600</v>
      </c>
      <c r="I24">
        <v>2</v>
      </c>
      <c r="J24">
        <v>271.25</v>
      </c>
      <c r="K24">
        <v>2332750</v>
      </c>
      <c r="L24">
        <v>271.52499999999998</v>
      </c>
      <c r="M24">
        <v>2364.9999999998045</v>
      </c>
      <c r="N24">
        <v>630.16177500000003</v>
      </c>
      <c r="O24">
        <v>1734.8382249998044</v>
      </c>
      <c r="P24">
        <v>2335115</v>
      </c>
      <c r="Q24" t="s">
        <v>93</v>
      </c>
      <c r="R24">
        <v>1</v>
      </c>
      <c r="S24">
        <v>0</v>
      </c>
      <c r="T24">
        <v>2</v>
      </c>
      <c r="U24">
        <v>0</v>
      </c>
      <c r="V24">
        <v>900</v>
      </c>
      <c r="W24">
        <v>300</v>
      </c>
      <c r="X24">
        <v>114000</v>
      </c>
      <c r="Y24">
        <v>92500</v>
      </c>
      <c r="Z24">
        <v>4000000</v>
      </c>
      <c r="AA24">
        <v>2</v>
      </c>
      <c r="AC24" t="s">
        <v>589</v>
      </c>
      <c r="AD24" t="s">
        <v>571</v>
      </c>
      <c r="AE24" s="12">
        <v>44203.486111111109</v>
      </c>
      <c r="AF24">
        <v>1240.6199999999999</v>
      </c>
      <c r="AG24" s="12">
        <v>44204.392361111109</v>
      </c>
      <c r="AH24" s="8">
        <v>1310.0830000000001</v>
      </c>
      <c r="AI24" s="13">
        <v>5.6000000000000001E-2</v>
      </c>
      <c r="AJ24" s="8">
        <v>114908.14</v>
      </c>
      <c r="AK24" s="13">
        <v>5.6000000000000001E-2</v>
      </c>
      <c r="AL24">
        <v>1654.2349999999999</v>
      </c>
      <c r="AM24">
        <v>2052277.25</v>
      </c>
      <c r="AN24">
        <v>411994.52</v>
      </c>
      <c r="AO24" s="12">
        <v>53</v>
      </c>
      <c r="AP24">
        <v>2168.08</v>
      </c>
      <c r="AQ24" s="13">
        <v>-1.1000000000000001E-3</v>
      </c>
      <c r="AR24" s="13">
        <v>6.08E-2</v>
      </c>
      <c r="AS24" t="s">
        <v>572</v>
      </c>
      <c r="AU24" s="2">
        <v>44203</v>
      </c>
      <c r="AV24" t="s">
        <v>84</v>
      </c>
      <c r="AW24">
        <v>271.25</v>
      </c>
      <c r="AX24">
        <v>271.52499999999998</v>
      </c>
      <c r="AZ24" s="2">
        <f t="shared" si="0"/>
        <v>44203</v>
      </c>
      <c r="BA24" t="s">
        <v>55</v>
      </c>
      <c r="BB24">
        <v>1240.6199999999999</v>
      </c>
      <c r="BC24" s="8">
        <v>1310.0830000000001</v>
      </c>
      <c r="BE24" t="str">
        <f t="shared" si="1"/>
        <v>SRTRANSFIN44203</v>
      </c>
      <c r="BF24">
        <v>1</v>
      </c>
      <c r="BH24" t="str">
        <f t="shared" si="2"/>
        <v>HINDALCO44203</v>
      </c>
      <c r="BI24">
        <v>1</v>
      </c>
      <c r="BL24" t="str">
        <f t="shared" si="3"/>
        <v>HINDALCO44203</v>
      </c>
      <c r="BM24">
        <v>1</v>
      </c>
      <c r="BN24">
        <f t="shared" si="4"/>
        <v>1</v>
      </c>
      <c r="BR24" t="str">
        <f t="shared" si="5"/>
        <v>SRTRANSFIN44203</v>
      </c>
      <c r="BS24">
        <v>1</v>
      </c>
      <c r="BT24">
        <f t="shared" si="6"/>
        <v>1</v>
      </c>
      <c r="BY24" s="12"/>
      <c r="CA24" s="12"/>
      <c r="CB24" s="2"/>
      <c r="CC24" s="13"/>
      <c r="CD24" s="8"/>
      <c r="CE24" s="13"/>
      <c r="CI24" s="12"/>
      <c r="CK24" s="13"/>
      <c r="CL24" s="13"/>
      <c r="CN24" s="2"/>
    </row>
    <row r="25" spans="1:92" x14ac:dyDescent="0.45">
      <c r="A25">
        <v>5</v>
      </c>
      <c r="B25" s="2">
        <v>44203</v>
      </c>
      <c r="C25" s="2">
        <v>44204</v>
      </c>
      <c r="D25" t="s">
        <v>27</v>
      </c>
      <c r="E25" t="s">
        <v>51</v>
      </c>
      <c r="F25" t="s">
        <v>398</v>
      </c>
      <c r="G25">
        <v>5000</v>
      </c>
      <c r="H25">
        <v>5000</v>
      </c>
      <c r="I25">
        <v>1</v>
      </c>
      <c r="J25">
        <v>298.7</v>
      </c>
      <c r="K25">
        <v>1493500</v>
      </c>
      <c r="L25">
        <v>297.05</v>
      </c>
      <c r="M25">
        <v>-8249.9999999998872</v>
      </c>
      <c r="N25">
        <v>402.13125000000002</v>
      </c>
      <c r="O25">
        <v>-8652.1312499998876</v>
      </c>
      <c r="P25">
        <v>1485250</v>
      </c>
      <c r="Q25" t="s">
        <v>93</v>
      </c>
      <c r="R25">
        <v>1</v>
      </c>
      <c r="S25">
        <v>0</v>
      </c>
      <c r="T25">
        <v>1</v>
      </c>
      <c r="U25">
        <v>0</v>
      </c>
      <c r="V25">
        <v>900</v>
      </c>
      <c r="W25">
        <v>300</v>
      </c>
      <c r="X25">
        <v>114000</v>
      </c>
      <c r="Y25">
        <v>92500</v>
      </c>
      <c r="Z25">
        <v>4000000</v>
      </c>
      <c r="AA25">
        <v>2</v>
      </c>
      <c r="AC25" t="s">
        <v>595</v>
      </c>
      <c r="AD25" t="s">
        <v>571</v>
      </c>
      <c r="AE25" s="12">
        <v>44203.486111111109</v>
      </c>
      <c r="AF25">
        <v>721.81169999999997</v>
      </c>
      <c r="AG25" s="12">
        <v>44204.392361111109</v>
      </c>
      <c r="AH25" s="8">
        <v>722.52089999999998</v>
      </c>
      <c r="AI25" s="13">
        <v>1E-3</v>
      </c>
      <c r="AJ25" s="8">
        <v>2016.42</v>
      </c>
      <c r="AK25" s="13">
        <v>1E-3</v>
      </c>
      <c r="AL25">
        <v>2843.2310000000002</v>
      </c>
      <c r="AM25">
        <v>2052277.38</v>
      </c>
      <c r="AN25">
        <v>414010.94</v>
      </c>
      <c r="AO25" s="12">
        <v>53</v>
      </c>
      <c r="AP25">
        <v>38.049999999999997</v>
      </c>
      <c r="AQ25" s="13">
        <v>-2.0999999999999999E-3</v>
      </c>
      <c r="AR25" s="13">
        <v>1.67E-2</v>
      </c>
      <c r="AS25" t="s">
        <v>572</v>
      </c>
      <c r="AU25" s="2">
        <v>44203</v>
      </c>
      <c r="AV25" t="s">
        <v>51</v>
      </c>
      <c r="AW25">
        <v>298.7</v>
      </c>
      <c r="AX25">
        <v>297.05</v>
      </c>
      <c r="AZ25" s="2">
        <f t="shared" si="0"/>
        <v>44203</v>
      </c>
      <c r="BA25" t="s">
        <v>80</v>
      </c>
      <c r="BB25">
        <v>721.81169999999997</v>
      </c>
      <c r="BC25" s="8">
        <v>722.52089999999998</v>
      </c>
      <c r="BE25" t="str">
        <f t="shared" si="1"/>
        <v>TATASTEEL44203</v>
      </c>
      <c r="BF25">
        <v>1</v>
      </c>
      <c r="BH25" t="str">
        <f t="shared" si="2"/>
        <v>JINDALSTEL44203</v>
      </c>
      <c r="BI25">
        <v>1</v>
      </c>
      <c r="BL25" t="str">
        <f t="shared" si="3"/>
        <v>JINDALSTEL44203</v>
      </c>
      <c r="BM25">
        <v>1</v>
      </c>
      <c r="BN25">
        <f t="shared" si="4"/>
        <v>1</v>
      </c>
      <c r="BR25" t="str">
        <f t="shared" si="5"/>
        <v>TATASTEEL44203</v>
      </c>
      <c r="BS25">
        <v>1</v>
      </c>
      <c r="BT25">
        <f t="shared" si="6"/>
        <v>1</v>
      </c>
      <c r="BY25" s="12"/>
      <c r="CA25" s="12"/>
      <c r="CB25" s="2"/>
      <c r="CC25" s="13"/>
      <c r="CD25" s="8"/>
      <c r="CE25" s="13"/>
      <c r="CI25" s="12"/>
      <c r="CK25" s="13"/>
      <c r="CL25" s="13"/>
      <c r="CN25" s="2"/>
    </row>
    <row r="26" spans="1:92" x14ac:dyDescent="0.45">
      <c r="A26">
        <v>6</v>
      </c>
      <c r="B26" s="2">
        <v>44203</v>
      </c>
      <c r="C26" s="2">
        <v>44204</v>
      </c>
      <c r="D26" t="s">
        <v>27</v>
      </c>
      <c r="E26" t="s">
        <v>55</v>
      </c>
      <c r="F26" t="s">
        <v>393</v>
      </c>
      <c r="G26">
        <v>800</v>
      </c>
      <c r="H26">
        <v>1600</v>
      </c>
      <c r="I26">
        <v>2</v>
      </c>
      <c r="J26">
        <v>1239.9749999999999</v>
      </c>
      <c r="K26">
        <v>1983959.9999999998</v>
      </c>
      <c r="L26">
        <v>1310.8</v>
      </c>
      <c r="M26">
        <v>113320.00000000007</v>
      </c>
      <c r="N26">
        <v>550.9674</v>
      </c>
      <c r="O26">
        <v>112769.03260000008</v>
      </c>
      <c r="P26">
        <v>2097280</v>
      </c>
      <c r="Q26" t="s">
        <v>93</v>
      </c>
      <c r="R26">
        <v>1</v>
      </c>
      <c r="S26">
        <v>0</v>
      </c>
      <c r="T26">
        <v>1</v>
      </c>
      <c r="U26">
        <v>0</v>
      </c>
      <c r="V26">
        <v>900</v>
      </c>
      <c r="W26">
        <v>300</v>
      </c>
      <c r="X26">
        <v>114000</v>
      </c>
      <c r="Y26">
        <v>92500</v>
      </c>
      <c r="Z26">
        <v>4000000</v>
      </c>
      <c r="AA26">
        <v>2</v>
      </c>
      <c r="AC26" t="s">
        <v>594</v>
      </c>
      <c r="AD26" t="s">
        <v>571</v>
      </c>
      <c r="AE26" s="12">
        <v>44203.489583333336</v>
      </c>
      <c r="AF26">
        <v>300.64330000000001</v>
      </c>
      <c r="AG26" s="12">
        <v>44204.392361111109</v>
      </c>
      <c r="AH26" s="8">
        <v>296.90100000000001</v>
      </c>
      <c r="AI26" s="13">
        <v>-1.24E-2</v>
      </c>
      <c r="AJ26" s="8">
        <v>-25556.03</v>
      </c>
      <c r="AK26" s="13">
        <v>-1.24E-2</v>
      </c>
      <c r="AL26">
        <v>6828.9639999999999</v>
      </c>
      <c r="AM26">
        <v>2053082.5</v>
      </c>
      <c r="AN26">
        <v>388454.91</v>
      </c>
      <c r="AO26" s="12">
        <v>52</v>
      </c>
      <c r="AP26">
        <v>-491.46</v>
      </c>
      <c r="AQ26" s="13">
        <v>-1.6799999999999999E-2</v>
      </c>
      <c r="AR26" s="13">
        <v>1.7500000000000002E-2</v>
      </c>
      <c r="AS26" t="s">
        <v>572</v>
      </c>
      <c r="AU26" s="2">
        <v>44203</v>
      </c>
      <c r="AV26" t="s">
        <v>55</v>
      </c>
      <c r="AW26">
        <v>1239.9749999999999</v>
      </c>
      <c r="AX26">
        <v>1310.8</v>
      </c>
      <c r="AZ26" s="2">
        <f t="shared" si="0"/>
        <v>44203</v>
      </c>
      <c r="BA26" t="s">
        <v>51</v>
      </c>
      <c r="BB26">
        <v>300.64330000000001</v>
      </c>
      <c r="BC26" s="8">
        <v>296.90100000000001</v>
      </c>
      <c r="BE26" t="str">
        <f t="shared" si="1"/>
        <v>JINDALSTEL44203</v>
      </c>
      <c r="BF26">
        <v>1</v>
      </c>
      <c r="BH26" t="str">
        <f t="shared" si="2"/>
        <v>SRTRANSFIN44203</v>
      </c>
      <c r="BI26">
        <v>1</v>
      </c>
      <c r="BL26" t="str">
        <f t="shared" si="3"/>
        <v>SRTRANSFIN44203</v>
      </c>
      <c r="BM26">
        <v>1</v>
      </c>
      <c r="BN26">
        <f t="shared" si="4"/>
        <v>1</v>
      </c>
      <c r="BR26" t="str">
        <f t="shared" si="5"/>
        <v>JINDALSTEL44203</v>
      </c>
      <c r="BS26">
        <v>1</v>
      </c>
      <c r="BT26">
        <f t="shared" si="6"/>
        <v>1</v>
      </c>
      <c r="BY26" s="12"/>
      <c r="CA26" s="12"/>
      <c r="CB26" s="2"/>
      <c r="CC26" s="13"/>
      <c r="CD26" s="8"/>
      <c r="CE26" s="13"/>
      <c r="CI26" s="12"/>
      <c r="CK26" s="13"/>
      <c r="CL26" s="13"/>
      <c r="CN26" s="2"/>
    </row>
    <row r="27" spans="1:92" x14ac:dyDescent="0.45">
      <c r="A27">
        <v>7</v>
      </c>
      <c r="B27" s="2">
        <v>44203</v>
      </c>
      <c r="C27" s="2">
        <v>44204</v>
      </c>
      <c r="D27" t="s">
        <v>27</v>
      </c>
      <c r="E27" t="s">
        <v>80</v>
      </c>
      <c r="F27" t="s">
        <v>399</v>
      </c>
      <c r="G27">
        <v>1700</v>
      </c>
      <c r="H27">
        <v>3400</v>
      </c>
      <c r="I27">
        <v>2</v>
      </c>
      <c r="J27">
        <v>721.45</v>
      </c>
      <c r="K27">
        <v>2452930</v>
      </c>
      <c r="L27">
        <v>722.9</v>
      </c>
      <c r="M27">
        <v>4929.9999999997681</v>
      </c>
      <c r="N27">
        <v>662.95664999999997</v>
      </c>
      <c r="O27">
        <v>4267.043349999768</v>
      </c>
      <c r="P27">
        <v>2457860</v>
      </c>
      <c r="Q27" t="s">
        <v>93</v>
      </c>
      <c r="R27">
        <v>1</v>
      </c>
      <c r="S27">
        <v>0</v>
      </c>
      <c r="T27">
        <v>1</v>
      </c>
      <c r="U27">
        <v>0</v>
      </c>
      <c r="V27">
        <v>900</v>
      </c>
      <c r="W27">
        <v>300</v>
      </c>
      <c r="X27">
        <v>114000</v>
      </c>
      <c r="Y27">
        <v>92500</v>
      </c>
      <c r="Z27">
        <v>4000000</v>
      </c>
      <c r="AA27">
        <v>2</v>
      </c>
      <c r="AC27" t="s">
        <v>593</v>
      </c>
      <c r="AD27" t="s">
        <v>571</v>
      </c>
      <c r="AE27" s="12">
        <v>44203.489583333336</v>
      </c>
      <c r="AF27">
        <v>272.31479999999999</v>
      </c>
      <c r="AG27" s="12">
        <v>44204.395833333336</v>
      </c>
      <c r="AH27" s="8">
        <v>271.52820000000003</v>
      </c>
      <c r="AI27" s="13">
        <v>-2.8999999999999998E-3</v>
      </c>
      <c r="AJ27" s="8">
        <v>-5930.47</v>
      </c>
      <c r="AK27" s="13">
        <v>-2.8999999999999998E-3</v>
      </c>
      <c r="AL27">
        <v>7539.3710000000001</v>
      </c>
      <c r="AM27">
        <v>2053082.5</v>
      </c>
      <c r="AN27">
        <v>382524.44</v>
      </c>
      <c r="AO27" s="12">
        <v>53</v>
      </c>
      <c r="AP27">
        <v>-111.9</v>
      </c>
      <c r="AQ27" s="13">
        <v>-6.7999999999999996E-3</v>
      </c>
      <c r="AR27" s="13">
        <v>1.32E-2</v>
      </c>
      <c r="AS27" t="s">
        <v>572</v>
      </c>
      <c r="AU27" s="2">
        <v>44203</v>
      </c>
      <c r="AV27" t="s">
        <v>80</v>
      </c>
      <c r="AW27">
        <v>721.45</v>
      </c>
      <c r="AX27">
        <v>722.9</v>
      </c>
      <c r="AZ27" s="2">
        <f t="shared" si="0"/>
        <v>44203</v>
      </c>
      <c r="BA27" t="s">
        <v>84</v>
      </c>
      <c r="BB27">
        <v>272.31479999999999</v>
      </c>
      <c r="BC27" s="8">
        <v>271.52820000000003</v>
      </c>
      <c r="BE27" t="str">
        <f t="shared" si="1"/>
        <v>HINDALCO44203</v>
      </c>
      <c r="BF27">
        <v>1</v>
      </c>
      <c r="BH27" t="str">
        <f t="shared" si="2"/>
        <v>TATASTEEL44203</v>
      </c>
      <c r="BI27">
        <v>1</v>
      </c>
      <c r="BL27" t="str">
        <f t="shared" si="3"/>
        <v>TATASTEEL44203</v>
      </c>
      <c r="BM27">
        <v>1</v>
      </c>
      <c r="BN27">
        <f t="shared" si="4"/>
        <v>1</v>
      </c>
      <c r="BR27" t="str">
        <f t="shared" si="5"/>
        <v>HINDALCO44203</v>
      </c>
      <c r="BS27">
        <v>1</v>
      </c>
      <c r="BT27">
        <f t="shared" si="6"/>
        <v>1</v>
      </c>
      <c r="BY27" s="12"/>
      <c r="CA27" s="12"/>
      <c r="CB27" s="2"/>
      <c r="CC27" s="13"/>
      <c r="CD27" s="8"/>
      <c r="CE27" s="13"/>
      <c r="CI27" s="12"/>
      <c r="CK27" s="13"/>
      <c r="CL27" s="13"/>
      <c r="CN27" s="2"/>
    </row>
    <row r="28" spans="1:92" x14ac:dyDescent="0.45">
      <c r="A28">
        <v>1</v>
      </c>
      <c r="B28" s="2">
        <v>44204</v>
      </c>
      <c r="C28" s="2">
        <v>44207</v>
      </c>
      <c r="D28" t="s">
        <v>27</v>
      </c>
      <c r="E28" t="s">
        <v>44</v>
      </c>
      <c r="F28" t="s">
        <v>400</v>
      </c>
      <c r="G28">
        <v>750</v>
      </c>
      <c r="H28">
        <v>4500</v>
      </c>
      <c r="I28">
        <v>6</v>
      </c>
      <c r="J28">
        <v>535.6</v>
      </c>
      <c r="K28">
        <v>2410200</v>
      </c>
      <c r="L28">
        <v>525.5</v>
      </c>
      <c r="M28">
        <v>-45450.000000000102</v>
      </c>
      <c r="N28">
        <v>644.61824999999999</v>
      </c>
      <c r="O28">
        <v>-46094.618250000101</v>
      </c>
      <c r="P28">
        <v>2364750</v>
      </c>
      <c r="Q28" t="s">
        <v>93</v>
      </c>
      <c r="R28">
        <v>1</v>
      </c>
      <c r="S28">
        <v>0</v>
      </c>
      <c r="T28">
        <v>1</v>
      </c>
      <c r="U28">
        <v>0</v>
      </c>
      <c r="V28">
        <v>900</v>
      </c>
      <c r="W28">
        <v>300</v>
      </c>
      <c r="X28">
        <v>114000</v>
      </c>
      <c r="Y28">
        <v>92500</v>
      </c>
      <c r="Z28">
        <v>4000000</v>
      </c>
      <c r="AA28">
        <v>2</v>
      </c>
      <c r="AC28" t="s">
        <v>583</v>
      </c>
      <c r="AD28" t="s">
        <v>571</v>
      </c>
      <c r="AE28" s="12">
        <v>44203.493055555555</v>
      </c>
      <c r="AF28">
        <v>111.508</v>
      </c>
      <c r="AG28" s="12">
        <v>44204.395833333336</v>
      </c>
      <c r="AH28" s="8">
        <v>111.88800000000001</v>
      </c>
      <c r="AI28" s="13">
        <v>3.3999999999999998E-3</v>
      </c>
      <c r="AJ28" s="8">
        <v>7007.75</v>
      </c>
      <c r="AK28" s="13">
        <v>3.3999999999999998E-3</v>
      </c>
      <c r="AL28">
        <v>18441.46</v>
      </c>
      <c r="AM28">
        <v>2056370</v>
      </c>
      <c r="AN28">
        <v>389532.19</v>
      </c>
      <c r="AO28" s="12">
        <v>52</v>
      </c>
      <c r="AP28">
        <v>134.76</v>
      </c>
      <c r="AQ28" s="13">
        <v>-8.0999999999999996E-3</v>
      </c>
      <c r="AR28" s="13">
        <v>2.1000000000000001E-2</v>
      </c>
      <c r="AS28" t="s">
        <v>572</v>
      </c>
      <c r="AU28" s="2">
        <v>44204</v>
      </c>
      <c r="AV28" t="s">
        <v>44</v>
      </c>
      <c r="AW28">
        <v>535.6</v>
      </c>
      <c r="AX28">
        <v>525.5</v>
      </c>
      <c r="AZ28" s="2">
        <f t="shared" si="0"/>
        <v>44203</v>
      </c>
      <c r="BA28" t="s">
        <v>32</v>
      </c>
      <c r="BB28">
        <v>111.508</v>
      </c>
      <c r="BC28" s="8">
        <v>111.88800000000001</v>
      </c>
      <c r="BE28" t="str">
        <f t="shared" si="1"/>
        <v>ASHOKLEY44203</v>
      </c>
      <c r="BF28">
        <v>1</v>
      </c>
      <c r="BH28" t="str">
        <f t="shared" si="2"/>
        <v>ICICIPRULI44204</v>
      </c>
      <c r="BI28">
        <v>1</v>
      </c>
      <c r="BL28" t="str">
        <f t="shared" si="3"/>
        <v>ICICIPRULI44204</v>
      </c>
      <c r="BM28">
        <v>1</v>
      </c>
      <c r="BN28">
        <f t="shared" si="4"/>
        <v>1</v>
      </c>
      <c r="BR28" t="str">
        <f t="shared" si="5"/>
        <v>ASHOKLEY44203</v>
      </c>
      <c r="BS28">
        <v>1</v>
      </c>
      <c r="BT28">
        <f t="shared" si="6"/>
        <v>1</v>
      </c>
      <c r="BY28" s="12"/>
      <c r="CA28" s="12"/>
      <c r="CB28" s="2"/>
      <c r="CC28" s="13"/>
      <c r="CD28" s="8"/>
      <c r="CE28" s="13"/>
      <c r="CI28" s="12"/>
      <c r="CK28" s="13"/>
      <c r="CL28" s="13"/>
      <c r="CN28" s="2"/>
    </row>
    <row r="29" spans="1:92" x14ac:dyDescent="0.45">
      <c r="A29">
        <v>2</v>
      </c>
      <c r="B29" s="2">
        <v>44204</v>
      </c>
      <c r="C29" s="2">
        <v>44207</v>
      </c>
      <c r="D29" t="s">
        <v>27</v>
      </c>
      <c r="E29" t="s">
        <v>67</v>
      </c>
      <c r="F29" t="s">
        <v>401</v>
      </c>
      <c r="G29">
        <v>275</v>
      </c>
      <c r="H29">
        <v>1100</v>
      </c>
      <c r="I29">
        <v>4</v>
      </c>
      <c r="J29">
        <v>1567.15</v>
      </c>
      <c r="K29">
        <v>1723865</v>
      </c>
      <c r="L29">
        <v>1511.9</v>
      </c>
      <c r="M29">
        <v>-60775</v>
      </c>
      <c r="N29">
        <v>457.23892499999999</v>
      </c>
      <c r="O29">
        <v>-61232.238924999998</v>
      </c>
      <c r="P29">
        <v>1663090</v>
      </c>
      <c r="Q29" t="s">
        <v>93</v>
      </c>
      <c r="R29">
        <v>1</v>
      </c>
      <c r="S29">
        <v>0</v>
      </c>
      <c r="T29">
        <v>1</v>
      </c>
      <c r="U29">
        <v>0</v>
      </c>
      <c r="V29">
        <v>900</v>
      </c>
      <c r="W29">
        <v>300</v>
      </c>
      <c r="X29">
        <v>114000</v>
      </c>
      <c r="Y29">
        <v>92500</v>
      </c>
      <c r="Z29">
        <v>4000000</v>
      </c>
      <c r="AA29">
        <v>2</v>
      </c>
      <c r="AC29" t="s">
        <v>596</v>
      </c>
      <c r="AD29" t="s">
        <v>571</v>
      </c>
      <c r="AE29" s="12">
        <v>44204.486111111109</v>
      </c>
      <c r="AF29">
        <v>535.88080000000002</v>
      </c>
      <c r="AG29" s="12">
        <v>44207.392361111109</v>
      </c>
      <c r="AH29" s="8">
        <v>525.226</v>
      </c>
      <c r="AI29" s="13">
        <v>-1.9900000000000001E-2</v>
      </c>
      <c r="AJ29" s="8">
        <v>-41314.559999999998</v>
      </c>
      <c r="AK29" s="13">
        <v>-1.9900000000000001E-2</v>
      </c>
      <c r="AL29">
        <v>3877.5529999999999</v>
      </c>
      <c r="AM29">
        <v>2077906.5</v>
      </c>
      <c r="AN29">
        <v>348217.64</v>
      </c>
      <c r="AO29" s="12">
        <v>52</v>
      </c>
      <c r="AP29">
        <v>-794.51</v>
      </c>
      <c r="AQ29" s="13">
        <v>-2.2200000000000001E-2</v>
      </c>
      <c r="AR29" s="13">
        <v>5.0000000000000001E-4</v>
      </c>
      <c r="AS29" t="s">
        <v>572</v>
      </c>
      <c r="AU29" s="2">
        <v>44204</v>
      </c>
      <c r="AV29" t="s">
        <v>67</v>
      </c>
      <c r="AW29">
        <v>1567.15</v>
      </c>
      <c r="AX29">
        <v>1511.9</v>
      </c>
      <c r="AZ29" s="2">
        <f t="shared" si="0"/>
        <v>44204</v>
      </c>
      <c r="BA29" t="s">
        <v>44</v>
      </c>
      <c r="BB29">
        <v>535.88080000000002</v>
      </c>
      <c r="BC29" s="8">
        <v>525.226</v>
      </c>
      <c r="BE29" t="str">
        <f t="shared" si="1"/>
        <v>ICICIPRULI44204</v>
      </c>
      <c r="BF29">
        <v>1</v>
      </c>
      <c r="BH29" t="str">
        <f t="shared" si="2"/>
        <v>PEL44204</v>
      </c>
      <c r="BI29">
        <v>1</v>
      </c>
      <c r="BL29" t="str">
        <f t="shared" si="3"/>
        <v>PEL44204</v>
      </c>
      <c r="BM29">
        <v>1</v>
      </c>
      <c r="BN29">
        <f t="shared" si="4"/>
        <v>1</v>
      </c>
      <c r="BR29" t="str">
        <f t="shared" si="5"/>
        <v>ICICIPRULI44204</v>
      </c>
      <c r="BS29">
        <v>1</v>
      </c>
      <c r="BT29">
        <f t="shared" si="6"/>
        <v>1</v>
      </c>
      <c r="BY29" s="12"/>
      <c r="CA29" s="12"/>
      <c r="CB29" s="2"/>
      <c r="CC29" s="13"/>
      <c r="CD29" s="8"/>
      <c r="CE29" s="13"/>
      <c r="CI29" s="12"/>
      <c r="CK29" s="13"/>
      <c r="CL29" s="13"/>
      <c r="CN29" s="2"/>
    </row>
    <row r="30" spans="1:92" x14ac:dyDescent="0.45">
      <c r="A30">
        <v>3</v>
      </c>
      <c r="B30" s="2">
        <v>44204</v>
      </c>
      <c r="C30" s="2">
        <v>44207</v>
      </c>
      <c r="D30" t="s">
        <v>27</v>
      </c>
      <c r="E30" t="s">
        <v>157</v>
      </c>
      <c r="F30" t="s">
        <v>402</v>
      </c>
      <c r="G30">
        <v>750</v>
      </c>
      <c r="H30">
        <v>2250</v>
      </c>
      <c r="I30">
        <v>3</v>
      </c>
      <c r="J30">
        <v>953.25</v>
      </c>
      <c r="K30">
        <v>2144812.5</v>
      </c>
      <c r="L30">
        <v>933.95</v>
      </c>
      <c r="M30">
        <v>-43424.999999999898</v>
      </c>
      <c r="N30">
        <v>573.23699999999997</v>
      </c>
      <c r="O30">
        <v>-43998.236999999899</v>
      </c>
      <c r="P30">
        <v>2101387.5</v>
      </c>
      <c r="Q30" t="s">
        <v>93</v>
      </c>
      <c r="R30">
        <v>1</v>
      </c>
      <c r="S30">
        <v>0</v>
      </c>
      <c r="T30">
        <v>1</v>
      </c>
      <c r="U30">
        <v>0</v>
      </c>
      <c r="V30">
        <v>900</v>
      </c>
      <c r="W30">
        <v>300</v>
      </c>
      <c r="X30">
        <v>114000</v>
      </c>
      <c r="Y30">
        <v>92500</v>
      </c>
      <c r="Z30">
        <v>4000000</v>
      </c>
      <c r="AA30">
        <v>2</v>
      </c>
      <c r="AC30" t="s">
        <v>597</v>
      </c>
      <c r="AD30" t="s">
        <v>571</v>
      </c>
      <c r="AE30" s="12">
        <v>44204.486111111109</v>
      </c>
      <c r="AF30">
        <v>1567.7829999999999</v>
      </c>
      <c r="AG30" s="12">
        <v>44207.392361111109</v>
      </c>
      <c r="AH30" s="8">
        <v>1512.144</v>
      </c>
      <c r="AI30" s="13">
        <v>-3.5499999999999997E-2</v>
      </c>
      <c r="AJ30" s="8">
        <v>-73742.73</v>
      </c>
      <c r="AK30" s="13">
        <v>-3.5499999999999997E-2</v>
      </c>
      <c r="AL30">
        <v>1325.3779999999999</v>
      </c>
      <c r="AM30">
        <v>2077906.38</v>
      </c>
      <c r="AN30">
        <v>274474.90999999997</v>
      </c>
      <c r="AO30" s="12">
        <v>52</v>
      </c>
      <c r="AP30">
        <v>-1418.13</v>
      </c>
      <c r="AQ30" s="13">
        <v>-4.2000000000000003E-2</v>
      </c>
      <c r="AR30" s="13">
        <v>6.0000000000000001E-3</v>
      </c>
      <c r="AS30" t="s">
        <v>572</v>
      </c>
      <c r="AU30" s="2">
        <v>44204</v>
      </c>
      <c r="AV30" t="s">
        <v>157</v>
      </c>
      <c r="AW30">
        <v>953.25</v>
      </c>
      <c r="AX30">
        <v>933.95</v>
      </c>
      <c r="AZ30" s="2">
        <f t="shared" si="0"/>
        <v>44204</v>
      </c>
      <c r="BA30" t="s">
        <v>67</v>
      </c>
      <c r="BB30">
        <v>1567.7829999999999</v>
      </c>
      <c r="BC30" s="8">
        <v>1512.144</v>
      </c>
      <c r="BE30" t="str">
        <f t="shared" si="1"/>
        <v>PEL44204</v>
      </c>
      <c r="BF30">
        <v>1</v>
      </c>
      <c r="BH30" t="str">
        <f t="shared" si="2"/>
        <v>SBILIFE44204</v>
      </c>
      <c r="BI30">
        <v>1</v>
      </c>
      <c r="BL30" t="str">
        <f t="shared" si="3"/>
        <v>SBILIFE44204</v>
      </c>
      <c r="BM30">
        <v>1</v>
      </c>
      <c r="BN30">
        <f t="shared" si="4"/>
        <v>1</v>
      </c>
      <c r="BR30" t="str">
        <f t="shared" si="5"/>
        <v>PEL44204</v>
      </c>
      <c r="BS30">
        <v>1</v>
      </c>
      <c r="BT30">
        <f t="shared" si="6"/>
        <v>1</v>
      </c>
      <c r="BY30" s="12"/>
      <c r="CA30" s="12"/>
      <c r="CB30" s="2"/>
      <c r="CC30" s="13"/>
      <c r="CD30" s="8"/>
      <c r="CE30" s="13"/>
      <c r="CI30" s="12"/>
      <c r="CK30" s="13"/>
      <c r="CL30" s="13"/>
      <c r="CN30" s="2"/>
    </row>
    <row r="31" spans="1:92" x14ac:dyDescent="0.45">
      <c r="A31">
        <v>4</v>
      </c>
      <c r="B31" s="2">
        <v>44204</v>
      </c>
      <c r="C31" s="2">
        <v>44207</v>
      </c>
      <c r="D31" t="s">
        <v>27</v>
      </c>
      <c r="E31" t="s">
        <v>101</v>
      </c>
      <c r="F31" t="s">
        <v>403</v>
      </c>
      <c r="G31">
        <v>1300</v>
      </c>
      <c r="H31">
        <v>3900</v>
      </c>
      <c r="I31">
        <v>3</v>
      </c>
      <c r="J31">
        <v>504.3</v>
      </c>
      <c r="K31">
        <v>1966770</v>
      </c>
      <c r="L31">
        <v>502.9</v>
      </c>
      <c r="M31">
        <v>-5460.0000000001328</v>
      </c>
      <c r="N31">
        <v>530.29079999999999</v>
      </c>
      <c r="O31">
        <v>-5990.2908000001325</v>
      </c>
      <c r="P31">
        <v>1961310</v>
      </c>
      <c r="Q31" t="s">
        <v>93</v>
      </c>
      <c r="R31">
        <v>1</v>
      </c>
      <c r="S31">
        <v>0</v>
      </c>
      <c r="T31">
        <v>1</v>
      </c>
      <c r="U31">
        <v>0</v>
      </c>
      <c r="V31">
        <v>900</v>
      </c>
      <c r="W31">
        <v>300</v>
      </c>
      <c r="X31">
        <v>114000</v>
      </c>
      <c r="Y31">
        <v>92500</v>
      </c>
      <c r="Z31">
        <v>4000000</v>
      </c>
      <c r="AA31">
        <v>2</v>
      </c>
      <c r="AC31" t="s">
        <v>598</v>
      </c>
      <c r="AD31" t="s">
        <v>571</v>
      </c>
      <c r="AE31" s="12">
        <v>44204.486111111109</v>
      </c>
      <c r="AF31">
        <v>953.71079999999995</v>
      </c>
      <c r="AG31" s="12">
        <v>44207.392361111109</v>
      </c>
      <c r="AH31" s="8">
        <v>933.46379999999999</v>
      </c>
      <c r="AI31" s="13">
        <v>-2.12E-2</v>
      </c>
      <c r="AJ31" s="8">
        <v>-44113.34</v>
      </c>
      <c r="AK31" s="13">
        <v>-2.12E-2</v>
      </c>
      <c r="AL31">
        <v>2178.7600000000002</v>
      </c>
      <c r="AM31">
        <v>2077906.5</v>
      </c>
      <c r="AN31">
        <v>230361.56</v>
      </c>
      <c r="AO31" s="12">
        <v>52</v>
      </c>
      <c r="AP31">
        <v>-848.33</v>
      </c>
      <c r="AQ31" s="13">
        <v>-2.4799999999999999E-2</v>
      </c>
      <c r="AR31" s="13">
        <v>5.9999999999999995E-4</v>
      </c>
      <c r="AS31" t="s">
        <v>572</v>
      </c>
      <c r="AU31" s="2">
        <v>44204</v>
      </c>
      <c r="AV31" t="s">
        <v>101</v>
      </c>
      <c r="AW31">
        <v>504.3</v>
      </c>
      <c r="AX31">
        <v>502.9</v>
      </c>
      <c r="AZ31" s="2">
        <f t="shared" si="0"/>
        <v>44204</v>
      </c>
      <c r="BA31" t="s">
        <v>157</v>
      </c>
      <c r="BB31">
        <v>953.71079999999995</v>
      </c>
      <c r="BC31" s="8">
        <v>933.46379999999999</v>
      </c>
      <c r="BE31" t="str">
        <f t="shared" si="1"/>
        <v>SBILIFE44204</v>
      </c>
      <c r="BF31">
        <v>1</v>
      </c>
      <c r="BH31" t="str">
        <f t="shared" si="2"/>
        <v>UPL44204</v>
      </c>
      <c r="BI31">
        <v>1</v>
      </c>
      <c r="BL31" t="str">
        <f t="shared" si="3"/>
        <v>UPL44204</v>
      </c>
      <c r="BM31">
        <v>1</v>
      </c>
      <c r="BN31">
        <f t="shared" si="4"/>
        <v>1</v>
      </c>
      <c r="BR31" t="str">
        <f t="shared" si="5"/>
        <v>SBILIFE44204</v>
      </c>
      <c r="BS31">
        <v>1</v>
      </c>
      <c r="BT31">
        <f t="shared" si="6"/>
        <v>1</v>
      </c>
      <c r="BY31" s="12"/>
      <c r="CA31" s="12"/>
      <c r="CB31" s="2"/>
      <c r="CC31" s="13"/>
      <c r="CD31" s="8"/>
      <c r="CE31" s="13"/>
      <c r="CI31" s="12"/>
      <c r="CK31" s="13"/>
      <c r="CL31" s="13"/>
      <c r="CN31" s="2"/>
    </row>
    <row r="32" spans="1:92" x14ac:dyDescent="0.45">
      <c r="A32">
        <v>5</v>
      </c>
      <c r="B32" s="2">
        <v>44204</v>
      </c>
      <c r="C32" s="2">
        <v>44207</v>
      </c>
      <c r="D32" t="s">
        <v>27</v>
      </c>
      <c r="E32" t="s">
        <v>119</v>
      </c>
      <c r="F32" t="s">
        <v>404</v>
      </c>
      <c r="G32">
        <v>800</v>
      </c>
      <c r="H32">
        <v>6400</v>
      </c>
      <c r="I32">
        <v>8</v>
      </c>
      <c r="J32">
        <v>420.95</v>
      </c>
      <c r="K32">
        <v>2694080</v>
      </c>
      <c r="L32">
        <v>442.2</v>
      </c>
      <c r="M32">
        <v>136000</v>
      </c>
      <c r="N32">
        <v>745.76160000000004</v>
      </c>
      <c r="O32">
        <v>135254.2384</v>
      </c>
      <c r="P32">
        <v>2830080</v>
      </c>
      <c r="Q32" t="s">
        <v>93</v>
      </c>
      <c r="R32">
        <v>1</v>
      </c>
      <c r="S32">
        <v>0</v>
      </c>
      <c r="T32">
        <v>1</v>
      </c>
      <c r="U32">
        <v>0</v>
      </c>
      <c r="V32">
        <v>900</v>
      </c>
      <c r="W32">
        <v>300</v>
      </c>
      <c r="X32">
        <v>114000</v>
      </c>
      <c r="Y32">
        <v>92500</v>
      </c>
      <c r="Z32">
        <v>4000000</v>
      </c>
      <c r="AA32">
        <v>2</v>
      </c>
      <c r="AC32" t="s">
        <v>599</v>
      </c>
      <c r="AD32" t="s">
        <v>571</v>
      </c>
      <c r="AE32" s="12">
        <v>44204.486111111109</v>
      </c>
      <c r="AF32">
        <v>504.45209999999997</v>
      </c>
      <c r="AG32" s="12">
        <v>44207.392361111109</v>
      </c>
      <c r="AH32" s="8">
        <v>502.65440000000001</v>
      </c>
      <c r="AI32" s="13">
        <v>-3.5999999999999999E-3</v>
      </c>
      <c r="AJ32" s="8">
        <v>-7404.97</v>
      </c>
      <c r="AK32" s="13">
        <v>-3.5999999999999999E-3</v>
      </c>
      <c r="AL32">
        <v>4119.1350000000002</v>
      </c>
      <c r="AM32">
        <v>2077906.38</v>
      </c>
      <c r="AN32">
        <v>222956.59</v>
      </c>
      <c r="AO32" s="12">
        <v>52</v>
      </c>
      <c r="AP32">
        <v>-142.4</v>
      </c>
      <c r="AQ32" s="13">
        <v>-8.3000000000000001E-3</v>
      </c>
      <c r="AR32" s="13">
        <v>6.6E-3</v>
      </c>
      <c r="AS32" t="s">
        <v>572</v>
      </c>
      <c r="AU32" s="2">
        <v>44204</v>
      </c>
      <c r="AV32" t="s">
        <v>119</v>
      </c>
      <c r="AW32">
        <v>420.95</v>
      </c>
      <c r="AX32">
        <v>442.2</v>
      </c>
      <c r="AZ32" s="2">
        <f t="shared" si="0"/>
        <v>44204</v>
      </c>
      <c r="BA32" t="s">
        <v>101</v>
      </c>
      <c r="BB32">
        <v>504.45209999999997</v>
      </c>
      <c r="BC32" s="8">
        <v>502.65440000000001</v>
      </c>
      <c r="BE32" t="str">
        <f t="shared" si="1"/>
        <v>UPL44204</v>
      </c>
      <c r="BF32">
        <v>1</v>
      </c>
      <c r="BH32" t="str">
        <f t="shared" si="2"/>
        <v>WIPRO44204</v>
      </c>
      <c r="BI32">
        <v>1</v>
      </c>
      <c r="BL32" t="str">
        <f t="shared" si="3"/>
        <v>WIPRO44204</v>
      </c>
      <c r="BM32">
        <v>1</v>
      </c>
      <c r="BN32">
        <f t="shared" si="4"/>
        <v>1</v>
      </c>
      <c r="BR32" t="str">
        <f t="shared" si="5"/>
        <v>UPL44204</v>
      </c>
      <c r="BS32">
        <v>1</v>
      </c>
      <c r="BT32">
        <f t="shared" si="6"/>
        <v>1</v>
      </c>
      <c r="BY32" s="12"/>
      <c r="CA32" s="12"/>
      <c r="CB32" s="2"/>
      <c r="CC32" s="13"/>
      <c r="CD32" s="8"/>
      <c r="CE32" s="13"/>
      <c r="CI32" s="12"/>
      <c r="CK32" s="13"/>
      <c r="CL32" s="13"/>
      <c r="CN32" s="2"/>
    </row>
    <row r="33" spans="1:92" x14ac:dyDescent="0.45">
      <c r="A33">
        <v>6</v>
      </c>
      <c r="B33" s="2">
        <v>44204</v>
      </c>
      <c r="C33" s="2">
        <v>44207</v>
      </c>
      <c r="D33" t="s">
        <v>27</v>
      </c>
      <c r="E33" t="s">
        <v>41</v>
      </c>
      <c r="F33" t="s">
        <v>405</v>
      </c>
      <c r="G33">
        <v>3000</v>
      </c>
      <c r="H33">
        <v>9000</v>
      </c>
      <c r="I33">
        <v>3</v>
      </c>
      <c r="J33">
        <v>234.7</v>
      </c>
      <c r="K33">
        <v>2112300</v>
      </c>
      <c r="L33">
        <v>232.85</v>
      </c>
      <c r="M33">
        <v>-16649.999999999949</v>
      </c>
      <c r="N33">
        <v>568.07325000000003</v>
      </c>
      <c r="O33">
        <v>-17218.07324999995</v>
      </c>
      <c r="P33">
        <v>2095650</v>
      </c>
      <c r="Q33" t="s">
        <v>93</v>
      </c>
      <c r="R33">
        <v>1</v>
      </c>
      <c r="S33">
        <v>0</v>
      </c>
      <c r="T33">
        <v>1</v>
      </c>
      <c r="U33">
        <v>0</v>
      </c>
      <c r="V33">
        <v>900</v>
      </c>
      <c r="W33">
        <v>300</v>
      </c>
      <c r="X33">
        <v>114000</v>
      </c>
      <c r="Y33">
        <v>92500</v>
      </c>
      <c r="Z33">
        <v>4000000</v>
      </c>
      <c r="AA33">
        <v>2</v>
      </c>
      <c r="AC33" t="s">
        <v>600</v>
      </c>
      <c r="AD33" t="s">
        <v>571</v>
      </c>
      <c r="AE33" s="12">
        <v>44204.489583333336</v>
      </c>
      <c r="AF33">
        <v>422.08929999999998</v>
      </c>
      <c r="AG33" s="12">
        <v>44207.392361111109</v>
      </c>
      <c r="AH33" s="8">
        <v>442.0788</v>
      </c>
      <c r="AI33" s="13">
        <v>4.7399999999999998E-2</v>
      </c>
      <c r="AJ33" s="8">
        <v>98198.96</v>
      </c>
      <c r="AK33" s="13">
        <v>4.7399999999999998E-2</v>
      </c>
      <c r="AL33">
        <v>4912.527</v>
      </c>
      <c r="AM33">
        <v>2073524.88</v>
      </c>
      <c r="AN33">
        <v>321155.55</v>
      </c>
      <c r="AO33" s="12">
        <v>51</v>
      </c>
      <c r="AP33">
        <v>1925.47</v>
      </c>
      <c r="AQ33" s="13">
        <v>-2.2000000000000001E-3</v>
      </c>
      <c r="AR33" s="13">
        <v>4.9200000000000001E-2</v>
      </c>
      <c r="AS33" t="s">
        <v>572</v>
      </c>
      <c r="AU33" s="2">
        <v>44204</v>
      </c>
      <c r="AV33" t="s">
        <v>41</v>
      </c>
      <c r="AW33">
        <v>234.7</v>
      </c>
      <c r="AX33">
        <v>232.85</v>
      </c>
      <c r="AZ33" s="2">
        <f t="shared" si="0"/>
        <v>44204</v>
      </c>
      <c r="BA33" t="s">
        <v>119</v>
      </c>
      <c r="BB33">
        <v>422.08929999999998</v>
      </c>
      <c r="BC33" s="8">
        <v>442.0788</v>
      </c>
      <c r="BE33" t="str">
        <f t="shared" si="1"/>
        <v>WIPRO44204</v>
      </c>
      <c r="BF33">
        <v>1</v>
      </c>
      <c r="BH33" t="str">
        <f t="shared" si="2"/>
        <v>ZEEL44204</v>
      </c>
      <c r="BI33">
        <v>1</v>
      </c>
      <c r="BL33" t="str">
        <f t="shared" si="3"/>
        <v>ZEEL44204</v>
      </c>
      <c r="BM33">
        <v>1</v>
      </c>
      <c r="BN33">
        <f t="shared" si="4"/>
        <v>1</v>
      </c>
      <c r="BR33" t="str">
        <f t="shared" si="5"/>
        <v>WIPRO44204</v>
      </c>
      <c r="BS33">
        <v>1</v>
      </c>
      <c r="BT33">
        <f t="shared" si="6"/>
        <v>1</v>
      </c>
      <c r="BY33" s="12"/>
      <c r="CA33" s="12"/>
      <c r="CB33" s="2"/>
      <c r="CC33" s="13"/>
      <c r="CD33" s="8"/>
      <c r="CE33" s="13"/>
      <c r="CI33" s="12"/>
      <c r="CK33" s="13"/>
      <c r="CL33" s="13"/>
      <c r="CN33" s="2"/>
    </row>
    <row r="34" spans="1:92" x14ac:dyDescent="0.45">
      <c r="A34">
        <v>1</v>
      </c>
      <c r="B34" s="2">
        <v>44208</v>
      </c>
      <c r="C34" s="2">
        <v>44209</v>
      </c>
      <c r="D34" t="s">
        <v>27</v>
      </c>
      <c r="E34" t="s">
        <v>32</v>
      </c>
      <c r="F34" t="s">
        <v>387</v>
      </c>
      <c r="G34">
        <v>9000</v>
      </c>
      <c r="H34">
        <v>18000</v>
      </c>
      <c r="I34">
        <v>2</v>
      </c>
      <c r="J34">
        <v>124.4</v>
      </c>
      <c r="K34">
        <v>2239200</v>
      </c>
      <c r="L34">
        <v>123.9</v>
      </c>
      <c r="M34">
        <v>-9000</v>
      </c>
      <c r="N34">
        <v>603.36900000000003</v>
      </c>
      <c r="O34">
        <v>-9603.3690000000006</v>
      </c>
      <c r="P34">
        <v>2230200</v>
      </c>
      <c r="Q34" t="s">
        <v>93</v>
      </c>
      <c r="R34">
        <v>1</v>
      </c>
      <c r="S34">
        <v>0</v>
      </c>
      <c r="T34">
        <v>1</v>
      </c>
      <c r="U34">
        <v>0</v>
      </c>
      <c r="V34">
        <v>900</v>
      </c>
      <c r="W34">
        <v>300</v>
      </c>
      <c r="X34">
        <v>114000</v>
      </c>
      <c r="Y34">
        <v>92500</v>
      </c>
      <c r="Z34">
        <v>4000000</v>
      </c>
      <c r="AA34">
        <v>2</v>
      </c>
      <c r="AC34" t="s">
        <v>601</v>
      </c>
      <c r="AD34" t="s">
        <v>571</v>
      </c>
      <c r="AE34" s="12">
        <v>44204.486111111109</v>
      </c>
      <c r="AF34">
        <v>234.79589999999999</v>
      </c>
      <c r="AG34" s="12">
        <v>44207.395833333336</v>
      </c>
      <c r="AH34" s="8">
        <v>232.0677</v>
      </c>
      <c r="AI34" s="13">
        <v>-1.1599999999999999E-2</v>
      </c>
      <c r="AJ34" s="8">
        <v>-24144.14</v>
      </c>
      <c r="AK34" s="13">
        <v>-1.1599999999999999E-2</v>
      </c>
      <c r="AL34">
        <v>8849.8410000000003</v>
      </c>
      <c r="AM34">
        <v>2077906.5</v>
      </c>
      <c r="AN34">
        <v>297011.40999999997</v>
      </c>
      <c r="AO34" s="12">
        <v>53</v>
      </c>
      <c r="AP34">
        <v>-455.55</v>
      </c>
      <c r="AQ34" s="13">
        <v>-1.89E-2</v>
      </c>
      <c r="AR34" s="13">
        <v>1.3599999999999999E-2</v>
      </c>
      <c r="AS34" t="s">
        <v>572</v>
      </c>
      <c r="AU34" s="2">
        <v>44208</v>
      </c>
      <c r="AV34" t="s">
        <v>32</v>
      </c>
      <c r="AW34">
        <v>124.4</v>
      </c>
      <c r="AX34">
        <v>123.9</v>
      </c>
      <c r="AZ34" s="2">
        <f t="shared" si="0"/>
        <v>44204</v>
      </c>
      <c r="BA34" t="s">
        <v>41</v>
      </c>
      <c r="BB34">
        <v>234.79589999999999</v>
      </c>
      <c r="BC34" s="8">
        <v>232.0677</v>
      </c>
      <c r="BE34" t="str">
        <f t="shared" si="1"/>
        <v>ZEEL44204</v>
      </c>
      <c r="BF34">
        <v>1</v>
      </c>
      <c r="BH34" t="str">
        <f t="shared" si="2"/>
        <v>ASHOKLEY44208</v>
      </c>
      <c r="BI34">
        <v>1</v>
      </c>
      <c r="BL34" t="str">
        <f t="shared" si="3"/>
        <v>ASHOKLEY44208</v>
      </c>
      <c r="BM34">
        <v>1</v>
      </c>
      <c r="BN34">
        <f t="shared" si="4"/>
        <v>1</v>
      </c>
      <c r="BR34" t="str">
        <f t="shared" si="5"/>
        <v>ZEEL44204</v>
      </c>
      <c r="BS34">
        <v>1</v>
      </c>
      <c r="BT34">
        <f t="shared" si="6"/>
        <v>1</v>
      </c>
      <c r="BY34" s="12"/>
      <c r="CA34" s="12"/>
      <c r="CB34" s="2"/>
      <c r="CC34" s="13"/>
      <c r="CD34" s="8"/>
      <c r="CE34" s="13"/>
      <c r="CI34" s="12"/>
      <c r="CK34" s="13"/>
      <c r="CL34" s="13"/>
      <c r="CN34" s="2"/>
    </row>
    <row r="35" spans="1:92" x14ac:dyDescent="0.45">
      <c r="A35">
        <v>2</v>
      </c>
      <c r="B35" s="2">
        <v>44208</v>
      </c>
      <c r="C35" s="2">
        <v>44209</v>
      </c>
      <c r="D35" t="s">
        <v>27</v>
      </c>
      <c r="E35" t="s">
        <v>65</v>
      </c>
      <c r="F35" t="s">
        <v>406</v>
      </c>
      <c r="G35">
        <v>50</v>
      </c>
      <c r="H35">
        <v>150</v>
      </c>
      <c r="I35">
        <v>3</v>
      </c>
      <c r="J35">
        <v>14935.25</v>
      </c>
      <c r="K35">
        <v>2240287.5</v>
      </c>
      <c r="L35">
        <v>14620.25</v>
      </c>
      <c r="M35">
        <v>-47250</v>
      </c>
      <c r="N35">
        <v>598.498875</v>
      </c>
      <c r="O35">
        <v>-47848.498874999997</v>
      </c>
      <c r="P35">
        <v>2193037.5</v>
      </c>
      <c r="Q35" t="s">
        <v>93</v>
      </c>
      <c r="R35">
        <v>2</v>
      </c>
      <c r="S35">
        <v>1</v>
      </c>
      <c r="T35">
        <v>1</v>
      </c>
      <c r="U35">
        <v>0</v>
      </c>
      <c r="V35">
        <v>900</v>
      </c>
      <c r="W35">
        <v>300</v>
      </c>
      <c r="X35">
        <v>114500</v>
      </c>
      <c r="Y35">
        <v>92500</v>
      </c>
      <c r="Z35">
        <v>4000000</v>
      </c>
      <c r="AA35">
        <v>2</v>
      </c>
      <c r="AC35" t="s">
        <v>583</v>
      </c>
      <c r="AD35" t="s">
        <v>571</v>
      </c>
      <c r="AE35" s="12">
        <v>44208.486111111109</v>
      </c>
      <c r="AF35">
        <v>124.441</v>
      </c>
      <c r="AG35" s="12">
        <v>44209.392361111109</v>
      </c>
      <c r="AH35" s="8">
        <v>123.8451</v>
      </c>
      <c r="AI35" s="13">
        <v>-4.7999999999999996E-3</v>
      </c>
      <c r="AJ35" s="8">
        <v>-9861.69</v>
      </c>
      <c r="AK35" s="13">
        <v>-4.7999999999999996E-3</v>
      </c>
      <c r="AL35">
        <v>16549.23</v>
      </c>
      <c r="AM35">
        <v>2059402.25</v>
      </c>
      <c r="AN35">
        <v>287149.73</v>
      </c>
      <c r="AO35" s="12">
        <v>53</v>
      </c>
      <c r="AP35">
        <v>-186.07</v>
      </c>
      <c r="AQ35" s="13">
        <v>-2.52E-2</v>
      </c>
      <c r="AR35" s="13">
        <v>8.0999999999999996E-3</v>
      </c>
      <c r="AS35" t="s">
        <v>572</v>
      </c>
      <c r="AU35" s="2">
        <v>44208</v>
      </c>
      <c r="AV35" t="s">
        <v>65</v>
      </c>
      <c r="AW35">
        <v>14935.25</v>
      </c>
      <c r="AX35">
        <v>14620.25</v>
      </c>
      <c r="AZ35" s="2">
        <f t="shared" si="0"/>
        <v>44208</v>
      </c>
      <c r="BA35" t="s">
        <v>32</v>
      </c>
      <c r="BB35">
        <v>124.441</v>
      </c>
      <c r="BC35" s="8">
        <v>123.8451</v>
      </c>
      <c r="BE35" t="str">
        <f t="shared" si="1"/>
        <v>ASHOKLEY44208</v>
      </c>
      <c r="BF35">
        <v>1</v>
      </c>
      <c r="BH35" t="str">
        <f t="shared" si="2"/>
        <v>BOSCHLTD44208</v>
      </c>
      <c r="BI35">
        <v>1</v>
      </c>
      <c r="BL35" t="str">
        <f t="shared" si="3"/>
        <v>BOSCHLTD44208</v>
      </c>
      <c r="BM35">
        <v>1</v>
      </c>
      <c r="BN35">
        <f t="shared" si="4"/>
        <v>1</v>
      </c>
      <c r="BR35" t="str">
        <f t="shared" si="5"/>
        <v>ASHOKLEY44208</v>
      </c>
      <c r="BS35">
        <v>1</v>
      </c>
      <c r="BT35">
        <f t="shared" si="6"/>
        <v>1</v>
      </c>
      <c r="BY35" s="12"/>
      <c r="CA35" s="12"/>
      <c r="CB35" s="2"/>
      <c r="CC35" s="13"/>
      <c r="CD35" s="8"/>
      <c r="CE35" s="13"/>
      <c r="CI35" s="12"/>
      <c r="CK35" s="13"/>
      <c r="CL35" s="13"/>
      <c r="CN35" s="2"/>
    </row>
    <row r="36" spans="1:92" x14ac:dyDescent="0.45">
      <c r="A36">
        <v>3</v>
      </c>
      <c r="B36" s="2">
        <v>44208</v>
      </c>
      <c r="C36" s="2">
        <v>44209</v>
      </c>
      <c r="D36" t="s">
        <v>27</v>
      </c>
      <c r="E36" t="s">
        <v>68</v>
      </c>
      <c r="F36" t="s">
        <v>407</v>
      </c>
      <c r="G36">
        <v>2500</v>
      </c>
      <c r="H36">
        <v>5000</v>
      </c>
      <c r="I36">
        <v>2</v>
      </c>
      <c r="J36">
        <v>448.5</v>
      </c>
      <c r="K36">
        <v>2242500</v>
      </c>
      <c r="L36">
        <v>443.15</v>
      </c>
      <c r="M36">
        <v>-26750.000000000113</v>
      </c>
      <c r="N36">
        <v>601.86374999999998</v>
      </c>
      <c r="O36">
        <v>-27351.863750000113</v>
      </c>
      <c r="P36">
        <v>2215750</v>
      </c>
      <c r="Q36" t="s">
        <v>93</v>
      </c>
      <c r="R36">
        <v>2</v>
      </c>
      <c r="S36">
        <v>1</v>
      </c>
      <c r="T36">
        <v>2</v>
      </c>
      <c r="U36">
        <v>0</v>
      </c>
      <c r="V36">
        <v>900</v>
      </c>
      <c r="W36">
        <v>300</v>
      </c>
      <c r="X36">
        <v>114500</v>
      </c>
      <c r="Y36">
        <v>92500</v>
      </c>
      <c r="Z36">
        <v>4000000</v>
      </c>
      <c r="AA36">
        <v>2</v>
      </c>
      <c r="AC36" t="s">
        <v>604</v>
      </c>
      <c r="AD36" t="s">
        <v>571</v>
      </c>
      <c r="AE36" s="12">
        <v>44208.486111111109</v>
      </c>
      <c r="AF36">
        <v>259.98579999999998</v>
      </c>
      <c r="AG36" s="12">
        <v>44209.392361111109</v>
      </c>
      <c r="AH36" s="8">
        <v>270.10899999999998</v>
      </c>
      <c r="AI36" s="13">
        <v>3.8899999999999997E-2</v>
      </c>
      <c r="AJ36" s="8">
        <v>80188</v>
      </c>
      <c r="AK36" s="13">
        <v>3.8899999999999997E-2</v>
      </c>
      <c r="AL36">
        <v>7921.21</v>
      </c>
      <c r="AM36">
        <v>2059402.25</v>
      </c>
      <c r="AN36">
        <v>367337.72</v>
      </c>
      <c r="AO36" s="12">
        <v>53</v>
      </c>
      <c r="AP36">
        <v>1512.98</v>
      </c>
      <c r="AQ36" s="13">
        <v>-1.9E-3</v>
      </c>
      <c r="AR36" s="13">
        <v>7.0099999999999996E-2</v>
      </c>
      <c r="AS36" t="s">
        <v>572</v>
      </c>
      <c r="AU36" s="2">
        <v>44208</v>
      </c>
      <c r="AV36" t="s">
        <v>68</v>
      </c>
      <c r="AW36">
        <v>448.5</v>
      </c>
      <c r="AX36">
        <v>443.15</v>
      </c>
      <c r="AZ36" s="2">
        <f t="shared" si="0"/>
        <v>44208</v>
      </c>
      <c r="BA36" t="s">
        <v>90</v>
      </c>
      <c r="BB36">
        <v>259.98579999999998</v>
      </c>
      <c r="BC36" s="8">
        <v>270.10899999999998</v>
      </c>
      <c r="BE36" t="str">
        <f t="shared" si="1"/>
        <v>DLF44208</v>
      </c>
      <c r="BF36">
        <v>1</v>
      </c>
      <c r="BH36" t="str">
        <f t="shared" si="2"/>
        <v>CHOLAFIN44208</v>
      </c>
      <c r="BI36">
        <v>1</v>
      </c>
      <c r="BL36" t="str">
        <f t="shared" si="3"/>
        <v>CHOLAFIN44208</v>
      </c>
      <c r="BM36">
        <v>1</v>
      </c>
      <c r="BN36">
        <f t="shared" si="4"/>
        <v>1</v>
      </c>
      <c r="BR36" t="str">
        <f t="shared" si="5"/>
        <v>DLF44208</v>
      </c>
      <c r="BS36">
        <v>1</v>
      </c>
      <c r="BT36">
        <f t="shared" si="6"/>
        <v>1</v>
      </c>
      <c r="BY36" s="12"/>
      <c r="CA36" s="12"/>
      <c r="CB36" s="2"/>
      <c r="CC36" s="13"/>
      <c r="CD36" s="8"/>
      <c r="CE36" s="13"/>
      <c r="CI36" s="12"/>
      <c r="CK36" s="13"/>
      <c r="CL36" s="13"/>
      <c r="CN36" s="2"/>
    </row>
    <row r="37" spans="1:92" x14ac:dyDescent="0.45">
      <c r="A37">
        <v>4</v>
      </c>
      <c r="B37" s="2">
        <v>44208</v>
      </c>
      <c r="C37" s="2">
        <v>44209</v>
      </c>
      <c r="D37" t="s">
        <v>27</v>
      </c>
      <c r="E37" t="s">
        <v>90</v>
      </c>
      <c r="F37" t="s">
        <v>408</v>
      </c>
      <c r="G37">
        <v>3300</v>
      </c>
      <c r="H37">
        <v>9900</v>
      </c>
      <c r="I37">
        <v>3</v>
      </c>
      <c r="J37">
        <v>259.85000000000002</v>
      </c>
      <c r="K37">
        <v>2572515</v>
      </c>
      <c r="L37">
        <v>270.25</v>
      </c>
      <c r="M37">
        <v>102959.99999999978</v>
      </c>
      <c r="N37">
        <v>708.47865000000002</v>
      </c>
      <c r="O37">
        <v>102251.52134999978</v>
      </c>
      <c r="P37">
        <v>2675475</v>
      </c>
      <c r="Q37" t="s">
        <v>93</v>
      </c>
      <c r="R37">
        <v>1</v>
      </c>
      <c r="S37">
        <v>0</v>
      </c>
      <c r="T37">
        <v>1</v>
      </c>
      <c r="U37">
        <v>0</v>
      </c>
      <c r="V37">
        <v>900</v>
      </c>
      <c r="W37">
        <v>300</v>
      </c>
      <c r="X37">
        <v>114000</v>
      </c>
      <c r="Y37">
        <v>92500</v>
      </c>
      <c r="Z37">
        <v>4000000</v>
      </c>
      <c r="AA37">
        <v>2</v>
      </c>
      <c r="AC37" t="s">
        <v>605</v>
      </c>
      <c r="AD37" t="s">
        <v>571</v>
      </c>
      <c r="AE37" s="12">
        <v>44208.486111111109</v>
      </c>
      <c r="AF37">
        <v>2925.482</v>
      </c>
      <c r="AG37" s="12">
        <v>44209.392361111109</v>
      </c>
      <c r="AH37" s="8">
        <v>2883.2080000000001</v>
      </c>
      <c r="AI37" s="13">
        <v>-1.4500000000000001E-2</v>
      </c>
      <c r="AJ37" s="8">
        <v>-29758.91</v>
      </c>
      <c r="AK37" s="13">
        <v>-1.4500000000000001E-2</v>
      </c>
      <c r="AL37">
        <v>703.95309999999995</v>
      </c>
      <c r="AM37">
        <v>2059402.38</v>
      </c>
      <c r="AN37">
        <v>337578.81</v>
      </c>
      <c r="AO37" s="12">
        <v>53</v>
      </c>
      <c r="AP37">
        <v>-561.49</v>
      </c>
      <c r="AQ37" s="13">
        <v>-2.0899999999999998E-2</v>
      </c>
      <c r="AR37" s="13">
        <v>1.4E-3</v>
      </c>
      <c r="AS37" t="s">
        <v>572</v>
      </c>
      <c r="AU37" s="2">
        <v>44208</v>
      </c>
      <c r="AV37" t="s">
        <v>90</v>
      </c>
      <c r="AW37">
        <v>259.85000000000002</v>
      </c>
      <c r="AX37">
        <v>270.25</v>
      </c>
      <c r="AZ37" s="2">
        <f t="shared" si="0"/>
        <v>44208</v>
      </c>
      <c r="BA37" t="s">
        <v>64</v>
      </c>
      <c r="BB37">
        <v>2925.482</v>
      </c>
      <c r="BC37" s="8">
        <v>2883.2080000000001</v>
      </c>
      <c r="BE37" t="str">
        <f t="shared" si="1"/>
        <v>EICHERMOT44208</v>
      </c>
      <c r="BF37">
        <v>1</v>
      </c>
      <c r="BH37" t="str">
        <f t="shared" si="2"/>
        <v>DLF44208</v>
      </c>
      <c r="BI37">
        <v>1</v>
      </c>
      <c r="BL37" t="str">
        <f t="shared" si="3"/>
        <v>DLF44208</v>
      </c>
      <c r="BM37">
        <v>1</v>
      </c>
      <c r="BN37">
        <f t="shared" si="4"/>
        <v>1</v>
      </c>
      <c r="BR37" t="str">
        <f t="shared" si="5"/>
        <v>EICHERMOT44208</v>
      </c>
      <c r="BS37">
        <v>1</v>
      </c>
      <c r="BT37">
        <f t="shared" si="6"/>
        <v>1</v>
      </c>
      <c r="BY37" s="12"/>
      <c r="CA37" s="12"/>
      <c r="CB37" s="2"/>
      <c r="CC37" s="13"/>
      <c r="CD37" s="8"/>
      <c r="CE37" s="13"/>
      <c r="CI37" s="12"/>
      <c r="CK37" s="13"/>
      <c r="CL37" s="13"/>
      <c r="CN37" s="2"/>
    </row>
    <row r="38" spans="1:92" x14ac:dyDescent="0.45">
      <c r="A38">
        <v>5</v>
      </c>
      <c r="B38" s="2">
        <v>44208</v>
      </c>
      <c r="C38" s="2">
        <v>44209</v>
      </c>
      <c r="D38" t="s">
        <v>27</v>
      </c>
      <c r="E38" t="s">
        <v>64</v>
      </c>
      <c r="F38" t="s">
        <v>409</v>
      </c>
      <c r="G38">
        <v>350</v>
      </c>
      <c r="H38">
        <v>700</v>
      </c>
      <c r="I38">
        <v>2</v>
      </c>
      <c r="J38">
        <v>2924</v>
      </c>
      <c r="K38">
        <v>2046800</v>
      </c>
      <c r="L38">
        <v>2884.5</v>
      </c>
      <c r="M38">
        <v>-27650</v>
      </c>
      <c r="N38">
        <v>548.90324999999996</v>
      </c>
      <c r="O38">
        <v>-28198.903249999999</v>
      </c>
      <c r="P38">
        <v>2019150</v>
      </c>
      <c r="Q38" t="s">
        <v>93</v>
      </c>
      <c r="R38">
        <v>1</v>
      </c>
      <c r="S38">
        <v>0</v>
      </c>
      <c r="T38">
        <v>1</v>
      </c>
      <c r="U38">
        <v>0</v>
      </c>
      <c r="V38">
        <v>900</v>
      </c>
      <c r="W38">
        <v>300</v>
      </c>
      <c r="X38">
        <v>114000</v>
      </c>
      <c r="Y38">
        <v>92500</v>
      </c>
      <c r="Z38">
        <v>4000000</v>
      </c>
      <c r="AA38">
        <v>2</v>
      </c>
      <c r="AC38" t="s">
        <v>607</v>
      </c>
      <c r="AD38" t="s">
        <v>571</v>
      </c>
      <c r="AE38" s="12">
        <v>44208.486111111109</v>
      </c>
      <c r="AF38">
        <v>530.30780000000004</v>
      </c>
      <c r="AG38" s="12">
        <v>44209.392361111109</v>
      </c>
      <c r="AH38" s="8">
        <v>535.48209999999995</v>
      </c>
      <c r="AI38" s="13">
        <v>9.7999999999999997E-3</v>
      </c>
      <c r="AJ38" s="8">
        <v>20093.93</v>
      </c>
      <c r="AK38" s="13">
        <v>9.7999999999999997E-3</v>
      </c>
      <c r="AL38">
        <v>3883.4090000000001</v>
      </c>
      <c r="AM38">
        <v>2059402.25</v>
      </c>
      <c r="AN38">
        <v>357672.73</v>
      </c>
      <c r="AO38" s="12">
        <v>53</v>
      </c>
      <c r="AP38">
        <v>379.13</v>
      </c>
      <c r="AQ38" s="13">
        <v>-1.1900000000000001E-2</v>
      </c>
      <c r="AR38" s="13">
        <v>1.54E-2</v>
      </c>
      <c r="AS38" t="s">
        <v>572</v>
      </c>
      <c r="AU38" s="2">
        <v>44208</v>
      </c>
      <c r="AV38" t="s">
        <v>64</v>
      </c>
      <c r="AW38">
        <v>2924</v>
      </c>
      <c r="AX38">
        <v>2884.5</v>
      </c>
      <c r="AZ38" s="2">
        <f t="shared" si="0"/>
        <v>44208</v>
      </c>
      <c r="BA38" t="s">
        <v>142</v>
      </c>
      <c r="BB38">
        <v>530.30780000000004</v>
      </c>
      <c r="BC38" s="8">
        <v>535.48209999999995</v>
      </c>
      <c r="BE38" t="str">
        <f t="shared" si="1"/>
        <v>TATACHEM44208</v>
      </c>
      <c r="BF38">
        <v>1</v>
      </c>
      <c r="BH38" t="str">
        <f t="shared" si="2"/>
        <v>EICHERMOT44208</v>
      </c>
      <c r="BI38">
        <v>1</v>
      </c>
      <c r="BL38" t="str">
        <f t="shared" si="3"/>
        <v>EICHERMOT44208</v>
      </c>
      <c r="BM38">
        <v>1</v>
      </c>
      <c r="BN38">
        <f t="shared" si="4"/>
        <v>1</v>
      </c>
      <c r="BR38" t="str">
        <f t="shared" si="5"/>
        <v>TATACHEM44208</v>
      </c>
      <c r="BS38">
        <v>1</v>
      </c>
      <c r="BT38">
        <f t="shared" si="6"/>
        <v>1</v>
      </c>
      <c r="BY38" s="12"/>
      <c r="CA38" s="12"/>
      <c r="CB38" s="2"/>
      <c r="CC38" s="13"/>
      <c r="CD38" s="8"/>
      <c r="CE38" s="13"/>
      <c r="CI38" s="12"/>
      <c r="CK38" s="13"/>
      <c r="CL38" s="13"/>
      <c r="CN38" s="2"/>
    </row>
    <row r="39" spans="1:92" x14ac:dyDescent="0.45">
      <c r="A39">
        <v>6</v>
      </c>
      <c r="B39" s="2">
        <v>44208</v>
      </c>
      <c r="C39" s="2">
        <v>44209</v>
      </c>
      <c r="D39" t="s">
        <v>27</v>
      </c>
      <c r="E39" t="s">
        <v>81</v>
      </c>
      <c r="F39" t="s">
        <v>410</v>
      </c>
      <c r="G39">
        <v>19000</v>
      </c>
      <c r="H39">
        <v>38000</v>
      </c>
      <c r="I39">
        <v>2</v>
      </c>
      <c r="J39">
        <v>46.65</v>
      </c>
      <c r="K39">
        <v>1772700</v>
      </c>
      <c r="L39">
        <v>46.774999999999999</v>
      </c>
      <c r="M39">
        <v>4750</v>
      </c>
      <c r="N39">
        <v>479.27025000000003</v>
      </c>
      <c r="O39">
        <v>4270.7297500000004</v>
      </c>
      <c r="P39">
        <v>1777450</v>
      </c>
      <c r="Q39" t="s">
        <v>93</v>
      </c>
      <c r="R39">
        <v>1</v>
      </c>
      <c r="S39">
        <v>0</v>
      </c>
      <c r="T39">
        <v>2</v>
      </c>
      <c r="U39">
        <v>0</v>
      </c>
      <c r="V39">
        <v>900</v>
      </c>
      <c r="W39">
        <v>300</v>
      </c>
      <c r="X39">
        <v>114000</v>
      </c>
      <c r="Y39">
        <v>92500</v>
      </c>
      <c r="Z39">
        <v>4000000</v>
      </c>
      <c r="AA39">
        <v>2</v>
      </c>
      <c r="AC39" t="s">
        <v>609</v>
      </c>
      <c r="AD39" t="s">
        <v>571</v>
      </c>
      <c r="AE39" s="12">
        <v>44208.486111111109</v>
      </c>
      <c r="AF39">
        <v>87.043499999999995</v>
      </c>
      <c r="AG39" s="12">
        <v>44209.392361111109</v>
      </c>
      <c r="AH39" s="8">
        <v>87.234160000000003</v>
      </c>
      <c r="AI39" s="13">
        <v>2.2000000000000001E-3</v>
      </c>
      <c r="AJ39" s="8">
        <v>4511.8599999999997</v>
      </c>
      <c r="AK39" s="13">
        <v>2.2000000000000001E-3</v>
      </c>
      <c r="AL39">
        <v>23659.46</v>
      </c>
      <c r="AM39">
        <v>2059402.38</v>
      </c>
      <c r="AN39">
        <v>362184.59</v>
      </c>
      <c r="AO39" s="12">
        <v>53</v>
      </c>
      <c r="AP39">
        <v>85.13</v>
      </c>
      <c r="AQ39" s="13">
        <v>-1.2E-2</v>
      </c>
      <c r="AR39" s="13">
        <v>4.1000000000000003E-3</v>
      </c>
      <c r="AS39" t="s">
        <v>572</v>
      </c>
      <c r="AU39" s="2">
        <v>44208</v>
      </c>
      <c r="AV39" t="s">
        <v>81</v>
      </c>
      <c r="AW39">
        <v>46.65</v>
      </c>
      <c r="AX39">
        <v>46.774999999999999</v>
      </c>
      <c r="AZ39" s="2">
        <f t="shared" si="0"/>
        <v>44208</v>
      </c>
      <c r="BA39" t="s">
        <v>77</v>
      </c>
      <c r="BB39">
        <v>87.043499999999995</v>
      </c>
      <c r="BC39" s="8">
        <v>87.234160000000003</v>
      </c>
      <c r="BE39" t="str">
        <f t="shared" si="1"/>
        <v>TATAPOWER44208</v>
      </c>
      <c r="BF39">
        <v>1</v>
      </c>
      <c r="BH39" t="str">
        <f t="shared" si="2"/>
        <v>IDFCFIRSTB44208</v>
      </c>
      <c r="BI39">
        <v>1</v>
      </c>
      <c r="BL39" t="str">
        <f t="shared" si="3"/>
        <v>IDFCFIRSTB44208</v>
      </c>
      <c r="BM39">
        <v>1</v>
      </c>
      <c r="BN39">
        <f t="shared" si="4"/>
        <v>1</v>
      </c>
      <c r="BR39" t="str">
        <f t="shared" si="5"/>
        <v>TATAPOWER44208</v>
      </c>
      <c r="BS39">
        <v>1</v>
      </c>
      <c r="BT39">
        <f t="shared" si="6"/>
        <v>1</v>
      </c>
      <c r="BY39" s="12"/>
      <c r="CA39" s="12"/>
      <c r="CB39" s="2"/>
      <c r="CC39" s="13"/>
      <c r="CD39" s="8"/>
      <c r="CE39" s="13"/>
      <c r="CI39" s="12"/>
      <c r="CK39" s="13"/>
      <c r="CL39" s="13"/>
      <c r="CN39" s="2"/>
    </row>
    <row r="40" spans="1:92" x14ac:dyDescent="0.45">
      <c r="A40">
        <v>7</v>
      </c>
      <c r="B40" s="2">
        <v>44208</v>
      </c>
      <c r="C40" s="2">
        <v>44209</v>
      </c>
      <c r="D40" t="s">
        <v>27</v>
      </c>
      <c r="E40" t="s">
        <v>55</v>
      </c>
      <c r="F40" t="s">
        <v>393</v>
      </c>
      <c r="G40">
        <v>800</v>
      </c>
      <c r="H40">
        <v>1600</v>
      </c>
      <c r="I40">
        <v>2</v>
      </c>
      <c r="J40">
        <v>1312.35</v>
      </c>
      <c r="K40">
        <v>2099760</v>
      </c>
      <c r="L40">
        <v>1257.75</v>
      </c>
      <c r="M40">
        <v>-87359.999999999854</v>
      </c>
      <c r="N40">
        <v>555.14160000000004</v>
      </c>
      <c r="O40">
        <v>-87915.141599999857</v>
      </c>
      <c r="P40">
        <v>2012400</v>
      </c>
      <c r="Q40" t="s">
        <v>93</v>
      </c>
      <c r="R40">
        <v>2</v>
      </c>
      <c r="S40">
        <v>1</v>
      </c>
      <c r="T40">
        <v>1</v>
      </c>
      <c r="U40">
        <v>0</v>
      </c>
      <c r="V40">
        <v>900</v>
      </c>
      <c r="W40">
        <v>300</v>
      </c>
      <c r="X40">
        <v>114500</v>
      </c>
      <c r="Y40">
        <v>92500</v>
      </c>
      <c r="Z40">
        <v>4000000</v>
      </c>
      <c r="AA40">
        <v>2</v>
      </c>
      <c r="AC40" t="s">
        <v>602</v>
      </c>
      <c r="AD40" t="s">
        <v>571</v>
      </c>
      <c r="AE40" s="12">
        <v>44208.489583333336</v>
      </c>
      <c r="AF40">
        <v>14942.84</v>
      </c>
      <c r="AG40" s="12">
        <v>44209.392361111109</v>
      </c>
      <c r="AH40" s="8">
        <v>14612.33</v>
      </c>
      <c r="AI40" s="13">
        <v>-2.2100000000000002E-2</v>
      </c>
      <c r="AJ40" s="8">
        <v>-45545.21</v>
      </c>
      <c r="AK40" s="13">
        <v>-2.2100000000000002E-2</v>
      </c>
      <c r="AL40">
        <v>137.80279999999999</v>
      </c>
      <c r="AM40">
        <v>2059166</v>
      </c>
      <c r="AN40">
        <v>316639.39</v>
      </c>
      <c r="AO40" s="12">
        <v>52</v>
      </c>
      <c r="AP40">
        <v>-875.87</v>
      </c>
      <c r="AQ40" s="13">
        <v>-2.7E-2</v>
      </c>
      <c r="AR40" s="13">
        <v>3.5999999999999999E-3</v>
      </c>
      <c r="AS40" t="s">
        <v>572</v>
      </c>
      <c r="AU40" s="2">
        <v>44208</v>
      </c>
      <c r="AV40" t="s">
        <v>55</v>
      </c>
      <c r="AW40">
        <v>1312.35</v>
      </c>
      <c r="AX40">
        <v>1257.75</v>
      </c>
      <c r="AZ40" s="2">
        <f t="shared" si="0"/>
        <v>44208</v>
      </c>
      <c r="BA40" t="s">
        <v>65</v>
      </c>
      <c r="BB40">
        <v>14942.84</v>
      </c>
      <c r="BC40" s="8">
        <v>14612.33</v>
      </c>
      <c r="BE40" t="str">
        <f t="shared" si="1"/>
        <v>BOSCHLTD44208</v>
      </c>
      <c r="BF40">
        <v>1</v>
      </c>
      <c r="BH40" t="str">
        <f t="shared" si="2"/>
        <v>SRTRANSFIN44208</v>
      </c>
      <c r="BI40">
        <v>1</v>
      </c>
      <c r="BL40" t="str">
        <f t="shared" si="3"/>
        <v>SRTRANSFIN44208</v>
      </c>
      <c r="BM40">
        <v>1</v>
      </c>
      <c r="BN40">
        <f t="shared" si="4"/>
        <v>1</v>
      </c>
      <c r="BR40" t="str">
        <f t="shared" si="5"/>
        <v>BOSCHLTD44208</v>
      </c>
      <c r="BS40">
        <v>1</v>
      </c>
      <c r="BT40">
        <f t="shared" si="6"/>
        <v>1</v>
      </c>
      <c r="BY40" s="12"/>
      <c r="CA40" s="12"/>
      <c r="CB40" s="2"/>
      <c r="CC40" s="13"/>
      <c r="CD40" s="8"/>
      <c r="CE40" s="13"/>
      <c r="CI40" s="12"/>
      <c r="CK40" s="13"/>
      <c r="CL40" s="13"/>
      <c r="CN40" s="2"/>
    </row>
    <row r="41" spans="1:92" x14ac:dyDescent="0.45">
      <c r="A41">
        <v>8</v>
      </c>
      <c r="B41" s="2">
        <v>44208</v>
      </c>
      <c r="C41" s="2">
        <v>44209</v>
      </c>
      <c r="D41" t="s">
        <v>27</v>
      </c>
      <c r="E41" t="s">
        <v>142</v>
      </c>
      <c r="F41" t="s">
        <v>411</v>
      </c>
      <c r="G41">
        <v>2000</v>
      </c>
      <c r="H41">
        <v>4000</v>
      </c>
      <c r="I41">
        <v>2</v>
      </c>
      <c r="J41">
        <v>530.04999999999995</v>
      </c>
      <c r="K41">
        <v>2120200</v>
      </c>
      <c r="L41">
        <v>535.75</v>
      </c>
      <c r="M41">
        <v>22800.000000000182</v>
      </c>
      <c r="N41">
        <v>575.53200000000004</v>
      </c>
      <c r="O41">
        <v>22224.468000000183</v>
      </c>
      <c r="P41">
        <v>2143000</v>
      </c>
      <c r="Q41" t="s">
        <v>93</v>
      </c>
      <c r="R41">
        <v>1</v>
      </c>
      <c r="S41">
        <v>0</v>
      </c>
      <c r="T41">
        <v>1</v>
      </c>
      <c r="U41">
        <v>0</v>
      </c>
      <c r="V41">
        <v>900</v>
      </c>
      <c r="W41">
        <v>300</v>
      </c>
      <c r="X41">
        <v>114000</v>
      </c>
      <c r="Y41">
        <v>92500</v>
      </c>
      <c r="Z41">
        <v>4000000</v>
      </c>
      <c r="AA41">
        <v>2</v>
      </c>
      <c r="AC41" t="s">
        <v>589</v>
      </c>
      <c r="AD41" t="s">
        <v>571</v>
      </c>
      <c r="AE41" s="12">
        <v>44208.489583333336</v>
      </c>
      <c r="AF41">
        <v>1313.0060000000001</v>
      </c>
      <c r="AG41" s="12">
        <v>44209.392361111109</v>
      </c>
      <c r="AH41" s="8">
        <v>1257.0709999999999</v>
      </c>
      <c r="AI41" s="13">
        <v>-4.2599999999999999E-2</v>
      </c>
      <c r="AJ41" s="8">
        <v>-87721.95</v>
      </c>
      <c r="AK41" s="13">
        <v>-4.2599999999999999E-2</v>
      </c>
      <c r="AL41">
        <v>1568.2840000000001</v>
      </c>
      <c r="AM41">
        <v>2059166</v>
      </c>
      <c r="AN41">
        <v>228917.44</v>
      </c>
      <c r="AO41" s="12">
        <v>52</v>
      </c>
      <c r="AP41">
        <v>-1686.96</v>
      </c>
      <c r="AQ41" s="13">
        <v>-4.4900000000000002E-2</v>
      </c>
      <c r="AR41" s="13">
        <v>0</v>
      </c>
      <c r="AS41" t="s">
        <v>572</v>
      </c>
      <c r="AU41" s="2">
        <v>44208</v>
      </c>
      <c r="AV41" t="s">
        <v>142</v>
      </c>
      <c r="AW41">
        <v>530.04999999999995</v>
      </c>
      <c r="AX41">
        <v>535.75</v>
      </c>
      <c r="AZ41" s="2">
        <f t="shared" si="0"/>
        <v>44208</v>
      </c>
      <c r="BA41" t="s">
        <v>55</v>
      </c>
      <c r="BB41">
        <v>1313.0060000000001</v>
      </c>
      <c r="BC41" s="8">
        <v>1257.0709999999999</v>
      </c>
      <c r="BE41" t="str">
        <f t="shared" si="1"/>
        <v>SRTRANSFIN44208</v>
      </c>
      <c r="BF41">
        <v>1</v>
      </c>
      <c r="BH41" t="str">
        <f t="shared" si="2"/>
        <v>TATACHEM44208</v>
      </c>
      <c r="BI41">
        <v>1</v>
      </c>
      <c r="BL41" t="str">
        <f t="shared" si="3"/>
        <v>TATACHEM44208</v>
      </c>
      <c r="BM41">
        <v>1</v>
      </c>
      <c r="BN41">
        <f t="shared" si="4"/>
        <v>1</v>
      </c>
      <c r="BR41" t="str">
        <f t="shared" si="5"/>
        <v>SRTRANSFIN44208</v>
      </c>
      <c r="BS41">
        <v>1</v>
      </c>
      <c r="BT41">
        <f t="shared" si="6"/>
        <v>1</v>
      </c>
      <c r="BY41" s="12"/>
      <c r="CA41" s="12"/>
      <c r="CB41" s="2"/>
      <c r="CC41" s="13"/>
      <c r="CD41" s="8"/>
      <c r="CE41" s="13"/>
      <c r="CI41" s="12"/>
      <c r="CK41" s="13"/>
      <c r="CL41" s="13"/>
      <c r="CN41" s="2"/>
    </row>
    <row r="42" spans="1:92" x14ac:dyDescent="0.45">
      <c r="A42">
        <v>9</v>
      </c>
      <c r="B42" s="2">
        <v>44208</v>
      </c>
      <c r="C42" s="2">
        <v>44209</v>
      </c>
      <c r="D42" t="s">
        <v>27</v>
      </c>
      <c r="E42" t="s">
        <v>53</v>
      </c>
      <c r="F42" t="s">
        <v>412</v>
      </c>
      <c r="G42">
        <v>5700</v>
      </c>
      <c r="H42">
        <v>11400</v>
      </c>
      <c r="I42">
        <v>2</v>
      </c>
      <c r="J42">
        <v>244.05</v>
      </c>
      <c r="K42">
        <v>2782170</v>
      </c>
      <c r="L42">
        <v>245.5</v>
      </c>
      <c r="M42">
        <v>16529.999999999869</v>
      </c>
      <c r="N42">
        <v>753.41745000000003</v>
      </c>
      <c r="O42">
        <v>15776.582549999868</v>
      </c>
      <c r="P42">
        <v>2798700</v>
      </c>
      <c r="Q42" t="s">
        <v>93</v>
      </c>
      <c r="R42">
        <v>1</v>
      </c>
      <c r="S42">
        <v>0</v>
      </c>
      <c r="T42">
        <v>2</v>
      </c>
      <c r="U42">
        <v>0</v>
      </c>
      <c r="V42">
        <v>900</v>
      </c>
      <c r="W42">
        <v>300</v>
      </c>
      <c r="X42">
        <v>114000</v>
      </c>
      <c r="Y42">
        <v>92500</v>
      </c>
      <c r="Z42">
        <v>4000000</v>
      </c>
      <c r="AA42">
        <v>2</v>
      </c>
      <c r="AC42" t="s">
        <v>603</v>
      </c>
      <c r="AD42" t="s">
        <v>571</v>
      </c>
      <c r="AE42" s="12">
        <v>44208.486111111109</v>
      </c>
      <c r="AF42">
        <v>448.42410000000001</v>
      </c>
      <c r="AG42" s="12">
        <v>44209.395833333336</v>
      </c>
      <c r="AH42" s="8">
        <v>440.70890000000003</v>
      </c>
      <c r="AI42" s="13">
        <v>-1.72E-2</v>
      </c>
      <c r="AJ42" s="8">
        <v>-35432.31</v>
      </c>
      <c r="AK42" s="13">
        <v>-1.72E-2</v>
      </c>
      <c r="AL42">
        <v>4592.5330000000004</v>
      </c>
      <c r="AM42">
        <v>2059402.38</v>
      </c>
      <c r="AN42">
        <v>193485.13</v>
      </c>
      <c r="AO42" s="12">
        <v>54</v>
      </c>
      <c r="AP42">
        <v>-656.15</v>
      </c>
      <c r="AQ42" s="13">
        <v>-1.72E-2</v>
      </c>
      <c r="AR42" s="13">
        <v>1.01E-2</v>
      </c>
      <c r="AS42" t="s">
        <v>572</v>
      </c>
      <c r="AU42" s="2">
        <v>44208</v>
      </c>
      <c r="AV42" t="s">
        <v>53</v>
      </c>
      <c r="AW42">
        <v>244.05</v>
      </c>
      <c r="AX42">
        <v>245.5</v>
      </c>
      <c r="AZ42" s="2">
        <f t="shared" si="0"/>
        <v>44208</v>
      </c>
      <c r="BA42" t="s">
        <v>68</v>
      </c>
      <c r="BB42">
        <v>448.42410000000001</v>
      </c>
      <c r="BC42" s="8">
        <v>440.70890000000003</v>
      </c>
      <c r="BE42" t="str">
        <f t="shared" si="1"/>
        <v>CHOLAFIN44208</v>
      </c>
      <c r="BF42">
        <v>1</v>
      </c>
      <c r="BH42" t="str">
        <f t="shared" si="2"/>
        <v>TATAMOTORS44208</v>
      </c>
      <c r="BI42">
        <v>1</v>
      </c>
      <c r="BL42" t="str">
        <f t="shared" si="3"/>
        <v>TATAMOTORS44208</v>
      </c>
      <c r="BM42">
        <v>1</v>
      </c>
      <c r="BN42">
        <f t="shared" si="4"/>
        <v>1</v>
      </c>
      <c r="BR42" t="str">
        <f t="shared" si="5"/>
        <v>CHOLAFIN44208</v>
      </c>
      <c r="BS42">
        <v>1</v>
      </c>
      <c r="BT42">
        <f t="shared" si="6"/>
        <v>1</v>
      </c>
      <c r="BY42" s="12"/>
      <c r="CA42" s="12"/>
      <c r="CB42" s="2"/>
      <c r="CC42" s="13"/>
      <c r="CD42" s="8"/>
      <c r="CE42" s="13"/>
      <c r="CI42" s="12"/>
      <c r="CK42" s="13"/>
      <c r="CL42" s="13"/>
      <c r="CN42" s="2"/>
    </row>
    <row r="43" spans="1:92" x14ac:dyDescent="0.45">
      <c r="A43">
        <v>10</v>
      </c>
      <c r="B43" s="2">
        <v>44208</v>
      </c>
      <c r="C43" s="2">
        <v>44209</v>
      </c>
      <c r="D43" t="s">
        <v>27</v>
      </c>
      <c r="E43" t="s">
        <v>77</v>
      </c>
      <c r="F43" t="s">
        <v>413</v>
      </c>
      <c r="G43">
        <v>13500</v>
      </c>
      <c r="H43">
        <v>27000</v>
      </c>
      <c r="I43">
        <v>2</v>
      </c>
      <c r="J43">
        <v>87</v>
      </c>
      <c r="K43">
        <v>2349000</v>
      </c>
      <c r="L43">
        <v>87.3</v>
      </c>
      <c r="M43">
        <v>8099.9999999999236</v>
      </c>
      <c r="N43">
        <v>635.32349999999997</v>
      </c>
      <c r="O43">
        <v>7464.6764999999232</v>
      </c>
      <c r="P43">
        <v>2357100</v>
      </c>
      <c r="Q43" t="s">
        <v>93</v>
      </c>
      <c r="R43">
        <v>1</v>
      </c>
      <c r="S43">
        <v>0</v>
      </c>
      <c r="T43">
        <v>1</v>
      </c>
      <c r="U43">
        <v>0</v>
      </c>
      <c r="V43">
        <v>900</v>
      </c>
      <c r="W43">
        <v>300</v>
      </c>
      <c r="X43">
        <v>114000</v>
      </c>
      <c r="Y43">
        <v>92500</v>
      </c>
      <c r="Z43">
        <v>4000000</v>
      </c>
      <c r="AA43">
        <v>2</v>
      </c>
      <c r="AC43" t="s">
        <v>608</v>
      </c>
      <c r="AD43" t="s">
        <v>571</v>
      </c>
      <c r="AE43" s="12">
        <v>44208.486111111109</v>
      </c>
      <c r="AF43">
        <v>244.18170000000001</v>
      </c>
      <c r="AG43" s="12">
        <v>44209.395833333336</v>
      </c>
      <c r="AH43" s="8">
        <v>245.3544</v>
      </c>
      <c r="AI43" s="13">
        <v>4.7999999999999996E-3</v>
      </c>
      <c r="AJ43" s="8">
        <v>9890.42</v>
      </c>
      <c r="AK43" s="13">
        <v>4.7999999999999996E-3</v>
      </c>
      <c r="AL43">
        <v>8433.8919999999998</v>
      </c>
      <c r="AM43">
        <v>2059402.25</v>
      </c>
      <c r="AN43">
        <v>203375.55</v>
      </c>
      <c r="AO43" s="12">
        <v>54</v>
      </c>
      <c r="AP43">
        <v>183.16</v>
      </c>
      <c r="AQ43" s="13">
        <v>-2.5899999999999999E-2</v>
      </c>
      <c r="AR43" s="13">
        <v>1.9699999999999999E-2</v>
      </c>
      <c r="AS43" t="s">
        <v>572</v>
      </c>
      <c r="AU43" s="2">
        <v>44208</v>
      </c>
      <c r="AV43" t="s">
        <v>77</v>
      </c>
      <c r="AW43">
        <v>87</v>
      </c>
      <c r="AX43">
        <v>87.3</v>
      </c>
      <c r="AZ43" s="2">
        <f t="shared" si="0"/>
        <v>44208</v>
      </c>
      <c r="BA43" t="s">
        <v>53</v>
      </c>
      <c r="BB43">
        <v>244.18170000000001</v>
      </c>
      <c r="BC43" s="8">
        <v>245.3544</v>
      </c>
      <c r="BE43" t="str">
        <f t="shared" si="1"/>
        <v>TATAMOTORS44208</v>
      </c>
      <c r="BF43">
        <v>1</v>
      </c>
      <c r="BH43" t="str">
        <f t="shared" si="2"/>
        <v>TATAPOWER44208</v>
      </c>
      <c r="BI43">
        <v>1</v>
      </c>
      <c r="BL43" t="str">
        <f t="shared" si="3"/>
        <v>TATAPOWER44208</v>
      </c>
      <c r="BM43">
        <v>1</v>
      </c>
      <c r="BN43">
        <f t="shared" si="4"/>
        <v>1</v>
      </c>
      <c r="BR43" t="str">
        <f t="shared" si="5"/>
        <v>TATAMOTORS44208</v>
      </c>
      <c r="BS43">
        <v>1</v>
      </c>
      <c r="BT43">
        <f t="shared" si="6"/>
        <v>1</v>
      </c>
      <c r="BY43" s="12"/>
      <c r="CA43" s="12"/>
      <c r="CB43" s="2"/>
      <c r="CC43" s="13"/>
      <c r="CD43" s="8"/>
      <c r="CE43" s="13"/>
      <c r="CI43" s="12"/>
      <c r="CK43" s="13"/>
      <c r="CL43" s="13"/>
      <c r="CN43" s="2"/>
    </row>
    <row r="44" spans="1:92" x14ac:dyDescent="0.45">
      <c r="A44">
        <v>1</v>
      </c>
      <c r="B44" s="2">
        <v>44209</v>
      </c>
      <c r="C44" s="2">
        <v>44210</v>
      </c>
      <c r="D44" t="s">
        <v>27</v>
      </c>
      <c r="E44" t="s">
        <v>92</v>
      </c>
      <c r="F44" t="s">
        <v>396</v>
      </c>
      <c r="G44">
        <v>1500</v>
      </c>
      <c r="H44">
        <v>3000</v>
      </c>
      <c r="I44">
        <v>2</v>
      </c>
      <c r="J44">
        <v>656.15</v>
      </c>
      <c r="K44">
        <v>1968450</v>
      </c>
      <c r="L44">
        <v>628.85</v>
      </c>
      <c r="M44">
        <v>-81899.999999999869</v>
      </c>
      <c r="N44">
        <v>520.42499999999995</v>
      </c>
      <c r="O44">
        <v>-82420.424999999872</v>
      </c>
      <c r="P44">
        <v>1886550</v>
      </c>
      <c r="Q44" t="s">
        <v>93</v>
      </c>
      <c r="R44">
        <v>1</v>
      </c>
      <c r="S44">
        <v>0</v>
      </c>
      <c r="T44">
        <v>1</v>
      </c>
      <c r="U44">
        <v>0</v>
      </c>
      <c r="V44">
        <v>900</v>
      </c>
      <c r="W44">
        <v>300</v>
      </c>
      <c r="X44">
        <v>114000</v>
      </c>
      <c r="Y44">
        <v>92500</v>
      </c>
      <c r="Z44">
        <v>4000000</v>
      </c>
      <c r="AA44">
        <v>2</v>
      </c>
      <c r="AC44" t="s">
        <v>606</v>
      </c>
      <c r="AD44" t="s">
        <v>571</v>
      </c>
      <c r="AE44" s="12">
        <v>44208.489583333336</v>
      </c>
      <c r="AF44">
        <v>47.223599999999998</v>
      </c>
      <c r="AG44" s="12">
        <v>44209.395833333336</v>
      </c>
      <c r="AH44" s="8">
        <v>46.703249999999997</v>
      </c>
      <c r="AI44" s="13">
        <v>-1.0999999999999999E-2</v>
      </c>
      <c r="AJ44" s="8">
        <v>-22689.65</v>
      </c>
      <c r="AK44" s="13">
        <v>-1.0999999999999999E-2</v>
      </c>
      <c r="AL44">
        <v>43604.6</v>
      </c>
      <c r="AM44">
        <v>2059166</v>
      </c>
      <c r="AN44">
        <v>180685.9</v>
      </c>
      <c r="AO44" s="12">
        <v>53</v>
      </c>
      <c r="AP44">
        <v>-428.11</v>
      </c>
      <c r="AQ44" s="13">
        <v>-1.11E-2</v>
      </c>
      <c r="AR44" s="13">
        <v>2.4899999999999999E-2</v>
      </c>
      <c r="AS44" t="s">
        <v>572</v>
      </c>
      <c r="AU44" s="2">
        <v>44209</v>
      </c>
      <c r="AV44" t="s">
        <v>92</v>
      </c>
      <c r="AW44">
        <v>656.15</v>
      </c>
      <c r="AX44">
        <v>628.85</v>
      </c>
      <c r="AZ44" s="2">
        <f t="shared" si="0"/>
        <v>44208</v>
      </c>
      <c r="BA44" t="s">
        <v>81</v>
      </c>
      <c r="BB44">
        <v>47.223599999999998</v>
      </c>
      <c r="BC44" s="8">
        <v>46.703249999999997</v>
      </c>
      <c r="BE44" t="str">
        <f t="shared" si="1"/>
        <v>IDFCFIRSTB44208</v>
      </c>
      <c r="BF44">
        <v>1</v>
      </c>
      <c r="BH44" t="str">
        <f t="shared" si="2"/>
        <v>BHARATFORG44209</v>
      </c>
      <c r="BI44">
        <v>1</v>
      </c>
      <c r="BL44" t="str">
        <f t="shared" si="3"/>
        <v>BHARATFORG44209</v>
      </c>
      <c r="BM44">
        <v>1</v>
      </c>
      <c r="BN44">
        <f t="shared" si="4"/>
        <v>1</v>
      </c>
      <c r="BR44" t="str">
        <f t="shared" si="5"/>
        <v>IDFCFIRSTB44208</v>
      </c>
      <c r="BS44">
        <v>1</v>
      </c>
      <c r="BT44">
        <f t="shared" si="6"/>
        <v>1</v>
      </c>
      <c r="BY44" s="12"/>
      <c r="CA44" s="12"/>
      <c r="CB44" s="2"/>
      <c r="CC44" s="13"/>
      <c r="CD44" s="8"/>
      <c r="CE44" s="13"/>
      <c r="CI44" s="12"/>
      <c r="CK44" s="13"/>
      <c r="CL44" s="13"/>
      <c r="CN44" s="2"/>
    </row>
    <row r="45" spans="1:92" x14ac:dyDescent="0.45">
      <c r="A45">
        <v>2</v>
      </c>
      <c r="B45" s="2">
        <v>44209</v>
      </c>
      <c r="C45" s="2">
        <v>44210</v>
      </c>
      <c r="D45" t="s">
        <v>27</v>
      </c>
      <c r="E45" t="s">
        <v>47</v>
      </c>
      <c r="F45" t="s">
        <v>414</v>
      </c>
      <c r="G45">
        <v>21000</v>
      </c>
      <c r="H45">
        <v>42000</v>
      </c>
      <c r="I45">
        <v>2</v>
      </c>
      <c r="J45">
        <v>41.3</v>
      </c>
      <c r="K45">
        <v>1734599.9999999998</v>
      </c>
      <c r="L45">
        <v>40.075000000000003</v>
      </c>
      <c r="M45">
        <v>-51449.99999999976</v>
      </c>
      <c r="N45">
        <v>461.39625000000001</v>
      </c>
      <c r="O45">
        <v>-51911.396249999758</v>
      </c>
      <c r="P45">
        <v>1683150.0000000002</v>
      </c>
      <c r="Q45" t="s">
        <v>93</v>
      </c>
      <c r="R45">
        <v>1</v>
      </c>
      <c r="S45">
        <v>0</v>
      </c>
      <c r="T45">
        <v>2</v>
      </c>
      <c r="U45">
        <v>0</v>
      </c>
      <c r="V45">
        <v>900</v>
      </c>
      <c r="W45">
        <v>300</v>
      </c>
      <c r="X45">
        <v>114000</v>
      </c>
      <c r="Y45">
        <v>92500</v>
      </c>
      <c r="Z45">
        <v>4000000</v>
      </c>
      <c r="AA45">
        <v>2</v>
      </c>
      <c r="AC45" t="s">
        <v>592</v>
      </c>
      <c r="AD45" t="s">
        <v>571</v>
      </c>
      <c r="AE45" s="12">
        <v>44209.486111111109</v>
      </c>
      <c r="AF45">
        <v>655.89549999999997</v>
      </c>
      <c r="AG45" s="12">
        <v>44210.392361111109</v>
      </c>
      <c r="AH45" s="8">
        <v>628.54300000000001</v>
      </c>
      <c r="AI45" s="13">
        <v>-4.1700000000000001E-2</v>
      </c>
      <c r="AJ45" s="8">
        <v>-84912.06</v>
      </c>
      <c r="AK45" s="13">
        <v>-4.1700000000000001E-2</v>
      </c>
      <c r="AL45">
        <v>3104.3620000000001</v>
      </c>
      <c r="AM45">
        <v>2036137.13</v>
      </c>
      <c r="AN45">
        <v>95773.84</v>
      </c>
      <c r="AO45" s="12">
        <v>52</v>
      </c>
      <c r="AP45">
        <v>-1632.92</v>
      </c>
      <c r="AQ45" s="13">
        <v>-5.9499999999999997E-2</v>
      </c>
      <c r="AR45" s="13">
        <v>1.1999999999999999E-3</v>
      </c>
      <c r="AS45" t="s">
        <v>572</v>
      </c>
      <c r="AU45" s="2">
        <v>44209</v>
      </c>
      <c r="AV45" t="s">
        <v>47</v>
      </c>
      <c r="AW45">
        <v>41.3</v>
      </c>
      <c r="AX45">
        <v>40.075000000000003</v>
      </c>
      <c r="AZ45" s="2">
        <f t="shared" si="0"/>
        <v>44209</v>
      </c>
      <c r="BA45" t="s">
        <v>92</v>
      </c>
      <c r="BB45">
        <v>655.89549999999997</v>
      </c>
      <c r="BC45" s="8">
        <v>628.54300000000001</v>
      </c>
      <c r="BE45" t="str">
        <f t="shared" si="1"/>
        <v>BHARATFORG44209</v>
      </c>
      <c r="BF45">
        <v>1</v>
      </c>
      <c r="BH45" t="str">
        <f t="shared" si="2"/>
        <v>BHEL44209</v>
      </c>
      <c r="BI45">
        <v>1</v>
      </c>
      <c r="BL45" t="str">
        <f t="shared" si="3"/>
        <v>BHEL44209</v>
      </c>
      <c r="BM45">
        <v>1</v>
      </c>
      <c r="BN45">
        <f t="shared" si="4"/>
        <v>1</v>
      </c>
      <c r="BR45" t="str">
        <f t="shared" si="5"/>
        <v>BHARATFORG44209</v>
      </c>
      <c r="BS45">
        <v>1</v>
      </c>
      <c r="BT45">
        <f t="shared" si="6"/>
        <v>1</v>
      </c>
      <c r="BY45" s="12"/>
      <c r="CA45" s="12"/>
      <c r="CB45" s="2"/>
      <c r="CC45" s="13"/>
      <c r="CD45" s="8"/>
      <c r="CE45" s="13"/>
      <c r="CI45" s="12"/>
      <c r="CK45" s="13"/>
      <c r="CL45" s="13"/>
      <c r="CN45" s="2"/>
    </row>
    <row r="46" spans="1:92" x14ac:dyDescent="0.45">
      <c r="A46">
        <v>3</v>
      </c>
      <c r="B46" s="2">
        <v>44209</v>
      </c>
      <c r="C46" s="2">
        <v>44210</v>
      </c>
      <c r="D46" t="s">
        <v>27</v>
      </c>
      <c r="E46" t="s">
        <v>108</v>
      </c>
      <c r="F46" t="s">
        <v>415</v>
      </c>
      <c r="G46">
        <v>6500</v>
      </c>
      <c r="H46">
        <v>19500</v>
      </c>
      <c r="I46">
        <v>3</v>
      </c>
      <c r="J46">
        <v>101.75</v>
      </c>
      <c r="K46">
        <v>1984125</v>
      </c>
      <c r="L46">
        <v>102.85</v>
      </c>
      <c r="M46">
        <v>21449.999999999891</v>
      </c>
      <c r="N46">
        <v>538.60950000000003</v>
      </c>
      <c r="O46">
        <v>20911.390499999892</v>
      </c>
      <c r="P46">
        <v>2005575</v>
      </c>
      <c r="Q46" t="s">
        <v>93</v>
      </c>
      <c r="R46">
        <v>1</v>
      </c>
      <c r="S46">
        <v>0</v>
      </c>
      <c r="T46">
        <v>1</v>
      </c>
      <c r="U46">
        <v>0</v>
      </c>
      <c r="V46">
        <v>900</v>
      </c>
      <c r="W46">
        <v>300</v>
      </c>
      <c r="X46">
        <v>114000</v>
      </c>
      <c r="Y46">
        <v>92500</v>
      </c>
      <c r="Z46">
        <v>4000000</v>
      </c>
      <c r="AA46">
        <v>2</v>
      </c>
      <c r="AC46" t="s">
        <v>612</v>
      </c>
      <c r="AD46" t="s">
        <v>571</v>
      </c>
      <c r="AE46" s="12">
        <v>44209.486111111109</v>
      </c>
      <c r="AF46">
        <v>815.16330000000005</v>
      </c>
      <c r="AG46" s="12">
        <v>44210.392361111109</v>
      </c>
      <c r="AH46" s="8">
        <v>836.89940000000001</v>
      </c>
      <c r="AI46" s="13">
        <v>2.6700000000000002E-2</v>
      </c>
      <c r="AJ46" s="8">
        <v>54293.02</v>
      </c>
      <c r="AK46" s="13">
        <v>2.6700000000000002E-2</v>
      </c>
      <c r="AL46">
        <v>2497.8270000000002</v>
      </c>
      <c r="AM46">
        <v>2036137.13</v>
      </c>
      <c r="AN46">
        <v>150066.85999999999</v>
      </c>
      <c r="AO46" s="12">
        <v>52</v>
      </c>
      <c r="AP46">
        <v>1044.0999999999999</v>
      </c>
      <c r="AQ46" s="13">
        <v>-4.7999999999999996E-3</v>
      </c>
      <c r="AR46" s="13">
        <v>2.9700000000000001E-2</v>
      </c>
      <c r="AS46" t="s">
        <v>572</v>
      </c>
      <c r="AU46" s="2">
        <v>44209</v>
      </c>
      <c r="AV46" t="s">
        <v>108</v>
      </c>
      <c r="AW46">
        <v>101.75</v>
      </c>
      <c r="AX46">
        <v>102.85</v>
      </c>
      <c r="AZ46" s="2">
        <f t="shared" si="0"/>
        <v>44209</v>
      </c>
      <c r="BA46" t="s">
        <v>139</v>
      </c>
      <c r="BB46">
        <v>815.16330000000005</v>
      </c>
      <c r="BC46" s="8">
        <v>836.89940000000001</v>
      </c>
      <c r="BE46" t="str">
        <f t="shared" si="1"/>
        <v>M_M44209</v>
      </c>
      <c r="BF46">
        <v>1</v>
      </c>
      <c r="BH46" t="str">
        <f t="shared" si="2"/>
        <v>IOC44209</v>
      </c>
      <c r="BI46">
        <v>1</v>
      </c>
      <c r="BL46" t="str">
        <f t="shared" si="3"/>
        <v>IOC44209</v>
      </c>
      <c r="BM46">
        <v>1</v>
      </c>
      <c r="BN46">
        <f t="shared" si="4"/>
        <v>1</v>
      </c>
      <c r="BR46" t="str">
        <f t="shared" si="5"/>
        <v>M_M44209</v>
      </c>
      <c r="BS46">
        <v>1</v>
      </c>
      <c r="BT46">
        <f t="shared" si="6"/>
        <v>1</v>
      </c>
      <c r="BY46" s="12"/>
      <c r="CA46" s="12"/>
      <c r="CB46" s="2"/>
      <c r="CC46" s="13"/>
      <c r="CD46" s="8"/>
      <c r="CE46" s="13"/>
      <c r="CI46" s="12"/>
      <c r="CK46" s="13"/>
      <c r="CL46" s="13"/>
      <c r="CN46" s="2"/>
    </row>
    <row r="47" spans="1:92" x14ac:dyDescent="0.45">
      <c r="A47">
        <v>4</v>
      </c>
      <c r="B47" s="2">
        <v>44209</v>
      </c>
      <c r="C47" s="2">
        <v>44210</v>
      </c>
      <c r="D47" t="s">
        <v>27</v>
      </c>
      <c r="E47" t="s">
        <v>139</v>
      </c>
      <c r="F47" t="s">
        <v>416</v>
      </c>
      <c r="G47">
        <v>1400</v>
      </c>
      <c r="H47">
        <v>2800</v>
      </c>
      <c r="I47">
        <v>2</v>
      </c>
      <c r="J47">
        <v>814.75</v>
      </c>
      <c r="K47">
        <v>2281300</v>
      </c>
      <c r="L47">
        <v>837.4</v>
      </c>
      <c r="M47">
        <v>63419.999999999935</v>
      </c>
      <c r="N47">
        <v>624.5127</v>
      </c>
      <c r="O47">
        <v>62795.487299999935</v>
      </c>
      <c r="P47">
        <v>2344720</v>
      </c>
      <c r="Q47" t="s">
        <v>93</v>
      </c>
      <c r="R47">
        <v>1</v>
      </c>
      <c r="S47">
        <v>0</v>
      </c>
      <c r="T47">
        <v>1</v>
      </c>
      <c r="U47">
        <v>0</v>
      </c>
      <c r="V47">
        <v>900</v>
      </c>
      <c r="W47">
        <v>300</v>
      </c>
      <c r="X47">
        <v>114000</v>
      </c>
      <c r="Y47">
        <v>92500</v>
      </c>
      <c r="Z47">
        <v>4000000</v>
      </c>
      <c r="AA47">
        <v>2</v>
      </c>
      <c r="AC47" t="s">
        <v>613</v>
      </c>
      <c r="AD47" t="s">
        <v>571</v>
      </c>
      <c r="AE47" s="12">
        <v>44209.486111111109</v>
      </c>
      <c r="AF47">
        <v>104.35209999999999</v>
      </c>
      <c r="AG47" s="12">
        <v>44210.392361111109</v>
      </c>
      <c r="AH47" s="8">
        <v>103.39830000000001</v>
      </c>
      <c r="AI47" s="13">
        <v>-9.1000000000000004E-3</v>
      </c>
      <c r="AJ47" s="8">
        <v>-18610.71</v>
      </c>
      <c r="AK47" s="13">
        <v>-9.1000000000000004E-3</v>
      </c>
      <c r="AL47">
        <v>19512.169999999998</v>
      </c>
      <c r="AM47">
        <v>2036137.13</v>
      </c>
      <c r="AN47">
        <v>131456.15</v>
      </c>
      <c r="AO47" s="12">
        <v>52</v>
      </c>
      <c r="AP47">
        <v>-357.9</v>
      </c>
      <c r="AQ47" s="13">
        <v>-2.9700000000000001E-2</v>
      </c>
      <c r="AR47" s="13">
        <v>0</v>
      </c>
      <c r="AS47" t="s">
        <v>572</v>
      </c>
      <c r="AU47" s="2">
        <v>44209</v>
      </c>
      <c r="AV47" t="s">
        <v>139</v>
      </c>
      <c r="AW47">
        <v>814.75</v>
      </c>
      <c r="AX47">
        <v>837.4</v>
      </c>
      <c r="AZ47" s="2">
        <f t="shared" si="0"/>
        <v>44209</v>
      </c>
      <c r="BA47" t="s">
        <v>141</v>
      </c>
      <c r="BB47">
        <v>104.35209999999999</v>
      </c>
      <c r="BC47" s="8">
        <v>103.39830000000001</v>
      </c>
      <c r="BE47" t="str">
        <f t="shared" si="1"/>
        <v>NTPC44209</v>
      </c>
      <c r="BF47">
        <v>1</v>
      </c>
      <c r="BH47" t="str">
        <f t="shared" si="2"/>
        <v>M_M44209</v>
      </c>
      <c r="BI47">
        <v>1</v>
      </c>
      <c r="BL47" t="str">
        <f t="shared" si="3"/>
        <v>M_M44209</v>
      </c>
      <c r="BM47">
        <v>1</v>
      </c>
      <c r="BN47">
        <f t="shared" si="4"/>
        <v>1</v>
      </c>
      <c r="BR47" t="str">
        <f t="shared" si="5"/>
        <v>NTPC44209</v>
      </c>
      <c r="BS47">
        <v>1</v>
      </c>
      <c r="BT47">
        <f t="shared" si="6"/>
        <v>1</v>
      </c>
      <c r="BY47" s="12"/>
      <c r="CA47" s="12"/>
      <c r="CB47" s="2"/>
      <c r="CC47" s="13"/>
      <c r="CD47" s="8"/>
      <c r="CE47" s="13"/>
      <c r="CI47" s="12"/>
      <c r="CK47" s="13"/>
      <c r="CL47" s="13"/>
      <c r="CN47" s="2"/>
    </row>
    <row r="48" spans="1:92" x14ac:dyDescent="0.45">
      <c r="A48">
        <v>5</v>
      </c>
      <c r="B48" s="2">
        <v>44209</v>
      </c>
      <c r="C48" s="2">
        <v>44210</v>
      </c>
      <c r="D48" t="s">
        <v>27</v>
      </c>
      <c r="E48" t="s">
        <v>141</v>
      </c>
      <c r="F48" t="s">
        <v>417</v>
      </c>
      <c r="G48">
        <v>5700</v>
      </c>
      <c r="H48">
        <v>22800</v>
      </c>
      <c r="I48">
        <v>4</v>
      </c>
      <c r="J48">
        <v>104.3</v>
      </c>
      <c r="K48">
        <v>2378040</v>
      </c>
      <c r="L48">
        <v>103.46250000000001</v>
      </c>
      <c r="M48">
        <v>-19094.999999999807</v>
      </c>
      <c r="N48">
        <v>639.492975</v>
      </c>
      <c r="O48">
        <v>-19734.492974999808</v>
      </c>
      <c r="P48">
        <v>2358945</v>
      </c>
      <c r="Q48" t="s">
        <v>93</v>
      </c>
      <c r="R48">
        <v>1</v>
      </c>
      <c r="S48">
        <v>0</v>
      </c>
      <c r="T48">
        <v>1</v>
      </c>
      <c r="U48">
        <v>0</v>
      </c>
      <c r="V48">
        <v>900</v>
      </c>
      <c r="W48">
        <v>300</v>
      </c>
      <c r="X48">
        <v>114000</v>
      </c>
      <c r="Y48">
        <v>92500</v>
      </c>
      <c r="Z48">
        <v>4000000</v>
      </c>
      <c r="AA48">
        <v>2</v>
      </c>
      <c r="AC48" t="s">
        <v>610</v>
      </c>
      <c r="AD48" t="s">
        <v>571</v>
      </c>
      <c r="AE48" s="12">
        <v>44209.486111111109</v>
      </c>
      <c r="AF48">
        <v>41.297870000000003</v>
      </c>
      <c r="AG48" s="12">
        <v>44210.395833333336</v>
      </c>
      <c r="AH48" s="8">
        <v>40.009950000000003</v>
      </c>
      <c r="AI48" s="13">
        <v>-3.1199999999999999E-2</v>
      </c>
      <c r="AJ48" s="8">
        <v>-63499.199999999997</v>
      </c>
      <c r="AK48" s="13">
        <v>-3.1199999999999999E-2</v>
      </c>
      <c r="AL48">
        <v>49303.68</v>
      </c>
      <c r="AM48">
        <v>2036137.13</v>
      </c>
      <c r="AN48">
        <v>67956.95</v>
      </c>
      <c r="AO48" s="12">
        <v>53</v>
      </c>
      <c r="AP48">
        <v>-1198.0999999999999</v>
      </c>
      <c r="AQ48" s="13">
        <v>-3.3799999999999997E-2</v>
      </c>
      <c r="AR48" s="13">
        <v>6.1000000000000004E-3</v>
      </c>
      <c r="AS48" t="s">
        <v>572</v>
      </c>
      <c r="AU48" s="2">
        <v>44209</v>
      </c>
      <c r="AV48" t="s">
        <v>141</v>
      </c>
      <c r="AW48">
        <v>104.3</v>
      </c>
      <c r="AX48">
        <v>103.46250000000001</v>
      </c>
      <c r="AZ48" s="2">
        <f t="shared" si="0"/>
        <v>44209</v>
      </c>
      <c r="BA48" t="s">
        <v>47</v>
      </c>
      <c r="BB48">
        <v>41.297870000000003</v>
      </c>
      <c r="BC48" s="8">
        <v>40.009950000000003</v>
      </c>
      <c r="BE48" t="str">
        <f t="shared" si="1"/>
        <v>BHEL44209</v>
      </c>
      <c r="BF48">
        <v>1</v>
      </c>
      <c r="BH48" t="str">
        <f t="shared" si="2"/>
        <v>NTPC44209</v>
      </c>
      <c r="BI48">
        <v>1</v>
      </c>
      <c r="BL48" t="str">
        <f t="shared" si="3"/>
        <v>NTPC44209</v>
      </c>
      <c r="BM48">
        <v>1</v>
      </c>
      <c r="BN48">
        <f t="shared" si="4"/>
        <v>1</v>
      </c>
      <c r="BR48" t="str">
        <f t="shared" si="5"/>
        <v>BHEL44209</v>
      </c>
      <c r="BS48">
        <v>1</v>
      </c>
      <c r="BT48">
        <f t="shared" si="6"/>
        <v>1</v>
      </c>
      <c r="BY48" s="12"/>
      <c r="CA48" s="12"/>
      <c r="CB48" s="2"/>
      <c r="CC48" s="13"/>
      <c r="CD48" s="8"/>
      <c r="CE48" s="13"/>
      <c r="CI48" s="12"/>
      <c r="CK48" s="13"/>
      <c r="CL48" s="13"/>
      <c r="CN48" s="2"/>
    </row>
    <row r="49" spans="1:92" x14ac:dyDescent="0.45">
      <c r="A49">
        <v>1</v>
      </c>
      <c r="B49" s="2">
        <v>44210</v>
      </c>
      <c r="C49" s="2">
        <v>44211</v>
      </c>
      <c r="D49" t="s">
        <v>27</v>
      </c>
      <c r="E49" t="s">
        <v>69</v>
      </c>
      <c r="F49" t="s">
        <v>385</v>
      </c>
      <c r="G49">
        <v>7600</v>
      </c>
      <c r="H49">
        <v>15200</v>
      </c>
      <c r="I49">
        <v>2</v>
      </c>
      <c r="J49">
        <v>139.15</v>
      </c>
      <c r="K49">
        <v>2115080</v>
      </c>
      <c r="L49">
        <v>137.55000000000001</v>
      </c>
      <c r="M49">
        <v>-24319.999999999913</v>
      </c>
      <c r="N49">
        <v>567.78840000000002</v>
      </c>
      <c r="O49">
        <v>-24887.788399999914</v>
      </c>
      <c r="P49">
        <v>2090760.0000000002</v>
      </c>
      <c r="Q49" t="s">
        <v>93</v>
      </c>
      <c r="R49">
        <v>1</v>
      </c>
      <c r="S49">
        <v>0</v>
      </c>
      <c r="T49">
        <v>1</v>
      </c>
      <c r="U49">
        <v>0</v>
      </c>
      <c r="V49">
        <v>900</v>
      </c>
      <c r="W49">
        <v>300</v>
      </c>
      <c r="X49">
        <v>114000</v>
      </c>
      <c r="Y49">
        <v>92500</v>
      </c>
      <c r="Z49">
        <v>4000000</v>
      </c>
      <c r="AA49">
        <v>2</v>
      </c>
      <c r="AC49" t="s">
        <v>611</v>
      </c>
      <c r="AD49" t="s">
        <v>571</v>
      </c>
      <c r="AE49" s="12">
        <v>44209.486111111109</v>
      </c>
      <c r="AF49">
        <v>101.8009</v>
      </c>
      <c r="AG49" s="12">
        <v>44210.395833333336</v>
      </c>
      <c r="AH49" s="8">
        <v>101.64830000000001</v>
      </c>
      <c r="AI49" s="13">
        <v>-1.5E-3</v>
      </c>
      <c r="AJ49" s="8">
        <v>-3052.18</v>
      </c>
      <c r="AK49" s="13">
        <v>-1.5E-3</v>
      </c>
      <c r="AL49">
        <v>20001.18</v>
      </c>
      <c r="AM49">
        <v>2036137.13</v>
      </c>
      <c r="AN49">
        <v>64904.77</v>
      </c>
      <c r="AO49" s="12">
        <v>53</v>
      </c>
      <c r="AP49">
        <v>-57.59</v>
      </c>
      <c r="AQ49" s="13">
        <v>-1.8200000000000001E-2</v>
      </c>
      <c r="AR49" s="13">
        <v>1.37E-2</v>
      </c>
      <c r="AS49" t="s">
        <v>572</v>
      </c>
      <c r="AU49" s="2">
        <v>44210</v>
      </c>
      <c r="AV49" t="s">
        <v>69</v>
      </c>
      <c r="AW49">
        <v>139.15</v>
      </c>
      <c r="AX49">
        <v>137.55000000000001</v>
      </c>
      <c r="AZ49" s="2">
        <f t="shared" si="0"/>
        <v>44209</v>
      </c>
      <c r="BA49" t="s">
        <v>108</v>
      </c>
      <c r="BB49">
        <v>101.8009</v>
      </c>
      <c r="BC49" s="8">
        <v>101.64830000000001</v>
      </c>
      <c r="BE49" t="str">
        <f t="shared" si="1"/>
        <v>IOC44209</v>
      </c>
      <c r="BF49">
        <v>1</v>
      </c>
      <c r="BH49" t="str">
        <f t="shared" si="2"/>
        <v>BEL44210</v>
      </c>
      <c r="BI49">
        <v>1</v>
      </c>
      <c r="BL49" t="str">
        <f t="shared" si="3"/>
        <v>BEL44210</v>
      </c>
      <c r="BM49">
        <v>1</v>
      </c>
      <c r="BN49">
        <f t="shared" si="4"/>
        <v>1</v>
      </c>
      <c r="BR49" t="str">
        <f t="shared" si="5"/>
        <v>IOC44209</v>
      </c>
      <c r="BS49">
        <v>1</v>
      </c>
      <c r="BT49">
        <f t="shared" si="6"/>
        <v>1</v>
      </c>
      <c r="BY49" s="12"/>
      <c r="CA49" s="12"/>
      <c r="CB49" s="2"/>
      <c r="CC49" s="13"/>
      <c r="CD49" s="8"/>
      <c r="CE49" s="13"/>
      <c r="CI49" s="12"/>
      <c r="CK49" s="13"/>
      <c r="CL49" s="13"/>
      <c r="CN49" s="2"/>
    </row>
    <row r="50" spans="1:92" x14ac:dyDescent="0.45">
      <c r="A50">
        <v>2</v>
      </c>
      <c r="B50" s="2">
        <v>44210</v>
      </c>
      <c r="C50" s="2">
        <v>44211</v>
      </c>
      <c r="D50" t="s">
        <v>27</v>
      </c>
      <c r="E50" t="s">
        <v>101</v>
      </c>
      <c r="F50" t="s">
        <v>403</v>
      </c>
      <c r="G50">
        <v>1300</v>
      </c>
      <c r="H50">
        <v>3900</v>
      </c>
      <c r="I50">
        <v>3</v>
      </c>
      <c r="J50">
        <v>515.1</v>
      </c>
      <c r="K50">
        <v>2008890</v>
      </c>
      <c r="L50">
        <v>521.45000000000005</v>
      </c>
      <c r="M50">
        <v>24765.000000000087</v>
      </c>
      <c r="N50">
        <v>545.74357499999996</v>
      </c>
      <c r="O50">
        <v>24219.256425000087</v>
      </c>
      <c r="P50">
        <v>2033655.0000000002</v>
      </c>
      <c r="Q50" t="s">
        <v>93</v>
      </c>
      <c r="R50">
        <v>1</v>
      </c>
      <c r="S50">
        <v>0</v>
      </c>
      <c r="T50">
        <v>1</v>
      </c>
      <c r="U50">
        <v>0</v>
      </c>
      <c r="V50">
        <v>900</v>
      </c>
      <c r="W50">
        <v>300</v>
      </c>
      <c r="X50">
        <v>114000</v>
      </c>
      <c r="Y50">
        <v>92500</v>
      </c>
      <c r="Z50">
        <v>4000000</v>
      </c>
      <c r="AA50">
        <v>2</v>
      </c>
      <c r="AC50" t="s">
        <v>580</v>
      </c>
      <c r="AD50" t="s">
        <v>571</v>
      </c>
      <c r="AE50" s="12">
        <v>44210.486111111109</v>
      </c>
      <c r="AF50">
        <v>139.20840000000001</v>
      </c>
      <c r="AG50" s="12">
        <v>44211.392361111109</v>
      </c>
      <c r="AH50" s="8">
        <v>137.49260000000001</v>
      </c>
      <c r="AI50" s="13">
        <v>-1.23E-2</v>
      </c>
      <c r="AJ50" s="8">
        <v>-24810.81</v>
      </c>
      <c r="AK50" s="13">
        <v>-1.23E-2</v>
      </c>
      <c r="AL50">
        <v>14460.2</v>
      </c>
      <c r="AM50">
        <v>2012981</v>
      </c>
      <c r="AN50">
        <v>40093.96</v>
      </c>
      <c r="AO50" s="12">
        <v>53</v>
      </c>
      <c r="AP50">
        <v>-468.13</v>
      </c>
      <c r="AQ50" s="13">
        <v>-1.7299999999999999E-2</v>
      </c>
      <c r="AR50" s="13">
        <v>1.5699999999999999E-2</v>
      </c>
      <c r="AS50" t="s">
        <v>572</v>
      </c>
      <c r="AU50" s="2">
        <v>44210</v>
      </c>
      <c r="AV50" t="s">
        <v>101</v>
      </c>
      <c r="AW50">
        <v>515.1</v>
      </c>
      <c r="AX50">
        <v>521.45000000000005</v>
      </c>
      <c r="AZ50" s="2">
        <f t="shared" si="0"/>
        <v>44210</v>
      </c>
      <c r="BA50" t="s">
        <v>69</v>
      </c>
      <c r="BB50">
        <v>139.20840000000001</v>
      </c>
      <c r="BC50" s="8">
        <v>137.49260000000001</v>
      </c>
      <c r="BE50" t="str">
        <f t="shared" si="1"/>
        <v>BEL44210</v>
      </c>
      <c r="BF50">
        <v>1</v>
      </c>
      <c r="BH50" t="str">
        <f t="shared" si="2"/>
        <v>UPL44210</v>
      </c>
      <c r="BI50">
        <v>1</v>
      </c>
      <c r="BL50" t="str">
        <f t="shared" si="3"/>
        <v>UPL44210</v>
      </c>
      <c r="BM50">
        <v>1</v>
      </c>
      <c r="BN50">
        <f t="shared" si="4"/>
        <v>1</v>
      </c>
      <c r="BR50" t="str">
        <f t="shared" si="5"/>
        <v>BEL44210</v>
      </c>
      <c r="BS50">
        <v>1</v>
      </c>
      <c r="BT50">
        <f t="shared" si="6"/>
        <v>1</v>
      </c>
      <c r="BY50" s="12"/>
      <c r="CA50" s="12"/>
      <c r="CB50" s="2"/>
      <c r="CC50" s="13"/>
      <c r="CD50" s="8"/>
      <c r="CE50" s="13"/>
      <c r="CI50" s="12"/>
      <c r="CK50" s="13"/>
      <c r="CL50" s="13"/>
      <c r="CN50" s="2"/>
    </row>
    <row r="51" spans="1:92" x14ac:dyDescent="0.45">
      <c r="A51">
        <v>1</v>
      </c>
      <c r="B51" s="2">
        <v>44211</v>
      </c>
      <c r="C51" s="2">
        <v>44214</v>
      </c>
      <c r="D51" t="s">
        <v>27</v>
      </c>
      <c r="E51" t="s">
        <v>56</v>
      </c>
      <c r="F51" t="s">
        <v>418</v>
      </c>
      <c r="G51">
        <v>70000</v>
      </c>
      <c r="H51">
        <v>140000</v>
      </c>
      <c r="I51">
        <v>2</v>
      </c>
      <c r="J51">
        <v>13.15</v>
      </c>
      <c r="K51">
        <v>1841000</v>
      </c>
      <c r="L51">
        <v>13.5</v>
      </c>
      <c r="M51">
        <v>48999.999999999949</v>
      </c>
      <c r="N51">
        <v>503.685</v>
      </c>
      <c r="O51">
        <v>48496.314999999951</v>
      </c>
      <c r="P51">
        <v>1890000</v>
      </c>
      <c r="Q51" t="s">
        <v>93</v>
      </c>
      <c r="R51">
        <v>2</v>
      </c>
      <c r="S51">
        <v>1</v>
      </c>
      <c r="T51">
        <v>1</v>
      </c>
      <c r="U51">
        <v>0</v>
      </c>
      <c r="V51">
        <v>900</v>
      </c>
      <c r="W51">
        <v>300</v>
      </c>
      <c r="X51">
        <v>114500</v>
      </c>
      <c r="Y51">
        <v>92500</v>
      </c>
      <c r="Z51">
        <v>4000000</v>
      </c>
      <c r="AA51">
        <v>2</v>
      </c>
      <c r="AC51" t="s">
        <v>599</v>
      </c>
      <c r="AD51" t="s">
        <v>571</v>
      </c>
      <c r="AE51" s="12">
        <v>44210.486111111109</v>
      </c>
      <c r="AF51">
        <v>515.33690000000001</v>
      </c>
      <c r="AG51" s="12">
        <v>44211.392361111109</v>
      </c>
      <c r="AH51" s="8">
        <v>521.38919999999996</v>
      </c>
      <c r="AI51" s="13">
        <v>1.17E-2</v>
      </c>
      <c r="AJ51" s="8">
        <v>23641.17</v>
      </c>
      <c r="AK51" s="13">
        <v>1.17E-2</v>
      </c>
      <c r="AL51">
        <v>3906.1460000000002</v>
      </c>
      <c r="AM51">
        <v>2012981</v>
      </c>
      <c r="AN51">
        <v>63735.12</v>
      </c>
      <c r="AO51" s="12">
        <v>53</v>
      </c>
      <c r="AP51">
        <v>446.06</v>
      </c>
      <c r="AQ51" s="13">
        <v>-1.41E-2</v>
      </c>
      <c r="AR51" s="13">
        <v>1.9199999999999998E-2</v>
      </c>
      <c r="AS51" t="s">
        <v>572</v>
      </c>
      <c r="AU51" s="2">
        <v>44211</v>
      </c>
      <c r="AV51" t="s">
        <v>56</v>
      </c>
      <c r="AW51">
        <v>13.15</v>
      </c>
      <c r="AX51">
        <v>13.5</v>
      </c>
      <c r="AZ51" s="2">
        <f t="shared" si="0"/>
        <v>44210</v>
      </c>
      <c r="BA51" t="s">
        <v>101</v>
      </c>
      <c r="BB51">
        <v>515.33690000000001</v>
      </c>
      <c r="BC51" s="8">
        <v>521.38919999999996</v>
      </c>
      <c r="BE51" t="str">
        <f t="shared" si="1"/>
        <v>UPL44210</v>
      </c>
      <c r="BF51">
        <v>1</v>
      </c>
      <c r="BH51" t="str">
        <f t="shared" si="2"/>
        <v>IDEA44211</v>
      </c>
      <c r="BI51">
        <v>1</v>
      </c>
      <c r="BL51" t="str">
        <f t="shared" si="3"/>
        <v>IDEA44211</v>
      </c>
      <c r="BM51">
        <v>1</v>
      </c>
      <c r="BN51">
        <f t="shared" si="4"/>
        <v>1</v>
      </c>
      <c r="BR51" t="str">
        <f t="shared" si="5"/>
        <v>UPL44210</v>
      </c>
      <c r="BS51">
        <v>1</v>
      </c>
      <c r="BT51">
        <f t="shared" si="6"/>
        <v>1</v>
      </c>
      <c r="BY51" s="12"/>
      <c r="CA51" s="12"/>
      <c r="CB51" s="2"/>
      <c r="CC51" s="13"/>
      <c r="CD51" s="8"/>
      <c r="CE51" s="13"/>
      <c r="CI51" s="12"/>
      <c r="CK51" s="13"/>
      <c r="CL51" s="13"/>
      <c r="CN51" s="2"/>
    </row>
    <row r="52" spans="1:92" x14ac:dyDescent="0.45">
      <c r="A52">
        <v>1</v>
      </c>
      <c r="B52" s="2">
        <v>44215</v>
      </c>
      <c r="C52" s="2">
        <v>44216</v>
      </c>
      <c r="D52" t="s">
        <v>27</v>
      </c>
      <c r="E52" t="s">
        <v>68</v>
      </c>
      <c r="F52" t="s">
        <v>407</v>
      </c>
      <c r="G52">
        <v>2500</v>
      </c>
      <c r="H52">
        <v>5000</v>
      </c>
      <c r="I52">
        <v>2</v>
      </c>
      <c r="J52">
        <v>446.75</v>
      </c>
      <c r="K52">
        <v>2233750</v>
      </c>
      <c r="L52">
        <v>441.45</v>
      </c>
      <c r="M52">
        <v>-26500.000000000058</v>
      </c>
      <c r="N52">
        <v>599.53499999999997</v>
      </c>
      <c r="O52">
        <v>-27099.535000000058</v>
      </c>
      <c r="P52">
        <v>2207250</v>
      </c>
      <c r="Q52" t="s">
        <v>93</v>
      </c>
      <c r="R52">
        <v>3</v>
      </c>
      <c r="S52">
        <v>2</v>
      </c>
      <c r="T52">
        <v>1</v>
      </c>
      <c r="U52">
        <v>0</v>
      </c>
      <c r="V52">
        <v>900</v>
      </c>
      <c r="W52">
        <v>300</v>
      </c>
      <c r="X52">
        <v>115500</v>
      </c>
      <c r="Y52">
        <v>92500</v>
      </c>
      <c r="Z52">
        <v>4000000</v>
      </c>
      <c r="AA52">
        <v>2</v>
      </c>
      <c r="AC52" t="s">
        <v>614</v>
      </c>
      <c r="AD52" t="s">
        <v>571</v>
      </c>
      <c r="AE52" s="12">
        <v>44211.489583333336</v>
      </c>
      <c r="AF52">
        <v>13.09233</v>
      </c>
      <c r="AG52" s="12">
        <v>44214.395833333336</v>
      </c>
      <c r="AH52" s="8">
        <v>13.43655</v>
      </c>
      <c r="AI52" s="13">
        <v>2.63E-2</v>
      </c>
      <c r="AJ52" s="8">
        <v>52918.62</v>
      </c>
      <c r="AK52" s="13">
        <v>2.63E-2</v>
      </c>
      <c r="AL52">
        <v>153734.9</v>
      </c>
      <c r="AM52">
        <v>2012747.13</v>
      </c>
      <c r="AN52">
        <v>116653.74</v>
      </c>
      <c r="AO52" s="12">
        <v>53</v>
      </c>
      <c r="AP52">
        <v>998.46</v>
      </c>
      <c r="AQ52" s="13">
        <v>-1.47E-2</v>
      </c>
      <c r="AR52" s="13">
        <v>6.1699999999999998E-2</v>
      </c>
      <c r="AS52" t="s">
        <v>572</v>
      </c>
      <c r="AU52" s="2">
        <v>44215</v>
      </c>
      <c r="AV52" t="s">
        <v>68</v>
      </c>
      <c r="AW52">
        <v>446.75</v>
      </c>
      <c r="AX52">
        <v>441.45</v>
      </c>
      <c r="AZ52" s="2">
        <f t="shared" si="0"/>
        <v>44211</v>
      </c>
      <c r="BA52" t="s">
        <v>56</v>
      </c>
      <c r="BB52">
        <v>13.09233</v>
      </c>
      <c r="BC52" s="8">
        <v>13.43655</v>
      </c>
      <c r="BE52" t="str">
        <f t="shared" si="1"/>
        <v>IDEA44211</v>
      </c>
      <c r="BF52">
        <v>1</v>
      </c>
      <c r="BH52" t="str">
        <f t="shared" si="2"/>
        <v>CHOLAFIN44215</v>
      </c>
      <c r="BI52">
        <v>1</v>
      </c>
      <c r="BL52" t="str">
        <f t="shared" si="3"/>
        <v>CHOLAFIN44215</v>
      </c>
      <c r="BM52">
        <v>1</v>
      </c>
      <c r="BN52">
        <f t="shared" si="4"/>
        <v>1</v>
      </c>
      <c r="BR52" t="str">
        <f t="shared" si="5"/>
        <v>IDEA44211</v>
      </c>
      <c r="BS52">
        <v>1</v>
      </c>
      <c r="BT52">
        <f t="shared" si="6"/>
        <v>1</v>
      </c>
      <c r="BY52" s="12"/>
      <c r="CA52" s="12"/>
      <c r="CB52" s="2"/>
      <c r="CC52" s="13"/>
      <c r="CD52" s="8"/>
      <c r="CE52" s="13"/>
      <c r="CI52" s="12"/>
      <c r="CK52" s="13"/>
      <c r="CL52" s="13"/>
      <c r="CN52" s="2"/>
    </row>
    <row r="53" spans="1:92" x14ac:dyDescent="0.45">
      <c r="A53">
        <v>2</v>
      </c>
      <c r="B53" s="2">
        <v>44215</v>
      </c>
      <c r="C53" s="2">
        <v>44216</v>
      </c>
      <c r="D53" t="s">
        <v>27</v>
      </c>
      <c r="E53" t="s">
        <v>90</v>
      </c>
      <c r="F53" t="s">
        <v>408</v>
      </c>
      <c r="G53">
        <v>3300</v>
      </c>
      <c r="H53">
        <v>6600</v>
      </c>
      <c r="I53">
        <v>2</v>
      </c>
      <c r="J53">
        <v>294.2</v>
      </c>
      <c r="K53">
        <v>1941720</v>
      </c>
      <c r="L53">
        <v>290.35000000000002</v>
      </c>
      <c r="M53">
        <v>-25409.999999999774</v>
      </c>
      <c r="N53">
        <v>520.83405000000005</v>
      </c>
      <c r="O53">
        <v>-25930.834049999776</v>
      </c>
      <c r="P53">
        <v>1916310.0000000002</v>
      </c>
      <c r="Q53" t="s">
        <v>93</v>
      </c>
      <c r="R53">
        <v>1</v>
      </c>
      <c r="S53">
        <v>0</v>
      </c>
      <c r="T53">
        <v>1</v>
      </c>
      <c r="U53">
        <v>0</v>
      </c>
      <c r="V53">
        <v>900</v>
      </c>
      <c r="W53">
        <v>300</v>
      </c>
      <c r="X53">
        <v>114000</v>
      </c>
      <c r="Y53">
        <v>92500</v>
      </c>
      <c r="Z53">
        <v>4000000</v>
      </c>
      <c r="AA53">
        <v>2</v>
      </c>
      <c r="AC53" t="s">
        <v>604</v>
      </c>
      <c r="AD53" t="s">
        <v>571</v>
      </c>
      <c r="AE53" s="12">
        <v>44215.486111111109</v>
      </c>
      <c r="AF53">
        <v>294.3691</v>
      </c>
      <c r="AG53" s="12">
        <v>44216.392361111109</v>
      </c>
      <c r="AH53" s="8">
        <v>290.20479999999998</v>
      </c>
      <c r="AI53" s="13">
        <v>-1.41E-2</v>
      </c>
      <c r="AJ53" s="8">
        <v>-28623.1</v>
      </c>
      <c r="AK53" s="13">
        <v>-1.41E-2</v>
      </c>
      <c r="AL53">
        <v>6873.4470000000001</v>
      </c>
      <c r="AM53">
        <v>2023330.75</v>
      </c>
      <c r="AN53">
        <v>88030.65</v>
      </c>
      <c r="AO53" s="12">
        <v>55</v>
      </c>
      <c r="AP53">
        <v>-520.41999999999996</v>
      </c>
      <c r="AQ53" s="13">
        <v>-1.9800000000000002E-2</v>
      </c>
      <c r="AR53" s="13">
        <v>8.6E-3</v>
      </c>
      <c r="AS53" t="s">
        <v>572</v>
      </c>
      <c r="AU53" s="2">
        <v>44215</v>
      </c>
      <c r="AV53" t="s">
        <v>90</v>
      </c>
      <c r="AW53">
        <v>294.2</v>
      </c>
      <c r="AX53">
        <v>290.35000000000002</v>
      </c>
      <c r="AZ53" s="2">
        <f t="shared" si="0"/>
        <v>44215</v>
      </c>
      <c r="BA53" t="s">
        <v>90</v>
      </c>
      <c r="BB53">
        <v>294.3691</v>
      </c>
      <c r="BC53" s="8">
        <v>290.20479999999998</v>
      </c>
      <c r="BE53" t="str">
        <f t="shared" si="1"/>
        <v>DLF44215</v>
      </c>
      <c r="BF53">
        <v>1</v>
      </c>
      <c r="BH53" t="str">
        <f t="shared" si="2"/>
        <v>DLF44215</v>
      </c>
      <c r="BI53">
        <v>1</v>
      </c>
      <c r="BL53" t="str">
        <f t="shared" si="3"/>
        <v>DLF44215</v>
      </c>
      <c r="BM53">
        <v>1</v>
      </c>
      <c r="BN53">
        <f t="shared" si="4"/>
        <v>1</v>
      </c>
      <c r="BR53" t="str">
        <f t="shared" si="5"/>
        <v>DLF44215</v>
      </c>
      <c r="BS53">
        <v>1</v>
      </c>
      <c r="BT53">
        <f t="shared" si="6"/>
        <v>1</v>
      </c>
      <c r="BY53" s="12"/>
      <c r="CA53" s="12"/>
      <c r="CB53" s="2"/>
      <c r="CC53" s="13"/>
      <c r="CD53" s="8"/>
      <c r="CE53" s="13"/>
      <c r="CI53" s="12"/>
      <c r="CK53" s="13"/>
      <c r="CL53" s="13"/>
      <c r="CN53" s="2"/>
    </row>
    <row r="54" spans="1:92" x14ac:dyDescent="0.45">
      <c r="A54">
        <v>3</v>
      </c>
      <c r="B54" s="2">
        <v>44215</v>
      </c>
      <c r="C54" s="2">
        <v>44216</v>
      </c>
      <c r="D54" t="s">
        <v>27</v>
      </c>
      <c r="E54" t="s">
        <v>83</v>
      </c>
      <c r="F54" t="s">
        <v>419</v>
      </c>
      <c r="G54">
        <v>950</v>
      </c>
      <c r="H54">
        <v>1900</v>
      </c>
      <c r="I54">
        <v>2</v>
      </c>
      <c r="J54">
        <v>1049.7</v>
      </c>
      <c r="K54">
        <v>1994430</v>
      </c>
      <c r="L54">
        <v>1024.5250000000001</v>
      </c>
      <c r="M54">
        <v>-47832.499999999913</v>
      </c>
      <c r="N54">
        <v>532.03871249999997</v>
      </c>
      <c r="O54">
        <v>-48364.538712499911</v>
      </c>
      <c r="P54">
        <v>1946597.5000000002</v>
      </c>
      <c r="Q54" t="s">
        <v>93</v>
      </c>
      <c r="R54">
        <v>1</v>
      </c>
      <c r="S54">
        <v>0</v>
      </c>
      <c r="T54">
        <v>2</v>
      </c>
      <c r="U54">
        <v>0</v>
      </c>
      <c r="V54">
        <v>900</v>
      </c>
      <c r="W54">
        <v>300</v>
      </c>
      <c r="X54">
        <v>114000</v>
      </c>
      <c r="Y54">
        <v>92500</v>
      </c>
      <c r="Z54">
        <v>4000000</v>
      </c>
      <c r="AA54">
        <v>2</v>
      </c>
      <c r="AC54" t="s">
        <v>621</v>
      </c>
      <c r="AD54" t="s">
        <v>571</v>
      </c>
      <c r="AE54" s="12">
        <v>44215.486111111109</v>
      </c>
      <c r="AF54">
        <v>2759.7089999999998</v>
      </c>
      <c r="AG54" s="12">
        <v>44216.392361111109</v>
      </c>
      <c r="AH54" s="8">
        <v>2760.2469999999998</v>
      </c>
      <c r="AI54" s="13">
        <v>2.0000000000000001E-4</v>
      </c>
      <c r="AJ54" s="8">
        <v>394.44</v>
      </c>
      <c r="AK54" s="13">
        <v>2.0000000000000001E-4</v>
      </c>
      <c r="AL54">
        <v>733.16800000000001</v>
      </c>
      <c r="AM54">
        <v>2023330.75</v>
      </c>
      <c r="AN54">
        <v>88425.09</v>
      </c>
      <c r="AO54" s="12">
        <v>55</v>
      </c>
      <c r="AP54">
        <v>7.17</v>
      </c>
      <c r="AQ54" s="13">
        <v>-3.5000000000000001E-3</v>
      </c>
      <c r="AR54" s="13">
        <v>1.24E-2</v>
      </c>
      <c r="AS54" t="s">
        <v>572</v>
      </c>
      <c r="AU54" s="2">
        <v>44215</v>
      </c>
      <c r="AV54" t="s">
        <v>83</v>
      </c>
      <c r="AW54">
        <v>1049.7</v>
      </c>
      <c r="AX54">
        <v>1024.5250000000001</v>
      </c>
      <c r="AZ54" s="2">
        <f t="shared" si="0"/>
        <v>44215</v>
      </c>
      <c r="BA54" t="s">
        <v>54</v>
      </c>
      <c r="BB54">
        <v>2759.7089999999998</v>
      </c>
      <c r="BC54" s="8">
        <v>2760.2469999999998</v>
      </c>
      <c r="BE54" t="str">
        <f t="shared" si="1"/>
        <v>TORNTPHARM44215</v>
      </c>
      <c r="BF54">
        <v>1</v>
      </c>
      <c r="BH54" t="str">
        <f t="shared" si="2"/>
        <v>GRASIM44215</v>
      </c>
      <c r="BI54">
        <v>1</v>
      </c>
      <c r="BL54" t="str">
        <f t="shared" si="3"/>
        <v>GRASIM44215</v>
      </c>
      <c r="BM54">
        <v>1</v>
      </c>
      <c r="BN54">
        <f t="shared" si="4"/>
        <v>1</v>
      </c>
      <c r="BR54" t="str">
        <f t="shared" si="5"/>
        <v>TORNTPHARM44215</v>
      </c>
      <c r="BS54">
        <v>1</v>
      </c>
      <c r="BT54">
        <f t="shared" si="6"/>
        <v>1</v>
      </c>
      <c r="BY54" s="12"/>
      <c r="CA54" s="12"/>
      <c r="CB54" s="2"/>
      <c r="CC54" s="13"/>
      <c r="CD54" s="8"/>
      <c r="CE54" s="13"/>
      <c r="CI54" s="12"/>
      <c r="CK54" s="13"/>
      <c r="CL54" s="13"/>
      <c r="CN54" s="2"/>
    </row>
    <row r="55" spans="1:92" x14ac:dyDescent="0.45">
      <c r="A55">
        <v>4</v>
      </c>
      <c r="B55" s="2">
        <v>44215</v>
      </c>
      <c r="C55" s="2">
        <v>44216</v>
      </c>
      <c r="D55" t="s">
        <v>27</v>
      </c>
      <c r="E55" t="s">
        <v>66</v>
      </c>
      <c r="F55" t="s">
        <v>420</v>
      </c>
      <c r="G55">
        <v>3100</v>
      </c>
      <c r="H55">
        <v>9300</v>
      </c>
      <c r="I55">
        <v>3</v>
      </c>
      <c r="J55">
        <v>227.4</v>
      </c>
      <c r="K55">
        <v>2114820</v>
      </c>
      <c r="L55">
        <v>227.33333332999999</v>
      </c>
      <c r="M55">
        <v>-620.00003100016556</v>
      </c>
      <c r="N55">
        <v>570.91769999581504</v>
      </c>
      <c r="O55">
        <v>-1190.9177309959805</v>
      </c>
      <c r="P55">
        <v>2114199.999969</v>
      </c>
      <c r="Q55" t="s">
        <v>93</v>
      </c>
      <c r="R55">
        <v>2</v>
      </c>
      <c r="S55">
        <v>1</v>
      </c>
      <c r="T55">
        <v>2</v>
      </c>
      <c r="U55">
        <v>0</v>
      </c>
      <c r="V55">
        <v>900</v>
      </c>
      <c r="W55">
        <v>300</v>
      </c>
      <c r="X55">
        <v>114500</v>
      </c>
      <c r="Y55">
        <v>92500</v>
      </c>
      <c r="Z55">
        <v>4000000</v>
      </c>
      <c r="AA55">
        <v>2</v>
      </c>
      <c r="AC55" t="s">
        <v>619</v>
      </c>
      <c r="AD55" t="s">
        <v>571</v>
      </c>
      <c r="AE55" s="12">
        <v>44215.489583333336</v>
      </c>
      <c r="AF55">
        <v>146.5719</v>
      </c>
      <c r="AG55" s="12">
        <v>44216.392361111109</v>
      </c>
      <c r="AH55" s="8">
        <v>145.827</v>
      </c>
      <c r="AI55" s="13">
        <v>-5.1000000000000004E-3</v>
      </c>
      <c r="AJ55" s="8">
        <v>-10257.84</v>
      </c>
      <c r="AK55" s="13">
        <v>-5.1000000000000004E-3</v>
      </c>
      <c r="AL55">
        <v>13770.76</v>
      </c>
      <c r="AM55">
        <v>2018405.63</v>
      </c>
      <c r="AN55">
        <v>78167.25</v>
      </c>
      <c r="AO55" s="12">
        <v>54</v>
      </c>
      <c r="AP55">
        <v>-189.96</v>
      </c>
      <c r="AQ55" s="13">
        <v>-5.8999999999999999E-3</v>
      </c>
      <c r="AR55" s="13">
        <v>1.18E-2</v>
      </c>
      <c r="AS55" t="s">
        <v>572</v>
      </c>
      <c r="AU55" s="2">
        <v>44215</v>
      </c>
      <c r="AV55" t="s">
        <v>66</v>
      </c>
      <c r="AW55">
        <v>227.4</v>
      </c>
      <c r="AX55">
        <v>227.33333332999999</v>
      </c>
      <c r="AZ55" s="2">
        <f t="shared" si="0"/>
        <v>44215</v>
      </c>
      <c r="BA55" t="s">
        <v>88</v>
      </c>
      <c r="BB55">
        <v>146.5719</v>
      </c>
      <c r="BC55" s="8">
        <v>145.827</v>
      </c>
      <c r="BE55" t="str">
        <f t="shared" si="1"/>
        <v>RECLTD44215</v>
      </c>
      <c r="BF55">
        <v>1</v>
      </c>
      <c r="BH55" t="str">
        <f t="shared" si="2"/>
        <v>IBULHSGFIN44215</v>
      </c>
      <c r="BI55">
        <v>1</v>
      </c>
      <c r="BL55" t="str">
        <f t="shared" si="3"/>
        <v>IBULHSGFIN44215</v>
      </c>
      <c r="BM55">
        <v>1</v>
      </c>
      <c r="BN55">
        <f t="shared" si="4"/>
        <v>1</v>
      </c>
      <c r="BR55" t="str">
        <f t="shared" si="5"/>
        <v>RECLTD44215</v>
      </c>
      <c r="BS55">
        <v>1</v>
      </c>
      <c r="BT55">
        <f t="shared" si="6"/>
        <v>1</v>
      </c>
      <c r="BY55" s="12"/>
      <c r="CA55" s="12"/>
      <c r="CB55" s="2"/>
      <c r="CC55" s="13"/>
      <c r="CD55" s="8"/>
      <c r="CE55" s="13"/>
      <c r="CI55" s="12"/>
      <c r="CK55" s="13"/>
      <c r="CL55" s="13"/>
      <c r="CN55" s="2"/>
    </row>
    <row r="56" spans="1:92" x14ac:dyDescent="0.45">
      <c r="A56">
        <v>5</v>
      </c>
      <c r="B56" s="2">
        <v>44215</v>
      </c>
      <c r="C56" s="2">
        <v>44216</v>
      </c>
      <c r="D56" t="s">
        <v>27</v>
      </c>
      <c r="E56" t="s">
        <v>86</v>
      </c>
      <c r="F56" t="s">
        <v>421</v>
      </c>
      <c r="G56">
        <v>500</v>
      </c>
      <c r="H56">
        <v>1500</v>
      </c>
      <c r="I56">
        <v>3</v>
      </c>
      <c r="J56">
        <v>1660.15</v>
      </c>
      <c r="K56">
        <v>2490225</v>
      </c>
      <c r="L56">
        <v>1660.0166666699999</v>
      </c>
      <c r="M56">
        <v>-199.99999500021204</v>
      </c>
      <c r="N56">
        <v>672.33375000067497</v>
      </c>
      <c r="O56">
        <v>-872.33374500088701</v>
      </c>
      <c r="P56">
        <v>2490025.0000049998</v>
      </c>
      <c r="Q56" t="s">
        <v>93</v>
      </c>
      <c r="R56">
        <v>1</v>
      </c>
      <c r="S56">
        <v>0</v>
      </c>
      <c r="T56">
        <v>2</v>
      </c>
      <c r="U56">
        <v>0</v>
      </c>
      <c r="V56">
        <v>900</v>
      </c>
      <c r="W56">
        <v>300</v>
      </c>
      <c r="X56">
        <v>114000</v>
      </c>
      <c r="Y56">
        <v>92500</v>
      </c>
      <c r="Z56">
        <v>4000000</v>
      </c>
      <c r="AA56">
        <v>2</v>
      </c>
      <c r="AC56" t="s">
        <v>603</v>
      </c>
      <c r="AD56" t="s">
        <v>571</v>
      </c>
      <c r="AE56" s="12">
        <v>44215.493055555555</v>
      </c>
      <c r="AF56">
        <v>446.98610000000002</v>
      </c>
      <c r="AG56" s="12">
        <v>44216.392361111109</v>
      </c>
      <c r="AH56" s="8">
        <v>441.22930000000002</v>
      </c>
      <c r="AI56" s="13">
        <v>-1.29E-2</v>
      </c>
      <c r="AJ56" s="8">
        <v>-26048.03</v>
      </c>
      <c r="AK56" s="13">
        <v>-1.29E-2</v>
      </c>
      <c r="AL56">
        <v>4524.741</v>
      </c>
      <c r="AM56">
        <v>2022496.25</v>
      </c>
      <c r="AN56">
        <v>52119.22</v>
      </c>
      <c r="AO56" s="12">
        <v>53</v>
      </c>
      <c r="AP56">
        <v>-491.47</v>
      </c>
      <c r="AQ56" s="13">
        <v>-2.5000000000000001E-2</v>
      </c>
      <c r="AR56" s="13">
        <v>3.3999999999999998E-3</v>
      </c>
      <c r="AS56" t="s">
        <v>572</v>
      </c>
      <c r="AU56" s="2">
        <v>44215</v>
      </c>
      <c r="AV56" t="s">
        <v>86</v>
      </c>
      <c r="AW56">
        <v>1660.15</v>
      </c>
      <c r="AX56">
        <v>1660.0166666699999</v>
      </c>
      <c r="AZ56" s="2">
        <f t="shared" si="0"/>
        <v>44215</v>
      </c>
      <c r="BA56" t="s">
        <v>68</v>
      </c>
      <c r="BB56">
        <v>446.98610000000002</v>
      </c>
      <c r="BC56" s="8">
        <v>441.22930000000002</v>
      </c>
      <c r="BE56" t="str">
        <f t="shared" si="1"/>
        <v>CHOLAFIN44215</v>
      </c>
      <c r="BF56">
        <v>1</v>
      </c>
      <c r="BH56" t="str">
        <f t="shared" si="2"/>
        <v>INDIGO44215</v>
      </c>
      <c r="BI56">
        <v>1</v>
      </c>
      <c r="BL56" t="str">
        <f t="shared" si="3"/>
        <v>INDIGO44215</v>
      </c>
      <c r="BM56">
        <v>1</v>
      </c>
      <c r="BN56">
        <f t="shared" si="4"/>
        <v>1</v>
      </c>
      <c r="BR56" t="str">
        <f t="shared" si="5"/>
        <v>CHOLAFIN44215</v>
      </c>
      <c r="BS56">
        <v>1</v>
      </c>
      <c r="BT56">
        <f t="shared" si="6"/>
        <v>1</v>
      </c>
      <c r="BY56" s="12"/>
      <c r="CA56" s="12"/>
      <c r="CB56" s="2"/>
      <c r="CC56" s="13"/>
      <c r="CD56" s="8"/>
      <c r="CE56" s="13"/>
      <c r="CI56" s="12"/>
      <c r="CK56" s="13"/>
      <c r="CL56" s="13"/>
      <c r="CN56" s="2"/>
    </row>
    <row r="57" spans="1:92" x14ac:dyDescent="0.45">
      <c r="A57">
        <v>6</v>
      </c>
      <c r="B57" s="2">
        <v>44215</v>
      </c>
      <c r="C57" s="2">
        <v>44216</v>
      </c>
      <c r="D57" t="s">
        <v>27</v>
      </c>
      <c r="E57" t="s">
        <v>97</v>
      </c>
      <c r="F57" t="s">
        <v>422</v>
      </c>
      <c r="G57">
        <v>8300</v>
      </c>
      <c r="H57">
        <v>16600</v>
      </c>
      <c r="I57">
        <v>2</v>
      </c>
      <c r="J57">
        <v>103.1</v>
      </c>
      <c r="K57">
        <v>1711460</v>
      </c>
      <c r="L57">
        <v>104.65</v>
      </c>
      <c r="M57">
        <v>25730.000000000189</v>
      </c>
      <c r="N57">
        <v>465.56774999999999</v>
      </c>
      <c r="O57">
        <v>25264.432250000191</v>
      </c>
      <c r="P57">
        <v>1737190</v>
      </c>
      <c r="Q57" t="s">
        <v>93</v>
      </c>
      <c r="R57">
        <v>2</v>
      </c>
      <c r="S57">
        <v>2</v>
      </c>
      <c r="T57">
        <v>1</v>
      </c>
      <c r="U57">
        <v>0</v>
      </c>
      <c r="V57">
        <v>900</v>
      </c>
      <c r="W57">
        <v>300</v>
      </c>
      <c r="X57">
        <v>115000</v>
      </c>
      <c r="Y57">
        <v>92500</v>
      </c>
      <c r="Z57">
        <v>4000000</v>
      </c>
      <c r="AA57">
        <v>2</v>
      </c>
      <c r="AC57" t="s">
        <v>618</v>
      </c>
      <c r="AD57" t="s">
        <v>571</v>
      </c>
      <c r="AE57" s="12">
        <v>44215.493055555555</v>
      </c>
      <c r="AF57">
        <v>103.2925</v>
      </c>
      <c r="AG57" s="12">
        <v>44216.392361111109</v>
      </c>
      <c r="AH57" s="8">
        <v>104.74760000000001</v>
      </c>
      <c r="AI57" s="13">
        <v>1.41E-2</v>
      </c>
      <c r="AJ57" s="8">
        <v>28491.26</v>
      </c>
      <c r="AK57" s="13">
        <v>1.41E-2</v>
      </c>
      <c r="AL57">
        <v>19580.28</v>
      </c>
      <c r="AM57">
        <v>2022496.25</v>
      </c>
      <c r="AN57">
        <v>80610.48</v>
      </c>
      <c r="AO57" s="12">
        <v>53</v>
      </c>
      <c r="AP57">
        <v>537.57000000000005</v>
      </c>
      <c r="AQ57" s="13">
        <v>-1.9E-3</v>
      </c>
      <c r="AR57" s="13">
        <v>3.73E-2</v>
      </c>
      <c r="AS57" t="s">
        <v>572</v>
      </c>
      <c r="AU57" s="2">
        <v>44215</v>
      </c>
      <c r="AV57" t="s">
        <v>97</v>
      </c>
      <c r="AW57">
        <v>103.1</v>
      </c>
      <c r="AX57">
        <v>104.65</v>
      </c>
      <c r="AZ57" s="2">
        <f t="shared" si="0"/>
        <v>44215</v>
      </c>
      <c r="BA57" t="s">
        <v>97</v>
      </c>
      <c r="BB57">
        <v>103.2925</v>
      </c>
      <c r="BC57" s="8">
        <v>104.74760000000001</v>
      </c>
      <c r="BE57" t="str">
        <f t="shared" si="1"/>
        <v>L_TFH44215</v>
      </c>
      <c r="BF57">
        <v>1</v>
      </c>
      <c r="BH57" t="str">
        <f t="shared" si="2"/>
        <v>L_TFH44215</v>
      </c>
      <c r="BI57">
        <v>1</v>
      </c>
      <c r="BL57" t="str">
        <f t="shared" si="3"/>
        <v>L_TFH44215</v>
      </c>
      <c r="BM57">
        <v>1</v>
      </c>
      <c r="BN57">
        <f t="shared" si="4"/>
        <v>1</v>
      </c>
      <c r="BR57" t="str">
        <f t="shared" si="5"/>
        <v>L_TFH44215</v>
      </c>
      <c r="BS57">
        <v>1</v>
      </c>
      <c r="BT57">
        <f t="shared" si="6"/>
        <v>1</v>
      </c>
      <c r="BY57" s="12"/>
      <c r="CA57" s="12"/>
      <c r="CB57" s="2"/>
      <c r="CC57" s="13"/>
      <c r="CD57" s="8"/>
      <c r="CE57" s="13"/>
      <c r="CI57" s="12"/>
      <c r="CK57" s="13"/>
      <c r="CL57" s="13"/>
      <c r="CN57" s="2"/>
    </row>
    <row r="58" spans="1:92" x14ac:dyDescent="0.45">
      <c r="A58">
        <v>7</v>
      </c>
      <c r="B58" s="2">
        <v>44215</v>
      </c>
      <c r="C58" s="2">
        <v>44216</v>
      </c>
      <c r="D58" t="s">
        <v>27</v>
      </c>
      <c r="E58" t="s">
        <v>88</v>
      </c>
      <c r="F58" t="s">
        <v>423</v>
      </c>
      <c r="G58">
        <v>6000</v>
      </c>
      <c r="H58">
        <v>12000</v>
      </c>
      <c r="I58">
        <v>2</v>
      </c>
      <c r="J58">
        <v>146.55000000000001</v>
      </c>
      <c r="K58">
        <v>1758600.0000000002</v>
      </c>
      <c r="L58">
        <v>145.9</v>
      </c>
      <c r="M58">
        <v>-7800.0000000000682</v>
      </c>
      <c r="N58">
        <v>473.76900000000001</v>
      </c>
      <c r="O58">
        <v>-8273.7690000000675</v>
      </c>
      <c r="P58">
        <v>1750800</v>
      </c>
      <c r="Q58" t="s">
        <v>93</v>
      </c>
      <c r="R58">
        <v>1</v>
      </c>
      <c r="S58">
        <v>0</v>
      </c>
      <c r="T58">
        <v>1</v>
      </c>
      <c r="U58">
        <v>0</v>
      </c>
      <c r="V58">
        <v>900</v>
      </c>
      <c r="W58">
        <v>300</v>
      </c>
      <c r="X58">
        <v>114000</v>
      </c>
      <c r="Y58">
        <v>92500</v>
      </c>
      <c r="Z58">
        <v>4000000</v>
      </c>
      <c r="AA58">
        <v>2</v>
      </c>
      <c r="AC58" t="s">
        <v>589</v>
      </c>
      <c r="AD58" t="s">
        <v>571</v>
      </c>
      <c r="AE58" s="12">
        <v>44215.493055555555</v>
      </c>
      <c r="AF58">
        <v>1241.1310000000001</v>
      </c>
      <c r="AG58" s="12">
        <v>44216.392361111109</v>
      </c>
      <c r="AH58" s="8">
        <v>1232.683</v>
      </c>
      <c r="AI58" s="13">
        <v>-6.7999999999999996E-3</v>
      </c>
      <c r="AJ58" s="8">
        <v>-13766.52</v>
      </c>
      <c r="AK58" s="13">
        <v>-6.7999999999999996E-3</v>
      </c>
      <c r="AL58">
        <v>1629.559</v>
      </c>
      <c r="AM58">
        <v>2022496.38</v>
      </c>
      <c r="AN58">
        <v>66843.960000000006</v>
      </c>
      <c r="AO58" s="12">
        <v>53</v>
      </c>
      <c r="AP58">
        <v>-259.75</v>
      </c>
      <c r="AQ58" s="13">
        <v>-2.5899999999999999E-2</v>
      </c>
      <c r="AR58" s="13">
        <v>6.3E-3</v>
      </c>
      <c r="AS58" t="s">
        <v>572</v>
      </c>
      <c r="AU58" s="2">
        <v>44215</v>
      </c>
      <c r="AV58" t="s">
        <v>88</v>
      </c>
      <c r="AW58">
        <v>146.55000000000001</v>
      </c>
      <c r="AX58">
        <v>145.9</v>
      </c>
      <c r="AZ58" s="2">
        <f t="shared" si="0"/>
        <v>44215</v>
      </c>
      <c r="BA58" t="s">
        <v>55</v>
      </c>
      <c r="BB58">
        <v>1241.1310000000001</v>
      </c>
      <c r="BC58" s="8">
        <v>1232.683</v>
      </c>
      <c r="BE58" t="str">
        <f t="shared" si="1"/>
        <v>SRTRANSFIN44215</v>
      </c>
      <c r="BF58">
        <v>1</v>
      </c>
      <c r="BH58" t="str">
        <f t="shared" si="2"/>
        <v>RECLTD44215</v>
      </c>
      <c r="BI58">
        <v>1</v>
      </c>
      <c r="BL58" t="str">
        <f t="shared" si="3"/>
        <v>RECLTD44215</v>
      </c>
      <c r="BM58">
        <v>1</v>
      </c>
      <c r="BN58">
        <f t="shared" si="4"/>
        <v>1</v>
      </c>
      <c r="BR58" t="str">
        <f t="shared" si="5"/>
        <v>SRTRANSFIN44215</v>
      </c>
      <c r="BS58">
        <v>1</v>
      </c>
      <c r="BT58">
        <f t="shared" si="6"/>
        <v>1</v>
      </c>
      <c r="BY58" s="12"/>
      <c r="CA58" s="12"/>
      <c r="CB58" s="2"/>
      <c r="CC58" s="13"/>
      <c r="CD58" s="8"/>
      <c r="CE58" s="13"/>
      <c r="CI58" s="12"/>
      <c r="CK58" s="13"/>
      <c r="CL58" s="13"/>
      <c r="CN58" s="2"/>
    </row>
    <row r="59" spans="1:92" x14ac:dyDescent="0.45">
      <c r="A59">
        <v>8</v>
      </c>
      <c r="B59" s="2">
        <v>44215</v>
      </c>
      <c r="C59" s="2">
        <v>44216</v>
      </c>
      <c r="D59" t="s">
        <v>27</v>
      </c>
      <c r="E59" t="s">
        <v>36</v>
      </c>
      <c r="F59" t="s">
        <v>424</v>
      </c>
      <c r="G59">
        <v>550</v>
      </c>
      <c r="H59">
        <v>1100</v>
      </c>
      <c r="I59">
        <v>2</v>
      </c>
      <c r="J59">
        <v>1699.2</v>
      </c>
      <c r="K59">
        <v>1869120</v>
      </c>
      <c r="L59">
        <v>1672.7249999999999</v>
      </c>
      <c r="M59">
        <v>-29122.500000000149</v>
      </c>
      <c r="N59">
        <v>500.7308625</v>
      </c>
      <c r="O59">
        <v>-29623.23086250015</v>
      </c>
      <c r="P59">
        <v>1839997.5</v>
      </c>
      <c r="Q59" t="s">
        <v>93</v>
      </c>
      <c r="R59">
        <v>2</v>
      </c>
      <c r="S59">
        <v>2</v>
      </c>
      <c r="T59">
        <v>2</v>
      </c>
      <c r="U59">
        <v>0</v>
      </c>
      <c r="V59">
        <v>900</v>
      </c>
      <c r="W59">
        <v>300</v>
      </c>
      <c r="X59">
        <v>115000</v>
      </c>
      <c r="Y59">
        <v>92500</v>
      </c>
      <c r="Z59">
        <v>4000000</v>
      </c>
      <c r="AA59">
        <v>2</v>
      </c>
      <c r="AC59" t="s">
        <v>615</v>
      </c>
      <c r="AD59" t="s">
        <v>571</v>
      </c>
      <c r="AE59" s="12">
        <v>44215.486111111109</v>
      </c>
      <c r="AF59">
        <v>1050.2570000000001</v>
      </c>
      <c r="AG59" s="12">
        <v>44216.395833333336</v>
      </c>
      <c r="AH59" s="8">
        <v>1023.825</v>
      </c>
      <c r="AI59" s="13">
        <v>-2.52E-2</v>
      </c>
      <c r="AJ59" s="8">
        <v>-50921.33</v>
      </c>
      <c r="AK59" s="13">
        <v>-2.52E-2</v>
      </c>
      <c r="AL59">
        <v>1926.51</v>
      </c>
      <c r="AM59">
        <v>2023330.75</v>
      </c>
      <c r="AN59">
        <v>15922.64</v>
      </c>
      <c r="AO59" s="12">
        <v>56</v>
      </c>
      <c r="AP59">
        <v>-909.31</v>
      </c>
      <c r="AQ59" s="13">
        <v>-2.52E-2</v>
      </c>
      <c r="AR59" s="13">
        <v>1.4E-3</v>
      </c>
      <c r="AS59" t="s">
        <v>572</v>
      </c>
      <c r="AU59" s="2">
        <v>44215</v>
      </c>
      <c r="AV59" t="s">
        <v>36</v>
      </c>
      <c r="AW59">
        <v>1699.2</v>
      </c>
      <c r="AX59">
        <v>1672.7249999999999</v>
      </c>
      <c r="AZ59" s="2">
        <f t="shared" si="0"/>
        <v>44215</v>
      </c>
      <c r="BA59" t="s">
        <v>83</v>
      </c>
      <c r="BB59">
        <v>1050.2570000000001</v>
      </c>
      <c r="BC59" s="8">
        <v>1023.825</v>
      </c>
      <c r="BE59" t="str">
        <f t="shared" si="1"/>
        <v>GRASIM44215</v>
      </c>
      <c r="BF59">
        <v>1</v>
      </c>
      <c r="BH59" t="str">
        <f t="shared" si="2"/>
        <v>SIEMENS44215</v>
      </c>
      <c r="BI59">
        <v>1</v>
      </c>
      <c r="BL59" t="str">
        <f t="shared" si="3"/>
        <v>SIEMENS44215</v>
      </c>
      <c r="BM59">
        <v>1</v>
      </c>
      <c r="BN59">
        <f t="shared" si="4"/>
        <v>1</v>
      </c>
      <c r="BR59" t="str">
        <f t="shared" si="5"/>
        <v>GRASIM44215</v>
      </c>
      <c r="BS59">
        <v>1</v>
      </c>
      <c r="BT59">
        <f t="shared" si="6"/>
        <v>1</v>
      </c>
      <c r="BY59" s="12"/>
      <c r="CA59" s="12"/>
      <c r="CB59" s="2"/>
      <c r="CC59" s="13"/>
      <c r="CD59" s="8"/>
      <c r="CE59" s="13"/>
      <c r="CI59" s="12"/>
      <c r="CK59" s="13"/>
      <c r="CL59" s="13"/>
      <c r="CN59" s="2"/>
    </row>
    <row r="60" spans="1:92" x14ac:dyDescent="0.45">
      <c r="A60">
        <v>9</v>
      </c>
      <c r="B60" s="2">
        <v>44215</v>
      </c>
      <c r="C60" s="2">
        <v>44216</v>
      </c>
      <c r="D60" t="s">
        <v>27</v>
      </c>
      <c r="E60" t="s">
        <v>55</v>
      </c>
      <c r="F60" t="s">
        <v>393</v>
      </c>
      <c r="G60">
        <v>800</v>
      </c>
      <c r="H60">
        <v>1600</v>
      </c>
      <c r="I60">
        <v>2</v>
      </c>
      <c r="J60">
        <v>1237.95</v>
      </c>
      <c r="K60">
        <v>1980720</v>
      </c>
      <c r="L60">
        <v>1233.3</v>
      </c>
      <c r="M60">
        <v>-7440.0000000001455</v>
      </c>
      <c r="N60">
        <v>533.79</v>
      </c>
      <c r="O60">
        <v>-7973.7900000001455</v>
      </c>
      <c r="P60">
        <v>1973280</v>
      </c>
      <c r="Q60" t="s">
        <v>93</v>
      </c>
      <c r="R60">
        <v>2</v>
      </c>
      <c r="S60">
        <v>1</v>
      </c>
      <c r="T60">
        <v>1</v>
      </c>
      <c r="U60">
        <v>0</v>
      </c>
      <c r="V60">
        <v>900</v>
      </c>
      <c r="W60">
        <v>300</v>
      </c>
      <c r="X60">
        <v>114500</v>
      </c>
      <c r="Y60">
        <v>92500</v>
      </c>
      <c r="Z60">
        <v>4000000</v>
      </c>
      <c r="AA60">
        <v>2</v>
      </c>
      <c r="AC60" t="s">
        <v>617</v>
      </c>
      <c r="AD60" t="s">
        <v>571</v>
      </c>
      <c r="AE60" s="12">
        <v>44215.486111111109</v>
      </c>
      <c r="AF60">
        <v>1660.98</v>
      </c>
      <c r="AG60" s="12">
        <v>44216.395833333336</v>
      </c>
      <c r="AH60" s="8">
        <v>1658.39</v>
      </c>
      <c r="AI60" s="13">
        <v>-1.6000000000000001E-3</v>
      </c>
      <c r="AJ60" s="8">
        <v>-3155.02</v>
      </c>
      <c r="AK60" s="13">
        <v>-1.6000000000000001E-3</v>
      </c>
      <c r="AL60">
        <v>1218.155</v>
      </c>
      <c r="AM60">
        <v>2023330.75</v>
      </c>
      <c r="AN60">
        <v>12767.62</v>
      </c>
      <c r="AO60" s="12">
        <v>56</v>
      </c>
      <c r="AP60">
        <v>-56.34</v>
      </c>
      <c r="AQ60" s="13">
        <v>-3.5000000000000001E-3</v>
      </c>
      <c r="AR60" s="13">
        <v>1.2800000000000001E-2</v>
      </c>
      <c r="AS60" t="s">
        <v>572</v>
      </c>
      <c r="AU60" s="2">
        <v>44215</v>
      </c>
      <c r="AV60" t="s">
        <v>55</v>
      </c>
      <c r="AW60">
        <v>1237.95</v>
      </c>
      <c r="AX60">
        <v>1233.3</v>
      </c>
      <c r="AZ60" s="2">
        <f t="shared" si="0"/>
        <v>44215</v>
      </c>
      <c r="BA60" t="s">
        <v>86</v>
      </c>
      <c r="BB60">
        <v>1660.98</v>
      </c>
      <c r="BC60" s="8">
        <v>1658.39</v>
      </c>
      <c r="BE60" t="str">
        <f t="shared" si="1"/>
        <v>INDIGO44215</v>
      </c>
      <c r="BF60">
        <v>1</v>
      </c>
      <c r="BH60" t="str">
        <f t="shared" si="2"/>
        <v>SRTRANSFIN44215</v>
      </c>
      <c r="BI60">
        <v>1</v>
      </c>
      <c r="BL60" t="str">
        <f t="shared" si="3"/>
        <v>SRTRANSFIN44215</v>
      </c>
      <c r="BM60">
        <v>1</v>
      </c>
      <c r="BN60">
        <f t="shared" si="4"/>
        <v>1</v>
      </c>
      <c r="BR60" t="str">
        <f t="shared" si="5"/>
        <v>INDIGO44215</v>
      </c>
      <c r="BS60">
        <v>1</v>
      </c>
      <c r="BT60">
        <f t="shared" si="6"/>
        <v>1</v>
      </c>
      <c r="BY60" s="12"/>
      <c r="CA60" s="12"/>
      <c r="CB60" s="2"/>
      <c r="CC60" s="13"/>
      <c r="CD60" s="8"/>
      <c r="CE60" s="13"/>
      <c r="CI60" s="12"/>
      <c r="CK60" s="13"/>
      <c r="CL60" s="13"/>
      <c r="CN60" s="2"/>
    </row>
    <row r="61" spans="1:92" x14ac:dyDescent="0.45">
      <c r="A61">
        <v>10</v>
      </c>
      <c r="B61" s="2">
        <v>44215</v>
      </c>
      <c r="C61" s="2">
        <v>44216</v>
      </c>
      <c r="D61" t="s">
        <v>27</v>
      </c>
      <c r="E61" t="s">
        <v>54</v>
      </c>
      <c r="F61" t="s">
        <v>425</v>
      </c>
      <c r="G61">
        <v>250</v>
      </c>
      <c r="H61">
        <v>750</v>
      </c>
      <c r="I61">
        <v>3</v>
      </c>
      <c r="J61">
        <v>2758.3</v>
      </c>
      <c r="K61">
        <v>2068725.0000000002</v>
      </c>
      <c r="L61">
        <v>2761.7</v>
      </c>
      <c r="M61">
        <v>2549.9999999997272</v>
      </c>
      <c r="N61">
        <v>558.9</v>
      </c>
      <c r="O61">
        <v>1991.0999999997271</v>
      </c>
      <c r="P61">
        <v>2071274.9999999998</v>
      </c>
      <c r="Q61" t="s">
        <v>93</v>
      </c>
      <c r="R61">
        <v>1</v>
      </c>
      <c r="S61">
        <v>0</v>
      </c>
      <c r="T61">
        <v>1</v>
      </c>
      <c r="U61">
        <v>0</v>
      </c>
      <c r="V61">
        <v>900</v>
      </c>
      <c r="W61">
        <v>300</v>
      </c>
      <c r="X61">
        <v>114000</v>
      </c>
      <c r="Y61">
        <v>92500</v>
      </c>
      <c r="Z61">
        <v>4000000</v>
      </c>
      <c r="AA61">
        <v>2</v>
      </c>
      <c r="AC61" t="s">
        <v>616</v>
      </c>
      <c r="AD61" t="s">
        <v>571</v>
      </c>
      <c r="AE61" s="12">
        <v>44215.493055555555</v>
      </c>
      <c r="AF61">
        <v>229.24969999999999</v>
      </c>
      <c r="AG61" s="12">
        <v>44216.395833333336</v>
      </c>
      <c r="AH61" s="8">
        <v>227.42230000000001</v>
      </c>
      <c r="AI61" s="13">
        <v>-8.0000000000000002E-3</v>
      </c>
      <c r="AJ61" s="8">
        <v>-16121.76</v>
      </c>
      <c r="AK61" s="13">
        <v>-8.0000000000000002E-3</v>
      </c>
      <c r="AL61">
        <v>8822.24</v>
      </c>
      <c r="AM61">
        <v>2022496.25</v>
      </c>
      <c r="AN61">
        <v>-3354.15</v>
      </c>
      <c r="AO61" s="12">
        <v>54</v>
      </c>
      <c r="AP61">
        <v>-298.55</v>
      </c>
      <c r="AQ61" s="13">
        <v>-9.7999999999999997E-3</v>
      </c>
      <c r="AR61" s="13">
        <v>1.44E-2</v>
      </c>
      <c r="AS61" t="s">
        <v>572</v>
      </c>
      <c r="AU61" s="2">
        <v>44215</v>
      </c>
      <c r="AV61" t="s">
        <v>54</v>
      </c>
      <c r="AW61">
        <v>2758.3</v>
      </c>
      <c r="AX61">
        <v>2761.7</v>
      </c>
      <c r="AZ61" s="2">
        <f t="shared" si="0"/>
        <v>44215</v>
      </c>
      <c r="BA61" t="s">
        <v>66</v>
      </c>
      <c r="BB61">
        <v>229.24969999999999</v>
      </c>
      <c r="BC61" s="8">
        <v>227.42230000000001</v>
      </c>
      <c r="BE61" t="str">
        <f t="shared" si="1"/>
        <v>IBULHSGFIN44215</v>
      </c>
      <c r="BF61">
        <v>1</v>
      </c>
      <c r="BH61" t="str">
        <f t="shared" si="2"/>
        <v>TORNTPHARM44215</v>
      </c>
      <c r="BI61">
        <v>1</v>
      </c>
      <c r="BL61" t="str">
        <f t="shared" si="3"/>
        <v>TORNTPHARM44215</v>
      </c>
      <c r="BM61">
        <v>1</v>
      </c>
      <c r="BN61">
        <f t="shared" si="4"/>
        <v>1</v>
      </c>
      <c r="BR61" t="str">
        <f t="shared" si="5"/>
        <v>IBULHSGFIN44215</v>
      </c>
      <c r="BS61">
        <v>1</v>
      </c>
      <c r="BT61">
        <f t="shared" si="6"/>
        <v>1</v>
      </c>
      <c r="BY61" s="12"/>
      <c r="CA61" s="12"/>
      <c r="CB61" s="2"/>
      <c r="CC61" s="13"/>
      <c r="CD61" s="8"/>
      <c r="CE61" s="13"/>
      <c r="CI61" s="12"/>
      <c r="CK61" s="13"/>
      <c r="CL61" s="13"/>
      <c r="CN61" s="2"/>
    </row>
    <row r="62" spans="1:92" x14ac:dyDescent="0.45">
      <c r="A62">
        <v>1</v>
      </c>
      <c r="B62" s="2">
        <v>44216</v>
      </c>
      <c r="C62" s="2">
        <v>44217</v>
      </c>
      <c r="D62" t="s">
        <v>27</v>
      </c>
      <c r="E62" t="s">
        <v>113</v>
      </c>
      <c r="F62" t="s">
        <v>426</v>
      </c>
      <c r="G62">
        <v>5000</v>
      </c>
      <c r="H62">
        <v>10000</v>
      </c>
      <c r="I62">
        <v>2</v>
      </c>
      <c r="J62">
        <v>201</v>
      </c>
      <c r="K62">
        <v>2010000</v>
      </c>
      <c r="L62">
        <v>207.65</v>
      </c>
      <c r="M62">
        <v>66500.000000000058</v>
      </c>
      <c r="N62">
        <v>551.67750000000001</v>
      </c>
      <c r="O62">
        <v>65948.322500000053</v>
      </c>
      <c r="P62">
        <v>2076500</v>
      </c>
      <c r="Q62" t="s">
        <v>93</v>
      </c>
      <c r="R62">
        <v>2</v>
      </c>
      <c r="S62">
        <v>1</v>
      </c>
      <c r="T62">
        <v>1</v>
      </c>
      <c r="U62">
        <v>0</v>
      </c>
      <c r="V62">
        <v>900</v>
      </c>
      <c r="W62">
        <v>300</v>
      </c>
      <c r="X62">
        <v>114500</v>
      </c>
      <c r="Y62">
        <v>92500</v>
      </c>
      <c r="Z62">
        <v>4000000</v>
      </c>
      <c r="AA62">
        <v>2</v>
      </c>
      <c r="AC62" t="s">
        <v>620</v>
      </c>
      <c r="AD62" t="s">
        <v>571</v>
      </c>
      <c r="AE62" s="12">
        <v>44215.493055555555</v>
      </c>
      <c r="AF62">
        <v>1700.049</v>
      </c>
      <c r="AG62" s="12">
        <v>44216.395833333336</v>
      </c>
      <c r="AH62" s="8">
        <v>1674.4739999999999</v>
      </c>
      <c r="AI62" s="13">
        <v>-1.4999999999999999E-2</v>
      </c>
      <c r="AJ62" s="8">
        <v>-30425.79</v>
      </c>
      <c r="AK62" s="13">
        <v>-1.4999999999999999E-2</v>
      </c>
      <c r="AL62">
        <v>1189.6690000000001</v>
      </c>
      <c r="AM62">
        <v>2022496.25</v>
      </c>
      <c r="AN62">
        <v>-33779.93</v>
      </c>
      <c r="AO62" s="12">
        <v>54</v>
      </c>
      <c r="AP62">
        <v>-563.44000000000005</v>
      </c>
      <c r="AQ62" s="13">
        <v>-1.7600000000000001E-2</v>
      </c>
      <c r="AR62" s="13">
        <v>0</v>
      </c>
      <c r="AS62" t="s">
        <v>572</v>
      </c>
      <c r="AU62" s="2">
        <v>44216</v>
      </c>
      <c r="AV62" t="s">
        <v>113</v>
      </c>
      <c r="AW62">
        <v>201</v>
      </c>
      <c r="AX62">
        <v>207.65</v>
      </c>
      <c r="AZ62" s="2">
        <f t="shared" si="0"/>
        <v>44215</v>
      </c>
      <c r="BA62" t="s">
        <v>36</v>
      </c>
      <c r="BB62">
        <v>1700.049</v>
      </c>
      <c r="BC62" s="8">
        <v>1674.4739999999999</v>
      </c>
      <c r="BE62" t="str">
        <f t="shared" si="1"/>
        <v>SIEMENS44215</v>
      </c>
      <c r="BF62">
        <v>1</v>
      </c>
      <c r="BH62" t="str">
        <f t="shared" si="2"/>
        <v>APOLLOTYRE44216</v>
      </c>
      <c r="BI62">
        <v>1</v>
      </c>
      <c r="BL62" t="str">
        <f t="shared" si="3"/>
        <v>APOLLOTYRE44216</v>
      </c>
      <c r="BM62">
        <v>1</v>
      </c>
      <c r="BN62">
        <f t="shared" si="4"/>
        <v>1</v>
      </c>
      <c r="BR62" t="str">
        <f t="shared" si="5"/>
        <v>SIEMENS44215</v>
      </c>
      <c r="BS62">
        <v>1</v>
      </c>
      <c r="BT62">
        <f t="shared" si="6"/>
        <v>1</v>
      </c>
      <c r="BY62" s="12"/>
      <c r="CA62" s="12"/>
      <c r="CB62" s="2"/>
      <c r="CC62" s="13"/>
      <c r="CD62" s="8"/>
      <c r="CE62" s="13"/>
      <c r="CI62" s="12"/>
      <c r="CK62" s="13"/>
      <c r="CL62" s="13"/>
      <c r="CN62" s="2"/>
    </row>
    <row r="63" spans="1:92" x14ac:dyDescent="0.45">
      <c r="A63">
        <v>2</v>
      </c>
      <c r="B63" s="2">
        <v>44216</v>
      </c>
      <c r="C63" s="2">
        <v>44217</v>
      </c>
      <c r="D63" t="s">
        <v>27</v>
      </c>
      <c r="E63" t="s">
        <v>95</v>
      </c>
      <c r="F63" t="s">
        <v>427</v>
      </c>
      <c r="G63">
        <v>400</v>
      </c>
      <c r="H63">
        <v>1200</v>
      </c>
      <c r="I63">
        <v>3</v>
      </c>
      <c r="J63">
        <v>1694.55</v>
      </c>
      <c r="K63">
        <v>2033460</v>
      </c>
      <c r="L63">
        <v>1703.3666666700001</v>
      </c>
      <c r="M63">
        <v>10580.000004000158</v>
      </c>
      <c r="N63">
        <v>550.46250000053999</v>
      </c>
      <c r="O63">
        <v>10029.537503999618</v>
      </c>
      <c r="P63">
        <v>2044040.000004</v>
      </c>
      <c r="Q63" t="s">
        <v>93</v>
      </c>
      <c r="R63">
        <v>1</v>
      </c>
      <c r="S63">
        <v>0</v>
      </c>
      <c r="T63">
        <v>2</v>
      </c>
      <c r="U63">
        <v>0</v>
      </c>
      <c r="V63">
        <v>900</v>
      </c>
      <c r="W63">
        <v>300</v>
      </c>
      <c r="X63">
        <v>114000</v>
      </c>
      <c r="Y63">
        <v>92500</v>
      </c>
      <c r="Z63">
        <v>4000000</v>
      </c>
      <c r="AA63">
        <v>2</v>
      </c>
      <c r="AC63" t="s">
        <v>626</v>
      </c>
      <c r="AD63" t="s">
        <v>571</v>
      </c>
      <c r="AE63" s="12">
        <v>44216.486111111109</v>
      </c>
      <c r="AF63">
        <v>5130.0630000000001</v>
      </c>
      <c r="AG63" s="12">
        <v>44217.392361111109</v>
      </c>
      <c r="AH63" s="8">
        <v>5237.7299999999996</v>
      </c>
      <c r="AI63" s="13">
        <v>2.1000000000000001E-2</v>
      </c>
      <c r="AJ63" s="8">
        <v>41833.129999999997</v>
      </c>
      <c r="AK63" s="13">
        <v>2.1000000000000001E-2</v>
      </c>
      <c r="AL63">
        <v>388.54180000000002</v>
      </c>
      <c r="AM63">
        <v>1993244</v>
      </c>
      <c r="AN63">
        <v>8053.2</v>
      </c>
      <c r="AO63" s="12">
        <v>53</v>
      </c>
      <c r="AP63">
        <v>789.3</v>
      </c>
      <c r="AQ63" s="13">
        <v>-2E-3</v>
      </c>
      <c r="AR63" s="13">
        <v>2.53E-2</v>
      </c>
      <c r="AS63" t="s">
        <v>572</v>
      </c>
      <c r="AU63" s="2">
        <v>44216</v>
      </c>
      <c r="AV63" t="s">
        <v>95</v>
      </c>
      <c r="AW63">
        <v>1694.55</v>
      </c>
      <c r="AX63">
        <v>1703.3666666700001</v>
      </c>
      <c r="AZ63" s="2">
        <f t="shared" si="0"/>
        <v>44216</v>
      </c>
      <c r="BA63" t="s">
        <v>147</v>
      </c>
      <c r="BB63">
        <v>5130.0630000000001</v>
      </c>
      <c r="BC63" s="8">
        <v>5237.7299999999996</v>
      </c>
      <c r="BE63" t="str">
        <f t="shared" si="1"/>
        <v>NAUKRI44216</v>
      </c>
      <c r="BF63">
        <v>1</v>
      </c>
      <c r="BH63" t="str">
        <f t="shared" si="2"/>
        <v>BALKRISIND44216</v>
      </c>
      <c r="BI63">
        <v>1</v>
      </c>
      <c r="BL63" t="str">
        <f t="shared" si="3"/>
        <v>BALKRISIND44216</v>
      </c>
      <c r="BM63">
        <v>1</v>
      </c>
      <c r="BN63">
        <f t="shared" si="4"/>
        <v>1</v>
      </c>
      <c r="BR63" t="str">
        <f t="shared" si="5"/>
        <v>NAUKRI44216</v>
      </c>
      <c r="BS63">
        <v>1</v>
      </c>
      <c r="BT63">
        <f t="shared" si="6"/>
        <v>1</v>
      </c>
      <c r="BY63" s="12"/>
      <c r="CA63" s="12"/>
      <c r="CB63" s="2"/>
      <c r="CC63" s="13"/>
      <c r="CD63" s="8"/>
      <c r="CE63" s="13"/>
      <c r="CI63" s="12"/>
      <c r="CK63" s="13"/>
      <c r="CL63" s="13"/>
      <c r="CN63" s="2"/>
    </row>
    <row r="64" spans="1:92" x14ac:dyDescent="0.45">
      <c r="A64">
        <v>3</v>
      </c>
      <c r="B64" s="2">
        <v>44216</v>
      </c>
      <c r="C64" s="2">
        <v>44217</v>
      </c>
      <c r="D64" t="s">
        <v>27</v>
      </c>
      <c r="E64" t="s">
        <v>153</v>
      </c>
      <c r="F64" t="s">
        <v>428</v>
      </c>
      <c r="G64">
        <v>375</v>
      </c>
      <c r="H64">
        <v>750</v>
      </c>
      <c r="I64">
        <v>2</v>
      </c>
      <c r="J64">
        <v>2621.75</v>
      </c>
      <c r="K64">
        <v>1966312.5</v>
      </c>
      <c r="L64">
        <v>2640.0749999999998</v>
      </c>
      <c r="M64">
        <v>13743.749999999864</v>
      </c>
      <c r="N64">
        <v>532.75978125000006</v>
      </c>
      <c r="O64">
        <v>13210.990218749863</v>
      </c>
      <c r="P64">
        <v>1980056.2499999998</v>
      </c>
      <c r="Q64" t="s">
        <v>93</v>
      </c>
      <c r="R64">
        <v>2</v>
      </c>
      <c r="S64">
        <v>1</v>
      </c>
      <c r="T64">
        <v>2</v>
      </c>
      <c r="U64">
        <v>0</v>
      </c>
      <c r="V64">
        <v>900</v>
      </c>
      <c r="W64">
        <v>300</v>
      </c>
      <c r="X64">
        <v>114500</v>
      </c>
      <c r="Y64">
        <v>92500</v>
      </c>
      <c r="Z64">
        <v>4000000</v>
      </c>
      <c r="AA64">
        <v>2</v>
      </c>
      <c r="AC64" t="s">
        <v>608</v>
      </c>
      <c r="AD64" t="s">
        <v>571</v>
      </c>
      <c r="AE64" s="12">
        <v>44216.486111111109</v>
      </c>
      <c r="AF64">
        <v>273.6028</v>
      </c>
      <c r="AG64" s="12">
        <v>44217.392361111109</v>
      </c>
      <c r="AH64" s="8">
        <v>285.64240000000001</v>
      </c>
      <c r="AI64" s="13">
        <v>4.3999999999999997E-2</v>
      </c>
      <c r="AJ64" s="8">
        <v>87710.57</v>
      </c>
      <c r="AK64" s="13">
        <v>4.3999999999999997E-2</v>
      </c>
      <c r="AL64">
        <v>7285.1729999999998</v>
      </c>
      <c r="AM64">
        <v>1993244</v>
      </c>
      <c r="AN64">
        <v>95763.76</v>
      </c>
      <c r="AO64" s="12">
        <v>53</v>
      </c>
      <c r="AP64">
        <v>1654.92</v>
      </c>
      <c r="AQ64" s="13">
        <v>-2.8999999999999998E-3</v>
      </c>
      <c r="AR64" s="13">
        <v>4.9000000000000002E-2</v>
      </c>
      <c r="AS64" t="s">
        <v>572</v>
      </c>
      <c r="AU64" s="2">
        <v>44216</v>
      </c>
      <c r="AV64" t="s">
        <v>153</v>
      </c>
      <c r="AW64">
        <v>2621.75</v>
      </c>
      <c r="AX64">
        <v>2640.0749999999998</v>
      </c>
      <c r="AZ64" s="2">
        <f t="shared" si="0"/>
        <v>44216</v>
      </c>
      <c r="BA64" t="s">
        <v>53</v>
      </c>
      <c r="BB64">
        <v>273.6028</v>
      </c>
      <c r="BC64" s="8">
        <v>285.64240000000001</v>
      </c>
      <c r="BE64" t="str">
        <f t="shared" si="1"/>
        <v>TATAMOTORS44216</v>
      </c>
      <c r="BF64">
        <v>1</v>
      </c>
      <c r="BH64" t="str">
        <f t="shared" si="2"/>
        <v>COFORGE44216</v>
      </c>
      <c r="BI64">
        <v>1</v>
      </c>
      <c r="BL64" t="str">
        <f t="shared" si="3"/>
        <v>COFORGE44216</v>
      </c>
      <c r="BM64">
        <v>1</v>
      </c>
      <c r="BN64">
        <f t="shared" si="4"/>
        <v>1</v>
      </c>
      <c r="BR64" t="str">
        <f t="shared" si="5"/>
        <v>TATAMOTORS44216</v>
      </c>
      <c r="BS64">
        <v>1</v>
      </c>
      <c r="BT64">
        <f t="shared" si="6"/>
        <v>1</v>
      </c>
      <c r="BY64" s="12"/>
      <c r="CA64" s="12"/>
      <c r="CB64" s="2"/>
      <c r="CC64" s="13"/>
      <c r="CD64" s="8"/>
      <c r="CE64" s="13"/>
      <c r="CI64" s="12"/>
      <c r="CK64" s="13"/>
      <c r="CL64" s="13"/>
      <c r="CN64" s="2"/>
    </row>
    <row r="65" spans="1:92" x14ac:dyDescent="0.45">
      <c r="A65">
        <v>4</v>
      </c>
      <c r="B65" s="2">
        <v>44216</v>
      </c>
      <c r="C65" s="2">
        <v>44217</v>
      </c>
      <c r="D65" t="s">
        <v>27</v>
      </c>
      <c r="E65" t="s">
        <v>109</v>
      </c>
      <c r="F65" t="s">
        <v>429</v>
      </c>
      <c r="G65">
        <v>800</v>
      </c>
      <c r="H65">
        <v>800</v>
      </c>
      <c r="I65">
        <v>1</v>
      </c>
      <c r="J65">
        <v>1756.75</v>
      </c>
      <c r="K65">
        <v>1405400</v>
      </c>
      <c r="L65">
        <v>1803.5</v>
      </c>
      <c r="M65">
        <v>37400</v>
      </c>
      <c r="N65">
        <v>384.50700000000001</v>
      </c>
      <c r="O65">
        <v>37015.493000000002</v>
      </c>
      <c r="P65">
        <v>1442800</v>
      </c>
      <c r="Q65" t="s">
        <v>93</v>
      </c>
      <c r="R65">
        <v>2</v>
      </c>
      <c r="S65">
        <v>1</v>
      </c>
      <c r="T65">
        <v>1</v>
      </c>
      <c r="U65">
        <v>0</v>
      </c>
      <c r="V65">
        <v>900</v>
      </c>
      <c r="W65">
        <v>300</v>
      </c>
      <c r="X65">
        <v>114500</v>
      </c>
      <c r="Y65">
        <v>92500</v>
      </c>
      <c r="Z65">
        <v>4000000</v>
      </c>
      <c r="AA65">
        <v>2</v>
      </c>
      <c r="AC65" t="s">
        <v>622</v>
      </c>
      <c r="AD65" t="s">
        <v>571</v>
      </c>
      <c r="AE65" s="12">
        <v>44216.489583333336</v>
      </c>
      <c r="AF65">
        <v>201.10050000000001</v>
      </c>
      <c r="AG65" s="12">
        <v>44217.392361111109</v>
      </c>
      <c r="AH65" s="8">
        <v>207.54839999999999</v>
      </c>
      <c r="AI65" s="13">
        <v>3.2099999999999997E-2</v>
      </c>
      <c r="AJ65" s="8">
        <v>63909.72</v>
      </c>
      <c r="AK65" s="13">
        <v>3.2099999999999997E-2</v>
      </c>
      <c r="AL65">
        <v>9911.7109999999993</v>
      </c>
      <c r="AM65">
        <v>1993250</v>
      </c>
      <c r="AN65">
        <v>159673.48000000001</v>
      </c>
      <c r="AO65" s="12">
        <v>52</v>
      </c>
      <c r="AP65">
        <v>1229.03</v>
      </c>
      <c r="AQ65" s="13">
        <v>-1.9900000000000001E-2</v>
      </c>
      <c r="AR65" s="13">
        <v>3.3799999999999997E-2</v>
      </c>
      <c r="AS65" t="s">
        <v>572</v>
      </c>
      <c r="AU65" s="2">
        <v>44216</v>
      </c>
      <c r="AV65" t="s">
        <v>109</v>
      </c>
      <c r="AW65">
        <v>1756.75</v>
      </c>
      <c r="AX65">
        <v>1803.5</v>
      </c>
      <c r="AZ65" s="2">
        <f t="shared" si="0"/>
        <v>44216</v>
      </c>
      <c r="BA65" t="s">
        <v>113</v>
      </c>
      <c r="BB65">
        <v>201.10050000000001</v>
      </c>
      <c r="BC65" s="8">
        <v>207.54839999999999</v>
      </c>
      <c r="BE65" t="str">
        <f t="shared" si="1"/>
        <v>APOLLOTYRE44216</v>
      </c>
      <c r="BF65">
        <v>1</v>
      </c>
      <c r="BH65" t="str">
        <f t="shared" si="2"/>
        <v>MINDTREE44216</v>
      </c>
      <c r="BI65">
        <v>1</v>
      </c>
      <c r="BL65" t="str">
        <f t="shared" si="3"/>
        <v>MINDTREE44216</v>
      </c>
      <c r="BM65">
        <v>1</v>
      </c>
      <c r="BN65">
        <f t="shared" si="4"/>
        <v>1</v>
      </c>
      <c r="BR65" t="str">
        <f t="shared" si="5"/>
        <v>APOLLOTYRE44216</v>
      </c>
      <c r="BS65">
        <v>1</v>
      </c>
      <c r="BT65">
        <f t="shared" si="6"/>
        <v>1</v>
      </c>
      <c r="BY65" s="12"/>
      <c r="CA65" s="12"/>
      <c r="CB65" s="2"/>
      <c r="CC65" s="13"/>
      <c r="CD65" s="8"/>
      <c r="CE65" s="13"/>
      <c r="CI65" s="12"/>
      <c r="CK65" s="13"/>
      <c r="CL65" s="13"/>
      <c r="CN65" s="2"/>
    </row>
    <row r="66" spans="1:92" x14ac:dyDescent="0.45">
      <c r="A66">
        <v>5</v>
      </c>
      <c r="B66" s="2">
        <v>44216</v>
      </c>
      <c r="C66" s="2">
        <v>44217</v>
      </c>
      <c r="D66" t="s">
        <v>27</v>
      </c>
      <c r="E66" t="s">
        <v>147</v>
      </c>
      <c r="F66" t="s">
        <v>430</v>
      </c>
      <c r="G66">
        <v>250</v>
      </c>
      <c r="H66">
        <v>500</v>
      </c>
      <c r="I66">
        <v>2</v>
      </c>
      <c r="J66">
        <v>5127.5</v>
      </c>
      <c r="K66">
        <v>2563750</v>
      </c>
      <c r="L66">
        <v>5239.8500000000004</v>
      </c>
      <c r="M66">
        <v>56175.000000000182</v>
      </c>
      <c r="N66">
        <v>699.79612499999996</v>
      </c>
      <c r="O66">
        <v>55475.203875000181</v>
      </c>
      <c r="P66">
        <v>2619925</v>
      </c>
      <c r="Q66" t="s">
        <v>93</v>
      </c>
      <c r="R66">
        <v>1</v>
      </c>
      <c r="S66">
        <v>0</v>
      </c>
      <c r="T66">
        <v>1</v>
      </c>
      <c r="U66">
        <v>0</v>
      </c>
      <c r="V66">
        <v>900</v>
      </c>
      <c r="W66">
        <v>300</v>
      </c>
      <c r="X66">
        <v>114000</v>
      </c>
      <c r="Y66">
        <v>92500</v>
      </c>
      <c r="Z66">
        <v>4000000</v>
      </c>
      <c r="AA66">
        <v>2</v>
      </c>
      <c r="AC66" t="s">
        <v>625</v>
      </c>
      <c r="AD66" t="s">
        <v>571</v>
      </c>
      <c r="AE66" s="12">
        <v>44216.489583333336</v>
      </c>
      <c r="AF66">
        <v>1757.6279999999999</v>
      </c>
      <c r="AG66" s="12">
        <v>44217.392361111109</v>
      </c>
      <c r="AH66" s="8">
        <v>1802.5440000000001</v>
      </c>
      <c r="AI66" s="13">
        <v>2.5600000000000001E-2</v>
      </c>
      <c r="AJ66" s="8">
        <v>50937.29</v>
      </c>
      <c r="AK66" s="13">
        <v>2.5600000000000001E-2</v>
      </c>
      <c r="AL66">
        <v>1134.057</v>
      </c>
      <c r="AM66">
        <v>1993250</v>
      </c>
      <c r="AN66">
        <v>210610.77</v>
      </c>
      <c r="AO66" s="12">
        <v>52</v>
      </c>
      <c r="AP66">
        <v>979.56</v>
      </c>
      <c r="AQ66" s="13">
        <v>-8.2000000000000007E-3</v>
      </c>
      <c r="AR66" s="13">
        <v>3.8199999999999998E-2</v>
      </c>
      <c r="AS66" t="s">
        <v>572</v>
      </c>
      <c r="AU66" s="2">
        <v>44216</v>
      </c>
      <c r="AV66" t="s">
        <v>147</v>
      </c>
      <c r="AW66">
        <v>5127.5</v>
      </c>
      <c r="AX66">
        <v>5239.8500000000004</v>
      </c>
      <c r="AZ66" s="2">
        <f t="shared" si="0"/>
        <v>44216</v>
      </c>
      <c r="BA66" t="s">
        <v>109</v>
      </c>
      <c r="BB66">
        <v>1757.6279999999999</v>
      </c>
      <c r="BC66" s="8">
        <v>1802.5440000000001</v>
      </c>
      <c r="BE66" t="str">
        <f t="shared" si="1"/>
        <v>MINDTREE44216</v>
      </c>
      <c r="BF66">
        <v>1</v>
      </c>
      <c r="BH66" t="str">
        <f t="shared" si="2"/>
        <v>NAUKRI44216</v>
      </c>
      <c r="BI66">
        <v>1</v>
      </c>
      <c r="BL66" t="str">
        <f t="shared" si="3"/>
        <v>NAUKRI44216</v>
      </c>
      <c r="BM66">
        <v>1</v>
      </c>
      <c r="BN66">
        <f t="shared" si="4"/>
        <v>1</v>
      </c>
      <c r="BR66" t="str">
        <f t="shared" si="5"/>
        <v>MINDTREE44216</v>
      </c>
      <c r="BS66">
        <v>1</v>
      </c>
      <c r="BT66">
        <f t="shared" si="6"/>
        <v>1</v>
      </c>
      <c r="BY66" s="12"/>
      <c r="CA66" s="12"/>
      <c r="CB66" s="2"/>
      <c r="CC66" s="13"/>
      <c r="CD66" s="8"/>
      <c r="CE66" s="13"/>
      <c r="CI66" s="12"/>
      <c r="CK66" s="13"/>
      <c r="CL66" s="13"/>
      <c r="CN66" s="2"/>
    </row>
    <row r="67" spans="1:92" x14ac:dyDescent="0.45">
      <c r="A67">
        <v>6</v>
      </c>
      <c r="B67" s="2">
        <v>44216</v>
      </c>
      <c r="C67" s="2">
        <v>44217</v>
      </c>
      <c r="D67" t="s">
        <v>27</v>
      </c>
      <c r="E67" t="s">
        <v>53</v>
      </c>
      <c r="F67" t="s">
        <v>412</v>
      </c>
      <c r="G67">
        <v>5700</v>
      </c>
      <c r="H67">
        <v>5700</v>
      </c>
      <c r="I67">
        <v>1</v>
      </c>
      <c r="J67">
        <v>273.45</v>
      </c>
      <c r="K67">
        <v>1558665</v>
      </c>
      <c r="L67">
        <v>285.89999999999998</v>
      </c>
      <c r="M67">
        <v>70964.999999999942</v>
      </c>
      <c r="N67">
        <v>430.419825</v>
      </c>
      <c r="O67">
        <v>70534.580174999937</v>
      </c>
      <c r="P67">
        <v>1629629.9999999998</v>
      </c>
      <c r="Q67" t="s">
        <v>93</v>
      </c>
      <c r="R67">
        <v>1</v>
      </c>
      <c r="S67">
        <v>0</v>
      </c>
      <c r="T67">
        <v>1</v>
      </c>
      <c r="U67">
        <v>0</v>
      </c>
      <c r="V67">
        <v>900</v>
      </c>
      <c r="W67">
        <v>300</v>
      </c>
      <c r="X67">
        <v>114000</v>
      </c>
      <c r="Y67">
        <v>92500</v>
      </c>
      <c r="Z67">
        <v>4000000</v>
      </c>
      <c r="AA67">
        <v>2</v>
      </c>
      <c r="AC67" t="s">
        <v>623</v>
      </c>
      <c r="AD67" t="s">
        <v>571</v>
      </c>
      <c r="AE67" s="12">
        <v>44216.486111111109</v>
      </c>
      <c r="AF67">
        <v>1695.415</v>
      </c>
      <c r="AG67" s="12">
        <v>44217.395833333336</v>
      </c>
      <c r="AH67" s="8">
        <v>1701.097</v>
      </c>
      <c r="AI67" s="13">
        <v>3.3999999999999998E-3</v>
      </c>
      <c r="AJ67" s="8">
        <v>6680.14</v>
      </c>
      <c r="AK67" s="13">
        <v>3.3999999999999998E-3</v>
      </c>
      <c r="AL67">
        <v>1175.6669999999999</v>
      </c>
      <c r="AM67">
        <v>1993244</v>
      </c>
      <c r="AN67">
        <v>217290.91</v>
      </c>
      <c r="AO67" s="12">
        <v>54</v>
      </c>
      <c r="AP67">
        <v>123.71</v>
      </c>
      <c r="AQ67" s="13">
        <v>-5.7999999999999996E-3</v>
      </c>
      <c r="AR67" s="13">
        <v>9.7999999999999997E-3</v>
      </c>
      <c r="AS67" t="s">
        <v>572</v>
      </c>
      <c r="AU67" s="2">
        <v>44216</v>
      </c>
      <c r="AV67" t="s">
        <v>53</v>
      </c>
      <c r="AW67">
        <v>273.45</v>
      </c>
      <c r="AX67">
        <v>285.89999999999998</v>
      </c>
      <c r="AZ67" s="2">
        <f t="shared" si="0"/>
        <v>44216</v>
      </c>
      <c r="BA67" t="s">
        <v>95</v>
      </c>
      <c r="BB67">
        <v>1695.415</v>
      </c>
      <c r="BC67" s="8">
        <v>1701.097</v>
      </c>
      <c r="BE67" t="str">
        <f t="shared" si="1"/>
        <v>BALKRISIND44216</v>
      </c>
      <c r="BF67">
        <v>1</v>
      </c>
      <c r="BH67" t="str">
        <f t="shared" si="2"/>
        <v>TATAMOTORS44216</v>
      </c>
      <c r="BI67">
        <v>1</v>
      </c>
      <c r="BL67" t="str">
        <f t="shared" si="3"/>
        <v>TATAMOTORS44216</v>
      </c>
      <c r="BM67">
        <v>1</v>
      </c>
      <c r="BN67">
        <f t="shared" si="4"/>
        <v>1</v>
      </c>
      <c r="BR67" t="str">
        <f t="shared" si="5"/>
        <v>BALKRISIND44216</v>
      </c>
      <c r="BS67">
        <v>1</v>
      </c>
      <c r="BT67">
        <f t="shared" si="6"/>
        <v>1</v>
      </c>
      <c r="BY67" s="12"/>
      <c r="CA67" s="12"/>
      <c r="CB67" s="2"/>
      <c r="CC67" s="13"/>
      <c r="CD67" s="8"/>
      <c r="CE67" s="13"/>
      <c r="CI67" s="12"/>
      <c r="CK67" s="13"/>
      <c r="CL67" s="13"/>
      <c r="CN67" s="2"/>
    </row>
    <row r="68" spans="1:92" x14ac:dyDescent="0.45">
      <c r="A68">
        <v>1</v>
      </c>
      <c r="B68" s="2">
        <v>44217</v>
      </c>
      <c r="C68" s="2">
        <v>44218</v>
      </c>
      <c r="D68" t="s">
        <v>27</v>
      </c>
      <c r="E68" t="s">
        <v>113</v>
      </c>
      <c r="F68" t="s">
        <v>426</v>
      </c>
      <c r="G68">
        <v>5000</v>
      </c>
      <c r="H68">
        <v>10000</v>
      </c>
      <c r="I68">
        <v>2</v>
      </c>
      <c r="J68">
        <v>217.6</v>
      </c>
      <c r="K68">
        <v>2176000</v>
      </c>
      <c r="L68">
        <v>228.2</v>
      </c>
      <c r="M68">
        <v>105999.99999999994</v>
      </c>
      <c r="N68">
        <v>601.83000000000004</v>
      </c>
      <c r="O68">
        <v>105398.16999999994</v>
      </c>
      <c r="P68">
        <v>2282000</v>
      </c>
      <c r="Q68" t="s">
        <v>93</v>
      </c>
      <c r="R68">
        <v>1</v>
      </c>
      <c r="S68">
        <v>0</v>
      </c>
      <c r="T68">
        <v>1</v>
      </c>
      <c r="U68">
        <v>0</v>
      </c>
      <c r="V68">
        <v>900</v>
      </c>
      <c r="W68">
        <v>300</v>
      </c>
      <c r="X68">
        <v>114000</v>
      </c>
      <c r="Y68">
        <v>92500</v>
      </c>
      <c r="Z68">
        <v>4000000</v>
      </c>
      <c r="AA68">
        <v>2</v>
      </c>
      <c r="AC68" t="s">
        <v>624</v>
      </c>
      <c r="AD68" t="s">
        <v>571</v>
      </c>
      <c r="AE68" s="12">
        <v>44216.489583333336</v>
      </c>
      <c r="AF68">
        <v>2623.1219999999998</v>
      </c>
      <c r="AG68" s="12">
        <v>44217.395833333336</v>
      </c>
      <c r="AH68" s="8">
        <v>2637.41</v>
      </c>
      <c r="AI68" s="13">
        <v>5.4000000000000003E-3</v>
      </c>
      <c r="AJ68" s="8">
        <v>10857.12</v>
      </c>
      <c r="AK68" s="13">
        <v>5.4000000000000003E-3</v>
      </c>
      <c r="AL68">
        <v>759.87699999999995</v>
      </c>
      <c r="AM68">
        <v>1993250</v>
      </c>
      <c r="AN68">
        <v>228148.04</v>
      </c>
      <c r="AO68" s="12">
        <v>53</v>
      </c>
      <c r="AP68">
        <v>204.85</v>
      </c>
      <c r="AQ68" s="13">
        <v>-8.3000000000000001E-3</v>
      </c>
      <c r="AR68" s="13">
        <v>2.7900000000000001E-2</v>
      </c>
      <c r="AS68" t="s">
        <v>572</v>
      </c>
      <c r="AU68" s="2">
        <v>44217</v>
      </c>
      <c r="AV68" t="s">
        <v>113</v>
      </c>
      <c r="AW68">
        <v>217.6</v>
      </c>
      <c r="AX68">
        <v>228.2</v>
      </c>
      <c r="AZ68" s="2">
        <f t="shared" si="0"/>
        <v>44216</v>
      </c>
      <c r="BA68" t="s">
        <v>153</v>
      </c>
      <c r="BB68">
        <v>2623.1219999999998</v>
      </c>
      <c r="BC68" s="8">
        <v>2637.41</v>
      </c>
      <c r="BE68" t="str">
        <f t="shared" si="1"/>
        <v>COFORGE44216</v>
      </c>
      <c r="BF68">
        <v>1</v>
      </c>
      <c r="BH68" t="str">
        <f t="shared" si="2"/>
        <v>APOLLOTYRE44217</v>
      </c>
      <c r="BI68">
        <v>1</v>
      </c>
      <c r="BL68" t="str">
        <f t="shared" si="3"/>
        <v>APOLLOTYRE44217</v>
      </c>
      <c r="BM68">
        <v>1</v>
      </c>
      <c r="BN68">
        <f t="shared" si="4"/>
        <v>1</v>
      </c>
      <c r="BR68" t="str">
        <f t="shared" si="5"/>
        <v>COFORGE44216</v>
      </c>
      <c r="BS68">
        <v>1</v>
      </c>
      <c r="BT68">
        <f t="shared" si="6"/>
        <v>1</v>
      </c>
      <c r="BY68" s="12"/>
      <c r="CA68" s="12"/>
      <c r="CB68" s="2"/>
      <c r="CC68" s="13"/>
      <c r="CD68" s="8"/>
      <c r="CE68" s="13"/>
      <c r="CI68" s="12"/>
      <c r="CK68" s="13"/>
      <c r="CL68" s="13"/>
      <c r="CN68" s="2"/>
    </row>
    <row r="69" spans="1:92" x14ac:dyDescent="0.45">
      <c r="A69">
        <v>2</v>
      </c>
      <c r="B69" s="2">
        <v>44217</v>
      </c>
      <c r="C69" s="2">
        <v>44218</v>
      </c>
      <c r="D69" t="s">
        <v>27</v>
      </c>
      <c r="E69" t="s">
        <v>148</v>
      </c>
      <c r="F69" t="s">
        <v>431</v>
      </c>
      <c r="G69">
        <v>125</v>
      </c>
      <c r="H69">
        <v>250</v>
      </c>
      <c r="I69">
        <v>2</v>
      </c>
      <c r="J69">
        <v>9374.9</v>
      </c>
      <c r="K69">
        <v>2343725</v>
      </c>
      <c r="L69">
        <v>9006.0249999999996</v>
      </c>
      <c r="M69">
        <v>-92218.75</v>
      </c>
      <c r="N69">
        <v>620.35621875000004</v>
      </c>
      <c r="O69">
        <v>-92839.106218750007</v>
      </c>
      <c r="P69">
        <v>2251506.25</v>
      </c>
      <c r="Q69" t="s">
        <v>93</v>
      </c>
      <c r="R69">
        <v>1</v>
      </c>
      <c r="S69">
        <v>0</v>
      </c>
      <c r="T69">
        <v>2</v>
      </c>
      <c r="U69">
        <v>0</v>
      </c>
      <c r="V69">
        <v>900</v>
      </c>
      <c r="W69">
        <v>300</v>
      </c>
      <c r="X69">
        <v>114000</v>
      </c>
      <c r="Y69">
        <v>92500</v>
      </c>
      <c r="Z69">
        <v>4000000</v>
      </c>
      <c r="AA69">
        <v>2</v>
      </c>
      <c r="AC69" t="s">
        <v>627</v>
      </c>
      <c r="AD69" t="s">
        <v>571</v>
      </c>
      <c r="AE69" s="12">
        <v>44217.486111111109</v>
      </c>
      <c r="AF69">
        <v>9377.7309999999998</v>
      </c>
      <c r="AG69" s="12">
        <v>44218.392361111109</v>
      </c>
      <c r="AH69" s="8">
        <v>9093.5789999999997</v>
      </c>
      <c r="AI69" s="13">
        <v>-3.0300000000000001E-2</v>
      </c>
      <c r="AJ69" s="8">
        <v>-61983.61</v>
      </c>
      <c r="AK69" s="13">
        <v>-3.0300000000000001E-2</v>
      </c>
      <c r="AL69">
        <v>218.1369</v>
      </c>
      <c r="AM69">
        <v>2045629.63</v>
      </c>
      <c r="AN69">
        <v>166164.43</v>
      </c>
      <c r="AO69" s="12">
        <v>53</v>
      </c>
      <c r="AP69">
        <v>-1169.5</v>
      </c>
      <c r="AQ69" s="13">
        <v>-3.7400000000000003E-2</v>
      </c>
      <c r="AR69" s="13">
        <v>4.1999999999999997E-3</v>
      </c>
      <c r="AS69" t="s">
        <v>572</v>
      </c>
      <c r="AU69" s="2">
        <v>44217</v>
      </c>
      <c r="AV69" t="s">
        <v>148</v>
      </c>
      <c r="AW69">
        <v>9374.9</v>
      </c>
      <c r="AX69">
        <v>9006.0249999999996</v>
      </c>
      <c r="AZ69" s="2">
        <f t="shared" si="0"/>
        <v>44217</v>
      </c>
      <c r="BA69" t="s">
        <v>148</v>
      </c>
      <c r="BB69">
        <v>9377.7309999999998</v>
      </c>
      <c r="BC69" s="8">
        <v>9093.5789999999997</v>
      </c>
      <c r="BE69" t="str">
        <f t="shared" si="1"/>
        <v>BAJAJFINSV44217</v>
      </c>
      <c r="BF69">
        <v>1</v>
      </c>
      <c r="BH69" t="str">
        <f t="shared" si="2"/>
        <v>BAJAJFINSV44217</v>
      </c>
      <c r="BI69">
        <v>1</v>
      </c>
      <c r="BL69" t="str">
        <f t="shared" si="3"/>
        <v>BAJAJFINSV44217</v>
      </c>
      <c r="BM69">
        <v>1</v>
      </c>
      <c r="BN69">
        <f t="shared" si="4"/>
        <v>1</v>
      </c>
      <c r="BR69" t="str">
        <f t="shared" si="5"/>
        <v>BAJAJFINSV44217</v>
      </c>
      <c r="BS69">
        <v>1</v>
      </c>
      <c r="BT69">
        <f t="shared" si="6"/>
        <v>1</v>
      </c>
      <c r="BY69" s="12"/>
      <c r="CA69" s="12"/>
      <c r="CB69" s="2"/>
      <c r="CC69" s="13"/>
      <c r="CD69" s="8"/>
      <c r="CE69" s="13"/>
      <c r="CI69" s="12"/>
      <c r="CK69" s="13"/>
      <c r="CL69" s="13"/>
      <c r="CN69" s="2"/>
    </row>
    <row r="70" spans="1:92" x14ac:dyDescent="0.45">
      <c r="A70">
        <v>3</v>
      </c>
      <c r="B70" s="2">
        <v>44217</v>
      </c>
      <c r="C70" s="2">
        <v>44218</v>
      </c>
      <c r="D70" t="s">
        <v>27</v>
      </c>
      <c r="E70" t="s">
        <v>145</v>
      </c>
      <c r="F70" t="s">
        <v>432</v>
      </c>
      <c r="G70">
        <v>250</v>
      </c>
      <c r="H70">
        <v>500</v>
      </c>
      <c r="I70">
        <v>2</v>
      </c>
      <c r="J70">
        <v>5209.3500000000004</v>
      </c>
      <c r="K70">
        <v>2604675</v>
      </c>
      <c r="L70">
        <v>5122.25</v>
      </c>
      <c r="M70">
        <v>-43550.000000000182</v>
      </c>
      <c r="N70">
        <v>697.38300000000004</v>
      </c>
      <c r="O70">
        <v>-44247.383000000184</v>
      </c>
      <c r="P70">
        <v>2561125</v>
      </c>
      <c r="Q70" t="s">
        <v>93</v>
      </c>
      <c r="R70">
        <v>1</v>
      </c>
      <c r="S70">
        <v>0</v>
      </c>
      <c r="T70">
        <v>1</v>
      </c>
      <c r="U70">
        <v>0</v>
      </c>
      <c r="V70">
        <v>900</v>
      </c>
      <c r="W70">
        <v>300</v>
      </c>
      <c r="X70">
        <v>114000</v>
      </c>
      <c r="Y70">
        <v>92500</v>
      </c>
      <c r="Z70">
        <v>4000000</v>
      </c>
      <c r="AA70">
        <v>2</v>
      </c>
      <c r="AC70" t="s">
        <v>628</v>
      </c>
      <c r="AD70" t="s">
        <v>571</v>
      </c>
      <c r="AE70" s="12">
        <v>44217.486111111109</v>
      </c>
      <c r="AF70">
        <v>5212.009</v>
      </c>
      <c r="AG70" s="12">
        <v>44218.392361111109</v>
      </c>
      <c r="AH70" s="8">
        <v>5119.6890000000003</v>
      </c>
      <c r="AI70" s="13">
        <v>-1.77E-2</v>
      </c>
      <c r="AJ70" s="8">
        <v>-36234.11</v>
      </c>
      <c r="AK70" s="13">
        <v>-1.77E-2</v>
      </c>
      <c r="AL70">
        <v>392.48390000000001</v>
      </c>
      <c r="AM70">
        <v>2045629.63</v>
      </c>
      <c r="AN70">
        <v>129930.31</v>
      </c>
      <c r="AO70" s="12">
        <v>53</v>
      </c>
      <c r="AP70">
        <v>-683.66</v>
      </c>
      <c r="AQ70" s="13">
        <v>-2.46E-2</v>
      </c>
      <c r="AR70" s="13">
        <v>7.0000000000000001E-3</v>
      </c>
      <c r="AS70" t="s">
        <v>572</v>
      </c>
      <c r="AU70" s="2">
        <v>44217</v>
      </c>
      <c r="AV70" t="s">
        <v>145</v>
      </c>
      <c r="AW70">
        <v>5209.3500000000004</v>
      </c>
      <c r="AX70">
        <v>5122.25</v>
      </c>
      <c r="AZ70" s="2">
        <f t="shared" si="0"/>
        <v>44217</v>
      </c>
      <c r="BA70" t="s">
        <v>145</v>
      </c>
      <c r="BB70">
        <v>5212.009</v>
      </c>
      <c r="BC70" s="8">
        <v>5119.6890000000003</v>
      </c>
      <c r="BE70" t="str">
        <f t="shared" si="1"/>
        <v>BAJFINANCE44217</v>
      </c>
      <c r="BF70">
        <v>1</v>
      </c>
      <c r="BH70" t="str">
        <f t="shared" si="2"/>
        <v>BAJFINANCE44217</v>
      </c>
      <c r="BI70">
        <v>1</v>
      </c>
      <c r="BL70" t="str">
        <f t="shared" si="3"/>
        <v>BAJFINANCE44217</v>
      </c>
      <c r="BM70">
        <v>1</v>
      </c>
      <c r="BN70">
        <f t="shared" si="4"/>
        <v>1</v>
      </c>
      <c r="BR70" t="str">
        <f t="shared" si="5"/>
        <v>BAJFINANCE44217</v>
      </c>
      <c r="BS70">
        <v>1</v>
      </c>
      <c r="BT70">
        <f t="shared" si="6"/>
        <v>1</v>
      </c>
      <c r="BY70" s="12"/>
      <c r="CA70" s="12"/>
      <c r="CB70" s="2"/>
      <c r="CC70" s="13"/>
      <c r="CD70" s="8"/>
      <c r="CE70" s="13"/>
      <c r="CI70" s="12"/>
      <c r="CK70" s="13"/>
      <c r="CL70" s="13"/>
      <c r="CN70" s="2"/>
    </row>
    <row r="71" spans="1:92" x14ac:dyDescent="0.45">
      <c r="A71">
        <v>4</v>
      </c>
      <c r="B71" s="2">
        <v>44217</v>
      </c>
      <c r="C71" s="2">
        <v>44218</v>
      </c>
      <c r="D71" t="s">
        <v>27</v>
      </c>
      <c r="E71" t="s">
        <v>140</v>
      </c>
      <c r="F71" t="s">
        <v>433</v>
      </c>
      <c r="G71">
        <v>1000</v>
      </c>
      <c r="H71">
        <v>2000</v>
      </c>
      <c r="I71">
        <v>2</v>
      </c>
      <c r="J71">
        <v>1136.6500000000001</v>
      </c>
      <c r="K71">
        <v>2273300</v>
      </c>
      <c r="L71">
        <v>1131.625</v>
      </c>
      <c r="M71">
        <v>-10050.000000000182</v>
      </c>
      <c r="N71">
        <v>612.43425000000002</v>
      </c>
      <c r="O71">
        <v>-10662.434250000182</v>
      </c>
      <c r="P71">
        <v>2263250</v>
      </c>
      <c r="Q71" t="s">
        <v>93</v>
      </c>
      <c r="R71">
        <v>1</v>
      </c>
      <c r="S71">
        <v>0</v>
      </c>
      <c r="T71">
        <v>2</v>
      </c>
      <c r="U71">
        <v>0</v>
      </c>
      <c r="V71">
        <v>900</v>
      </c>
      <c r="W71">
        <v>300</v>
      </c>
      <c r="X71">
        <v>114000</v>
      </c>
      <c r="Y71">
        <v>92500</v>
      </c>
      <c r="Z71">
        <v>4000000</v>
      </c>
      <c r="AA71">
        <v>2</v>
      </c>
      <c r="AC71" t="s">
        <v>588</v>
      </c>
      <c r="AD71" t="s">
        <v>571</v>
      </c>
      <c r="AE71" s="12">
        <v>44217.486111111109</v>
      </c>
      <c r="AF71">
        <v>263.93189999999998</v>
      </c>
      <c r="AG71" s="12">
        <v>44218.392361111109</v>
      </c>
      <c r="AH71" s="8">
        <v>247.82599999999999</v>
      </c>
      <c r="AI71" s="13">
        <v>-6.0999999999999999E-2</v>
      </c>
      <c r="AJ71" s="8">
        <v>-124830.34</v>
      </c>
      <c r="AK71" s="13">
        <v>-6.0999999999999999E-2</v>
      </c>
      <c r="AL71">
        <v>7750.5969999999998</v>
      </c>
      <c r="AM71">
        <v>2045629.63</v>
      </c>
      <c r="AN71">
        <v>5099.9799999999996</v>
      </c>
      <c r="AO71" s="12">
        <v>53</v>
      </c>
      <c r="AP71">
        <v>-2355.29</v>
      </c>
      <c r="AQ71" s="13">
        <v>-6.8099999999999994E-2</v>
      </c>
      <c r="AR71" s="13">
        <v>6.4999999999999997E-3</v>
      </c>
      <c r="AS71" t="s">
        <v>572</v>
      </c>
      <c r="AU71" s="2">
        <v>44217</v>
      </c>
      <c r="AV71" t="s">
        <v>140</v>
      </c>
      <c r="AW71">
        <v>1136.6500000000001</v>
      </c>
      <c r="AX71">
        <v>1131.625</v>
      </c>
      <c r="AZ71" s="2">
        <f t="shared" si="0"/>
        <v>44217</v>
      </c>
      <c r="BA71" t="s">
        <v>52</v>
      </c>
      <c r="BB71">
        <v>263.93189999999998</v>
      </c>
      <c r="BC71" s="8">
        <v>247.82599999999999</v>
      </c>
      <c r="BE71" t="str">
        <f t="shared" si="1"/>
        <v>RBLBANK44217</v>
      </c>
      <c r="BF71">
        <v>1</v>
      </c>
      <c r="BH71" t="str">
        <f t="shared" si="2"/>
        <v>HAVELLS44217</v>
      </c>
      <c r="BI71">
        <v>1</v>
      </c>
      <c r="BL71" t="str">
        <f t="shared" si="3"/>
        <v>HAVELLS44217</v>
      </c>
      <c r="BM71">
        <v>1</v>
      </c>
      <c r="BN71">
        <f t="shared" si="4"/>
        <v>1</v>
      </c>
      <c r="BR71" t="str">
        <f t="shared" si="5"/>
        <v>RBLBANK44217</v>
      </c>
      <c r="BS71">
        <v>1</v>
      </c>
      <c r="BT71">
        <f t="shared" si="6"/>
        <v>1</v>
      </c>
      <c r="BY71" s="12"/>
      <c r="CA71" s="12"/>
      <c r="CB71" s="2"/>
      <c r="CC71" s="13"/>
      <c r="CD71" s="8"/>
      <c r="CE71" s="13"/>
      <c r="CI71" s="12"/>
      <c r="CK71" s="13"/>
      <c r="CL71" s="13"/>
      <c r="CN71" s="2"/>
    </row>
    <row r="72" spans="1:92" x14ac:dyDescent="0.45">
      <c r="A72">
        <v>5</v>
      </c>
      <c r="B72" s="2">
        <v>44217</v>
      </c>
      <c r="C72" s="2">
        <v>44218</v>
      </c>
      <c r="D72" t="s">
        <v>27</v>
      </c>
      <c r="E72" t="s">
        <v>52</v>
      </c>
      <c r="F72" t="s">
        <v>392</v>
      </c>
      <c r="G72">
        <v>2900</v>
      </c>
      <c r="H72">
        <v>8700</v>
      </c>
      <c r="I72">
        <v>3</v>
      </c>
      <c r="J72">
        <v>263.85000000000002</v>
      </c>
      <c r="K72">
        <v>2295495</v>
      </c>
      <c r="L72">
        <v>247.95</v>
      </c>
      <c r="M72">
        <v>-138330.00000000029</v>
      </c>
      <c r="N72">
        <v>601.10910000000001</v>
      </c>
      <c r="O72">
        <v>-138931.10910000029</v>
      </c>
      <c r="P72">
        <v>2157165</v>
      </c>
      <c r="Q72" t="s">
        <v>93</v>
      </c>
      <c r="R72">
        <v>1</v>
      </c>
      <c r="S72">
        <v>0</v>
      </c>
      <c r="T72">
        <v>1</v>
      </c>
      <c r="U72">
        <v>0</v>
      </c>
      <c r="V72">
        <v>900</v>
      </c>
      <c r="W72">
        <v>300</v>
      </c>
      <c r="X72">
        <v>114000</v>
      </c>
      <c r="Y72">
        <v>92500</v>
      </c>
      <c r="Z72">
        <v>4000000</v>
      </c>
      <c r="AA72">
        <v>2</v>
      </c>
      <c r="AC72" t="s">
        <v>608</v>
      </c>
      <c r="AD72" t="s">
        <v>571</v>
      </c>
      <c r="AE72" s="12">
        <v>44217.486111111109</v>
      </c>
      <c r="AF72">
        <v>293.69779999999997</v>
      </c>
      <c r="AG72" s="12">
        <v>44218.392361111109</v>
      </c>
      <c r="AH72" s="8">
        <v>305.57100000000003</v>
      </c>
      <c r="AI72" s="13">
        <v>4.0399999999999998E-2</v>
      </c>
      <c r="AJ72" s="8">
        <v>82697.81</v>
      </c>
      <c r="AK72" s="13">
        <v>4.0399999999999998E-2</v>
      </c>
      <c r="AL72">
        <v>6965.0820000000003</v>
      </c>
      <c r="AM72">
        <v>2045629.63</v>
      </c>
      <c r="AN72">
        <v>87797.79</v>
      </c>
      <c r="AO72" s="12">
        <v>53</v>
      </c>
      <c r="AP72">
        <v>1560.34</v>
      </c>
      <c r="AQ72" s="13">
        <v>-2.47E-2</v>
      </c>
      <c r="AR72" s="13">
        <v>4.3200000000000002E-2</v>
      </c>
      <c r="AS72" t="s">
        <v>572</v>
      </c>
      <c r="AU72" s="2">
        <v>44217</v>
      </c>
      <c r="AV72" t="s">
        <v>52</v>
      </c>
      <c r="AW72">
        <v>263.85000000000002</v>
      </c>
      <c r="AX72">
        <v>247.95</v>
      </c>
      <c r="AZ72" s="2">
        <f t="shared" si="0"/>
        <v>44217</v>
      </c>
      <c r="BA72" t="s">
        <v>53</v>
      </c>
      <c r="BB72">
        <v>293.69779999999997</v>
      </c>
      <c r="BC72" s="8">
        <v>305.57100000000003</v>
      </c>
      <c r="BE72" t="str">
        <f t="shared" si="1"/>
        <v>TATAMOTORS44217</v>
      </c>
      <c r="BF72">
        <v>1</v>
      </c>
      <c r="BH72" t="str">
        <f t="shared" si="2"/>
        <v>RBLBANK44217</v>
      </c>
      <c r="BI72">
        <v>1</v>
      </c>
      <c r="BL72" t="str">
        <f t="shared" si="3"/>
        <v>RBLBANK44217</v>
      </c>
      <c r="BM72">
        <v>1</v>
      </c>
      <c r="BN72">
        <f t="shared" si="4"/>
        <v>1</v>
      </c>
      <c r="BR72" t="str">
        <f t="shared" si="5"/>
        <v>TATAMOTORS44217</v>
      </c>
      <c r="BS72">
        <v>1</v>
      </c>
      <c r="BT72">
        <f t="shared" si="6"/>
        <v>1</v>
      </c>
      <c r="BY72" s="12"/>
      <c r="CA72" s="12"/>
      <c r="CB72" s="2"/>
      <c r="CC72" s="13"/>
      <c r="CD72" s="8"/>
      <c r="CE72" s="13"/>
      <c r="CI72" s="12"/>
      <c r="CK72" s="13"/>
      <c r="CL72" s="13"/>
      <c r="CN72" s="2"/>
    </row>
    <row r="73" spans="1:92" x14ac:dyDescent="0.45">
      <c r="A73">
        <v>6</v>
      </c>
      <c r="B73" s="2">
        <v>44217</v>
      </c>
      <c r="C73" s="2">
        <v>44218</v>
      </c>
      <c r="D73" t="s">
        <v>27</v>
      </c>
      <c r="E73" t="s">
        <v>53</v>
      </c>
      <c r="F73" t="s">
        <v>412</v>
      </c>
      <c r="G73">
        <v>5700</v>
      </c>
      <c r="H73">
        <v>5700</v>
      </c>
      <c r="I73">
        <v>1</v>
      </c>
      <c r="J73">
        <v>293.5</v>
      </c>
      <c r="K73">
        <v>1672950</v>
      </c>
      <c r="L73">
        <v>305.55</v>
      </c>
      <c r="M73">
        <v>68685.000000000058</v>
      </c>
      <c r="N73">
        <v>460.968975</v>
      </c>
      <c r="O73">
        <v>68224.031025000062</v>
      </c>
      <c r="P73">
        <v>1741635</v>
      </c>
      <c r="Q73" t="s">
        <v>93</v>
      </c>
      <c r="R73">
        <v>1</v>
      </c>
      <c r="S73">
        <v>0</v>
      </c>
      <c r="T73">
        <v>1</v>
      </c>
      <c r="U73">
        <v>0</v>
      </c>
      <c r="V73">
        <v>900</v>
      </c>
      <c r="W73">
        <v>300</v>
      </c>
      <c r="X73">
        <v>114000</v>
      </c>
      <c r="Y73">
        <v>92500</v>
      </c>
      <c r="Z73">
        <v>4000000</v>
      </c>
      <c r="AA73">
        <v>2</v>
      </c>
      <c r="AC73" t="s">
        <v>622</v>
      </c>
      <c r="AD73" t="s">
        <v>571</v>
      </c>
      <c r="AE73" s="12">
        <v>44217.489583333336</v>
      </c>
      <c r="AF73">
        <v>218.38759999999999</v>
      </c>
      <c r="AG73" s="12">
        <v>44218.392361111109</v>
      </c>
      <c r="AH73" s="8">
        <v>228.0461</v>
      </c>
      <c r="AI73" s="13">
        <v>4.4200000000000003E-2</v>
      </c>
      <c r="AJ73" s="8">
        <v>90440.56</v>
      </c>
      <c r="AK73" s="13">
        <v>4.4200000000000003E-2</v>
      </c>
      <c r="AL73">
        <v>9363.8310000000001</v>
      </c>
      <c r="AM73">
        <v>2044944.63</v>
      </c>
      <c r="AN73">
        <v>178238.35</v>
      </c>
      <c r="AO73" s="12">
        <v>52</v>
      </c>
      <c r="AP73">
        <v>1739.24</v>
      </c>
      <c r="AQ73" s="13">
        <v>-1.6400000000000001E-2</v>
      </c>
      <c r="AR73" s="13">
        <v>4.7899999999999998E-2</v>
      </c>
      <c r="AS73" t="s">
        <v>572</v>
      </c>
      <c r="AU73" s="2">
        <v>44217</v>
      </c>
      <c r="AV73" t="s">
        <v>53</v>
      </c>
      <c r="AW73">
        <v>293.5</v>
      </c>
      <c r="AX73">
        <v>305.55</v>
      </c>
      <c r="AZ73" s="2">
        <f t="shared" ref="AZ73:AZ136" si="7">DATE(YEAR(AE73),MONTH(AE73),DAY(AE73))</f>
        <v>44217</v>
      </c>
      <c r="BA73" t="s">
        <v>113</v>
      </c>
      <c r="BB73">
        <v>218.38759999999999</v>
      </c>
      <c r="BC73" s="8">
        <v>228.0461</v>
      </c>
      <c r="BE73" t="str">
        <f t="shared" ref="BE73:BE136" si="8">CONCATENATE(BA73,AZ73)</f>
        <v>APOLLOTYRE44217</v>
      </c>
      <c r="BF73">
        <v>1</v>
      </c>
      <c r="BH73" t="str">
        <f t="shared" ref="BH73:BH136" si="9">CONCATENATE(AV73,AU73)</f>
        <v>TATAMOTORS44217</v>
      </c>
      <c r="BI73">
        <v>1</v>
      </c>
      <c r="BL73" t="str">
        <f t="shared" ref="BL73:BL136" si="10">CONCATENATE(AV73,AU73)</f>
        <v>TATAMOTORS44217</v>
      </c>
      <c r="BM73">
        <v>1</v>
      </c>
      <c r="BN73">
        <f t="shared" ref="BN73:BN136" si="11">IFERROR(VLOOKUP(BL73,$BE$9:$BF$958,2,0),"ERROR")</f>
        <v>1</v>
      </c>
      <c r="BR73" t="str">
        <f t="shared" ref="BR73:BR136" si="12">CONCATENATE(BA73,AZ73)</f>
        <v>APOLLOTYRE44217</v>
      </c>
      <c r="BS73">
        <v>1</v>
      </c>
      <c r="BT73">
        <f t="shared" ref="BT73:BT136" si="13">IFERROR(VLOOKUP(BR73,$BH$9:$BI$958,2,0),"ERROR")</f>
        <v>1</v>
      </c>
      <c r="BY73" s="12"/>
      <c r="CA73" s="12"/>
      <c r="CB73" s="2"/>
      <c r="CC73" s="13"/>
      <c r="CD73" s="8"/>
      <c r="CE73" s="13"/>
      <c r="CI73" s="12"/>
      <c r="CK73" s="13"/>
      <c r="CL73" s="13"/>
      <c r="CN73" s="2"/>
    </row>
    <row r="74" spans="1:92" x14ac:dyDescent="0.45">
      <c r="A74">
        <v>7</v>
      </c>
      <c r="B74" s="2">
        <v>44217</v>
      </c>
      <c r="C74" s="2">
        <v>44218</v>
      </c>
      <c r="D74" t="s">
        <v>27</v>
      </c>
      <c r="E74" t="s">
        <v>91</v>
      </c>
      <c r="F74" t="s">
        <v>395</v>
      </c>
      <c r="G74">
        <v>1000</v>
      </c>
      <c r="H74">
        <v>2000</v>
      </c>
      <c r="I74">
        <v>2</v>
      </c>
      <c r="J74">
        <v>980.6</v>
      </c>
      <c r="K74">
        <v>1961200</v>
      </c>
      <c r="L74">
        <v>951.67499999999995</v>
      </c>
      <c r="M74">
        <v>-57850.000000000138</v>
      </c>
      <c r="N74">
        <v>521.71424999999999</v>
      </c>
      <c r="O74">
        <v>-58371.714250000136</v>
      </c>
      <c r="P74">
        <v>1903350</v>
      </c>
      <c r="Q74" t="s">
        <v>93</v>
      </c>
      <c r="R74">
        <v>1</v>
      </c>
      <c r="S74">
        <v>0</v>
      </c>
      <c r="T74">
        <v>2</v>
      </c>
      <c r="U74">
        <v>0</v>
      </c>
      <c r="V74">
        <v>900</v>
      </c>
      <c r="W74">
        <v>300</v>
      </c>
      <c r="X74">
        <v>114000</v>
      </c>
      <c r="Y74">
        <v>92500</v>
      </c>
      <c r="Z74">
        <v>4000000</v>
      </c>
      <c r="AA74">
        <v>2</v>
      </c>
      <c r="AC74" t="s">
        <v>630</v>
      </c>
      <c r="AD74" t="s">
        <v>571</v>
      </c>
      <c r="AE74" s="12">
        <v>44217.489583333336</v>
      </c>
      <c r="AF74">
        <v>648.1739</v>
      </c>
      <c r="AG74" s="12">
        <v>44218.392361111109</v>
      </c>
      <c r="AH74" s="8">
        <v>631.98339999999996</v>
      </c>
      <c r="AI74" s="13">
        <v>-2.5000000000000001E-2</v>
      </c>
      <c r="AJ74" s="8">
        <v>-51079.93</v>
      </c>
      <c r="AK74" s="13">
        <v>-2.5000000000000001E-2</v>
      </c>
      <c r="AL74">
        <v>3154.9319999999998</v>
      </c>
      <c r="AM74">
        <v>2044944.63</v>
      </c>
      <c r="AN74">
        <v>127158.43</v>
      </c>
      <c r="AO74" s="12">
        <v>52</v>
      </c>
      <c r="AP74">
        <v>-982.31</v>
      </c>
      <c r="AQ74" s="13">
        <v>-3.6400000000000002E-2</v>
      </c>
      <c r="AR74" s="13">
        <v>0</v>
      </c>
      <c r="AS74" t="s">
        <v>572</v>
      </c>
      <c r="AU74" s="2">
        <v>44217</v>
      </c>
      <c r="AV74" t="s">
        <v>91</v>
      </c>
      <c r="AW74">
        <v>980.6</v>
      </c>
      <c r="AX74">
        <v>951.67499999999995</v>
      </c>
      <c r="AZ74" s="2">
        <f t="shared" si="7"/>
        <v>44217</v>
      </c>
      <c r="BA74" t="s">
        <v>174</v>
      </c>
      <c r="BB74">
        <v>648.1739</v>
      </c>
      <c r="BC74" s="8">
        <v>631.98339999999996</v>
      </c>
      <c r="BE74" t="str">
        <f t="shared" si="8"/>
        <v>MCDOWELL_N44217</v>
      </c>
      <c r="BF74">
        <v>1</v>
      </c>
      <c r="BH74" t="str">
        <f t="shared" si="9"/>
        <v>VOLTAS44217</v>
      </c>
      <c r="BI74">
        <v>1</v>
      </c>
      <c r="BL74" t="str">
        <f t="shared" si="10"/>
        <v>VOLTAS44217</v>
      </c>
      <c r="BM74">
        <v>1</v>
      </c>
      <c r="BN74">
        <f t="shared" si="11"/>
        <v>1</v>
      </c>
      <c r="BR74" t="str">
        <f t="shared" si="12"/>
        <v>MCDOWELL_N44217</v>
      </c>
      <c r="BS74">
        <v>1</v>
      </c>
      <c r="BT74" t="str">
        <f t="shared" si="13"/>
        <v>ERROR</v>
      </c>
      <c r="BY74" s="12"/>
      <c r="CA74" s="12"/>
      <c r="CB74" s="2"/>
      <c r="CC74" s="13"/>
      <c r="CD74" s="8"/>
      <c r="CE74" s="13"/>
      <c r="CI74" s="12"/>
      <c r="CK74" s="13"/>
      <c r="CL74" s="13"/>
      <c r="CN74" s="2"/>
    </row>
    <row r="75" spans="1:92" x14ac:dyDescent="0.45">
      <c r="A75">
        <v>1</v>
      </c>
      <c r="B75" s="2">
        <v>44218</v>
      </c>
      <c r="C75" s="2">
        <v>44221</v>
      </c>
      <c r="D75" t="s">
        <v>27</v>
      </c>
      <c r="E75" t="s">
        <v>113</v>
      </c>
      <c r="F75" t="s">
        <v>426</v>
      </c>
      <c r="G75">
        <v>5000</v>
      </c>
      <c r="H75">
        <v>10000</v>
      </c>
      <c r="I75">
        <v>2</v>
      </c>
      <c r="J75">
        <v>231.3</v>
      </c>
      <c r="K75">
        <v>2313000</v>
      </c>
      <c r="L75">
        <v>232</v>
      </c>
      <c r="M75">
        <v>6999.9999999998863</v>
      </c>
      <c r="N75">
        <v>625.45500000000004</v>
      </c>
      <c r="O75">
        <v>6374.5449999998864</v>
      </c>
      <c r="P75">
        <v>2320000</v>
      </c>
      <c r="Q75" t="s">
        <v>93</v>
      </c>
      <c r="R75">
        <v>1</v>
      </c>
      <c r="S75">
        <v>0</v>
      </c>
      <c r="T75">
        <v>1</v>
      </c>
      <c r="U75">
        <v>0</v>
      </c>
      <c r="V75">
        <v>900</v>
      </c>
      <c r="W75">
        <v>300</v>
      </c>
      <c r="X75">
        <v>114000</v>
      </c>
      <c r="Y75">
        <v>92500</v>
      </c>
      <c r="Z75">
        <v>4000000</v>
      </c>
      <c r="AA75">
        <v>2</v>
      </c>
      <c r="AC75" t="s">
        <v>629</v>
      </c>
      <c r="AD75" t="s">
        <v>571</v>
      </c>
      <c r="AE75" s="12">
        <v>44217.486111111109</v>
      </c>
      <c r="AF75">
        <v>1137.248</v>
      </c>
      <c r="AG75" s="12">
        <v>44218.395833333336</v>
      </c>
      <c r="AH75" s="8">
        <v>1132.117</v>
      </c>
      <c r="AI75" s="13">
        <v>-4.4999999999999997E-3</v>
      </c>
      <c r="AJ75" s="8">
        <v>-9229.41</v>
      </c>
      <c r="AK75" s="13">
        <v>-4.4999999999999997E-3</v>
      </c>
      <c r="AL75">
        <v>1798.7539999999999</v>
      </c>
      <c r="AM75">
        <v>2045629.63</v>
      </c>
      <c r="AN75">
        <v>117929.02</v>
      </c>
      <c r="AO75" s="12">
        <v>54</v>
      </c>
      <c r="AP75">
        <v>-170.91</v>
      </c>
      <c r="AQ75" s="13">
        <v>-2.07E-2</v>
      </c>
      <c r="AR75" s="13">
        <v>1.47E-2</v>
      </c>
      <c r="AS75" t="s">
        <v>572</v>
      </c>
      <c r="AU75" s="2">
        <v>44218</v>
      </c>
      <c r="AV75" t="s">
        <v>113</v>
      </c>
      <c r="AW75">
        <v>231.3</v>
      </c>
      <c r="AX75">
        <v>232</v>
      </c>
      <c r="AZ75" s="2">
        <f t="shared" si="7"/>
        <v>44217</v>
      </c>
      <c r="BA75" t="s">
        <v>140</v>
      </c>
      <c r="BB75">
        <v>1137.248</v>
      </c>
      <c r="BC75" s="8">
        <v>1132.117</v>
      </c>
      <c r="BE75" t="str">
        <f t="shared" si="8"/>
        <v>HAVELLS44217</v>
      </c>
      <c r="BF75">
        <v>1</v>
      </c>
      <c r="BH75" t="str">
        <f t="shared" si="9"/>
        <v>APOLLOTYRE44218</v>
      </c>
      <c r="BI75">
        <v>1</v>
      </c>
      <c r="BL75" t="str">
        <f t="shared" si="10"/>
        <v>APOLLOTYRE44218</v>
      </c>
      <c r="BM75">
        <v>1</v>
      </c>
      <c r="BN75">
        <f t="shared" si="11"/>
        <v>1</v>
      </c>
      <c r="BR75" t="str">
        <f t="shared" si="12"/>
        <v>HAVELLS44217</v>
      </c>
      <c r="BS75">
        <v>1</v>
      </c>
      <c r="BT75">
        <f t="shared" si="13"/>
        <v>1</v>
      </c>
      <c r="BY75" s="12"/>
      <c r="CA75" s="12"/>
      <c r="CB75" s="2"/>
      <c r="CC75" s="13"/>
      <c r="CD75" s="8"/>
      <c r="CE75" s="13"/>
      <c r="CI75" s="12"/>
      <c r="CK75" s="13"/>
      <c r="CL75" s="13"/>
      <c r="CN75" s="2"/>
    </row>
    <row r="76" spans="1:92" x14ac:dyDescent="0.45">
      <c r="A76">
        <v>2</v>
      </c>
      <c r="B76" s="2">
        <v>44218</v>
      </c>
      <c r="C76" s="2">
        <v>44221</v>
      </c>
      <c r="D76" t="s">
        <v>27</v>
      </c>
      <c r="E76" t="s">
        <v>32</v>
      </c>
      <c r="F76" t="s">
        <v>387</v>
      </c>
      <c r="G76">
        <v>9000</v>
      </c>
      <c r="H76">
        <v>18000</v>
      </c>
      <c r="I76">
        <v>2</v>
      </c>
      <c r="J76">
        <v>125.9</v>
      </c>
      <c r="K76">
        <v>2266200</v>
      </c>
      <c r="L76">
        <v>121.65</v>
      </c>
      <c r="M76">
        <v>-76500</v>
      </c>
      <c r="N76">
        <v>601.54650000000004</v>
      </c>
      <c r="O76">
        <v>-77101.546499999997</v>
      </c>
      <c r="P76">
        <v>2189700</v>
      </c>
      <c r="Q76" t="s">
        <v>93</v>
      </c>
      <c r="R76">
        <v>1</v>
      </c>
      <c r="S76">
        <v>0</v>
      </c>
      <c r="T76">
        <v>1</v>
      </c>
      <c r="U76">
        <v>0</v>
      </c>
      <c r="V76">
        <v>900</v>
      </c>
      <c r="W76">
        <v>300</v>
      </c>
      <c r="X76">
        <v>114000</v>
      </c>
      <c r="Y76">
        <v>92500</v>
      </c>
      <c r="Z76">
        <v>4000000</v>
      </c>
      <c r="AA76">
        <v>2</v>
      </c>
      <c r="AC76" t="s">
        <v>591</v>
      </c>
      <c r="AD76" t="s">
        <v>571</v>
      </c>
      <c r="AE76" s="12">
        <v>44217.486111111109</v>
      </c>
      <c r="AF76">
        <v>981.10410000000002</v>
      </c>
      <c r="AG76" s="12">
        <v>44218.395833333336</v>
      </c>
      <c r="AH76" s="8">
        <v>951.44759999999997</v>
      </c>
      <c r="AI76" s="13">
        <v>-3.0200000000000001E-2</v>
      </c>
      <c r="AJ76" s="8">
        <v>-61834.64</v>
      </c>
      <c r="AK76" s="13">
        <v>-3.0200000000000001E-2</v>
      </c>
      <c r="AL76">
        <v>2085.0279999999998</v>
      </c>
      <c r="AM76">
        <v>2045629.5</v>
      </c>
      <c r="AN76">
        <v>56094.38</v>
      </c>
      <c r="AO76" s="12">
        <v>54</v>
      </c>
      <c r="AP76">
        <v>-1145.0899999999999</v>
      </c>
      <c r="AQ76" s="13">
        <v>-3.1399999999999997E-2</v>
      </c>
      <c r="AR76" s="13">
        <v>1.6899999999999998E-2</v>
      </c>
      <c r="AS76" t="s">
        <v>572</v>
      </c>
      <c r="AU76" s="2">
        <v>44218</v>
      </c>
      <c r="AV76" t="s">
        <v>32</v>
      </c>
      <c r="AW76">
        <v>125.9</v>
      </c>
      <c r="AX76">
        <v>121.65</v>
      </c>
      <c r="AZ76" s="2">
        <f t="shared" si="7"/>
        <v>44217</v>
      </c>
      <c r="BA76" t="s">
        <v>91</v>
      </c>
      <c r="BB76">
        <v>981.10410000000002</v>
      </c>
      <c r="BC76" s="8">
        <v>951.44759999999997</v>
      </c>
      <c r="BE76" t="str">
        <f t="shared" si="8"/>
        <v>VOLTAS44217</v>
      </c>
      <c r="BF76">
        <v>1</v>
      </c>
      <c r="BH76" t="str">
        <f t="shared" si="9"/>
        <v>ASHOKLEY44218</v>
      </c>
      <c r="BI76">
        <v>1</v>
      </c>
      <c r="BL76" t="str">
        <f t="shared" si="10"/>
        <v>ASHOKLEY44218</v>
      </c>
      <c r="BM76">
        <v>1</v>
      </c>
      <c r="BN76">
        <f t="shared" si="11"/>
        <v>1</v>
      </c>
      <c r="BR76" t="str">
        <f t="shared" si="12"/>
        <v>VOLTAS44217</v>
      </c>
      <c r="BS76">
        <v>1</v>
      </c>
      <c r="BT76">
        <f t="shared" si="13"/>
        <v>1</v>
      </c>
      <c r="BY76" s="12"/>
      <c r="CA76" s="12"/>
      <c r="CB76" s="2"/>
      <c r="CC76" s="13"/>
      <c r="CD76" s="8"/>
      <c r="CE76" s="13"/>
      <c r="CI76" s="12"/>
      <c r="CK76" s="13"/>
      <c r="CL76" s="13"/>
      <c r="CN76" s="2"/>
    </row>
    <row r="77" spans="1:92" x14ac:dyDescent="0.45">
      <c r="A77">
        <v>3</v>
      </c>
      <c r="B77" s="2">
        <v>44218</v>
      </c>
      <c r="C77" s="2">
        <v>44221</v>
      </c>
      <c r="D77" t="s">
        <v>27</v>
      </c>
      <c r="E77" t="s">
        <v>65</v>
      </c>
      <c r="F77" t="s">
        <v>406</v>
      </c>
      <c r="G77">
        <v>50</v>
      </c>
      <c r="H77">
        <v>150</v>
      </c>
      <c r="I77">
        <v>3</v>
      </c>
      <c r="J77">
        <v>16228.7</v>
      </c>
      <c r="K77">
        <v>2434305</v>
      </c>
      <c r="L77">
        <v>15722.6</v>
      </c>
      <c r="M77">
        <v>-75915.000000000058</v>
      </c>
      <c r="N77">
        <v>647.013825</v>
      </c>
      <c r="O77">
        <v>-76562.01382500006</v>
      </c>
      <c r="P77">
        <v>2358390</v>
      </c>
      <c r="Q77" t="s">
        <v>93</v>
      </c>
      <c r="R77">
        <v>1</v>
      </c>
      <c r="S77">
        <v>0</v>
      </c>
      <c r="T77">
        <v>1</v>
      </c>
      <c r="U77">
        <v>0</v>
      </c>
      <c r="V77">
        <v>900</v>
      </c>
      <c r="W77">
        <v>300</v>
      </c>
      <c r="X77">
        <v>114000</v>
      </c>
      <c r="Y77">
        <v>92500</v>
      </c>
      <c r="Z77">
        <v>4000000</v>
      </c>
      <c r="AA77">
        <v>2</v>
      </c>
      <c r="AC77" t="s">
        <v>622</v>
      </c>
      <c r="AD77" t="s">
        <v>571</v>
      </c>
      <c r="AE77" s="12">
        <v>44218.486111111109</v>
      </c>
      <c r="AF77">
        <v>231.43690000000001</v>
      </c>
      <c r="AG77" s="12">
        <v>44221.392361111109</v>
      </c>
      <c r="AH77" s="8">
        <v>231.95400000000001</v>
      </c>
      <c r="AI77" s="13">
        <v>2.2000000000000001E-3</v>
      </c>
      <c r="AJ77" s="8">
        <v>4493.67</v>
      </c>
      <c r="AK77" s="13">
        <v>2.2000000000000001E-3</v>
      </c>
      <c r="AL77">
        <v>8690.1380000000008</v>
      </c>
      <c r="AM77">
        <v>2011218.88</v>
      </c>
      <c r="AN77">
        <v>60588.05</v>
      </c>
      <c r="AO77" s="12">
        <v>53</v>
      </c>
      <c r="AP77">
        <v>84.79</v>
      </c>
      <c r="AQ77" s="13">
        <v>-2.8199999999999999E-2</v>
      </c>
      <c r="AR77" s="13">
        <v>3.61E-2</v>
      </c>
      <c r="AS77" t="s">
        <v>572</v>
      </c>
      <c r="AU77" s="2">
        <v>44218</v>
      </c>
      <c r="AV77" t="s">
        <v>65</v>
      </c>
      <c r="AW77">
        <v>16228.7</v>
      </c>
      <c r="AX77">
        <v>15722.6</v>
      </c>
      <c r="AZ77" s="2">
        <f t="shared" si="7"/>
        <v>44218</v>
      </c>
      <c r="BA77" t="s">
        <v>113</v>
      </c>
      <c r="BB77">
        <v>231.43690000000001</v>
      </c>
      <c r="BC77" s="8">
        <v>231.95400000000001</v>
      </c>
      <c r="BE77" t="str">
        <f t="shared" si="8"/>
        <v>APOLLOTYRE44218</v>
      </c>
      <c r="BF77">
        <v>1</v>
      </c>
      <c r="BH77" t="str">
        <f t="shared" si="9"/>
        <v>BOSCHLTD44218</v>
      </c>
      <c r="BI77">
        <v>1</v>
      </c>
      <c r="BL77" t="str">
        <f t="shared" si="10"/>
        <v>BOSCHLTD44218</v>
      </c>
      <c r="BM77">
        <v>1</v>
      </c>
      <c r="BN77">
        <f t="shared" si="11"/>
        <v>1</v>
      </c>
      <c r="BR77" t="str">
        <f t="shared" si="12"/>
        <v>APOLLOTYRE44218</v>
      </c>
      <c r="BS77">
        <v>1</v>
      </c>
      <c r="BT77">
        <f t="shared" si="13"/>
        <v>1</v>
      </c>
      <c r="BY77" s="12"/>
      <c r="CA77" s="12"/>
      <c r="CB77" s="2"/>
      <c r="CC77" s="13"/>
      <c r="CD77" s="8"/>
      <c r="CE77" s="13"/>
      <c r="CI77" s="12"/>
      <c r="CK77" s="13"/>
      <c r="CL77" s="13"/>
      <c r="CN77" s="2"/>
    </row>
    <row r="78" spans="1:92" x14ac:dyDescent="0.45">
      <c r="A78">
        <v>4</v>
      </c>
      <c r="B78" s="2">
        <v>44218</v>
      </c>
      <c r="C78" s="2">
        <v>44221</v>
      </c>
      <c r="D78" t="s">
        <v>27</v>
      </c>
      <c r="E78" t="s">
        <v>64</v>
      </c>
      <c r="F78" t="s">
        <v>409</v>
      </c>
      <c r="G78">
        <v>350</v>
      </c>
      <c r="H78">
        <v>700</v>
      </c>
      <c r="I78">
        <v>2</v>
      </c>
      <c r="J78">
        <v>2999.8</v>
      </c>
      <c r="K78">
        <v>2099860</v>
      </c>
      <c r="L78">
        <v>2946.55</v>
      </c>
      <c r="M78">
        <v>-37275</v>
      </c>
      <c r="N78">
        <v>561.93007499999999</v>
      </c>
      <c r="O78">
        <v>-37836.930074999997</v>
      </c>
      <c r="P78">
        <v>2062585.0000000002</v>
      </c>
      <c r="Q78" t="s">
        <v>93</v>
      </c>
      <c r="R78">
        <v>1</v>
      </c>
      <c r="S78">
        <v>0</v>
      </c>
      <c r="T78">
        <v>1</v>
      </c>
      <c r="U78">
        <v>0</v>
      </c>
      <c r="V78">
        <v>900</v>
      </c>
      <c r="W78">
        <v>300</v>
      </c>
      <c r="X78">
        <v>114000</v>
      </c>
      <c r="Y78">
        <v>92500</v>
      </c>
      <c r="Z78">
        <v>4000000</v>
      </c>
      <c r="AA78">
        <v>2</v>
      </c>
      <c r="AC78" t="s">
        <v>583</v>
      </c>
      <c r="AD78" t="s">
        <v>571</v>
      </c>
      <c r="AE78" s="12">
        <v>44218.486111111109</v>
      </c>
      <c r="AF78">
        <v>125.97369999999999</v>
      </c>
      <c r="AG78" s="12">
        <v>44221.392361111109</v>
      </c>
      <c r="AH78" s="8">
        <v>121.58920000000001</v>
      </c>
      <c r="AI78" s="13">
        <v>-3.4799999999999998E-2</v>
      </c>
      <c r="AJ78" s="8">
        <v>-70000.240000000005</v>
      </c>
      <c r="AK78" s="13">
        <v>-3.4799999999999998E-2</v>
      </c>
      <c r="AL78">
        <v>15965.39</v>
      </c>
      <c r="AM78">
        <v>2011218.88</v>
      </c>
      <c r="AN78">
        <v>-9412.19</v>
      </c>
      <c r="AO78" s="12">
        <v>53</v>
      </c>
      <c r="AP78">
        <v>-1320.76</v>
      </c>
      <c r="AQ78" s="13">
        <v>-4.2299999999999997E-2</v>
      </c>
      <c r="AR78" s="13">
        <v>4.1999999999999997E-3</v>
      </c>
      <c r="AS78" t="s">
        <v>572</v>
      </c>
      <c r="AU78" s="2">
        <v>44218</v>
      </c>
      <c r="AV78" t="s">
        <v>64</v>
      </c>
      <c r="AW78">
        <v>2999.8</v>
      </c>
      <c r="AX78">
        <v>2946.55</v>
      </c>
      <c r="AZ78" s="2">
        <f t="shared" si="7"/>
        <v>44218</v>
      </c>
      <c r="BA78" t="s">
        <v>32</v>
      </c>
      <c r="BB78">
        <v>125.97369999999999</v>
      </c>
      <c r="BC78" s="8">
        <v>121.58920000000001</v>
      </c>
      <c r="BE78" t="str">
        <f t="shared" si="8"/>
        <v>ASHOKLEY44218</v>
      </c>
      <c r="BF78">
        <v>1</v>
      </c>
      <c r="BH78" t="str">
        <f t="shared" si="9"/>
        <v>EICHERMOT44218</v>
      </c>
      <c r="BI78">
        <v>1</v>
      </c>
      <c r="BL78" t="str">
        <f t="shared" si="10"/>
        <v>EICHERMOT44218</v>
      </c>
      <c r="BM78">
        <v>1</v>
      </c>
      <c r="BN78">
        <f t="shared" si="11"/>
        <v>1</v>
      </c>
      <c r="BR78" t="str">
        <f t="shared" si="12"/>
        <v>ASHOKLEY44218</v>
      </c>
      <c r="BS78">
        <v>1</v>
      </c>
      <c r="BT78">
        <f t="shared" si="13"/>
        <v>1</v>
      </c>
      <c r="BY78" s="12"/>
      <c r="CA78" s="12"/>
      <c r="CB78" s="2"/>
      <c r="CC78" s="13"/>
      <c r="CD78" s="8"/>
      <c r="CE78" s="13"/>
      <c r="CI78" s="12"/>
      <c r="CK78" s="13"/>
      <c r="CL78" s="13"/>
      <c r="CN78" s="2"/>
    </row>
    <row r="79" spans="1:92" x14ac:dyDescent="0.45">
      <c r="A79">
        <v>5</v>
      </c>
      <c r="B79" s="2">
        <v>44218</v>
      </c>
      <c r="C79" s="2">
        <v>44221</v>
      </c>
      <c r="D79" t="s">
        <v>27</v>
      </c>
      <c r="E79" t="s">
        <v>143</v>
      </c>
      <c r="F79" t="s">
        <v>434</v>
      </c>
      <c r="G79">
        <v>300</v>
      </c>
      <c r="H79">
        <v>600</v>
      </c>
      <c r="I79">
        <v>2</v>
      </c>
      <c r="J79">
        <v>3437.15</v>
      </c>
      <c r="K79">
        <v>2062290</v>
      </c>
      <c r="L79">
        <v>3379.4</v>
      </c>
      <c r="M79">
        <v>-34650</v>
      </c>
      <c r="N79">
        <v>552.14054999999996</v>
      </c>
      <c r="O79">
        <v>-35202.140549999996</v>
      </c>
      <c r="P79">
        <v>2027640</v>
      </c>
      <c r="Q79" t="s">
        <v>93</v>
      </c>
      <c r="R79">
        <v>1</v>
      </c>
      <c r="S79">
        <v>0</v>
      </c>
      <c r="T79">
        <v>1</v>
      </c>
      <c r="U79">
        <v>0</v>
      </c>
      <c r="V79">
        <v>900</v>
      </c>
      <c r="W79">
        <v>300</v>
      </c>
      <c r="X79">
        <v>114000</v>
      </c>
      <c r="Y79">
        <v>92500</v>
      </c>
      <c r="Z79">
        <v>4000000</v>
      </c>
      <c r="AA79">
        <v>2</v>
      </c>
      <c r="AC79" t="s">
        <v>631</v>
      </c>
      <c r="AD79" t="s">
        <v>571</v>
      </c>
      <c r="AE79" s="12">
        <v>44218.486111111109</v>
      </c>
      <c r="AF79">
        <v>4073.1469999999999</v>
      </c>
      <c r="AG79" s="12">
        <v>44221.392361111109</v>
      </c>
      <c r="AH79" s="8">
        <v>4115.4750000000004</v>
      </c>
      <c r="AI79" s="13">
        <v>1.04E-2</v>
      </c>
      <c r="AJ79" s="8">
        <v>20900.509999999998</v>
      </c>
      <c r="AK79" s="13">
        <v>1.04E-2</v>
      </c>
      <c r="AL79">
        <v>493.77510000000001</v>
      </c>
      <c r="AM79">
        <v>2011218.88</v>
      </c>
      <c r="AN79">
        <v>11488.32</v>
      </c>
      <c r="AO79" s="12">
        <v>53</v>
      </c>
      <c r="AP79">
        <v>394.35</v>
      </c>
      <c r="AQ79" s="13">
        <v>-5.7000000000000002E-3</v>
      </c>
      <c r="AR79" s="13">
        <v>2.5000000000000001E-2</v>
      </c>
      <c r="AS79" t="s">
        <v>572</v>
      </c>
      <c r="AU79" s="2">
        <v>44218</v>
      </c>
      <c r="AV79" t="s">
        <v>143</v>
      </c>
      <c r="AW79">
        <v>3437.15</v>
      </c>
      <c r="AX79">
        <v>3379.4</v>
      </c>
      <c r="AZ79" s="2">
        <f t="shared" si="7"/>
        <v>44218</v>
      </c>
      <c r="BA79" t="s">
        <v>204</v>
      </c>
      <c r="BB79">
        <v>4073.1469999999999</v>
      </c>
      <c r="BC79" s="8">
        <v>4115.4750000000004</v>
      </c>
      <c r="BE79" t="str">
        <f t="shared" si="8"/>
        <v>BAJAJ_AUTO44218</v>
      </c>
      <c r="BF79">
        <v>1</v>
      </c>
      <c r="BH79" t="str">
        <f t="shared" si="9"/>
        <v>HEROMOTOCO44218</v>
      </c>
      <c r="BI79">
        <v>1</v>
      </c>
      <c r="BL79" t="str">
        <f t="shared" si="10"/>
        <v>HEROMOTOCO44218</v>
      </c>
      <c r="BM79">
        <v>1</v>
      </c>
      <c r="BN79">
        <f t="shared" si="11"/>
        <v>1</v>
      </c>
      <c r="BR79" t="str">
        <f t="shared" si="12"/>
        <v>BAJAJ_AUTO44218</v>
      </c>
      <c r="BS79">
        <v>1</v>
      </c>
      <c r="BT79" t="str">
        <f t="shared" si="13"/>
        <v>ERROR</v>
      </c>
      <c r="BY79" s="12"/>
      <c r="CA79" s="12"/>
      <c r="CB79" s="2"/>
      <c r="CC79" s="13"/>
      <c r="CD79" s="8"/>
      <c r="CE79" s="13"/>
      <c r="CI79" s="12"/>
      <c r="CK79" s="13"/>
      <c r="CL79" s="13"/>
      <c r="CN79" s="2"/>
    </row>
    <row r="80" spans="1:92" x14ac:dyDescent="0.45">
      <c r="A80">
        <v>6</v>
      </c>
      <c r="B80" s="2">
        <v>44218</v>
      </c>
      <c r="C80" s="2">
        <v>44221</v>
      </c>
      <c r="D80" t="s">
        <v>27</v>
      </c>
      <c r="E80" t="s">
        <v>75</v>
      </c>
      <c r="F80" t="s">
        <v>435</v>
      </c>
      <c r="G80">
        <v>7000</v>
      </c>
      <c r="H80">
        <v>14000</v>
      </c>
      <c r="I80">
        <v>2</v>
      </c>
      <c r="J80">
        <v>160.19999999999999</v>
      </c>
      <c r="K80">
        <v>2242800</v>
      </c>
      <c r="L80">
        <v>156.44999999999999</v>
      </c>
      <c r="M80">
        <v>-52500</v>
      </c>
      <c r="N80">
        <v>598.46850000000006</v>
      </c>
      <c r="O80">
        <v>-53098.468500000003</v>
      </c>
      <c r="P80">
        <v>2190300</v>
      </c>
      <c r="Q80" t="s">
        <v>93</v>
      </c>
      <c r="R80">
        <v>1</v>
      </c>
      <c r="S80">
        <v>0</v>
      </c>
      <c r="T80">
        <v>1</v>
      </c>
      <c r="U80">
        <v>0</v>
      </c>
      <c r="V80">
        <v>900</v>
      </c>
      <c r="W80">
        <v>300</v>
      </c>
      <c r="X80">
        <v>114000</v>
      </c>
      <c r="Y80">
        <v>92500</v>
      </c>
      <c r="Z80">
        <v>4000000</v>
      </c>
      <c r="AA80">
        <v>2</v>
      </c>
      <c r="AC80" t="s">
        <v>602</v>
      </c>
      <c r="AD80" t="s">
        <v>571</v>
      </c>
      <c r="AE80" s="12">
        <v>44218.486111111109</v>
      </c>
      <c r="AF80">
        <v>16237.09</v>
      </c>
      <c r="AG80" s="12">
        <v>44221.392361111109</v>
      </c>
      <c r="AH80" s="8">
        <v>15714.74</v>
      </c>
      <c r="AI80" s="13">
        <v>-3.2199999999999999E-2</v>
      </c>
      <c r="AJ80" s="8">
        <v>-64701.25</v>
      </c>
      <c r="AK80" s="13">
        <v>-3.2199999999999999E-2</v>
      </c>
      <c r="AL80">
        <v>123.8657</v>
      </c>
      <c r="AM80">
        <v>2011218.88</v>
      </c>
      <c r="AN80">
        <v>-53212.93</v>
      </c>
      <c r="AO80" s="12">
        <v>53</v>
      </c>
      <c r="AP80">
        <v>-1220.78</v>
      </c>
      <c r="AQ80" s="13">
        <v>-4.1399999999999999E-2</v>
      </c>
      <c r="AR80" s="13">
        <v>2.0000000000000001E-4</v>
      </c>
      <c r="AS80" t="s">
        <v>572</v>
      </c>
      <c r="AU80" s="2">
        <v>44218</v>
      </c>
      <c r="AV80" t="s">
        <v>75</v>
      </c>
      <c r="AW80">
        <v>160.19999999999999</v>
      </c>
      <c r="AX80">
        <v>156.44999999999999</v>
      </c>
      <c r="AZ80" s="2">
        <f t="shared" si="7"/>
        <v>44218</v>
      </c>
      <c r="BA80" t="s">
        <v>65</v>
      </c>
      <c r="BB80">
        <v>16237.09</v>
      </c>
      <c r="BC80" s="8">
        <v>15714.74</v>
      </c>
      <c r="BE80" t="str">
        <f t="shared" si="8"/>
        <v>BOSCHLTD44218</v>
      </c>
      <c r="BF80">
        <v>1</v>
      </c>
      <c r="BH80" t="str">
        <f t="shared" si="9"/>
        <v>MOTHERSUMI44218</v>
      </c>
      <c r="BI80">
        <v>1</v>
      </c>
      <c r="BL80" t="str">
        <f t="shared" si="10"/>
        <v>MOTHERSUMI44218</v>
      </c>
      <c r="BM80">
        <v>1</v>
      </c>
      <c r="BN80">
        <f t="shared" si="11"/>
        <v>1</v>
      </c>
      <c r="BR80" t="str">
        <f t="shared" si="12"/>
        <v>BOSCHLTD44218</v>
      </c>
      <c r="BS80">
        <v>1</v>
      </c>
      <c r="BT80">
        <f t="shared" si="13"/>
        <v>1</v>
      </c>
      <c r="BY80" s="12"/>
      <c r="CA80" s="12"/>
      <c r="CB80" s="2"/>
      <c r="CC80" s="13"/>
      <c r="CD80" s="8"/>
      <c r="CE80" s="13"/>
      <c r="CI80" s="12"/>
      <c r="CK80" s="13"/>
      <c r="CL80" s="13"/>
      <c r="CN80" s="2"/>
    </row>
    <row r="81" spans="1:92" x14ac:dyDescent="0.45">
      <c r="A81">
        <v>1</v>
      </c>
      <c r="B81" s="2">
        <v>44221</v>
      </c>
      <c r="C81" s="2">
        <v>44223</v>
      </c>
      <c r="D81" t="s">
        <v>27</v>
      </c>
      <c r="E81" t="s">
        <v>55</v>
      </c>
      <c r="F81" t="s">
        <v>393</v>
      </c>
      <c r="G81">
        <v>800</v>
      </c>
      <c r="H81">
        <v>1600</v>
      </c>
      <c r="I81">
        <v>2</v>
      </c>
      <c r="J81">
        <v>1237</v>
      </c>
      <c r="K81">
        <v>1979200</v>
      </c>
      <c r="L81">
        <v>1158.3</v>
      </c>
      <c r="M81">
        <v>-125920.00000000007</v>
      </c>
      <c r="N81">
        <v>517.38480000000004</v>
      </c>
      <c r="O81">
        <v>-126437.38480000007</v>
      </c>
      <c r="P81">
        <v>1853280</v>
      </c>
      <c r="Q81" t="s">
        <v>93</v>
      </c>
      <c r="R81">
        <v>1</v>
      </c>
      <c r="S81">
        <v>0</v>
      </c>
      <c r="T81">
        <v>1</v>
      </c>
      <c r="U81">
        <v>0</v>
      </c>
      <c r="V81">
        <v>900</v>
      </c>
      <c r="W81">
        <v>300</v>
      </c>
      <c r="X81">
        <v>102500</v>
      </c>
      <c r="Y81">
        <v>92500</v>
      </c>
      <c r="Z81">
        <v>4000000</v>
      </c>
      <c r="AA81">
        <v>2</v>
      </c>
      <c r="AC81" t="s">
        <v>605</v>
      </c>
      <c r="AD81" t="s">
        <v>571</v>
      </c>
      <c r="AE81" s="12">
        <v>44218.486111111109</v>
      </c>
      <c r="AF81">
        <v>3001.3530000000001</v>
      </c>
      <c r="AG81" s="12">
        <v>44221.392361111109</v>
      </c>
      <c r="AH81" s="8">
        <v>2945.0030000000002</v>
      </c>
      <c r="AI81" s="13">
        <v>-1.8800000000000001E-2</v>
      </c>
      <c r="AJ81" s="8">
        <v>-37760.36</v>
      </c>
      <c r="AK81" s="13">
        <v>-1.8800000000000001E-2</v>
      </c>
      <c r="AL81">
        <v>670.10400000000004</v>
      </c>
      <c r="AM81">
        <v>2011218.88</v>
      </c>
      <c r="AN81">
        <v>-90973.29</v>
      </c>
      <c r="AO81" s="12">
        <v>53</v>
      </c>
      <c r="AP81">
        <v>-712.46</v>
      </c>
      <c r="AQ81" s="13">
        <v>-2.1600000000000001E-2</v>
      </c>
      <c r="AR81" s="13">
        <v>1.1599999999999999E-2</v>
      </c>
      <c r="AS81" t="s">
        <v>572</v>
      </c>
      <c r="AU81" s="2">
        <v>44221</v>
      </c>
      <c r="AV81" t="s">
        <v>55</v>
      </c>
      <c r="AW81">
        <v>1237</v>
      </c>
      <c r="AX81">
        <v>1158.3</v>
      </c>
      <c r="AZ81" s="2">
        <f t="shared" si="7"/>
        <v>44218</v>
      </c>
      <c r="BA81" t="s">
        <v>64</v>
      </c>
      <c r="BB81">
        <v>3001.3530000000001</v>
      </c>
      <c r="BC81" s="8">
        <v>2945.0030000000002</v>
      </c>
      <c r="BE81" t="str">
        <f t="shared" si="8"/>
        <v>EICHERMOT44218</v>
      </c>
      <c r="BF81">
        <v>1</v>
      </c>
      <c r="BH81" t="str">
        <f t="shared" si="9"/>
        <v>SRTRANSFIN44221</v>
      </c>
      <c r="BI81">
        <v>1</v>
      </c>
      <c r="BL81" t="str">
        <f t="shared" si="10"/>
        <v>SRTRANSFIN44221</v>
      </c>
      <c r="BM81">
        <v>1</v>
      </c>
      <c r="BN81">
        <f t="shared" si="11"/>
        <v>1</v>
      </c>
      <c r="BR81" t="str">
        <f t="shared" si="12"/>
        <v>EICHERMOT44218</v>
      </c>
      <c r="BS81">
        <v>1</v>
      </c>
      <c r="BT81">
        <f t="shared" si="13"/>
        <v>1</v>
      </c>
      <c r="BY81" s="12"/>
      <c r="CA81" s="12"/>
      <c r="CB81" s="2"/>
      <c r="CC81" s="13"/>
      <c r="CD81" s="8"/>
      <c r="CE81" s="13"/>
      <c r="CI81" s="12"/>
      <c r="CK81" s="13"/>
      <c r="CL81" s="13"/>
      <c r="CN81" s="2"/>
    </row>
    <row r="82" spans="1:92" x14ac:dyDescent="0.45">
      <c r="A82">
        <v>1</v>
      </c>
      <c r="B82" s="2">
        <v>44228</v>
      </c>
      <c r="C82" s="2">
        <v>44229</v>
      </c>
      <c r="D82" t="s">
        <v>27</v>
      </c>
      <c r="E82" t="s">
        <v>58</v>
      </c>
      <c r="F82" t="s">
        <v>436</v>
      </c>
      <c r="G82">
        <v>900</v>
      </c>
      <c r="H82">
        <v>1800</v>
      </c>
      <c r="I82">
        <v>2</v>
      </c>
      <c r="J82">
        <v>915.85</v>
      </c>
      <c r="K82">
        <v>1648530</v>
      </c>
      <c r="L82">
        <v>986</v>
      </c>
      <c r="M82">
        <v>126269.99999999996</v>
      </c>
      <c r="N82">
        <v>462.14955000000003</v>
      </c>
      <c r="O82">
        <v>125807.85044999995</v>
      </c>
      <c r="P82">
        <v>1774800</v>
      </c>
      <c r="Q82" t="s">
        <v>93</v>
      </c>
      <c r="R82">
        <v>1</v>
      </c>
      <c r="S82">
        <v>0</v>
      </c>
      <c r="T82">
        <v>1</v>
      </c>
      <c r="U82">
        <v>0</v>
      </c>
      <c r="V82">
        <v>900</v>
      </c>
      <c r="W82">
        <v>300</v>
      </c>
      <c r="X82">
        <v>102500</v>
      </c>
      <c r="Y82">
        <v>92500</v>
      </c>
      <c r="Z82">
        <v>4000000</v>
      </c>
      <c r="AA82">
        <v>2</v>
      </c>
      <c r="AC82" t="s">
        <v>632</v>
      </c>
      <c r="AD82" t="s">
        <v>571</v>
      </c>
      <c r="AE82" s="12">
        <v>44218.486111111109</v>
      </c>
      <c r="AF82">
        <v>3438.8960000000002</v>
      </c>
      <c r="AG82" s="12">
        <v>44221.392361111109</v>
      </c>
      <c r="AH82" s="8">
        <v>3377.5819999999999</v>
      </c>
      <c r="AI82" s="13">
        <v>-1.78E-2</v>
      </c>
      <c r="AJ82" s="8">
        <v>-35859.14</v>
      </c>
      <c r="AK82" s="13">
        <v>-1.78E-2</v>
      </c>
      <c r="AL82">
        <v>584.8442</v>
      </c>
      <c r="AM82">
        <v>2011218.75</v>
      </c>
      <c r="AN82">
        <v>-126832.43</v>
      </c>
      <c r="AO82" s="12">
        <v>53</v>
      </c>
      <c r="AP82">
        <v>-676.59</v>
      </c>
      <c r="AQ82" s="13">
        <v>-2.2499999999999999E-2</v>
      </c>
      <c r="AR82" s="13">
        <v>1.4E-2</v>
      </c>
      <c r="AS82" t="s">
        <v>572</v>
      </c>
      <c r="AU82" s="2">
        <v>44228</v>
      </c>
      <c r="AV82" t="s">
        <v>58</v>
      </c>
      <c r="AW82">
        <v>915.85</v>
      </c>
      <c r="AX82">
        <v>986</v>
      </c>
      <c r="AZ82" s="2">
        <f t="shared" si="7"/>
        <v>44218</v>
      </c>
      <c r="BA82" t="s">
        <v>143</v>
      </c>
      <c r="BB82">
        <v>3438.8960000000002</v>
      </c>
      <c r="BC82" s="8">
        <v>3377.5819999999999</v>
      </c>
      <c r="BE82" t="str">
        <f t="shared" si="8"/>
        <v>HEROMOTOCO44218</v>
      </c>
      <c r="BF82">
        <v>1</v>
      </c>
      <c r="BH82" t="str">
        <f t="shared" si="9"/>
        <v>INDUSINDBK44228</v>
      </c>
      <c r="BI82">
        <v>1</v>
      </c>
      <c r="BL82" t="str">
        <f t="shared" si="10"/>
        <v>INDUSINDBK44228</v>
      </c>
      <c r="BM82">
        <v>1</v>
      </c>
      <c r="BN82">
        <f t="shared" si="11"/>
        <v>1</v>
      </c>
      <c r="BR82" t="str">
        <f t="shared" si="12"/>
        <v>HEROMOTOCO44218</v>
      </c>
      <c r="BS82">
        <v>1</v>
      </c>
      <c r="BT82">
        <f t="shared" si="13"/>
        <v>1</v>
      </c>
      <c r="BY82" s="12"/>
      <c r="CA82" s="12"/>
      <c r="CB82" s="2"/>
      <c r="CC82" s="13"/>
      <c r="CD82" s="8"/>
      <c r="CE82" s="13"/>
      <c r="CI82" s="12"/>
      <c r="CK82" s="13"/>
      <c r="CL82" s="13"/>
      <c r="CN82" s="2"/>
    </row>
    <row r="83" spans="1:92" x14ac:dyDescent="0.45">
      <c r="A83">
        <v>1</v>
      </c>
      <c r="B83" s="2">
        <v>44229</v>
      </c>
      <c r="C83" s="2">
        <v>44230</v>
      </c>
      <c r="D83" t="s">
        <v>27</v>
      </c>
      <c r="E83" t="s">
        <v>154</v>
      </c>
      <c r="F83" t="s">
        <v>437</v>
      </c>
      <c r="G83">
        <v>500</v>
      </c>
      <c r="H83">
        <v>1000</v>
      </c>
      <c r="I83">
        <v>2</v>
      </c>
      <c r="J83">
        <v>1770.15</v>
      </c>
      <c r="K83">
        <v>1770150</v>
      </c>
      <c r="L83">
        <v>1779.75</v>
      </c>
      <c r="M83">
        <v>9599.9999999999091</v>
      </c>
      <c r="N83">
        <v>479.23649999999998</v>
      </c>
      <c r="O83">
        <v>9120.76349999991</v>
      </c>
      <c r="P83">
        <v>1779750</v>
      </c>
      <c r="Q83" t="s">
        <v>93</v>
      </c>
      <c r="R83">
        <v>2</v>
      </c>
      <c r="S83">
        <v>1</v>
      </c>
      <c r="T83">
        <v>1</v>
      </c>
      <c r="U83">
        <v>0</v>
      </c>
      <c r="V83">
        <v>900</v>
      </c>
      <c r="W83">
        <v>300</v>
      </c>
      <c r="X83">
        <v>114500</v>
      </c>
      <c r="Y83">
        <v>92500</v>
      </c>
      <c r="Z83">
        <v>4000000</v>
      </c>
      <c r="AA83">
        <v>2</v>
      </c>
      <c r="AC83" t="s">
        <v>633</v>
      </c>
      <c r="AD83" t="s">
        <v>571</v>
      </c>
      <c r="AE83" s="12">
        <v>44218.486111111109</v>
      </c>
      <c r="AF83">
        <v>160.2801</v>
      </c>
      <c r="AG83" s="12">
        <v>44221.392361111109</v>
      </c>
      <c r="AH83" s="8">
        <v>156.37180000000001</v>
      </c>
      <c r="AI83" s="13">
        <v>-2.4400000000000002E-2</v>
      </c>
      <c r="AJ83" s="8">
        <v>-49041.94</v>
      </c>
      <c r="AK83" s="13">
        <v>-2.4400000000000002E-2</v>
      </c>
      <c r="AL83">
        <v>12548.15</v>
      </c>
      <c r="AM83">
        <v>2011218.88</v>
      </c>
      <c r="AN83">
        <v>-175874.37</v>
      </c>
      <c r="AO83" s="12">
        <v>53</v>
      </c>
      <c r="AP83">
        <v>-925.32</v>
      </c>
      <c r="AQ83" s="13">
        <v>-3.2300000000000002E-2</v>
      </c>
      <c r="AR83" s="13">
        <v>7.6E-3</v>
      </c>
      <c r="AS83" t="s">
        <v>572</v>
      </c>
      <c r="AU83" s="2">
        <v>44229</v>
      </c>
      <c r="AV83" t="s">
        <v>154</v>
      </c>
      <c r="AW83">
        <v>1770.15</v>
      </c>
      <c r="AX83">
        <v>1779.75</v>
      </c>
      <c r="AZ83" s="2">
        <f t="shared" si="7"/>
        <v>44218</v>
      </c>
      <c r="BA83" t="s">
        <v>75</v>
      </c>
      <c r="BB83">
        <v>160.2801</v>
      </c>
      <c r="BC83" s="8">
        <v>156.37180000000001</v>
      </c>
      <c r="BE83" t="str">
        <f t="shared" si="8"/>
        <v>MOTHERSUMI44218</v>
      </c>
      <c r="BF83">
        <v>1</v>
      </c>
      <c r="BH83" t="str">
        <f t="shared" si="9"/>
        <v>ACC44229</v>
      </c>
      <c r="BI83">
        <v>1</v>
      </c>
      <c r="BL83" t="str">
        <f t="shared" si="10"/>
        <v>ACC44229</v>
      </c>
      <c r="BM83">
        <v>1</v>
      </c>
      <c r="BN83">
        <f t="shared" si="11"/>
        <v>1</v>
      </c>
      <c r="BR83" t="str">
        <f t="shared" si="12"/>
        <v>MOTHERSUMI44218</v>
      </c>
      <c r="BS83">
        <v>1</v>
      </c>
      <c r="BT83">
        <f t="shared" si="13"/>
        <v>1</v>
      </c>
      <c r="BY83" s="12"/>
      <c r="CA83" s="12"/>
      <c r="CB83" s="2"/>
      <c r="CC83" s="13"/>
      <c r="CD83" s="8"/>
      <c r="CE83" s="13"/>
      <c r="CI83" s="12"/>
      <c r="CK83" s="13"/>
      <c r="CL83" s="13"/>
      <c r="CN83" s="2"/>
    </row>
    <row r="84" spans="1:92" x14ac:dyDescent="0.45">
      <c r="A84">
        <v>2</v>
      </c>
      <c r="B84" s="2">
        <v>44229</v>
      </c>
      <c r="C84" s="2">
        <v>44230</v>
      </c>
      <c r="D84" t="s">
        <v>27</v>
      </c>
      <c r="E84" t="s">
        <v>105</v>
      </c>
      <c r="F84" t="s">
        <v>438</v>
      </c>
      <c r="G84">
        <v>3000</v>
      </c>
      <c r="H84">
        <v>6000</v>
      </c>
      <c r="I84">
        <v>2</v>
      </c>
      <c r="J84">
        <v>275.39999999999998</v>
      </c>
      <c r="K84">
        <v>1652399.9999999998</v>
      </c>
      <c r="L84">
        <v>277.8</v>
      </c>
      <c r="M84">
        <v>14400.000000000204</v>
      </c>
      <c r="N84">
        <v>448.09199999999998</v>
      </c>
      <c r="O84">
        <v>13951.908000000203</v>
      </c>
      <c r="P84">
        <v>1666800</v>
      </c>
      <c r="Q84" t="s">
        <v>93</v>
      </c>
      <c r="R84">
        <v>2</v>
      </c>
      <c r="S84">
        <v>1</v>
      </c>
      <c r="T84">
        <v>1</v>
      </c>
      <c r="U84">
        <v>0</v>
      </c>
      <c r="V84">
        <v>900</v>
      </c>
      <c r="W84">
        <v>300</v>
      </c>
      <c r="X84">
        <v>114500</v>
      </c>
      <c r="Y84">
        <v>92500</v>
      </c>
      <c r="Z84">
        <v>4000000</v>
      </c>
      <c r="AA84">
        <v>2</v>
      </c>
      <c r="AC84" t="s">
        <v>589</v>
      </c>
      <c r="AD84" t="s">
        <v>571</v>
      </c>
      <c r="AE84" s="12">
        <v>44221.434027777781</v>
      </c>
      <c r="AF84">
        <v>1238.7190000000001</v>
      </c>
      <c r="AG84" s="12">
        <v>44223.392361111109</v>
      </c>
      <c r="AH84" s="8">
        <v>1154.307</v>
      </c>
      <c r="AI84" s="13">
        <v>-6.8099999999999994E-2</v>
      </c>
      <c r="AJ84" s="8">
        <v>-133892.21</v>
      </c>
      <c r="AK84" s="13">
        <v>-6.8099999999999994E-2</v>
      </c>
      <c r="AL84">
        <v>1586.175</v>
      </c>
      <c r="AM84">
        <v>1964825.13</v>
      </c>
      <c r="AN84">
        <v>-309766.57</v>
      </c>
      <c r="AO84" s="12">
        <v>68</v>
      </c>
      <c r="AP84">
        <v>-1969</v>
      </c>
      <c r="AQ84" s="13">
        <v>-7.1400000000000005E-2</v>
      </c>
      <c r="AR84" s="13">
        <v>1.03E-2</v>
      </c>
      <c r="AS84" t="s">
        <v>572</v>
      </c>
      <c r="AU84" s="2">
        <v>44229</v>
      </c>
      <c r="AV84" t="s">
        <v>105</v>
      </c>
      <c r="AW84">
        <v>275.39999999999998</v>
      </c>
      <c r="AX84">
        <v>277.8</v>
      </c>
      <c r="AZ84" s="2">
        <f t="shared" si="7"/>
        <v>44221</v>
      </c>
      <c r="BA84" t="s">
        <v>55</v>
      </c>
      <c r="BB84">
        <v>1238.7190000000001</v>
      </c>
      <c r="BC84" s="8">
        <v>1154.307</v>
      </c>
      <c r="BE84" t="str">
        <f t="shared" si="8"/>
        <v>SRTRANSFIN44221</v>
      </c>
      <c r="BF84">
        <v>1</v>
      </c>
      <c r="BH84" t="str">
        <f t="shared" si="9"/>
        <v>AMBUJACEM44229</v>
      </c>
      <c r="BI84">
        <v>1</v>
      </c>
      <c r="BL84" t="str">
        <f t="shared" si="10"/>
        <v>AMBUJACEM44229</v>
      </c>
      <c r="BM84">
        <v>1</v>
      </c>
      <c r="BN84">
        <f t="shared" si="11"/>
        <v>1</v>
      </c>
      <c r="BR84" t="str">
        <f t="shared" si="12"/>
        <v>SRTRANSFIN44221</v>
      </c>
      <c r="BS84">
        <v>1</v>
      </c>
      <c r="BT84">
        <f t="shared" si="13"/>
        <v>1</v>
      </c>
      <c r="BY84" s="12"/>
      <c r="CA84" s="12"/>
      <c r="CB84" s="2"/>
      <c r="CC84" s="13"/>
      <c r="CD84" s="8"/>
      <c r="CE84" s="13"/>
      <c r="CI84" s="12"/>
      <c r="CK84" s="13"/>
      <c r="CL84" s="13"/>
      <c r="CN84" s="2"/>
    </row>
    <row r="85" spans="1:92" x14ac:dyDescent="0.45">
      <c r="A85">
        <v>3</v>
      </c>
      <c r="B85" s="2">
        <v>44229</v>
      </c>
      <c r="C85" s="2">
        <v>44230</v>
      </c>
      <c r="D85" t="s">
        <v>27</v>
      </c>
      <c r="E85" t="s">
        <v>32</v>
      </c>
      <c r="F85" t="s">
        <v>387</v>
      </c>
      <c r="G85">
        <v>9000</v>
      </c>
      <c r="H85">
        <v>18000</v>
      </c>
      <c r="I85">
        <v>2</v>
      </c>
      <c r="J85">
        <v>131.35</v>
      </c>
      <c r="K85">
        <v>2364300</v>
      </c>
      <c r="L85">
        <v>135.65</v>
      </c>
      <c r="M85">
        <v>77400.000000000204</v>
      </c>
      <c r="N85">
        <v>648.81000000000006</v>
      </c>
      <c r="O85">
        <v>76751.190000000206</v>
      </c>
      <c r="P85">
        <v>2441700</v>
      </c>
      <c r="Q85" t="s">
        <v>93</v>
      </c>
      <c r="R85">
        <v>1</v>
      </c>
      <c r="S85">
        <v>0</v>
      </c>
      <c r="T85">
        <v>1</v>
      </c>
      <c r="U85">
        <v>0</v>
      </c>
      <c r="V85">
        <v>900</v>
      </c>
      <c r="W85">
        <v>300</v>
      </c>
      <c r="X85">
        <v>114000</v>
      </c>
      <c r="Y85">
        <v>92500</v>
      </c>
      <c r="Z85">
        <v>4000000</v>
      </c>
      <c r="AA85">
        <v>2</v>
      </c>
      <c r="AC85" t="s">
        <v>634</v>
      </c>
      <c r="AD85" t="s">
        <v>571</v>
      </c>
      <c r="AE85" s="12">
        <v>44228.434027777781</v>
      </c>
      <c r="AF85">
        <v>916.3279</v>
      </c>
      <c r="AG85" s="12">
        <v>44229.392361111109</v>
      </c>
      <c r="AH85" s="8">
        <v>985.36310000000003</v>
      </c>
      <c r="AI85" s="13">
        <v>7.5300000000000006E-2</v>
      </c>
      <c r="AJ85" s="8">
        <v>146010.44</v>
      </c>
      <c r="AK85" s="13">
        <v>7.5300000000000006E-2</v>
      </c>
      <c r="AL85">
        <v>2115.0140000000001</v>
      </c>
      <c r="AM85">
        <v>1938046.63</v>
      </c>
      <c r="AN85">
        <v>-163756.13</v>
      </c>
      <c r="AO85" s="12">
        <v>73</v>
      </c>
      <c r="AP85">
        <v>2000.14</v>
      </c>
      <c r="AQ85" s="13">
        <v>-6.1000000000000004E-3</v>
      </c>
      <c r="AR85" s="13">
        <v>9.3899999999999997E-2</v>
      </c>
      <c r="AS85" t="s">
        <v>572</v>
      </c>
      <c r="AU85" s="2">
        <v>44229</v>
      </c>
      <c r="AV85" t="s">
        <v>32</v>
      </c>
      <c r="AW85">
        <v>131.35</v>
      </c>
      <c r="AX85">
        <v>135.65</v>
      </c>
      <c r="AZ85" s="2">
        <f t="shared" si="7"/>
        <v>44228</v>
      </c>
      <c r="BA85" t="s">
        <v>58</v>
      </c>
      <c r="BB85">
        <v>916.3279</v>
      </c>
      <c r="BC85" s="8">
        <v>985.36310000000003</v>
      </c>
      <c r="BE85" t="str">
        <f t="shared" si="8"/>
        <v>INDUSINDBK44228</v>
      </c>
      <c r="BF85">
        <v>1</v>
      </c>
      <c r="BH85" t="str">
        <f t="shared" si="9"/>
        <v>ASHOKLEY44229</v>
      </c>
      <c r="BI85">
        <v>1</v>
      </c>
      <c r="BL85" t="str">
        <f t="shared" si="10"/>
        <v>ASHOKLEY44229</v>
      </c>
      <c r="BM85">
        <v>1</v>
      </c>
      <c r="BN85">
        <f t="shared" si="11"/>
        <v>1</v>
      </c>
      <c r="BR85" t="str">
        <f t="shared" si="12"/>
        <v>INDUSINDBK44228</v>
      </c>
      <c r="BS85">
        <v>1</v>
      </c>
      <c r="BT85">
        <f t="shared" si="13"/>
        <v>1</v>
      </c>
      <c r="BY85" s="12"/>
      <c r="CA85" s="12"/>
      <c r="CB85" s="2"/>
      <c r="CC85" s="13"/>
      <c r="CD85" s="8"/>
      <c r="CE85" s="13"/>
      <c r="CI85" s="12"/>
      <c r="CK85" s="13"/>
      <c r="CL85" s="13"/>
      <c r="CN85" s="2"/>
    </row>
    <row r="86" spans="1:92" x14ac:dyDescent="0.45">
      <c r="A86">
        <v>4</v>
      </c>
      <c r="B86" s="2">
        <v>44229</v>
      </c>
      <c r="C86" s="2">
        <v>44230</v>
      </c>
      <c r="D86" t="s">
        <v>27</v>
      </c>
      <c r="E86" t="s">
        <v>123</v>
      </c>
      <c r="F86" t="s">
        <v>439</v>
      </c>
      <c r="G86">
        <v>1200</v>
      </c>
      <c r="H86">
        <v>2400</v>
      </c>
      <c r="I86">
        <v>2</v>
      </c>
      <c r="J86">
        <v>743.95</v>
      </c>
      <c r="K86">
        <v>1785480</v>
      </c>
      <c r="L86">
        <v>756.95</v>
      </c>
      <c r="M86">
        <v>31200</v>
      </c>
      <c r="N86">
        <v>486.29160000000002</v>
      </c>
      <c r="O86">
        <v>30713.7084</v>
      </c>
      <c r="P86">
        <v>1816680</v>
      </c>
      <c r="Q86" t="s">
        <v>93</v>
      </c>
      <c r="R86">
        <v>1</v>
      </c>
      <c r="S86">
        <v>0</v>
      </c>
      <c r="T86">
        <v>1</v>
      </c>
      <c r="U86">
        <v>0</v>
      </c>
      <c r="V86">
        <v>900</v>
      </c>
      <c r="W86">
        <v>300</v>
      </c>
      <c r="X86">
        <v>114000</v>
      </c>
      <c r="Y86">
        <v>92500</v>
      </c>
      <c r="Z86">
        <v>4000000</v>
      </c>
      <c r="AA86">
        <v>2</v>
      </c>
      <c r="AC86" t="s">
        <v>635</v>
      </c>
      <c r="AD86" t="s">
        <v>571</v>
      </c>
      <c r="AE86" s="12">
        <v>44229.486111111109</v>
      </c>
      <c r="AF86">
        <v>1767.69</v>
      </c>
      <c r="AG86" s="12">
        <v>44230.392361111109</v>
      </c>
      <c r="AH86" s="8">
        <v>1778.779</v>
      </c>
      <c r="AI86" s="13">
        <v>6.3E-3</v>
      </c>
      <c r="AJ86" s="8">
        <v>12340.86</v>
      </c>
      <c r="AK86" s="13">
        <v>6.3E-3</v>
      </c>
      <c r="AL86">
        <v>1112.8920000000001</v>
      </c>
      <c r="AM86">
        <v>1967248.75</v>
      </c>
      <c r="AN86">
        <v>-151415.26999999999</v>
      </c>
      <c r="AO86" s="12">
        <v>57</v>
      </c>
      <c r="AP86">
        <v>216.51</v>
      </c>
      <c r="AQ86" s="13">
        <v>-0.01</v>
      </c>
      <c r="AR86" s="13">
        <v>1.52E-2</v>
      </c>
      <c r="AS86" t="s">
        <v>572</v>
      </c>
      <c r="AU86" s="2">
        <v>44229</v>
      </c>
      <c r="AV86" t="s">
        <v>123</v>
      </c>
      <c r="AW86">
        <v>743.95</v>
      </c>
      <c r="AX86">
        <v>756.95</v>
      </c>
      <c r="AZ86" s="2">
        <f t="shared" si="7"/>
        <v>44229</v>
      </c>
      <c r="BA86" t="s">
        <v>154</v>
      </c>
      <c r="BB86">
        <v>1767.69</v>
      </c>
      <c r="BC86" s="8">
        <v>1778.779</v>
      </c>
      <c r="BE86" t="str">
        <f t="shared" si="8"/>
        <v>ACC44229</v>
      </c>
      <c r="BF86">
        <v>1</v>
      </c>
      <c r="BH86" t="str">
        <f t="shared" si="9"/>
        <v>CUMMINSIND44229</v>
      </c>
      <c r="BI86">
        <v>1</v>
      </c>
      <c r="BL86" t="str">
        <f t="shared" si="10"/>
        <v>CUMMINSIND44229</v>
      </c>
      <c r="BM86">
        <v>1</v>
      </c>
      <c r="BN86">
        <f t="shared" si="11"/>
        <v>1</v>
      </c>
      <c r="BR86" t="str">
        <f t="shared" si="12"/>
        <v>ACC44229</v>
      </c>
      <c r="BS86">
        <v>1</v>
      </c>
      <c r="BT86">
        <f t="shared" si="13"/>
        <v>1</v>
      </c>
      <c r="BY86" s="12"/>
      <c r="CA86" s="12"/>
      <c r="CB86" s="2"/>
      <c r="CC86" s="13"/>
      <c r="CD86" s="8"/>
      <c r="CE86" s="13"/>
      <c r="CI86" s="12"/>
      <c r="CK86" s="13"/>
      <c r="CL86" s="13"/>
      <c r="CN86" s="2"/>
    </row>
    <row r="87" spans="1:92" x14ac:dyDescent="0.45">
      <c r="A87">
        <v>5</v>
      </c>
      <c r="B87" s="2">
        <v>44229</v>
      </c>
      <c r="C87" s="2">
        <v>44230</v>
      </c>
      <c r="D87" t="s">
        <v>27</v>
      </c>
      <c r="E87" t="s">
        <v>83</v>
      </c>
      <c r="F87" t="s">
        <v>419</v>
      </c>
      <c r="G87">
        <v>950</v>
      </c>
      <c r="H87">
        <v>1900</v>
      </c>
      <c r="I87">
        <v>2</v>
      </c>
      <c r="J87">
        <v>1185.95</v>
      </c>
      <c r="K87">
        <v>2253305</v>
      </c>
      <c r="L87">
        <v>1185.7249999999999</v>
      </c>
      <c r="M87">
        <v>-427.50000000025921</v>
      </c>
      <c r="N87">
        <v>608.33463749999999</v>
      </c>
      <c r="O87">
        <v>-1035.8346375002593</v>
      </c>
      <c r="P87">
        <v>2252877.5</v>
      </c>
      <c r="Q87" t="s">
        <v>93</v>
      </c>
      <c r="R87">
        <v>1</v>
      </c>
      <c r="S87">
        <v>0</v>
      </c>
      <c r="T87">
        <v>2</v>
      </c>
      <c r="U87">
        <v>0</v>
      </c>
      <c r="V87">
        <v>900</v>
      </c>
      <c r="W87">
        <v>300</v>
      </c>
      <c r="X87">
        <v>114000</v>
      </c>
      <c r="Y87">
        <v>92500</v>
      </c>
      <c r="Z87">
        <v>4000000</v>
      </c>
      <c r="AA87">
        <v>2</v>
      </c>
      <c r="AC87" t="s">
        <v>583</v>
      </c>
      <c r="AD87" t="s">
        <v>571</v>
      </c>
      <c r="AE87" s="12">
        <v>44229.486111111109</v>
      </c>
      <c r="AF87">
        <v>131.40549999999999</v>
      </c>
      <c r="AG87" s="12">
        <v>44230.392361111109</v>
      </c>
      <c r="AH87" s="8">
        <v>135.5633</v>
      </c>
      <c r="AI87" s="13">
        <v>3.1600000000000003E-2</v>
      </c>
      <c r="AJ87" s="8">
        <v>62245.71</v>
      </c>
      <c r="AK87" s="13">
        <v>3.1600000000000003E-2</v>
      </c>
      <c r="AL87">
        <v>14970.83</v>
      </c>
      <c r="AM87">
        <v>1967248.75</v>
      </c>
      <c r="AN87">
        <v>-89169.56</v>
      </c>
      <c r="AO87" s="12">
        <v>57</v>
      </c>
      <c r="AP87">
        <v>1092.03</v>
      </c>
      <c r="AQ87" s="13">
        <v>-1.7500000000000002E-2</v>
      </c>
      <c r="AR87" s="13">
        <v>4.5199999999999997E-2</v>
      </c>
      <c r="AS87" t="s">
        <v>572</v>
      </c>
      <c r="AU87" s="2">
        <v>44229</v>
      </c>
      <c r="AV87" t="s">
        <v>83</v>
      </c>
      <c r="AW87">
        <v>1185.95</v>
      </c>
      <c r="AX87">
        <v>1185.7249999999999</v>
      </c>
      <c r="AZ87" s="2">
        <f t="shared" si="7"/>
        <v>44229</v>
      </c>
      <c r="BA87" t="s">
        <v>32</v>
      </c>
      <c r="BB87">
        <v>131.40549999999999</v>
      </c>
      <c r="BC87" s="8">
        <v>135.5633</v>
      </c>
      <c r="BE87" t="str">
        <f t="shared" si="8"/>
        <v>ASHOKLEY44229</v>
      </c>
      <c r="BF87">
        <v>1</v>
      </c>
      <c r="BH87" t="str">
        <f t="shared" si="9"/>
        <v>GRASIM44229</v>
      </c>
      <c r="BI87">
        <v>1</v>
      </c>
      <c r="BL87" t="str">
        <f t="shared" si="10"/>
        <v>GRASIM44229</v>
      </c>
      <c r="BM87">
        <v>1</v>
      </c>
      <c r="BN87">
        <f t="shared" si="11"/>
        <v>1</v>
      </c>
      <c r="BR87" t="str">
        <f t="shared" si="12"/>
        <v>ASHOKLEY44229</v>
      </c>
      <c r="BS87">
        <v>1</v>
      </c>
      <c r="BT87">
        <f t="shared" si="13"/>
        <v>1</v>
      </c>
      <c r="BY87" s="12"/>
      <c r="CA87" s="12"/>
      <c r="CB87" s="2"/>
      <c r="CC87" s="13"/>
      <c r="CD87" s="8"/>
      <c r="CE87" s="13"/>
      <c r="CI87" s="12"/>
      <c r="CK87" s="13"/>
      <c r="CL87" s="13"/>
      <c r="CN87" s="2"/>
    </row>
    <row r="88" spans="1:92" x14ac:dyDescent="0.45">
      <c r="A88">
        <v>6</v>
      </c>
      <c r="B88" s="2">
        <v>44229</v>
      </c>
      <c r="C88" s="2">
        <v>44230</v>
      </c>
      <c r="D88" t="s">
        <v>27</v>
      </c>
      <c r="E88" t="s">
        <v>151</v>
      </c>
      <c r="F88" t="s">
        <v>440</v>
      </c>
      <c r="G88">
        <v>550</v>
      </c>
      <c r="H88">
        <v>1100</v>
      </c>
      <c r="I88">
        <v>2</v>
      </c>
      <c r="J88">
        <v>1559.8</v>
      </c>
      <c r="K88">
        <v>1715780</v>
      </c>
      <c r="L88">
        <v>1548.45</v>
      </c>
      <c r="M88">
        <v>-12484.9999999999</v>
      </c>
      <c r="N88">
        <v>461.57512500000001</v>
      </c>
      <c r="O88">
        <v>-12946.575124999899</v>
      </c>
      <c r="P88">
        <v>1703295</v>
      </c>
      <c r="Q88" t="s">
        <v>93</v>
      </c>
      <c r="R88">
        <v>1</v>
      </c>
      <c r="S88">
        <v>0</v>
      </c>
      <c r="T88">
        <v>1</v>
      </c>
      <c r="U88">
        <v>0</v>
      </c>
      <c r="V88">
        <v>900</v>
      </c>
      <c r="W88">
        <v>300</v>
      </c>
      <c r="X88">
        <v>114000</v>
      </c>
      <c r="Y88">
        <v>92500</v>
      </c>
      <c r="Z88">
        <v>4000000</v>
      </c>
      <c r="AA88">
        <v>2</v>
      </c>
      <c r="AC88" t="s">
        <v>637</v>
      </c>
      <c r="AD88" t="s">
        <v>571</v>
      </c>
      <c r="AE88" s="12">
        <v>44229.486111111109</v>
      </c>
      <c r="AF88">
        <v>744.33590000000004</v>
      </c>
      <c r="AG88" s="12">
        <v>44230.392361111109</v>
      </c>
      <c r="AH88" s="8">
        <v>756.52250000000004</v>
      </c>
      <c r="AI88" s="13">
        <v>1.6400000000000001E-2</v>
      </c>
      <c r="AJ88" s="8">
        <v>32208.68</v>
      </c>
      <c r="AK88" s="13">
        <v>1.6400000000000001E-2</v>
      </c>
      <c r="AL88">
        <v>2642.9580000000001</v>
      </c>
      <c r="AM88">
        <v>1967248.75</v>
      </c>
      <c r="AN88">
        <v>-56960.89</v>
      </c>
      <c r="AO88" s="12">
        <v>57</v>
      </c>
      <c r="AP88">
        <v>565.05999999999995</v>
      </c>
      <c r="AQ88" s="13">
        <v>-2.1100000000000001E-2</v>
      </c>
      <c r="AR88" s="13">
        <v>2.0899999999999998E-2</v>
      </c>
      <c r="AS88" t="s">
        <v>572</v>
      </c>
      <c r="AU88" s="2">
        <v>44229</v>
      </c>
      <c r="AV88" t="s">
        <v>151</v>
      </c>
      <c r="AW88">
        <v>1559.8</v>
      </c>
      <c r="AX88">
        <v>1548.45</v>
      </c>
      <c r="AZ88" s="2">
        <f t="shared" si="7"/>
        <v>44229</v>
      </c>
      <c r="BA88" t="s">
        <v>123</v>
      </c>
      <c r="BB88">
        <v>744.33590000000004</v>
      </c>
      <c r="BC88" s="8">
        <v>756.52250000000004</v>
      </c>
      <c r="BE88" t="str">
        <f t="shared" si="8"/>
        <v>CUMMINSIND44229</v>
      </c>
      <c r="BF88">
        <v>1</v>
      </c>
      <c r="BH88" t="str">
        <f t="shared" si="9"/>
        <v>HDFCBANK44229</v>
      </c>
      <c r="BI88">
        <v>1</v>
      </c>
      <c r="BL88" t="str">
        <f t="shared" si="10"/>
        <v>HDFCBANK44229</v>
      </c>
      <c r="BM88">
        <v>1</v>
      </c>
      <c r="BN88">
        <f t="shared" si="11"/>
        <v>1</v>
      </c>
      <c r="BR88" t="str">
        <f t="shared" si="12"/>
        <v>CUMMINSIND44229</v>
      </c>
      <c r="BS88">
        <v>1</v>
      </c>
      <c r="BT88">
        <f t="shared" si="13"/>
        <v>1</v>
      </c>
      <c r="BY88" s="12"/>
      <c r="CA88" s="12"/>
      <c r="CB88" s="2"/>
      <c r="CC88" s="13"/>
      <c r="CD88" s="8"/>
      <c r="CE88" s="13"/>
      <c r="CI88" s="12"/>
      <c r="CK88" s="13"/>
      <c r="CL88" s="13"/>
      <c r="CN88" s="2"/>
    </row>
    <row r="89" spans="1:92" x14ac:dyDescent="0.45">
      <c r="A89">
        <v>7</v>
      </c>
      <c r="B89" s="2">
        <v>44229</v>
      </c>
      <c r="C89" s="2">
        <v>44230</v>
      </c>
      <c r="D89" t="s">
        <v>27</v>
      </c>
      <c r="E89" t="s">
        <v>36</v>
      </c>
      <c r="F89" t="s">
        <v>424</v>
      </c>
      <c r="G89">
        <v>550</v>
      </c>
      <c r="H89">
        <v>1100</v>
      </c>
      <c r="I89">
        <v>2</v>
      </c>
      <c r="J89">
        <v>1772.45</v>
      </c>
      <c r="K89">
        <v>1949695</v>
      </c>
      <c r="L89">
        <v>1814.35</v>
      </c>
      <c r="M89">
        <v>46089.999999999847</v>
      </c>
      <c r="N89">
        <v>532.63980000000004</v>
      </c>
      <c r="O89">
        <v>45557.36019999985</v>
      </c>
      <c r="P89">
        <v>1995785</v>
      </c>
      <c r="Q89" t="s">
        <v>93</v>
      </c>
      <c r="R89">
        <v>1</v>
      </c>
      <c r="S89">
        <v>0</v>
      </c>
      <c r="T89">
        <v>1</v>
      </c>
      <c r="U89">
        <v>0</v>
      </c>
      <c r="V89">
        <v>900</v>
      </c>
      <c r="W89">
        <v>300</v>
      </c>
      <c r="X89">
        <v>114000</v>
      </c>
      <c r="Y89">
        <v>92500</v>
      </c>
      <c r="Z89">
        <v>4000000</v>
      </c>
      <c r="AA89">
        <v>2</v>
      </c>
      <c r="AC89" t="s">
        <v>638</v>
      </c>
      <c r="AD89" t="s">
        <v>571</v>
      </c>
      <c r="AE89" s="12">
        <v>44229.486111111109</v>
      </c>
      <c r="AF89">
        <v>1560.5989999999999</v>
      </c>
      <c r="AG89" s="12">
        <v>44230.392361111109</v>
      </c>
      <c r="AH89" s="8">
        <v>1547.826</v>
      </c>
      <c r="AI89" s="13">
        <v>-8.2000000000000007E-3</v>
      </c>
      <c r="AJ89" s="8">
        <v>-16101.3</v>
      </c>
      <c r="AK89" s="13">
        <v>-8.2000000000000007E-3</v>
      </c>
      <c r="AL89">
        <v>1260.5730000000001</v>
      </c>
      <c r="AM89">
        <v>1967248.88</v>
      </c>
      <c r="AN89">
        <v>-73062.19</v>
      </c>
      <c r="AO89" s="12">
        <v>57</v>
      </c>
      <c r="AP89">
        <v>-282.48</v>
      </c>
      <c r="AQ89" s="13">
        <v>-9.1000000000000004E-3</v>
      </c>
      <c r="AR89" s="13">
        <v>1.24E-2</v>
      </c>
      <c r="AS89" t="s">
        <v>572</v>
      </c>
      <c r="AU89" s="2">
        <v>44229</v>
      </c>
      <c r="AV89" t="s">
        <v>36</v>
      </c>
      <c r="AW89">
        <v>1772.45</v>
      </c>
      <c r="AX89">
        <v>1814.35</v>
      </c>
      <c r="AZ89" s="2">
        <f t="shared" si="7"/>
        <v>44229</v>
      </c>
      <c r="BA89" t="s">
        <v>151</v>
      </c>
      <c r="BB89">
        <v>1560.5989999999999</v>
      </c>
      <c r="BC89" s="8">
        <v>1547.826</v>
      </c>
      <c r="BE89" t="str">
        <f t="shared" si="8"/>
        <v>HDFCBANK44229</v>
      </c>
      <c r="BF89">
        <v>1</v>
      </c>
      <c r="BH89" t="str">
        <f t="shared" si="9"/>
        <v>SIEMENS44229</v>
      </c>
      <c r="BI89">
        <v>1</v>
      </c>
      <c r="BL89" t="str">
        <f t="shared" si="10"/>
        <v>SIEMENS44229</v>
      </c>
      <c r="BM89">
        <v>1</v>
      </c>
      <c r="BN89">
        <f t="shared" si="11"/>
        <v>1</v>
      </c>
      <c r="BR89" t="str">
        <f t="shared" si="12"/>
        <v>HDFCBANK44229</v>
      </c>
      <c r="BS89">
        <v>1</v>
      </c>
      <c r="BT89">
        <f t="shared" si="13"/>
        <v>1</v>
      </c>
      <c r="BY89" s="12"/>
      <c r="CA89" s="12"/>
      <c r="CB89" s="2"/>
      <c r="CC89" s="13"/>
      <c r="CD89" s="8"/>
      <c r="CE89" s="13"/>
      <c r="CI89" s="12"/>
      <c r="CK89" s="13"/>
      <c r="CL89" s="13"/>
      <c r="CN89" s="2"/>
    </row>
    <row r="90" spans="1:92" x14ac:dyDescent="0.45">
      <c r="A90">
        <v>8</v>
      </c>
      <c r="B90" s="2">
        <v>44229</v>
      </c>
      <c r="C90" s="2">
        <v>44230</v>
      </c>
      <c r="D90" t="s">
        <v>27</v>
      </c>
      <c r="E90" t="s">
        <v>53</v>
      </c>
      <c r="F90" t="s">
        <v>412</v>
      </c>
      <c r="G90">
        <v>5700</v>
      </c>
      <c r="H90">
        <v>5700</v>
      </c>
      <c r="I90">
        <v>1</v>
      </c>
      <c r="J90">
        <v>310.45</v>
      </c>
      <c r="K90">
        <v>1769565</v>
      </c>
      <c r="L90">
        <v>336.25</v>
      </c>
      <c r="M90">
        <v>147060.00000000006</v>
      </c>
      <c r="N90">
        <v>497.63565</v>
      </c>
      <c r="O90">
        <v>146562.36435000005</v>
      </c>
      <c r="P90">
        <v>1916625</v>
      </c>
      <c r="Q90" t="s">
        <v>93</v>
      </c>
      <c r="R90">
        <v>1</v>
      </c>
      <c r="S90">
        <v>0</v>
      </c>
      <c r="T90">
        <v>1</v>
      </c>
      <c r="U90">
        <v>0</v>
      </c>
      <c r="V90">
        <v>900</v>
      </c>
      <c r="W90">
        <v>300</v>
      </c>
      <c r="X90">
        <v>114000</v>
      </c>
      <c r="Y90">
        <v>92500</v>
      </c>
      <c r="Z90">
        <v>4000000</v>
      </c>
      <c r="AA90">
        <v>2</v>
      </c>
      <c r="AC90" t="s">
        <v>620</v>
      </c>
      <c r="AD90" t="s">
        <v>571</v>
      </c>
      <c r="AE90" s="12">
        <v>44229.486111111109</v>
      </c>
      <c r="AF90">
        <v>1773.374</v>
      </c>
      <c r="AG90" s="12">
        <v>44230.392361111109</v>
      </c>
      <c r="AH90" s="8">
        <v>1813.443</v>
      </c>
      <c r="AI90" s="13">
        <v>2.2599999999999999E-2</v>
      </c>
      <c r="AJ90" s="8">
        <v>44449.56</v>
      </c>
      <c r="AK90" s="13">
        <v>2.2599999999999999E-2</v>
      </c>
      <c r="AL90">
        <v>1109.325</v>
      </c>
      <c r="AM90">
        <v>1967248.75</v>
      </c>
      <c r="AN90">
        <v>-28612.63</v>
      </c>
      <c r="AO90" s="12">
        <v>57</v>
      </c>
      <c r="AP90">
        <v>779.82</v>
      </c>
      <c r="AQ90" s="13">
        <v>-1.5599999999999999E-2</v>
      </c>
      <c r="AR90" s="13">
        <v>3.73E-2</v>
      </c>
      <c r="AS90" t="s">
        <v>572</v>
      </c>
      <c r="AU90" s="2">
        <v>44229</v>
      </c>
      <c r="AV90" t="s">
        <v>53</v>
      </c>
      <c r="AW90">
        <v>310.45</v>
      </c>
      <c r="AX90">
        <v>336.25</v>
      </c>
      <c r="AZ90" s="2">
        <f t="shared" si="7"/>
        <v>44229</v>
      </c>
      <c r="BA90" t="s">
        <v>36</v>
      </c>
      <c r="BB90">
        <v>1773.374</v>
      </c>
      <c r="BC90" s="8">
        <v>1813.443</v>
      </c>
      <c r="BE90" t="str">
        <f t="shared" si="8"/>
        <v>SIEMENS44229</v>
      </c>
      <c r="BF90">
        <v>1</v>
      </c>
      <c r="BH90" t="str">
        <f t="shared" si="9"/>
        <v>TATAMOTORS44229</v>
      </c>
      <c r="BI90">
        <v>1</v>
      </c>
      <c r="BL90" t="str">
        <f t="shared" si="10"/>
        <v>TATAMOTORS44229</v>
      </c>
      <c r="BM90">
        <v>1</v>
      </c>
      <c r="BN90">
        <f t="shared" si="11"/>
        <v>1</v>
      </c>
      <c r="BR90" t="str">
        <f t="shared" si="12"/>
        <v>SIEMENS44229</v>
      </c>
      <c r="BS90">
        <v>1</v>
      </c>
      <c r="BT90">
        <f t="shared" si="13"/>
        <v>1</v>
      </c>
      <c r="BY90" s="12"/>
      <c r="CA90" s="12"/>
      <c r="CB90" s="2"/>
      <c r="CC90" s="13"/>
      <c r="CD90" s="8"/>
      <c r="CE90" s="13"/>
      <c r="CI90" s="12"/>
      <c r="CK90" s="13"/>
      <c r="CL90" s="13"/>
      <c r="CN90" s="2"/>
    </row>
    <row r="91" spans="1:92" x14ac:dyDescent="0.45">
      <c r="A91">
        <v>9</v>
      </c>
      <c r="B91" s="2">
        <v>44229</v>
      </c>
      <c r="C91" s="2">
        <v>44230</v>
      </c>
      <c r="D91" t="s">
        <v>27</v>
      </c>
      <c r="E91" t="s">
        <v>48</v>
      </c>
      <c r="F91" t="s">
        <v>441</v>
      </c>
      <c r="G91">
        <v>1400</v>
      </c>
      <c r="H91">
        <v>2800</v>
      </c>
      <c r="I91">
        <v>2</v>
      </c>
      <c r="J91">
        <v>607.65</v>
      </c>
      <c r="K91">
        <v>1701420</v>
      </c>
      <c r="L91">
        <v>619.5</v>
      </c>
      <c r="M91">
        <v>33180.000000000065</v>
      </c>
      <c r="N91">
        <v>463.86270000000002</v>
      </c>
      <c r="O91">
        <v>32716.137300000064</v>
      </c>
      <c r="P91">
        <v>1734600</v>
      </c>
      <c r="Q91" t="s">
        <v>93</v>
      </c>
      <c r="R91">
        <v>1</v>
      </c>
      <c r="S91">
        <v>0</v>
      </c>
      <c r="T91">
        <v>1</v>
      </c>
      <c r="U91">
        <v>0</v>
      </c>
      <c r="V91">
        <v>900</v>
      </c>
      <c r="W91">
        <v>300</v>
      </c>
      <c r="X91">
        <v>114000</v>
      </c>
      <c r="Y91">
        <v>92500</v>
      </c>
      <c r="Z91">
        <v>4000000</v>
      </c>
      <c r="AA91">
        <v>2</v>
      </c>
      <c r="AC91" t="s">
        <v>639</v>
      </c>
      <c r="AD91" t="s">
        <v>571</v>
      </c>
      <c r="AE91" s="12">
        <v>44229.486111111109</v>
      </c>
      <c r="AF91">
        <v>607.98500000000001</v>
      </c>
      <c r="AG91" s="12">
        <v>44230.392361111109</v>
      </c>
      <c r="AH91" s="8">
        <v>619.1902</v>
      </c>
      <c r="AI91" s="13">
        <v>1.84E-2</v>
      </c>
      <c r="AJ91" s="8">
        <v>36256.51</v>
      </c>
      <c r="AK91" s="13">
        <v>1.84E-2</v>
      </c>
      <c r="AL91">
        <v>3235.6869999999999</v>
      </c>
      <c r="AM91">
        <v>1967248.88</v>
      </c>
      <c r="AN91">
        <v>7643.89</v>
      </c>
      <c r="AO91" s="12">
        <v>57</v>
      </c>
      <c r="AP91">
        <v>636.08000000000004</v>
      </c>
      <c r="AQ91" s="13">
        <v>-1.1000000000000001E-3</v>
      </c>
      <c r="AR91" s="13">
        <v>3.4599999999999999E-2</v>
      </c>
      <c r="AS91" t="s">
        <v>572</v>
      </c>
      <c r="AU91" s="2">
        <v>44229</v>
      </c>
      <c r="AV91" t="s">
        <v>48</v>
      </c>
      <c r="AW91">
        <v>607.65</v>
      </c>
      <c r="AX91">
        <v>619.5</v>
      </c>
      <c r="AZ91" s="2">
        <f t="shared" si="7"/>
        <v>44229</v>
      </c>
      <c r="BA91" t="s">
        <v>48</v>
      </c>
      <c r="BB91">
        <v>607.98500000000001</v>
      </c>
      <c r="BC91" s="8">
        <v>619.1902</v>
      </c>
      <c r="BE91" t="str">
        <f t="shared" si="8"/>
        <v>TVSMOTOR44229</v>
      </c>
      <c r="BF91">
        <v>1</v>
      </c>
      <c r="BH91" t="str">
        <f t="shared" si="9"/>
        <v>TVSMOTOR44229</v>
      </c>
      <c r="BI91">
        <v>1</v>
      </c>
      <c r="BL91" t="str">
        <f t="shared" si="10"/>
        <v>TVSMOTOR44229</v>
      </c>
      <c r="BM91">
        <v>1</v>
      </c>
      <c r="BN91">
        <f t="shared" si="11"/>
        <v>1</v>
      </c>
      <c r="BR91" t="str">
        <f t="shared" si="12"/>
        <v>TVSMOTOR44229</v>
      </c>
      <c r="BS91">
        <v>1</v>
      </c>
      <c r="BT91">
        <f t="shared" si="13"/>
        <v>1</v>
      </c>
      <c r="BY91" s="12"/>
      <c r="CA91" s="12"/>
      <c r="CB91" s="2"/>
      <c r="CC91" s="13"/>
      <c r="CD91" s="8"/>
      <c r="CE91" s="13"/>
      <c r="CI91" s="12"/>
      <c r="CK91" s="13"/>
      <c r="CL91" s="13"/>
      <c r="CN91" s="2"/>
    </row>
    <row r="92" spans="1:92" x14ac:dyDescent="0.45">
      <c r="A92">
        <v>10</v>
      </c>
      <c r="B92" s="2">
        <v>44229</v>
      </c>
      <c r="C92" s="2">
        <v>44230</v>
      </c>
      <c r="D92" t="s">
        <v>27</v>
      </c>
      <c r="E92" t="s">
        <v>60</v>
      </c>
      <c r="F92" t="s">
        <v>442</v>
      </c>
      <c r="G92">
        <v>200</v>
      </c>
      <c r="H92">
        <v>400</v>
      </c>
      <c r="I92">
        <v>2</v>
      </c>
      <c r="J92">
        <v>6110.85</v>
      </c>
      <c r="K92">
        <v>2444340</v>
      </c>
      <c r="L92">
        <v>6162.55</v>
      </c>
      <c r="M92">
        <v>20679.999999999927</v>
      </c>
      <c r="N92">
        <v>662.7636</v>
      </c>
      <c r="O92">
        <v>20017.236399999929</v>
      </c>
      <c r="P92">
        <v>2465020</v>
      </c>
      <c r="Q92" t="s">
        <v>93</v>
      </c>
      <c r="R92">
        <v>1</v>
      </c>
      <c r="S92">
        <v>0</v>
      </c>
      <c r="T92">
        <v>1</v>
      </c>
      <c r="U92">
        <v>0</v>
      </c>
      <c r="V92">
        <v>900</v>
      </c>
      <c r="W92">
        <v>300</v>
      </c>
      <c r="X92">
        <v>114000</v>
      </c>
      <c r="Y92">
        <v>92500</v>
      </c>
      <c r="Z92">
        <v>4000000</v>
      </c>
      <c r="AA92">
        <v>2</v>
      </c>
      <c r="AC92" t="s">
        <v>640</v>
      </c>
      <c r="AD92" t="s">
        <v>571</v>
      </c>
      <c r="AE92" s="12">
        <v>44229.486111111109</v>
      </c>
      <c r="AF92">
        <v>6113.982</v>
      </c>
      <c r="AG92" s="12">
        <v>44230.392361111109</v>
      </c>
      <c r="AH92" s="8">
        <v>6159.2070000000003</v>
      </c>
      <c r="AI92" s="13">
        <v>7.4000000000000003E-3</v>
      </c>
      <c r="AJ92" s="8">
        <v>14551.7</v>
      </c>
      <c r="AK92" s="13">
        <v>7.4000000000000003E-3</v>
      </c>
      <c r="AL92">
        <v>321.76229999999998</v>
      </c>
      <c r="AM92">
        <v>1967248.75</v>
      </c>
      <c r="AN92">
        <v>22195.59</v>
      </c>
      <c r="AO92" s="12">
        <v>57</v>
      </c>
      <c r="AP92">
        <v>255.29</v>
      </c>
      <c r="AQ92" s="13">
        <v>-7.1999999999999998E-3</v>
      </c>
      <c r="AR92" s="13">
        <v>2.3900000000000001E-2</v>
      </c>
      <c r="AS92" t="s">
        <v>572</v>
      </c>
      <c r="AU92" s="2">
        <v>44229</v>
      </c>
      <c r="AV92" t="s">
        <v>60</v>
      </c>
      <c r="AW92">
        <v>6110.85</v>
      </c>
      <c r="AX92">
        <v>6162.55</v>
      </c>
      <c r="AZ92" s="2">
        <f t="shared" si="7"/>
        <v>44229</v>
      </c>
      <c r="BA92" t="s">
        <v>60</v>
      </c>
      <c r="BB92">
        <v>6113.982</v>
      </c>
      <c r="BC92" s="8">
        <v>6159.2070000000003</v>
      </c>
      <c r="BE92" t="str">
        <f t="shared" si="8"/>
        <v>ULTRACEMCO44229</v>
      </c>
      <c r="BF92">
        <v>1</v>
      </c>
      <c r="BH92" t="str">
        <f t="shared" si="9"/>
        <v>ULTRACEMCO44229</v>
      </c>
      <c r="BI92">
        <v>1</v>
      </c>
      <c r="BL92" t="str">
        <f t="shared" si="10"/>
        <v>ULTRACEMCO44229</v>
      </c>
      <c r="BM92">
        <v>1</v>
      </c>
      <c r="BN92">
        <f t="shared" si="11"/>
        <v>1</v>
      </c>
      <c r="BR92" t="str">
        <f t="shared" si="12"/>
        <v>ULTRACEMCO44229</v>
      </c>
      <c r="BS92">
        <v>1</v>
      </c>
      <c r="BT92">
        <f t="shared" si="13"/>
        <v>1</v>
      </c>
      <c r="BY92" s="12"/>
      <c r="CA92" s="12"/>
      <c r="CB92" s="2"/>
      <c r="CC92" s="13"/>
      <c r="CD92" s="8"/>
      <c r="CE92" s="13"/>
      <c r="CI92" s="12"/>
      <c r="CK92" s="13"/>
      <c r="CL92" s="13"/>
      <c r="CN92" s="2"/>
    </row>
    <row r="93" spans="1:92" x14ac:dyDescent="0.45">
      <c r="A93">
        <v>1</v>
      </c>
      <c r="B93" s="2">
        <v>44230</v>
      </c>
      <c r="C93" s="2">
        <v>44231</v>
      </c>
      <c r="D93" t="s">
        <v>27</v>
      </c>
      <c r="E93" t="s">
        <v>115</v>
      </c>
      <c r="F93" t="s">
        <v>443</v>
      </c>
      <c r="G93">
        <v>1300</v>
      </c>
      <c r="H93">
        <v>2600</v>
      </c>
      <c r="I93">
        <v>2</v>
      </c>
      <c r="J93">
        <v>880.1</v>
      </c>
      <c r="K93">
        <v>2288260</v>
      </c>
      <c r="L93">
        <v>847.2</v>
      </c>
      <c r="M93">
        <v>-85539.999999999942</v>
      </c>
      <c r="N93">
        <v>606.28229999999996</v>
      </c>
      <c r="O93">
        <v>-86146.282299999948</v>
      </c>
      <c r="P93">
        <v>2202720</v>
      </c>
      <c r="Q93" t="s">
        <v>93</v>
      </c>
      <c r="R93">
        <v>1</v>
      </c>
      <c r="S93">
        <v>0</v>
      </c>
      <c r="T93">
        <v>2</v>
      </c>
      <c r="U93">
        <v>0</v>
      </c>
      <c r="V93">
        <v>900</v>
      </c>
      <c r="W93">
        <v>300</v>
      </c>
      <c r="X93">
        <v>114000</v>
      </c>
      <c r="Y93">
        <v>92500</v>
      </c>
      <c r="Z93">
        <v>4000000</v>
      </c>
      <c r="AA93">
        <v>2</v>
      </c>
      <c r="AC93" t="s">
        <v>636</v>
      </c>
      <c r="AD93" t="s">
        <v>571</v>
      </c>
      <c r="AE93" s="12">
        <v>44229.489583333336</v>
      </c>
      <c r="AF93">
        <v>275.5274</v>
      </c>
      <c r="AG93" s="12">
        <v>44230.392361111109</v>
      </c>
      <c r="AH93" s="8">
        <v>277.66750000000002</v>
      </c>
      <c r="AI93" s="13">
        <v>7.7999999999999996E-3</v>
      </c>
      <c r="AJ93" s="8">
        <v>15268.19</v>
      </c>
      <c r="AK93" s="13">
        <v>7.7999999999999996E-3</v>
      </c>
      <c r="AL93">
        <v>7134.3339999999998</v>
      </c>
      <c r="AM93">
        <v>1965704.75</v>
      </c>
      <c r="AN93">
        <v>37463.78</v>
      </c>
      <c r="AO93" s="12">
        <v>56</v>
      </c>
      <c r="AP93">
        <v>272.64999999999998</v>
      </c>
      <c r="AQ93" s="13">
        <v>-1.2800000000000001E-2</v>
      </c>
      <c r="AR93" s="13">
        <v>1.9900000000000001E-2</v>
      </c>
      <c r="AS93" t="s">
        <v>572</v>
      </c>
      <c r="AU93" s="2">
        <v>44230</v>
      </c>
      <c r="AV93" t="s">
        <v>115</v>
      </c>
      <c r="AW93">
        <v>880.1</v>
      </c>
      <c r="AX93">
        <v>847.2</v>
      </c>
      <c r="AZ93" s="2">
        <f t="shared" si="7"/>
        <v>44229</v>
      </c>
      <c r="BA93" t="s">
        <v>105</v>
      </c>
      <c r="BB93">
        <v>275.5274</v>
      </c>
      <c r="BC93" s="8">
        <v>277.66750000000002</v>
      </c>
      <c r="BE93" t="str">
        <f t="shared" si="8"/>
        <v>AMBUJACEM44229</v>
      </c>
      <c r="BF93">
        <v>1</v>
      </c>
      <c r="BH93" t="str">
        <f t="shared" si="9"/>
        <v>CIPLA44230</v>
      </c>
      <c r="BI93">
        <v>1</v>
      </c>
      <c r="BL93" t="str">
        <f t="shared" si="10"/>
        <v>CIPLA44230</v>
      </c>
      <c r="BM93">
        <v>1</v>
      </c>
      <c r="BN93">
        <f t="shared" si="11"/>
        <v>1</v>
      </c>
      <c r="BR93" t="str">
        <f t="shared" si="12"/>
        <v>AMBUJACEM44229</v>
      </c>
      <c r="BS93">
        <v>1</v>
      </c>
      <c r="BT93">
        <f t="shared" si="13"/>
        <v>1</v>
      </c>
      <c r="BY93" s="12"/>
      <c r="CA93" s="12"/>
      <c r="CB93" s="2"/>
      <c r="CC93" s="13"/>
      <c r="CD93" s="8"/>
      <c r="CE93" s="13"/>
      <c r="CI93" s="12"/>
      <c r="CK93" s="13"/>
      <c r="CL93" s="13"/>
      <c r="CN93" s="2"/>
    </row>
    <row r="94" spans="1:92" x14ac:dyDescent="0.45">
      <c r="A94">
        <v>2</v>
      </c>
      <c r="B94" s="2">
        <v>44230</v>
      </c>
      <c r="C94" s="2">
        <v>44231</v>
      </c>
      <c r="D94" t="s">
        <v>27</v>
      </c>
      <c r="E94" t="s">
        <v>99</v>
      </c>
      <c r="F94" t="s">
        <v>444</v>
      </c>
      <c r="G94">
        <v>550</v>
      </c>
      <c r="H94">
        <v>1650</v>
      </c>
      <c r="I94">
        <v>3</v>
      </c>
      <c r="J94">
        <v>1401.95</v>
      </c>
      <c r="K94">
        <v>2313217.5</v>
      </c>
      <c r="L94">
        <v>1398.3</v>
      </c>
      <c r="M94">
        <v>-6022.5000000001501</v>
      </c>
      <c r="N94">
        <v>623.75568750000002</v>
      </c>
      <c r="O94">
        <v>-6646.2556875001501</v>
      </c>
      <c r="P94">
        <v>2307195</v>
      </c>
      <c r="Q94" t="s">
        <v>93</v>
      </c>
      <c r="R94">
        <v>1</v>
      </c>
      <c r="S94">
        <v>0</v>
      </c>
      <c r="T94">
        <v>1</v>
      </c>
      <c r="U94">
        <v>0</v>
      </c>
      <c r="V94">
        <v>900</v>
      </c>
      <c r="W94">
        <v>300</v>
      </c>
      <c r="X94">
        <v>114000</v>
      </c>
      <c r="Y94">
        <v>92500</v>
      </c>
      <c r="Z94">
        <v>4000000</v>
      </c>
      <c r="AA94">
        <v>2</v>
      </c>
      <c r="AC94" t="s">
        <v>615</v>
      </c>
      <c r="AD94" t="s">
        <v>571</v>
      </c>
      <c r="AE94" s="12">
        <v>44229.486111111109</v>
      </c>
      <c r="AF94">
        <v>1186.5429999999999</v>
      </c>
      <c r="AG94" s="12">
        <v>44230.395833333336</v>
      </c>
      <c r="AH94" s="8">
        <v>1184.8140000000001</v>
      </c>
      <c r="AI94" s="13">
        <v>-1.5E-3</v>
      </c>
      <c r="AJ94" s="8">
        <v>-2866.62</v>
      </c>
      <c r="AK94" s="13">
        <v>-1.5E-3</v>
      </c>
      <c r="AL94">
        <v>1657.9670000000001</v>
      </c>
      <c r="AM94">
        <v>1967248.75</v>
      </c>
      <c r="AN94">
        <v>34597.15</v>
      </c>
      <c r="AO94" s="12">
        <v>58</v>
      </c>
      <c r="AP94">
        <v>-49.42</v>
      </c>
      <c r="AQ94" s="13">
        <v>-8.5000000000000006E-3</v>
      </c>
      <c r="AR94" s="13">
        <v>2.35E-2</v>
      </c>
      <c r="AS94" t="s">
        <v>572</v>
      </c>
      <c r="AU94" s="2">
        <v>44230</v>
      </c>
      <c r="AV94" t="s">
        <v>99</v>
      </c>
      <c r="AW94">
        <v>1401.95</v>
      </c>
      <c r="AX94">
        <v>1398.3</v>
      </c>
      <c r="AZ94" s="2">
        <f t="shared" si="7"/>
        <v>44229</v>
      </c>
      <c r="BA94" t="s">
        <v>83</v>
      </c>
      <c r="BB94">
        <v>1186.5429999999999</v>
      </c>
      <c r="BC94" s="8">
        <v>1184.8140000000001</v>
      </c>
      <c r="BE94" t="str">
        <f t="shared" si="8"/>
        <v>GRASIM44229</v>
      </c>
      <c r="BF94">
        <v>1</v>
      </c>
      <c r="BH94" t="str">
        <f t="shared" si="9"/>
        <v>ESCORTS44230</v>
      </c>
      <c r="BI94">
        <v>1</v>
      </c>
      <c r="BL94" t="str">
        <f t="shared" si="10"/>
        <v>ESCORTS44230</v>
      </c>
      <c r="BM94">
        <v>1</v>
      </c>
      <c r="BN94" t="str">
        <f t="shared" si="11"/>
        <v>ERROR</v>
      </c>
      <c r="BR94" t="str">
        <f t="shared" si="12"/>
        <v>GRASIM44229</v>
      </c>
      <c r="BS94">
        <v>1</v>
      </c>
      <c r="BT94">
        <f t="shared" si="13"/>
        <v>1</v>
      </c>
      <c r="BY94" s="12"/>
      <c r="CA94" s="12"/>
      <c r="CB94" s="2"/>
      <c r="CC94" s="13"/>
      <c r="CD94" s="8"/>
      <c r="CE94" s="13"/>
      <c r="CI94" s="12"/>
      <c r="CK94" s="13"/>
      <c r="CL94" s="13"/>
      <c r="CN94" s="2"/>
    </row>
    <row r="95" spans="1:92" x14ac:dyDescent="0.45">
      <c r="A95">
        <v>3</v>
      </c>
      <c r="B95" s="2">
        <v>44230</v>
      </c>
      <c r="C95" s="2">
        <v>44231</v>
      </c>
      <c r="D95" t="s">
        <v>27</v>
      </c>
      <c r="E95" t="s">
        <v>71</v>
      </c>
      <c r="F95" t="s">
        <v>445</v>
      </c>
      <c r="G95">
        <v>22500</v>
      </c>
      <c r="H95">
        <v>67500</v>
      </c>
      <c r="I95">
        <v>3</v>
      </c>
      <c r="J95">
        <v>26.45</v>
      </c>
      <c r="K95">
        <v>1785375</v>
      </c>
      <c r="L95">
        <v>26.45</v>
      </c>
      <c r="M95">
        <v>0</v>
      </c>
      <c r="N95">
        <v>482.05124999999998</v>
      </c>
      <c r="O95">
        <v>-482.05124999999998</v>
      </c>
      <c r="P95">
        <v>1785375</v>
      </c>
      <c r="Q95" t="s">
        <v>93</v>
      </c>
      <c r="R95">
        <v>1</v>
      </c>
      <c r="S95">
        <v>0</v>
      </c>
      <c r="T95">
        <v>1</v>
      </c>
      <c r="U95">
        <v>0</v>
      </c>
      <c r="V95">
        <v>900</v>
      </c>
      <c r="W95">
        <v>300</v>
      </c>
      <c r="X95">
        <v>114000</v>
      </c>
      <c r="Y95">
        <v>92500</v>
      </c>
      <c r="Z95">
        <v>4000000</v>
      </c>
      <c r="AA95">
        <v>2</v>
      </c>
      <c r="AC95" t="s">
        <v>608</v>
      </c>
      <c r="AD95" t="s">
        <v>571</v>
      </c>
      <c r="AE95" s="12">
        <v>44229.486111111109</v>
      </c>
      <c r="AF95">
        <v>310.65199999999999</v>
      </c>
      <c r="AG95" s="12">
        <v>44230.395833333336</v>
      </c>
      <c r="AH95" s="8">
        <v>332.56709999999998</v>
      </c>
      <c r="AI95" s="13">
        <v>7.0499999999999993E-2</v>
      </c>
      <c r="AJ95" s="8">
        <v>138780.54999999999</v>
      </c>
      <c r="AK95" s="13">
        <v>7.0499999999999993E-2</v>
      </c>
      <c r="AL95">
        <v>6332.6450000000004</v>
      </c>
      <c r="AM95">
        <v>1967248.75</v>
      </c>
      <c r="AN95">
        <v>173377.7</v>
      </c>
      <c r="AO95" s="12">
        <v>58</v>
      </c>
      <c r="AP95">
        <v>2392.77</v>
      </c>
      <c r="AQ95" s="13">
        <v>-7.9000000000000008E-3</v>
      </c>
      <c r="AR95" s="13">
        <v>0.1012</v>
      </c>
      <c r="AS95" t="s">
        <v>572</v>
      </c>
      <c r="AU95" s="2">
        <v>44230</v>
      </c>
      <c r="AV95" t="s">
        <v>71</v>
      </c>
      <c r="AW95">
        <v>26.45</v>
      </c>
      <c r="AX95">
        <v>26.45</v>
      </c>
      <c r="AZ95" s="2">
        <f t="shared" si="7"/>
        <v>44229</v>
      </c>
      <c r="BA95" t="s">
        <v>53</v>
      </c>
      <c r="BB95">
        <v>310.65199999999999</v>
      </c>
      <c r="BC95" s="8">
        <v>332.56709999999998</v>
      </c>
      <c r="BE95" t="str">
        <f t="shared" si="8"/>
        <v>TATAMOTORS44229</v>
      </c>
      <c r="BF95">
        <v>1</v>
      </c>
      <c r="BH95" t="str">
        <f t="shared" si="9"/>
        <v>GMRINFRA44230</v>
      </c>
      <c r="BI95">
        <v>1</v>
      </c>
      <c r="BL95" t="str">
        <f t="shared" si="10"/>
        <v>GMRINFRA44230</v>
      </c>
      <c r="BM95">
        <v>1</v>
      </c>
      <c r="BN95">
        <f t="shared" si="11"/>
        <v>1</v>
      </c>
      <c r="BR95" t="str">
        <f t="shared" si="12"/>
        <v>TATAMOTORS44229</v>
      </c>
      <c r="BS95">
        <v>1</v>
      </c>
      <c r="BT95">
        <f t="shared" si="13"/>
        <v>1</v>
      </c>
      <c r="BY95" s="12"/>
      <c r="CA95" s="12"/>
      <c r="CB95" s="2"/>
      <c r="CC95" s="13"/>
      <c r="CD95" s="8"/>
      <c r="CE95" s="13"/>
      <c r="CI95" s="12"/>
      <c r="CK95" s="13"/>
      <c r="CL95" s="13"/>
      <c r="CN95" s="2"/>
    </row>
    <row r="96" spans="1:92" x14ac:dyDescent="0.45">
      <c r="A96">
        <v>4</v>
      </c>
      <c r="B96" s="2">
        <v>44230</v>
      </c>
      <c r="C96" s="2">
        <v>44231</v>
      </c>
      <c r="D96" t="s">
        <v>27</v>
      </c>
      <c r="E96" t="s">
        <v>158</v>
      </c>
      <c r="F96" t="s">
        <v>446</v>
      </c>
      <c r="G96">
        <v>425</v>
      </c>
      <c r="H96">
        <v>1275</v>
      </c>
      <c r="I96">
        <v>3</v>
      </c>
      <c r="J96">
        <v>1457.95</v>
      </c>
      <c r="K96">
        <v>1858886.25</v>
      </c>
      <c r="L96">
        <v>1431.05</v>
      </c>
      <c r="M96">
        <v>-34297.500000000116</v>
      </c>
      <c r="N96">
        <v>497.26912500000003</v>
      </c>
      <c r="O96">
        <v>-34794.769125000115</v>
      </c>
      <c r="P96">
        <v>1824588.75</v>
      </c>
      <c r="Q96" t="s">
        <v>93</v>
      </c>
      <c r="R96">
        <v>1</v>
      </c>
      <c r="S96">
        <v>0</v>
      </c>
      <c r="T96">
        <v>2</v>
      </c>
      <c r="U96">
        <v>0</v>
      </c>
      <c r="V96">
        <v>900</v>
      </c>
      <c r="W96">
        <v>300</v>
      </c>
      <c r="X96">
        <v>114000</v>
      </c>
      <c r="Y96">
        <v>92500</v>
      </c>
      <c r="Z96">
        <v>4000000</v>
      </c>
      <c r="AA96">
        <v>2</v>
      </c>
      <c r="AC96" t="s">
        <v>644</v>
      </c>
      <c r="AD96" t="s">
        <v>571</v>
      </c>
      <c r="AE96" s="12">
        <v>44230.486111111109</v>
      </c>
      <c r="AF96">
        <v>1458.6980000000001</v>
      </c>
      <c r="AG96" s="12">
        <v>44231.392361111109</v>
      </c>
      <c r="AH96" s="8">
        <v>1432.748</v>
      </c>
      <c r="AI96" s="13">
        <v>-1.78E-2</v>
      </c>
      <c r="AJ96" s="8">
        <v>-36196.550000000003</v>
      </c>
      <c r="AK96" s="13">
        <v>-1.78E-2</v>
      </c>
      <c r="AL96">
        <v>1394.857</v>
      </c>
      <c r="AM96">
        <v>2034675.5</v>
      </c>
      <c r="AN96">
        <v>137181.15</v>
      </c>
      <c r="AO96" s="12">
        <v>59</v>
      </c>
      <c r="AP96">
        <v>-613.5</v>
      </c>
      <c r="AQ96" s="13">
        <v>-2.1299999999999999E-2</v>
      </c>
      <c r="AR96" s="13">
        <v>3.7000000000000002E-3</v>
      </c>
      <c r="AS96" t="s">
        <v>572</v>
      </c>
      <c r="AU96" s="2">
        <v>44230</v>
      </c>
      <c r="AV96" t="s">
        <v>158</v>
      </c>
      <c r="AW96">
        <v>1457.95</v>
      </c>
      <c r="AX96">
        <v>1431.05</v>
      </c>
      <c r="AZ96" s="2">
        <f t="shared" si="7"/>
        <v>44230</v>
      </c>
      <c r="BA96" t="s">
        <v>158</v>
      </c>
      <c r="BB96">
        <v>1458.6980000000001</v>
      </c>
      <c r="BC96" s="8">
        <v>1432.748</v>
      </c>
      <c r="BE96" t="str">
        <f t="shared" si="8"/>
        <v>ICICIGI44230</v>
      </c>
      <c r="BF96">
        <v>1</v>
      </c>
      <c r="BH96" t="str">
        <f t="shared" si="9"/>
        <v>ICICIGI44230</v>
      </c>
      <c r="BI96">
        <v>1</v>
      </c>
      <c r="BL96" t="str">
        <f t="shared" si="10"/>
        <v>ICICIGI44230</v>
      </c>
      <c r="BM96">
        <v>1</v>
      </c>
      <c r="BN96">
        <f t="shared" si="11"/>
        <v>1</v>
      </c>
      <c r="BR96" t="str">
        <f t="shared" si="12"/>
        <v>ICICIGI44230</v>
      </c>
      <c r="BS96">
        <v>1</v>
      </c>
      <c r="BT96">
        <f t="shared" si="13"/>
        <v>1</v>
      </c>
      <c r="BY96" s="12"/>
      <c r="CA96" s="12"/>
      <c r="CB96" s="2"/>
      <c r="CC96" s="13"/>
      <c r="CD96" s="8"/>
      <c r="CE96" s="13"/>
      <c r="CI96" s="12"/>
      <c r="CK96" s="13"/>
      <c r="CL96" s="13"/>
      <c r="CN96" s="2"/>
    </row>
    <row r="97" spans="1:92" x14ac:dyDescent="0.45">
      <c r="A97">
        <v>5</v>
      </c>
      <c r="B97" s="2">
        <v>44230</v>
      </c>
      <c r="C97" s="2">
        <v>44231</v>
      </c>
      <c r="D97" t="s">
        <v>27</v>
      </c>
      <c r="E97" t="s">
        <v>58</v>
      </c>
      <c r="F97" t="s">
        <v>436</v>
      </c>
      <c r="G97">
        <v>900</v>
      </c>
      <c r="H97">
        <v>1800</v>
      </c>
      <c r="I97">
        <v>2</v>
      </c>
      <c r="J97">
        <v>1069.55</v>
      </c>
      <c r="K97">
        <v>1925190</v>
      </c>
      <c r="L97">
        <v>1032.3499999999999</v>
      </c>
      <c r="M97">
        <v>-66960.000000000087</v>
      </c>
      <c r="N97">
        <v>510.76170000000002</v>
      </c>
      <c r="O97">
        <v>-67470.76170000009</v>
      </c>
      <c r="P97">
        <v>1858229.9999999998</v>
      </c>
      <c r="Q97" t="s">
        <v>93</v>
      </c>
      <c r="R97">
        <v>1</v>
      </c>
      <c r="S97">
        <v>0</v>
      </c>
      <c r="T97">
        <v>1</v>
      </c>
      <c r="U97">
        <v>0</v>
      </c>
      <c r="V97">
        <v>900</v>
      </c>
      <c r="W97">
        <v>300</v>
      </c>
      <c r="X97">
        <v>114000</v>
      </c>
      <c r="Y97">
        <v>92500</v>
      </c>
      <c r="Z97">
        <v>4000000</v>
      </c>
      <c r="AA97">
        <v>2</v>
      </c>
      <c r="AC97" t="s">
        <v>634</v>
      </c>
      <c r="AD97" t="s">
        <v>571</v>
      </c>
      <c r="AE97" s="12">
        <v>44230.486111111109</v>
      </c>
      <c r="AF97">
        <v>1070.0940000000001</v>
      </c>
      <c r="AG97" s="12">
        <v>44231.392361111109</v>
      </c>
      <c r="AH97" s="8">
        <v>1031.7429999999999</v>
      </c>
      <c r="AI97" s="13">
        <v>-3.5799999999999998E-2</v>
      </c>
      <c r="AJ97" s="8">
        <v>-72920.56</v>
      </c>
      <c r="AK97" s="13">
        <v>-3.5799999999999998E-2</v>
      </c>
      <c r="AL97">
        <v>1901.3989999999999</v>
      </c>
      <c r="AM97">
        <v>2034675.5</v>
      </c>
      <c r="AN97">
        <v>64260.58</v>
      </c>
      <c r="AO97" s="12">
        <v>59</v>
      </c>
      <c r="AP97">
        <v>-1235.94</v>
      </c>
      <c r="AQ97" s="13">
        <v>-4.2900000000000001E-2</v>
      </c>
      <c r="AR97" s="13">
        <v>1.5100000000000001E-2</v>
      </c>
      <c r="AS97" t="s">
        <v>572</v>
      </c>
      <c r="AU97" s="2">
        <v>44230</v>
      </c>
      <c r="AV97" t="s">
        <v>58</v>
      </c>
      <c r="AW97">
        <v>1069.55</v>
      </c>
      <c r="AX97">
        <v>1032.3499999999999</v>
      </c>
      <c r="AZ97" s="2">
        <f t="shared" si="7"/>
        <v>44230</v>
      </c>
      <c r="BA97" t="s">
        <v>58</v>
      </c>
      <c r="BB97">
        <v>1070.0940000000001</v>
      </c>
      <c r="BC97" s="8">
        <v>1031.7429999999999</v>
      </c>
      <c r="BE97" t="str">
        <f t="shared" si="8"/>
        <v>INDUSINDBK44230</v>
      </c>
      <c r="BF97">
        <v>1</v>
      </c>
      <c r="BH97" t="str">
        <f t="shared" si="9"/>
        <v>INDUSINDBK44230</v>
      </c>
      <c r="BI97">
        <v>1</v>
      </c>
      <c r="BL97" t="str">
        <f t="shared" si="10"/>
        <v>INDUSINDBK44230</v>
      </c>
      <c r="BM97">
        <v>1</v>
      </c>
      <c r="BN97">
        <f t="shared" si="11"/>
        <v>1</v>
      </c>
      <c r="BR97" t="str">
        <f t="shared" si="12"/>
        <v>INDUSINDBK44230</v>
      </c>
      <c r="BS97">
        <v>1</v>
      </c>
      <c r="BT97">
        <f t="shared" si="13"/>
        <v>1</v>
      </c>
      <c r="BY97" s="12"/>
      <c r="CA97" s="12"/>
      <c r="CB97" s="2"/>
      <c r="CC97" s="13"/>
      <c r="CD97" s="8"/>
      <c r="CE97" s="13"/>
      <c r="CI97" s="12"/>
      <c r="CK97" s="13"/>
      <c r="CL97" s="13"/>
      <c r="CN97" s="2"/>
    </row>
    <row r="98" spans="1:92" x14ac:dyDescent="0.45">
      <c r="A98">
        <v>6</v>
      </c>
      <c r="B98" s="2">
        <v>44230</v>
      </c>
      <c r="C98" s="2">
        <v>44231</v>
      </c>
      <c r="D98" t="s">
        <v>27</v>
      </c>
      <c r="E98" t="s">
        <v>139</v>
      </c>
      <c r="F98" t="s">
        <v>416</v>
      </c>
      <c r="G98">
        <v>1400</v>
      </c>
      <c r="H98">
        <v>2800</v>
      </c>
      <c r="I98">
        <v>2</v>
      </c>
      <c r="J98">
        <v>857.5</v>
      </c>
      <c r="K98">
        <v>2401000</v>
      </c>
      <c r="L98">
        <v>869.3</v>
      </c>
      <c r="M98">
        <v>33039.999999999869</v>
      </c>
      <c r="N98">
        <v>652.73040000000003</v>
      </c>
      <c r="O98">
        <v>32387.269599999869</v>
      </c>
      <c r="P98">
        <v>2434040</v>
      </c>
      <c r="Q98" t="s">
        <v>93</v>
      </c>
      <c r="R98">
        <v>2</v>
      </c>
      <c r="S98">
        <v>1</v>
      </c>
      <c r="T98">
        <v>1</v>
      </c>
      <c r="U98">
        <v>0</v>
      </c>
      <c r="V98">
        <v>900</v>
      </c>
      <c r="W98">
        <v>300</v>
      </c>
      <c r="X98">
        <v>114500</v>
      </c>
      <c r="Y98">
        <v>92500</v>
      </c>
      <c r="Z98">
        <v>4000000</v>
      </c>
      <c r="AA98">
        <v>2</v>
      </c>
      <c r="AC98" t="s">
        <v>645</v>
      </c>
      <c r="AD98" t="s">
        <v>571</v>
      </c>
      <c r="AE98" s="12">
        <v>44230.486111111109</v>
      </c>
      <c r="AF98">
        <v>152.7013</v>
      </c>
      <c r="AG98" s="12">
        <v>44231.392361111109</v>
      </c>
      <c r="AH98" s="8">
        <v>154.64760000000001</v>
      </c>
      <c r="AI98" s="13">
        <v>1.2699999999999999E-2</v>
      </c>
      <c r="AJ98" s="8">
        <v>25933.56</v>
      </c>
      <c r="AK98" s="13">
        <v>1.2699999999999999E-2</v>
      </c>
      <c r="AL98">
        <v>13324.55</v>
      </c>
      <c r="AM98">
        <v>2034675.63</v>
      </c>
      <c r="AN98">
        <v>90194.15</v>
      </c>
      <c r="AO98" s="12">
        <v>59</v>
      </c>
      <c r="AP98">
        <v>439.55</v>
      </c>
      <c r="AQ98" s="13">
        <v>-2.5000000000000001E-3</v>
      </c>
      <c r="AR98" s="13">
        <v>3.0200000000000001E-2</v>
      </c>
      <c r="AS98" t="s">
        <v>572</v>
      </c>
      <c r="AU98" s="2">
        <v>44230</v>
      </c>
      <c r="AV98" t="s">
        <v>139</v>
      </c>
      <c r="AW98">
        <v>857.5</v>
      </c>
      <c r="AX98">
        <v>869.3</v>
      </c>
      <c r="AZ98" s="2">
        <f t="shared" si="7"/>
        <v>44230</v>
      </c>
      <c r="BA98" t="s">
        <v>42</v>
      </c>
      <c r="BB98">
        <v>152.7013</v>
      </c>
      <c r="BC98" s="8">
        <v>154.64760000000001</v>
      </c>
      <c r="BE98" t="str">
        <f t="shared" si="8"/>
        <v>POWERGRID44230</v>
      </c>
      <c r="BF98">
        <v>1</v>
      </c>
      <c r="BH98" t="str">
        <f t="shared" si="9"/>
        <v>M_M44230</v>
      </c>
      <c r="BI98">
        <v>1</v>
      </c>
      <c r="BL98" t="str">
        <f t="shared" si="10"/>
        <v>M_M44230</v>
      </c>
      <c r="BM98">
        <v>1</v>
      </c>
      <c r="BN98">
        <f t="shared" si="11"/>
        <v>1</v>
      </c>
      <c r="BR98" t="str">
        <f t="shared" si="12"/>
        <v>POWERGRID44230</v>
      </c>
      <c r="BS98">
        <v>1</v>
      </c>
      <c r="BT98">
        <f t="shared" si="13"/>
        <v>1</v>
      </c>
      <c r="BY98" s="12"/>
      <c r="CA98" s="12"/>
      <c r="CB98" s="2"/>
      <c r="CC98" s="13"/>
      <c r="CD98" s="8"/>
      <c r="CE98" s="13"/>
      <c r="CI98" s="12"/>
      <c r="CK98" s="13"/>
      <c r="CL98" s="13"/>
      <c r="CN98" s="2"/>
    </row>
    <row r="99" spans="1:92" x14ac:dyDescent="0.45">
      <c r="A99">
        <v>7</v>
      </c>
      <c r="B99" s="2">
        <v>44230</v>
      </c>
      <c r="C99" s="2">
        <v>44231</v>
      </c>
      <c r="D99" t="s">
        <v>27</v>
      </c>
      <c r="E99" t="s">
        <v>42</v>
      </c>
      <c r="F99" t="s">
        <v>447</v>
      </c>
      <c r="G99">
        <v>4000</v>
      </c>
      <c r="H99">
        <v>8000</v>
      </c>
      <c r="I99">
        <v>2</v>
      </c>
      <c r="J99">
        <v>203.55</v>
      </c>
      <c r="K99">
        <v>1628400</v>
      </c>
      <c r="L99">
        <v>206.3</v>
      </c>
      <c r="M99">
        <v>22000</v>
      </c>
      <c r="N99">
        <v>442.63800000000003</v>
      </c>
      <c r="O99">
        <v>21557.362000000001</v>
      </c>
      <c r="P99">
        <v>1650400</v>
      </c>
      <c r="Q99" t="s">
        <v>93</v>
      </c>
      <c r="R99">
        <v>1</v>
      </c>
      <c r="S99">
        <v>0</v>
      </c>
      <c r="T99">
        <v>1</v>
      </c>
      <c r="U99">
        <v>0</v>
      </c>
      <c r="V99">
        <v>900</v>
      </c>
      <c r="W99">
        <v>300</v>
      </c>
      <c r="X99">
        <v>114000</v>
      </c>
      <c r="Y99">
        <v>92500</v>
      </c>
      <c r="Z99">
        <v>4000000</v>
      </c>
      <c r="AA99">
        <v>2</v>
      </c>
      <c r="AC99" t="s">
        <v>588</v>
      </c>
      <c r="AD99" t="s">
        <v>571</v>
      </c>
      <c r="AE99" s="12">
        <v>44230.486111111109</v>
      </c>
      <c r="AF99">
        <v>257.75069999999999</v>
      </c>
      <c r="AG99" s="12">
        <v>44231.392361111109</v>
      </c>
      <c r="AH99" s="8">
        <v>255.17230000000001</v>
      </c>
      <c r="AI99" s="13">
        <v>-0.01</v>
      </c>
      <c r="AJ99" s="8">
        <v>-20353.8</v>
      </c>
      <c r="AK99" s="13">
        <v>-0.01</v>
      </c>
      <c r="AL99">
        <v>7893.9660000000003</v>
      </c>
      <c r="AM99">
        <v>2034675.63</v>
      </c>
      <c r="AN99">
        <v>69840.350000000006</v>
      </c>
      <c r="AO99" s="12">
        <v>59</v>
      </c>
      <c r="AP99">
        <v>-344.98</v>
      </c>
      <c r="AQ99" s="13">
        <v>-2.5600000000000001E-2</v>
      </c>
      <c r="AR99" s="13">
        <v>2.0400000000000001E-2</v>
      </c>
      <c r="AS99" t="s">
        <v>572</v>
      </c>
      <c r="AU99" s="2">
        <v>44230</v>
      </c>
      <c r="AV99" t="s">
        <v>42</v>
      </c>
      <c r="AW99">
        <v>203.55</v>
      </c>
      <c r="AX99">
        <v>206.3</v>
      </c>
      <c r="AZ99" s="2">
        <f t="shared" si="7"/>
        <v>44230</v>
      </c>
      <c r="BA99" t="s">
        <v>52</v>
      </c>
      <c r="BB99">
        <v>257.75069999999999</v>
      </c>
      <c r="BC99" s="8">
        <v>255.17230000000001</v>
      </c>
      <c r="BE99" t="str">
        <f t="shared" si="8"/>
        <v>RBLBANK44230</v>
      </c>
      <c r="BF99">
        <v>1</v>
      </c>
      <c r="BH99" t="str">
        <f t="shared" si="9"/>
        <v>POWERGRID44230</v>
      </c>
      <c r="BI99">
        <v>1</v>
      </c>
      <c r="BL99" t="str">
        <f t="shared" si="10"/>
        <v>POWERGRID44230</v>
      </c>
      <c r="BM99">
        <v>1</v>
      </c>
      <c r="BN99">
        <f t="shared" si="11"/>
        <v>1</v>
      </c>
      <c r="BR99" t="str">
        <f t="shared" si="12"/>
        <v>RBLBANK44230</v>
      </c>
      <c r="BS99">
        <v>1</v>
      </c>
      <c r="BT99">
        <f t="shared" si="13"/>
        <v>1</v>
      </c>
      <c r="BY99" s="12"/>
      <c r="CA99" s="12"/>
      <c r="CB99" s="2"/>
      <c r="CC99" s="13"/>
      <c r="CD99" s="8"/>
      <c r="CE99" s="13"/>
      <c r="CI99" s="12"/>
      <c r="CK99" s="13"/>
      <c r="CL99" s="13"/>
      <c r="CN99" s="2"/>
    </row>
    <row r="100" spans="1:92" x14ac:dyDescent="0.45">
      <c r="A100">
        <v>8</v>
      </c>
      <c r="B100" s="2">
        <v>44230</v>
      </c>
      <c r="C100" s="2">
        <v>44231</v>
      </c>
      <c r="D100" t="s">
        <v>27</v>
      </c>
      <c r="E100" t="s">
        <v>52</v>
      </c>
      <c r="F100" t="s">
        <v>392</v>
      </c>
      <c r="G100">
        <v>2900</v>
      </c>
      <c r="H100">
        <v>8700</v>
      </c>
      <c r="I100">
        <v>3</v>
      </c>
      <c r="J100">
        <v>257.60000000000002</v>
      </c>
      <c r="K100">
        <v>2241120</v>
      </c>
      <c r="L100">
        <v>255.45</v>
      </c>
      <c r="M100">
        <v>-18705.000000000298</v>
      </c>
      <c r="N100">
        <v>602.577225</v>
      </c>
      <c r="O100">
        <v>-19307.577225000299</v>
      </c>
      <c r="P100">
        <v>2222415</v>
      </c>
      <c r="Q100" t="s">
        <v>93</v>
      </c>
      <c r="R100">
        <v>1</v>
      </c>
      <c r="S100">
        <v>0</v>
      </c>
      <c r="T100">
        <v>1</v>
      </c>
      <c r="U100">
        <v>0</v>
      </c>
      <c r="V100">
        <v>900</v>
      </c>
      <c r="W100">
        <v>300</v>
      </c>
      <c r="X100">
        <v>114000</v>
      </c>
      <c r="Y100">
        <v>92500</v>
      </c>
      <c r="Z100">
        <v>4000000</v>
      </c>
      <c r="AA100">
        <v>2</v>
      </c>
      <c r="AC100" t="s">
        <v>589</v>
      </c>
      <c r="AD100" t="s">
        <v>571</v>
      </c>
      <c r="AE100" s="12">
        <v>44230.486111111109</v>
      </c>
      <c r="AF100">
        <v>1439.9490000000001</v>
      </c>
      <c r="AG100" s="12">
        <v>44231.392361111109</v>
      </c>
      <c r="AH100" s="8">
        <v>1436.5309999999999</v>
      </c>
      <c r="AI100" s="13">
        <v>-2.3999999999999998E-3</v>
      </c>
      <c r="AJ100" s="8">
        <v>-4829.7</v>
      </c>
      <c r="AK100" s="13">
        <v>-2.3999999999999998E-3</v>
      </c>
      <c r="AL100">
        <v>1413.019</v>
      </c>
      <c r="AM100">
        <v>2034675.5</v>
      </c>
      <c r="AN100">
        <v>65010.65</v>
      </c>
      <c r="AO100" s="12">
        <v>59</v>
      </c>
      <c r="AP100">
        <v>-81.86</v>
      </c>
      <c r="AQ100" s="13">
        <v>-4.0000000000000001E-3</v>
      </c>
      <c r="AR100" s="13">
        <v>2.9899999999999999E-2</v>
      </c>
      <c r="AS100" t="s">
        <v>572</v>
      </c>
      <c r="AU100" s="2">
        <v>44230</v>
      </c>
      <c r="AV100" t="s">
        <v>52</v>
      </c>
      <c r="AW100">
        <v>257.60000000000002</v>
      </c>
      <c r="AX100">
        <v>255.45</v>
      </c>
      <c r="AZ100" s="2">
        <f t="shared" si="7"/>
        <v>44230</v>
      </c>
      <c r="BA100" t="s">
        <v>55</v>
      </c>
      <c r="BB100">
        <v>1439.9490000000001</v>
      </c>
      <c r="BC100" s="8">
        <v>1436.5309999999999</v>
      </c>
      <c r="BE100" t="str">
        <f t="shared" si="8"/>
        <v>SRTRANSFIN44230</v>
      </c>
      <c r="BF100">
        <v>1</v>
      </c>
      <c r="BH100" t="str">
        <f t="shared" si="9"/>
        <v>RBLBANK44230</v>
      </c>
      <c r="BI100">
        <v>1</v>
      </c>
      <c r="BL100" t="str">
        <f t="shared" si="10"/>
        <v>RBLBANK44230</v>
      </c>
      <c r="BM100">
        <v>1</v>
      </c>
      <c r="BN100">
        <f t="shared" si="11"/>
        <v>1</v>
      </c>
      <c r="BR100" t="str">
        <f t="shared" si="12"/>
        <v>SRTRANSFIN44230</v>
      </c>
      <c r="BS100">
        <v>1</v>
      </c>
      <c r="BT100">
        <f t="shared" si="13"/>
        <v>1</v>
      </c>
      <c r="BY100" s="12"/>
      <c r="CA100" s="12"/>
      <c r="CB100" s="2"/>
      <c r="CC100" s="13"/>
      <c r="CD100" s="8"/>
      <c r="CE100" s="13"/>
      <c r="CI100" s="12"/>
      <c r="CK100" s="13"/>
      <c r="CL100" s="13"/>
      <c r="CN100" s="2"/>
    </row>
    <row r="101" spans="1:92" x14ac:dyDescent="0.45">
      <c r="A101">
        <v>9</v>
      </c>
      <c r="B101" s="2">
        <v>44230</v>
      </c>
      <c r="C101" s="2">
        <v>44231</v>
      </c>
      <c r="D101" t="s">
        <v>27</v>
      </c>
      <c r="E101" t="s">
        <v>55</v>
      </c>
      <c r="F101" t="s">
        <v>393</v>
      </c>
      <c r="G101">
        <v>800</v>
      </c>
      <c r="H101">
        <v>1600</v>
      </c>
      <c r="I101">
        <v>2</v>
      </c>
      <c r="J101">
        <v>1439.2</v>
      </c>
      <c r="K101">
        <v>2302720</v>
      </c>
      <c r="L101">
        <v>1437.25</v>
      </c>
      <c r="M101">
        <v>-3120.0000000000728</v>
      </c>
      <c r="N101">
        <v>621.31320000000005</v>
      </c>
      <c r="O101">
        <v>-3741.3132000000728</v>
      </c>
      <c r="P101">
        <v>2299600</v>
      </c>
      <c r="Q101" t="s">
        <v>93</v>
      </c>
      <c r="R101">
        <v>1</v>
      </c>
      <c r="S101">
        <v>0</v>
      </c>
      <c r="T101">
        <v>1</v>
      </c>
      <c r="U101">
        <v>0</v>
      </c>
      <c r="V101">
        <v>900</v>
      </c>
      <c r="W101">
        <v>300</v>
      </c>
      <c r="X101">
        <v>114000</v>
      </c>
      <c r="Y101">
        <v>92500</v>
      </c>
      <c r="Z101">
        <v>4000000</v>
      </c>
      <c r="AA101">
        <v>2</v>
      </c>
      <c r="AC101" t="s">
        <v>621</v>
      </c>
      <c r="AD101" t="s">
        <v>571</v>
      </c>
      <c r="AE101" s="12">
        <v>44230.486111111109</v>
      </c>
      <c r="AF101">
        <v>2669.4340000000002</v>
      </c>
      <c r="AG101" s="12">
        <v>44231.392361111109</v>
      </c>
      <c r="AH101" s="8">
        <v>2656.5210000000002</v>
      </c>
      <c r="AI101" s="13">
        <v>-4.7999999999999996E-3</v>
      </c>
      <c r="AJ101" s="8">
        <v>-9842.4500000000007</v>
      </c>
      <c r="AK101" s="13">
        <v>-4.7999999999999996E-3</v>
      </c>
      <c r="AL101">
        <v>762.21230000000003</v>
      </c>
      <c r="AM101">
        <v>2034675.63</v>
      </c>
      <c r="AN101">
        <v>55168.2</v>
      </c>
      <c r="AO101" s="12">
        <v>59</v>
      </c>
      <c r="AP101">
        <v>-166.82</v>
      </c>
      <c r="AQ101" s="13">
        <v>-7.3000000000000001E-3</v>
      </c>
      <c r="AR101" s="13">
        <v>1.3299999999999999E-2</v>
      </c>
      <c r="AS101" t="s">
        <v>572</v>
      </c>
      <c r="AU101" s="2">
        <v>44230</v>
      </c>
      <c r="AV101" t="s">
        <v>55</v>
      </c>
      <c r="AW101">
        <v>1439.2</v>
      </c>
      <c r="AX101">
        <v>1437.25</v>
      </c>
      <c r="AZ101" s="2">
        <f t="shared" si="7"/>
        <v>44230</v>
      </c>
      <c r="BA101" t="s">
        <v>54</v>
      </c>
      <c r="BB101">
        <v>2669.4340000000002</v>
      </c>
      <c r="BC101" s="8">
        <v>2656.5210000000002</v>
      </c>
      <c r="BE101" t="str">
        <f t="shared" si="8"/>
        <v>TORNTPHARM44230</v>
      </c>
      <c r="BF101">
        <v>1</v>
      </c>
      <c r="BH101" t="str">
        <f t="shared" si="9"/>
        <v>SRTRANSFIN44230</v>
      </c>
      <c r="BI101">
        <v>1</v>
      </c>
      <c r="BL101" t="str">
        <f t="shared" si="10"/>
        <v>SRTRANSFIN44230</v>
      </c>
      <c r="BM101">
        <v>1</v>
      </c>
      <c r="BN101">
        <f t="shared" si="11"/>
        <v>1</v>
      </c>
      <c r="BR101" t="str">
        <f t="shared" si="12"/>
        <v>TORNTPHARM44230</v>
      </c>
      <c r="BS101">
        <v>1</v>
      </c>
      <c r="BT101">
        <f t="shared" si="13"/>
        <v>1</v>
      </c>
      <c r="BY101" s="12"/>
      <c r="CA101" s="12"/>
      <c r="CB101" s="2"/>
      <c r="CC101" s="13"/>
      <c r="CD101" s="8"/>
      <c r="CE101" s="13"/>
      <c r="CI101" s="12"/>
      <c r="CK101" s="13"/>
      <c r="CL101" s="13"/>
      <c r="CN101" s="2"/>
    </row>
    <row r="102" spans="1:92" x14ac:dyDescent="0.45">
      <c r="A102">
        <v>10</v>
      </c>
      <c r="B102" s="2">
        <v>44230</v>
      </c>
      <c r="C102" s="2">
        <v>44231</v>
      </c>
      <c r="D102" t="s">
        <v>27</v>
      </c>
      <c r="E102" t="s">
        <v>54</v>
      </c>
      <c r="F102" t="s">
        <v>425</v>
      </c>
      <c r="G102">
        <v>250</v>
      </c>
      <c r="H102">
        <v>750</v>
      </c>
      <c r="I102">
        <v>3</v>
      </c>
      <c r="J102">
        <v>2676.03333333</v>
      </c>
      <c r="K102">
        <v>2007024.9999975001</v>
      </c>
      <c r="L102">
        <v>2641.4</v>
      </c>
      <c r="M102">
        <v>-25974.999997499937</v>
      </c>
      <c r="N102">
        <v>538.39012499966259</v>
      </c>
      <c r="O102">
        <v>-26513.390122499601</v>
      </c>
      <c r="P102">
        <v>1981050</v>
      </c>
      <c r="Q102" t="s">
        <v>93</v>
      </c>
      <c r="R102">
        <v>2</v>
      </c>
      <c r="S102">
        <v>1</v>
      </c>
      <c r="T102">
        <v>2</v>
      </c>
      <c r="U102">
        <v>0</v>
      </c>
      <c r="V102">
        <v>900</v>
      </c>
      <c r="W102">
        <v>300</v>
      </c>
      <c r="X102">
        <v>114500</v>
      </c>
      <c r="Y102">
        <v>92500</v>
      </c>
      <c r="Z102">
        <v>4000000</v>
      </c>
      <c r="AA102">
        <v>2</v>
      </c>
      <c r="AC102" t="s">
        <v>612</v>
      </c>
      <c r="AD102" t="s">
        <v>571</v>
      </c>
      <c r="AE102" s="12">
        <v>44230.489583333336</v>
      </c>
      <c r="AF102">
        <v>857.91549999999995</v>
      </c>
      <c r="AG102" s="12">
        <v>44231.392361111109</v>
      </c>
      <c r="AH102" s="8">
        <v>868.41549999999995</v>
      </c>
      <c r="AI102" s="13">
        <v>1.2200000000000001E-2</v>
      </c>
      <c r="AJ102" s="8">
        <v>24898.47</v>
      </c>
      <c r="AK102" s="13">
        <v>1.2200000000000001E-2</v>
      </c>
      <c r="AL102">
        <v>2371.2820000000002</v>
      </c>
      <c r="AM102">
        <v>2034360</v>
      </c>
      <c r="AN102">
        <v>80066.67</v>
      </c>
      <c r="AO102" s="12">
        <v>58</v>
      </c>
      <c r="AP102">
        <v>429.28</v>
      </c>
      <c r="AQ102" s="13">
        <v>-3.6999999999999998E-2</v>
      </c>
      <c r="AR102" s="13">
        <v>1.7600000000000001E-2</v>
      </c>
      <c r="AS102" t="s">
        <v>572</v>
      </c>
      <c r="AU102" s="2">
        <v>44230</v>
      </c>
      <c r="AV102" t="s">
        <v>54</v>
      </c>
      <c r="AW102">
        <v>2676.03333333</v>
      </c>
      <c r="AX102">
        <v>2641.4</v>
      </c>
      <c r="AZ102" s="2">
        <f t="shared" si="7"/>
        <v>44230</v>
      </c>
      <c r="BA102" t="s">
        <v>139</v>
      </c>
      <c r="BB102">
        <v>857.91549999999995</v>
      </c>
      <c r="BC102" s="8">
        <v>868.41549999999995</v>
      </c>
      <c r="BE102" t="str">
        <f t="shared" si="8"/>
        <v>M_M44230</v>
      </c>
      <c r="BF102">
        <v>1</v>
      </c>
      <c r="BH102" t="str">
        <f t="shared" si="9"/>
        <v>TORNTPHARM44230</v>
      </c>
      <c r="BI102">
        <v>1</v>
      </c>
      <c r="BL102" t="str">
        <f t="shared" si="10"/>
        <v>TORNTPHARM44230</v>
      </c>
      <c r="BM102">
        <v>1</v>
      </c>
      <c r="BN102">
        <f t="shared" si="11"/>
        <v>1</v>
      </c>
      <c r="BR102" t="str">
        <f t="shared" si="12"/>
        <v>M_M44230</v>
      </c>
      <c r="BS102">
        <v>1</v>
      </c>
      <c r="BT102">
        <f t="shared" si="13"/>
        <v>1</v>
      </c>
      <c r="BY102" s="12"/>
      <c r="CA102" s="12"/>
      <c r="CB102" s="2"/>
      <c r="CC102" s="13"/>
      <c r="CD102" s="8"/>
      <c r="CE102" s="13"/>
      <c r="CI102" s="12"/>
      <c r="CK102" s="13"/>
      <c r="CL102" s="13"/>
      <c r="CN102" s="2"/>
    </row>
    <row r="103" spans="1:92" x14ac:dyDescent="0.45">
      <c r="A103">
        <v>1</v>
      </c>
      <c r="B103" s="2">
        <v>44231</v>
      </c>
      <c r="C103" s="2">
        <v>44232</v>
      </c>
      <c r="D103" t="s">
        <v>27</v>
      </c>
      <c r="E103" t="s">
        <v>63</v>
      </c>
      <c r="F103" t="s">
        <v>384</v>
      </c>
      <c r="G103">
        <v>2000</v>
      </c>
      <c r="H103">
        <v>4000</v>
      </c>
      <c r="I103">
        <v>2</v>
      </c>
      <c r="J103">
        <v>605.15</v>
      </c>
      <c r="K103">
        <v>2420600</v>
      </c>
      <c r="L103">
        <v>590.65</v>
      </c>
      <c r="M103">
        <v>-58000</v>
      </c>
      <c r="N103">
        <v>645.73199999999997</v>
      </c>
      <c r="O103">
        <v>-58645.732000000004</v>
      </c>
      <c r="P103">
        <v>2362600</v>
      </c>
      <c r="Q103" t="s">
        <v>93</v>
      </c>
      <c r="R103">
        <v>1</v>
      </c>
      <c r="S103">
        <v>0</v>
      </c>
      <c r="T103">
        <v>1</v>
      </c>
      <c r="U103">
        <v>0</v>
      </c>
      <c r="V103">
        <v>900</v>
      </c>
      <c r="W103">
        <v>300</v>
      </c>
      <c r="X103">
        <v>114000</v>
      </c>
      <c r="Y103">
        <v>92500</v>
      </c>
      <c r="Z103">
        <v>4000000</v>
      </c>
      <c r="AA103">
        <v>2</v>
      </c>
      <c r="AC103" t="s">
        <v>641</v>
      </c>
      <c r="AD103" t="s">
        <v>571</v>
      </c>
      <c r="AE103" s="12">
        <v>44230.486111111109</v>
      </c>
      <c r="AF103">
        <v>880.55679999999995</v>
      </c>
      <c r="AG103" s="12">
        <v>44231.395833333336</v>
      </c>
      <c r="AH103" s="8">
        <v>846.3528</v>
      </c>
      <c r="AI103" s="13">
        <v>-3.8800000000000001E-2</v>
      </c>
      <c r="AJ103" s="8">
        <v>-79034.13</v>
      </c>
      <c r="AK103" s="13">
        <v>-3.8800000000000001E-2</v>
      </c>
      <c r="AL103">
        <v>2310.6689999999999</v>
      </c>
      <c r="AM103">
        <v>2034675.5</v>
      </c>
      <c r="AN103">
        <v>1032.54</v>
      </c>
      <c r="AO103" s="12">
        <v>60</v>
      </c>
      <c r="AP103">
        <v>-1317.24</v>
      </c>
      <c r="AQ103" s="13">
        <v>-4.1300000000000003E-2</v>
      </c>
      <c r="AR103" s="13">
        <v>3.8999999999999998E-3</v>
      </c>
      <c r="AS103" t="s">
        <v>572</v>
      </c>
      <c r="AU103" s="2">
        <v>44231</v>
      </c>
      <c r="AV103" t="s">
        <v>63</v>
      </c>
      <c r="AW103">
        <v>605.15</v>
      </c>
      <c r="AX103">
        <v>590.65</v>
      </c>
      <c r="AZ103" s="2">
        <f t="shared" si="7"/>
        <v>44230</v>
      </c>
      <c r="BA103" t="s">
        <v>115</v>
      </c>
      <c r="BB103">
        <v>880.55679999999995</v>
      </c>
      <c r="BC103" s="8">
        <v>846.3528</v>
      </c>
      <c r="BE103" t="str">
        <f t="shared" si="8"/>
        <v>CIPLA44230</v>
      </c>
      <c r="BF103">
        <v>1</v>
      </c>
      <c r="BH103" t="str">
        <f t="shared" si="9"/>
        <v>ADANIENT44231</v>
      </c>
      <c r="BI103">
        <v>1</v>
      </c>
      <c r="BL103" t="str">
        <f t="shared" si="10"/>
        <v>ADANIENT44231</v>
      </c>
      <c r="BM103">
        <v>1</v>
      </c>
      <c r="BN103">
        <f t="shared" si="11"/>
        <v>1</v>
      </c>
      <c r="BR103" t="str">
        <f t="shared" si="12"/>
        <v>CIPLA44230</v>
      </c>
      <c r="BS103">
        <v>1</v>
      </c>
      <c r="BT103">
        <f t="shared" si="13"/>
        <v>1</v>
      </c>
      <c r="BY103" s="12"/>
      <c r="CA103" s="12"/>
      <c r="CB103" s="2"/>
      <c r="CC103" s="13"/>
      <c r="CD103" s="8"/>
      <c r="CE103" s="13"/>
      <c r="CI103" s="12"/>
      <c r="CK103" s="13"/>
      <c r="CL103" s="13"/>
      <c r="CN103" s="2"/>
    </row>
    <row r="104" spans="1:92" x14ac:dyDescent="0.45">
      <c r="A104">
        <v>2</v>
      </c>
      <c r="B104" s="2">
        <v>44231</v>
      </c>
      <c r="C104" s="2">
        <v>44232</v>
      </c>
      <c r="D104" t="s">
        <v>27</v>
      </c>
      <c r="E104" t="s">
        <v>95</v>
      </c>
      <c r="F104" t="s">
        <v>427</v>
      </c>
      <c r="G104">
        <v>400</v>
      </c>
      <c r="H104">
        <v>1200</v>
      </c>
      <c r="I104">
        <v>3</v>
      </c>
      <c r="J104">
        <v>1809.05</v>
      </c>
      <c r="K104">
        <v>2170860</v>
      </c>
      <c r="L104">
        <v>1792.1333333299999</v>
      </c>
      <c r="M104">
        <v>-20300.000004000049</v>
      </c>
      <c r="N104">
        <v>583.39169999946</v>
      </c>
      <c r="O104">
        <v>-20883.39170399951</v>
      </c>
      <c r="P104">
        <v>2150559.999996</v>
      </c>
      <c r="Q104" t="s">
        <v>93</v>
      </c>
      <c r="R104">
        <v>1</v>
      </c>
      <c r="S104">
        <v>0</v>
      </c>
      <c r="T104">
        <v>2</v>
      </c>
      <c r="U104">
        <v>0</v>
      </c>
      <c r="V104">
        <v>900</v>
      </c>
      <c r="W104">
        <v>300</v>
      </c>
      <c r="X104">
        <v>114000</v>
      </c>
      <c r="Y104">
        <v>92500</v>
      </c>
      <c r="Z104">
        <v>4000000</v>
      </c>
      <c r="AA104">
        <v>2</v>
      </c>
      <c r="AC104" t="s">
        <v>643</v>
      </c>
      <c r="AD104" t="s">
        <v>571</v>
      </c>
      <c r="AE104" s="12">
        <v>44230.489583333336</v>
      </c>
      <c r="AF104">
        <v>26.551400000000001</v>
      </c>
      <c r="AG104" s="12">
        <v>44231.395833333336</v>
      </c>
      <c r="AH104" s="8">
        <v>26.223749999999999</v>
      </c>
      <c r="AI104" s="13">
        <v>-1.23E-2</v>
      </c>
      <c r="AJ104" s="8">
        <v>-25104.45</v>
      </c>
      <c r="AK104" s="13">
        <v>-1.23E-2</v>
      </c>
      <c r="AL104">
        <v>76619.7</v>
      </c>
      <c r="AM104">
        <v>2034360.13</v>
      </c>
      <c r="AN104">
        <v>-24071.91</v>
      </c>
      <c r="AO104" s="12">
        <v>59</v>
      </c>
      <c r="AP104">
        <v>-425.5</v>
      </c>
      <c r="AQ104" s="13">
        <v>-1.89E-2</v>
      </c>
      <c r="AR104" s="13">
        <v>3.7600000000000001E-2</v>
      </c>
      <c r="AS104" t="s">
        <v>572</v>
      </c>
      <c r="AU104" s="2">
        <v>44231</v>
      </c>
      <c r="AV104" t="s">
        <v>95</v>
      </c>
      <c r="AW104">
        <v>1809.05</v>
      </c>
      <c r="AX104">
        <v>1792.1333333299999</v>
      </c>
      <c r="AZ104" s="2">
        <f t="shared" si="7"/>
        <v>44230</v>
      </c>
      <c r="BA104" t="s">
        <v>71</v>
      </c>
      <c r="BB104">
        <v>26.551400000000001</v>
      </c>
      <c r="BC104" s="8">
        <v>26.223749999999999</v>
      </c>
      <c r="BE104" t="str">
        <f t="shared" si="8"/>
        <v>GMRINFRA44230</v>
      </c>
      <c r="BF104">
        <v>1</v>
      </c>
      <c r="BH104" t="str">
        <f t="shared" si="9"/>
        <v>BALKRISIND44231</v>
      </c>
      <c r="BI104">
        <v>1</v>
      </c>
      <c r="BL104" t="str">
        <f t="shared" si="10"/>
        <v>BALKRISIND44231</v>
      </c>
      <c r="BM104">
        <v>1</v>
      </c>
      <c r="BN104">
        <f t="shared" si="11"/>
        <v>1</v>
      </c>
      <c r="BR104" t="str">
        <f t="shared" si="12"/>
        <v>GMRINFRA44230</v>
      </c>
      <c r="BS104">
        <v>1</v>
      </c>
      <c r="BT104">
        <f t="shared" si="13"/>
        <v>1</v>
      </c>
      <c r="BY104" s="12"/>
      <c r="CA104" s="12"/>
      <c r="CB104" s="2"/>
      <c r="CC104" s="13"/>
      <c r="CD104" s="8"/>
      <c r="CE104" s="13"/>
      <c r="CI104" s="12"/>
      <c r="CK104" s="13"/>
      <c r="CL104" s="13"/>
      <c r="CN104" s="2"/>
    </row>
    <row r="105" spans="1:92" x14ac:dyDescent="0.45">
      <c r="A105">
        <v>3</v>
      </c>
      <c r="B105" s="2">
        <v>44231</v>
      </c>
      <c r="C105" s="2">
        <v>44232</v>
      </c>
      <c r="D105" t="s">
        <v>27</v>
      </c>
      <c r="E105" t="s">
        <v>47</v>
      </c>
      <c r="F105" t="s">
        <v>414</v>
      </c>
      <c r="G105">
        <v>21000</v>
      </c>
      <c r="H105">
        <v>42000</v>
      </c>
      <c r="I105">
        <v>2</v>
      </c>
      <c r="J105">
        <v>42.6</v>
      </c>
      <c r="K105">
        <v>1789200</v>
      </c>
      <c r="L105">
        <v>42.7</v>
      </c>
      <c r="M105">
        <v>4200.00000000006</v>
      </c>
      <c r="N105">
        <v>483.65100000000001</v>
      </c>
      <c r="O105">
        <v>3716.3490000000602</v>
      </c>
      <c r="P105">
        <v>1793400.0000000002</v>
      </c>
      <c r="Q105" t="s">
        <v>93</v>
      </c>
      <c r="R105">
        <v>1</v>
      </c>
      <c r="S105">
        <v>0</v>
      </c>
      <c r="T105">
        <v>1</v>
      </c>
      <c r="U105">
        <v>0</v>
      </c>
      <c r="V105">
        <v>900</v>
      </c>
      <c r="W105">
        <v>300</v>
      </c>
      <c r="X105">
        <v>114000</v>
      </c>
      <c r="Y105">
        <v>92500</v>
      </c>
      <c r="Z105">
        <v>4000000</v>
      </c>
      <c r="AA105">
        <v>2</v>
      </c>
      <c r="AC105" t="s">
        <v>579</v>
      </c>
      <c r="AD105" t="s">
        <v>571</v>
      </c>
      <c r="AE105" s="12">
        <v>44231.486111111109</v>
      </c>
      <c r="AF105">
        <v>605.45690000000002</v>
      </c>
      <c r="AG105" s="12">
        <v>44232.392361111109</v>
      </c>
      <c r="AH105" s="8">
        <v>590.35469999999998</v>
      </c>
      <c r="AI105" s="13">
        <v>-2.4899999999999999E-2</v>
      </c>
      <c r="AJ105" s="8">
        <v>-49766.87</v>
      </c>
      <c r="AK105" s="13">
        <v>-2.4899999999999999E-2</v>
      </c>
      <c r="AL105">
        <v>3295.3389999999999</v>
      </c>
      <c r="AM105">
        <v>1995185.63</v>
      </c>
      <c r="AN105">
        <v>-73838.78</v>
      </c>
      <c r="AO105" s="12">
        <v>58</v>
      </c>
      <c r="AP105">
        <v>-858.05</v>
      </c>
      <c r="AQ105" s="13">
        <v>-3.1699999999999999E-2</v>
      </c>
      <c r="AR105" s="13">
        <v>1.38E-2</v>
      </c>
      <c r="AS105" t="s">
        <v>572</v>
      </c>
      <c r="AU105" s="2">
        <v>44231</v>
      </c>
      <c r="AV105" t="s">
        <v>47</v>
      </c>
      <c r="AW105">
        <v>42.6</v>
      </c>
      <c r="AX105">
        <v>42.7</v>
      </c>
      <c r="AZ105" s="2">
        <f t="shared" si="7"/>
        <v>44231</v>
      </c>
      <c r="BA105" t="s">
        <v>63</v>
      </c>
      <c r="BB105">
        <v>605.45690000000002</v>
      </c>
      <c r="BC105" s="8">
        <v>590.35469999999998</v>
      </c>
      <c r="BE105" t="str">
        <f t="shared" si="8"/>
        <v>ADANIENT44231</v>
      </c>
      <c r="BF105">
        <v>1</v>
      </c>
      <c r="BH105" t="str">
        <f t="shared" si="9"/>
        <v>BHEL44231</v>
      </c>
      <c r="BI105">
        <v>1</v>
      </c>
      <c r="BL105" t="str">
        <f t="shared" si="10"/>
        <v>BHEL44231</v>
      </c>
      <c r="BM105">
        <v>1</v>
      </c>
      <c r="BN105">
        <f t="shared" si="11"/>
        <v>1</v>
      </c>
      <c r="BR105" t="str">
        <f t="shared" si="12"/>
        <v>ADANIENT44231</v>
      </c>
      <c r="BS105">
        <v>1</v>
      </c>
      <c r="BT105">
        <f t="shared" si="13"/>
        <v>1</v>
      </c>
      <c r="BY105" s="12"/>
      <c r="CA105" s="12"/>
      <c r="CB105" s="2"/>
      <c r="CC105" s="13"/>
      <c r="CD105" s="8"/>
      <c r="CE105" s="13"/>
      <c r="CI105" s="12"/>
      <c r="CK105" s="13"/>
      <c r="CL105" s="13"/>
      <c r="CN105" s="2"/>
    </row>
    <row r="106" spans="1:92" x14ac:dyDescent="0.45">
      <c r="A106">
        <v>4</v>
      </c>
      <c r="B106" s="2">
        <v>44231</v>
      </c>
      <c r="C106" s="2">
        <v>44232</v>
      </c>
      <c r="D106" t="s">
        <v>27</v>
      </c>
      <c r="E106" t="s">
        <v>90</v>
      </c>
      <c r="F106" t="s">
        <v>408</v>
      </c>
      <c r="G106">
        <v>3300</v>
      </c>
      <c r="H106">
        <v>6600</v>
      </c>
      <c r="I106">
        <v>2</v>
      </c>
      <c r="J106">
        <v>312.55</v>
      </c>
      <c r="K106">
        <v>2062830</v>
      </c>
      <c r="L106">
        <v>306.05</v>
      </c>
      <c r="M106">
        <v>-42900</v>
      </c>
      <c r="N106">
        <v>551.17259999999999</v>
      </c>
      <c r="O106">
        <v>-43451.172599999998</v>
      </c>
      <c r="P106">
        <v>2019930</v>
      </c>
      <c r="Q106" t="s">
        <v>93</v>
      </c>
      <c r="R106">
        <v>1</v>
      </c>
      <c r="S106">
        <v>0</v>
      </c>
      <c r="T106">
        <v>1</v>
      </c>
      <c r="U106">
        <v>0</v>
      </c>
      <c r="V106">
        <v>900</v>
      </c>
      <c r="W106">
        <v>300</v>
      </c>
      <c r="X106">
        <v>114000</v>
      </c>
      <c r="Y106">
        <v>92500</v>
      </c>
      <c r="Z106">
        <v>4000000</v>
      </c>
      <c r="AA106">
        <v>2</v>
      </c>
      <c r="AC106" t="s">
        <v>610</v>
      </c>
      <c r="AD106" t="s">
        <v>571</v>
      </c>
      <c r="AE106" s="12">
        <v>44231.486111111109</v>
      </c>
      <c r="AF106">
        <v>42.645699999999998</v>
      </c>
      <c r="AG106" s="12">
        <v>44232.392361111109</v>
      </c>
      <c r="AH106" s="8">
        <v>42.655099999999997</v>
      </c>
      <c r="AI106" s="13">
        <v>2.0000000000000001E-4</v>
      </c>
      <c r="AJ106" s="8">
        <v>439.78</v>
      </c>
      <c r="AK106" s="13">
        <v>2.0000000000000001E-4</v>
      </c>
      <c r="AL106">
        <v>46785.15</v>
      </c>
      <c r="AM106">
        <v>1995185.63</v>
      </c>
      <c r="AN106">
        <v>-73399</v>
      </c>
      <c r="AO106" s="12">
        <v>58</v>
      </c>
      <c r="AP106">
        <v>7.58</v>
      </c>
      <c r="AQ106" s="13">
        <v>-4.8000000000000001E-2</v>
      </c>
      <c r="AR106" s="13">
        <v>1.5299999999999999E-2</v>
      </c>
      <c r="AS106" t="s">
        <v>572</v>
      </c>
      <c r="AU106" s="2">
        <v>44231</v>
      </c>
      <c r="AV106" t="s">
        <v>90</v>
      </c>
      <c r="AW106">
        <v>312.55</v>
      </c>
      <c r="AX106">
        <v>306.05</v>
      </c>
      <c r="AZ106" s="2">
        <f t="shared" si="7"/>
        <v>44231</v>
      </c>
      <c r="BA106" t="s">
        <v>47</v>
      </c>
      <c r="BB106">
        <v>42.645699999999998</v>
      </c>
      <c r="BC106" s="8">
        <v>42.655099999999997</v>
      </c>
      <c r="BE106" t="str">
        <f t="shared" si="8"/>
        <v>BHEL44231</v>
      </c>
      <c r="BF106">
        <v>1</v>
      </c>
      <c r="BH106" t="str">
        <f t="shared" si="9"/>
        <v>DLF44231</v>
      </c>
      <c r="BI106">
        <v>1</v>
      </c>
      <c r="BL106" t="str">
        <f t="shared" si="10"/>
        <v>DLF44231</v>
      </c>
      <c r="BM106">
        <v>1</v>
      </c>
      <c r="BN106">
        <f t="shared" si="11"/>
        <v>1</v>
      </c>
      <c r="BR106" t="str">
        <f t="shared" si="12"/>
        <v>BHEL44231</v>
      </c>
      <c r="BS106">
        <v>1</v>
      </c>
      <c r="BT106">
        <f t="shared" si="13"/>
        <v>1</v>
      </c>
      <c r="BY106" s="12"/>
      <c r="CA106" s="12"/>
      <c r="CB106" s="2"/>
      <c r="CC106" s="13"/>
      <c r="CD106" s="8"/>
      <c r="CE106" s="13"/>
      <c r="CI106" s="12"/>
      <c r="CK106" s="13"/>
      <c r="CL106" s="13"/>
      <c r="CN106" s="2"/>
    </row>
    <row r="107" spans="1:92" x14ac:dyDescent="0.45">
      <c r="A107">
        <v>5</v>
      </c>
      <c r="B107" s="2">
        <v>44231</v>
      </c>
      <c r="C107" s="2">
        <v>44232</v>
      </c>
      <c r="D107" t="s">
        <v>27</v>
      </c>
      <c r="E107" t="s">
        <v>66</v>
      </c>
      <c r="F107" t="s">
        <v>420</v>
      </c>
      <c r="G107">
        <v>3100</v>
      </c>
      <c r="H107">
        <v>9300</v>
      </c>
      <c r="I107">
        <v>3</v>
      </c>
      <c r="J107">
        <v>226</v>
      </c>
      <c r="K107">
        <v>2101800</v>
      </c>
      <c r="L107">
        <v>222.65</v>
      </c>
      <c r="M107">
        <v>-31154.999999999945</v>
      </c>
      <c r="N107">
        <v>563.28007500000001</v>
      </c>
      <c r="O107">
        <v>-31718.280074999944</v>
      </c>
      <c r="P107">
        <v>2070645</v>
      </c>
      <c r="Q107" t="s">
        <v>93</v>
      </c>
      <c r="R107">
        <v>1</v>
      </c>
      <c r="S107">
        <v>0</v>
      </c>
      <c r="T107">
        <v>2</v>
      </c>
      <c r="U107">
        <v>0</v>
      </c>
      <c r="V107">
        <v>900</v>
      </c>
      <c r="W107">
        <v>300</v>
      </c>
      <c r="X107">
        <v>114000</v>
      </c>
      <c r="Y107">
        <v>92500</v>
      </c>
      <c r="Z107">
        <v>4000000</v>
      </c>
      <c r="AA107">
        <v>2</v>
      </c>
      <c r="AC107" t="s">
        <v>604</v>
      </c>
      <c r="AD107" t="s">
        <v>571</v>
      </c>
      <c r="AE107" s="12">
        <v>44231.486111111109</v>
      </c>
      <c r="AF107">
        <v>312.51929999999999</v>
      </c>
      <c r="AG107" s="12">
        <v>44232.392361111109</v>
      </c>
      <c r="AH107" s="8">
        <v>306.20600000000002</v>
      </c>
      <c r="AI107" s="13">
        <v>-2.0199999999999999E-2</v>
      </c>
      <c r="AJ107" s="8">
        <v>-40305.360000000001</v>
      </c>
      <c r="AK107" s="13">
        <v>-2.0199999999999999E-2</v>
      </c>
      <c r="AL107">
        <v>6384.1989999999996</v>
      </c>
      <c r="AM107">
        <v>1995185.63</v>
      </c>
      <c r="AN107">
        <v>-113704.36</v>
      </c>
      <c r="AO107" s="12">
        <v>58</v>
      </c>
      <c r="AP107">
        <v>-694.92</v>
      </c>
      <c r="AQ107" s="13">
        <v>-3.2399999999999998E-2</v>
      </c>
      <c r="AR107" s="13">
        <v>3.8E-3</v>
      </c>
      <c r="AS107" t="s">
        <v>572</v>
      </c>
      <c r="AU107" s="2">
        <v>44231</v>
      </c>
      <c r="AV107" t="s">
        <v>66</v>
      </c>
      <c r="AW107">
        <v>226</v>
      </c>
      <c r="AX107">
        <v>222.65</v>
      </c>
      <c r="AZ107" s="2">
        <f t="shared" si="7"/>
        <v>44231</v>
      </c>
      <c r="BA107" t="s">
        <v>90</v>
      </c>
      <c r="BB107">
        <v>312.51929999999999</v>
      </c>
      <c r="BC107" s="8">
        <v>306.20600000000002</v>
      </c>
      <c r="BE107" t="str">
        <f t="shared" si="8"/>
        <v>DLF44231</v>
      </c>
      <c r="BF107">
        <v>1</v>
      </c>
      <c r="BH107" t="str">
        <f t="shared" si="9"/>
        <v>IBULHSGFIN44231</v>
      </c>
      <c r="BI107">
        <v>1</v>
      </c>
      <c r="BL107" t="str">
        <f t="shared" si="10"/>
        <v>IBULHSGFIN44231</v>
      </c>
      <c r="BM107">
        <v>1</v>
      </c>
      <c r="BN107">
        <f t="shared" si="11"/>
        <v>1</v>
      </c>
      <c r="BR107" t="str">
        <f t="shared" si="12"/>
        <v>DLF44231</v>
      </c>
      <c r="BS107">
        <v>1</v>
      </c>
      <c r="BT107">
        <f t="shared" si="13"/>
        <v>1</v>
      </c>
      <c r="BY107" s="12"/>
      <c r="CA107" s="12"/>
      <c r="CB107" s="2"/>
      <c r="CC107" s="13"/>
      <c r="CD107" s="8"/>
      <c r="CE107" s="13"/>
      <c r="CI107" s="12"/>
      <c r="CK107" s="13"/>
      <c r="CL107" s="13"/>
      <c r="CN107" s="2"/>
    </row>
    <row r="108" spans="1:92" x14ac:dyDescent="0.45">
      <c r="A108">
        <v>6</v>
      </c>
      <c r="B108" s="2">
        <v>44231</v>
      </c>
      <c r="C108" s="2">
        <v>44232</v>
      </c>
      <c r="D108" t="s">
        <v>27</v>
      </c>
      <c r="E108" t="s">
        <v>49</v>
      </c>
      <c r="F108" t="s">
        <v>448</v>
      </c>
      <c r="G108">
        <v>6000</v>
      </c>
      <c r="H108">
        <v>12000</v>
      </c>
      <c r="I108">
        <v>2</v>
      </c>
      <c r="J108">
        <v>184.25</v>
      </c>
      <c r="K108">
        <v>2211000</v>
      </c>
      <c r="L108">
        <v>181.47499999999999</v>
      </c>
      <c r="M108">
        <v>-33300.000000000065</v>
      </c>
      <c r="N108">
        <v>592.47450000000003</v>
      </c>
      <c r="O108">
        <v>-33892.474500000062</v>
      </c>
      <c r="P108">
        <v>2177700</v>
      </c>
      <c r="Q108" t="s">
        <v>93</v>
      </c>
      <c r="R108">
        <v>1</v>
      </c>
      <c r="S108">
        <v>0</v>
      </c>
      <c r="T108">
        <v>2</v>
      </c>
      <c r="U108">
        <v>0</v>
      </c>
      <c r="V108">
        <v>900</v>
      </c>
      <c r="W108">
        <v>300</v>
      </c>
      <c r="X108">
        <v>114000</v>
      </c>
      <c r="Y108">
        <v>92500</v>
      </c>
      <c r="Z108">
        <v>4000000</v>
      </c>
      <c r="AA108">
        <v>2</v>
      </c>
      <c r="AC108" t="s">
        <v>647</v>
      </c>
      <c r="AD108" t="s">
        <v>571</v>
      </c>
      <c r="AE108" s="12">
        <v>44231.486111111109</v>
      </c>
      <c r="AF108">
        <v>97.864459999999994</v>
      </c>
      <c r="AG108" s="12">
        <v>44232.392361111109</v>
      </c>
      <c r="AH108" s="8">
        <v>98.482569999999996</v>
      </c>
      <c r="AI108" s="13">
        <v>6.3E-3</v>
      </c>
      <c r="AJ108" s="8">
        <v>12601.35</v>
      </c>
      <c r="AK108" s="13">
        <v>6.3E-3</v>
      </c>
      <c r="AL108">
        <v>20387.23</v>
      </c>
      <c r="AM108">
        <v>1995185.63</v>
      </c>
      <c r="AN108">
        <v>-101103.01</v>
      </c>
      <c r="AO108" s="12">
        <v>58</v>
      </c>
      <c r="AP108">
        <v>217.26</v>
      </c>
      <c r="AQ108" s="13">
        <v>-5.7999999999999996E-3</v>
      </c>
      <c r="AR108" s="13">
        <v>1.6199999999999999E-2</v>
      </c>
      <c r="AS108" t="s">
        <v>572</v>
      </c>
      <c r="AU108" s="2">
        <v>44231</v>
      </c>
      <c r="AV108" t="s">
        <v>49</v>
      </c>
      <c r="AW108">
        <v>184.25</v>
      </c>
      <c r="AX108">
        <v>181.47499999999999</v>
      </c>
      <c r="AZ108" s="2">
        <f t="shared" si="7"/>
        <v>44231</v>
      </c>
      <c r="BA108" t="s">
        <v>129</v>
      </c>
      <c r="BB108">
        <v>97.864459999999994</v>
      </c>
      <c r="BC108" s="8">
        <v>98.482569999999996</v>
      </c>
      <c r="BE108" t="str">
        <f t="shared" si="8"/>
        <v>ONGC44231</v>
      </c>
      <c r="BF108">
        <v>1</v>
      </c>
      <c r="BH108" t="str">
        <f t="shared" si="9"/>
        <v>MANAPPURAM44231</v>
      </c>
      <c r="BI108">
        <v>1</v>
      </c>
      <c r="BL108" t="str">
        <f t="shared" si="10"/>
        <v>MANAPPURAM44231</v>
      </c>
      <c r="BM108">
        <v>1</v>
      </c>
      <c r="BN108">
        <f t="shared" si="11"/>
        <v>1</v>
      </c>
      <c r="BR108" t="str">
        <f t="shared" si="12"/>
        <v>ONGC44231</v>
      </c>
      <c r="BS108">
        <v>1</v>
      </c>
      <c r="BT108">
        <f t="shared" si="13"/>
        <v>1</v>
      </c>
      <c r="BY108" s="12"/>
      <c r="CA108" s="12"/>
      <c r="CB108" s="2"/>
      <c r="CC108" s="13"/>
      <c r="CD108" s="8"/>
      <c r="CE108" s="13"/>
      <c r="CI108" s="12"/>
      <c r="CK108" s="13"/>
      <c r="CL108" s="13"/>
      <c r="CN108" s="2"/>
    </row>
    <row r="109" spans="1:92" x14ac:dyDescent="0.45">
      <c r="A109">
        <v>7</v>
      </c>
      <c r="B109" s="2">
        <v>44231</v>
      </c>
      <c r="C109" s="2">
        <v>44232</v>
      </c>
      <c r="D109" t="s">
        <v>27</v>
      </c>
      <c r="E109" t="s">
        <v>139</v>
      </c>
      <c r="F109" t="s">
        <v>416</v>
      </c>
      <c r="G109">
        <v>1400</v>
      </c>
      <c r="H109">
        <v>2800</v>
      </c>
      <c r="I109">
        <v>2</v>
      </c>
      <c r="J109">
        <v>879.35</v>
      </c>
      <c r="K109">
        <v>2462180</v>
      </c>
      <c r="L109">
        <v>853.85</v>
      </c>
      <c r="M109">
        <v>-71400</v>
      </c>
      <c r="N109">
        <v>655.14959999999996</v>
      </c>
      <c r="O109">
        <v>-72055.149600000004</v>
      </c>
      <c r="P109">
        <v>2390780</v>
      </c>
      <c r="Q109" t="s">
        <v>93</v>
      </c>
      <c r="R109">
        <v>1</v>
      </c>
      <c r="S109">
        <v>0</v>
      </c>
      <c r="T109">
        <v>2</v>
      </c>
      <c r="U109">
        <v>0</v>
      </c>
      <c r="V109">
        <v>900</v>
      </c>
      <c r="W109">
        <v>300</v>
      </c>
      <c r="X109">
        <v>114000</v>
      </c>
      <c r="Y109">
        <v>92500</v>
      </c>
      <c r="Z109">
        <v>4000000</v>
      </c>
      <c r="AA109">
        <v>2</v>
      </c>
      <c r="AC109" t="s">
        <v>648</v>
      </c>
      <c r="AD109" t="s">
        <v>571</v>
      </c>
      <c r="AE109" s="12">
        <v>44231.486111111109</v>
      </c>
      <c r="AF109">
        <v>535.56709999999998</v>
      </c>
      <c r="AG109" s="12">
        <v>44232.392361111109</v>
      </c>
      <c r="AH109" s="8">
        <v>541.71299999999997</v>
      </c>
      <c r="AI109" s="13">
        <v>1.15E-2</v>
      </c>
      <c r="AJ109" s="8">
        <v>22895.75</v>
      </c>
      <c r="AK109" s="13">
        <v>1.15E-2</v>
      </c>
      <c r="AL109">
        <v>3725.37</v>
      </c>
      <c r="AM109">
        <v>1995185.63</v>
      </c>
      <c r="AN109">
        <v>-78207.259999999995</v>
      </c>
      <c r="AO109" s="12">
        <v>58</v>
      </c>
      <c r="AP109">
        <v>394.75</v>
      </c>
      <c r="AQ109" s="13">
        <v>-7.1000000000000004E-3</v>
      </c>
      <c r="AR109" s="13">
        <v>3.3099999999999997E-2</v>
      </c>
      <c r="AS109" t="s">
        <v>572</v>
      </c>
      <c r="AU109" s="2">
        <v>44231</v>
      </c>
      <c r="AV109" t="s">
        <v>139</v>
      </c>
      <c r="AW109">
        <v>879.35</v>
      </c>
      <c r="AX109">
        <v>853.85</v>
      </c>
      <c r="AZ109" s="2">
        <f t="shared" si="7"/>
        <v>44231</v>
      </c>
      <c r="BA109" t="s">
        <v>94</v>
      </c>
      <c r="BB109">
        <v>535.56709999999998</v>
      </c>
      <c r="BC109" s="8">
        <v>541.71299999999997</v>
      </c>
      <c r="BE109" t="str">
        <f t="shared" si="8"/>
        <v>SUNTV44231</v>
      </c>
      <c r="BF109">
        <v>1</v>
      </c>
      <c r="BH109" t="str">
        <f t="shared" si="9"/>
        <v>M_M44231</v>
      </c>
      <c r="BI109">
        <v>1</v>
      </c>
      <c r="BL109" t="str">
        <f t="shared" si="10"/>
        <v>M_M44231</v>
      </c>
      <c r="BM109">
        <v>1</v>
      </c>
      <c r="BN109">
        <f t="shared" si="11"/>
        <v>1</v>
      </c>
      <c r="BR109" t="str">
        <f t="shared" si="12"/>
        <v>SUNTV44231</v>
      </c>
      <c r="BS109">
        <v>1</v>
      </c>
      <c r="BT109">
        <f t="shared" si="13"/>
        <v>1</v>
      </c>
      <c r="BY109" s="12"/>
      <c r="CA109" s="12"/>
      <c r="CB109" s="2"/>
      <c r="CC109" s="13"/>
      <c r="CD109" s="8"/>
      <c r="CE109" s="13"/>
      <c r="CI109" s="12"/>
      <c r="CK109" s="13"/>
      <c r="CL109" s="13"/>
      <c r="CN109" s="2"/>
    </row>
    <row r="110" spans="1:92" x14ac:dyDescent="0.45">
      <c r="A110">
        <v>8</v>
      </c>
      <c r="B110" s="2">
        <v>44231</v>
      </c>
      <c r="C110" s="2">
        <v>44232</v>
      </c>
      <c r="D110" t="s">
        <v>27</v>
      </c>
      <c r="E110" t="s">
        <v>129</v>
      </c>
      <c r="F110" t="s">
        <v>449</v>
      </c>
      <c r="G110">
        <v>7700</v>
      </c>
      <c r="H110">
        <v>23100</v>
      </c>
      <c r="I110">
        <v>3</v>
      </c>
      <c r="J110">
        <v>97.8</v>
      </c>
      <c r="K110">
        <v>2259180</v>
      </c>
      <c r="L110">
        <v>98.55</v>
      </c>
      <c r="M110">
        <v>17325</v>
      </c>
      <c r="N110">
        <v>612.31747500000006</v>
      </c>
      <c r="O110">
        <v>16712.682525</v>
      </c>
      <c r="P110">
        <v>2276505</v>
      </c>
      <c r="Q110" t="s">
        <v>93</v>
      </c>
      <c r="R110">
        <v>1</v>
      </c>
      <c r="S110">
        <v>0</v>
      </c>
      <c r="T110">
        <v>1</v>
      </c>
      <c r="U110">
        <v>0</v>
      </c>
      <c r="V110">
        <v>900</v>
      </c>
      <c r="W110">
        <v>300</v>
      </c>
      <c r="X110">
        <v>114000</v>
      </c>
      <c r="Y110">
        <v>92500</v>
      </c>
      <c r="Z110">
        <v>4000000</v>
      </c>
      <c r="AA110">
        <v>2</v>
      </c>
      <c r="AC110" t="s">
        <v>609</v>
      </c>
      <c r="AD110" t="s">
        <v>571</v>
      </c>
      <c r="AE110" s="12">
        <v>44231.486111111109</v>
      </c>
      <c r="AF110">
        <v>88.499070000000003</v>
      </c>
      <c r="AG110" s="12">
        <v>44232.392361111109</v>
      </c>
      <c r="AH110" s="8">
        <v>87.562280000000001</v>
      </c>
      <c r="AI110" s="13">
        <v>-1.06E-2</v>
      </c>
      <c r="AJ110" s="8">
        <v>-21119.88</v>
      </c>
      <c r="AK110" s="13">
        <v>-1.06E-2</v>
      </c>
      <c r="AL110">
        <v>22544.71</v>
      </c>
      <c r="AM110">
        <v>1995185.63</v>
      </c>
      <c r="AN110">
        <v>-99327.14</v>
      </c>
      <c r="AO110" s="12">
        <v>58</v>
      </c>
      <c r="AP110">
        <v>-364.14</v>
      </c>
      <c r="AQ110" s="13">
        <v>-1.9800000000000002E-2</v>
      </c>
      <c r="AR110" s="13">
        <v>3.1600000000000003E-2</v>
      </c>
      <c r="AS110" t="s">
        <v>572</v>
      </c>
      <c r="AU110" s="2">
        <v>44231</v>
      </c>
      <c r="AV110" t="s">
        <v>129</v>
      </c>
      <c r="AW110">
        <v>97.8</v>
      </c>
      <c r="AX110">
        <v>98.55</v>
      </c>
      <c r="AZ110" s="2">
        <f t="shared" si="7"/>
        <v>44231</v>
      </c>
      <c r="BA110" t="s">
        <v>77</v>
      </c>
      <c r="BB110">
        <v>88.499070000000003</v>
      </c>
      <c r="BC110" s="8">
        <v>87.562280000000001</v>
      </c>
      <c r="BE110" t="str">
        <f t="shared" si="8"/>
        <v>TATAPOWER44231</v>
      </c>
      <c r="BF110">
        <v>1</v>
      </c>
      <c r="BH110" t="str">
        <f t="shared" si="9"/>
        <v>ONGC44231</v>
      </c>
      <c r="BI110">
        <v>1</v>
      </c>
      <c r="BL110" t="str">
        <f t="shared" si="10"/>
        <v>ONGC44231</v>
      </c>
      <c r="BM110">
        <v>1</v>
      </c>
      <c r="BN110">
        <f t="shared" si="11"/>
        <v>1</v>
      </c>
      <c r="BR110" t="str">
        <f t="shared" si="12"/>
        <v>TATAPOWER44231</v>
      </c>
      <c r="BS110">
        <v>1</v>
      </c>
      <c r="BT110">
        <f t="shared" si="13"/>
        <v>1</v>
      </c>
      <c r="BY110" s="12"/>
      <c r="CA110" s="12"/>
      <c r="CB110" s="2"/>
      <c r="CC110" s="13"/>
      <c r="CD110" s="8"/>
      <c r="CE110" s="13"/>
      <c r="CI110" s="12"/>
      <c r="CK110" s="13"/>
      <c r="CL110" s="13"/>
      <c r="CN110" s="2"/>
    </row>
    <row r="111" spans="1:92" x14ac:dyDescent="0.45">
      <c r="A111">
        <v>9</v>
      </c>
      <c r="B111" s="2">
        <v>44231</v>
      </c>
      <c r="C111" s="2">
        <v>44232</v>
      </c>
      <c r="D111" t="s">
        <v>27</v>
      </c>
      <c r="E111" t="s">
        <v>94</v>
      </c>
      <c r="F111" t="s">
        <v>450</v>
      </c>
      <c r="G111">
        <v>1500</v>
      </c>
      <c r="H111">
        <v>3000</v>
      </c>
      <c r="I111">
        <v>2</v>
      </c>
      <c r="J111">
        <v>535.29999999999995</v>
      </c>
      <c r="K111">
        <v>1605899.9999999998</v>
      </c>
      <c r="L111">
        <v>542</v>
      </c>
      <c r="M111">
        <v>20100.000000000138</v>
      </c>
      <c r="N111">
        <v>436.30650000000003</v>
      </c>
      <c r="O111">
        <v>19663.693500000139</v>
      </c>
      <c r="P111">
        <v>1626000</v>
      </c>
      <c r="Q111" t="s">
        <v>93</v>
      </c>
      <c r="R111">
        <v>1</v>
      </c>
      <c r="S111">
        <v>0</v>
      </c>
      <c r="T111">
        <v>1</v>
      </c>
      <c r="U111">
        <v>0</v>
      </c>
      <c r="V111">
        <v>900</v>
      </c>
      <c r="W111">
        <v>300</v>
      </c>
      <c r="X111">
        <v>114000</v>
      </c>
      <c r="Y111">
        <v>92500</v>
      </c>
      <c r="Z111">
        <v>4000000</v>
      </c>
      <c r="AA111">
        <v>2</v>
      </c>
      <c r="AC111" t="s">
        <v>623</v>
      </c>
      <c r="AD111" t="s">
        <v>571</v>
      </c>
      <c r="AE111" s="12">
        <v>44231.486111111109</v>
      </c>
      <c r="AF111">
        <v>1811.384</v>
      </c>
      <c r="AG111" s="12">
        <v>44232.395833333336</v>
      </c>
      <c r="AH111" s="8">
        <v>1794.104</v>
      </c>
      <c r="AI111" s="13">
        <v>-9.4999999999999998E-3</v>
      </c>
      <c r="AJ111" s="8">
        <v>-19033.41</v>
      </c>
      <c r="AK111" s="13">
        <v>-9.4999999999999998E-3</v>
      </c>
      <c r="AL111">
        <v>1101.471</v>
      </c>
      <c r="AM111">
        <v>1995185.63</v>
      </c>
      <c r="AN111">
        <v>-118360.55</v>
      </c>
      <c r="AO111" s="12">
        <v>59</v>
      </c>
      <c r="AP111">
        <v>-322.60000000000002</v>
      </c>
      <c r="AQ111" s="13">
        <v>-1.29E-2</v>
      </c>
      <c r="AR111" s="13">
        <v>1.9599999999999999E-2</v>
      </c>
      <c r="AS111" t="s">
        <v>572</v>
      </c>
      <c r="AU111" s="2">
        <v>44231</v>
      </c>
      <c r="AV111" t="s">
        <v>94</v>
      </c>
      <c r="AW111">
        <v>535.29999999999995</v>
      </c>
      <c r="AX111">
        <v>542</v>
      </c>
      <c r="AZ111" s="2">
        <f t="shared" si="7"/>
        <v>44231</v>
      </c>
      <c r="BA111" t="s">
        <v>95</v>
      </c>
      <c r="BB111">
        <v>1811.384</v>
      </c>
      <c r="BC111" s="8">
        <v>1794.104</v>
      </c>
      <c r="BE111" t="str">
        <f t="shared" si="8"/>
        <v>BALKRISIND44231</v>
      </c>
      <c r="BF111">
        <v>1</v>
      </c>
      <c r="BH111" t="str">
        <f t="shared" si="9"/>
        <v>SUNTV44231</v>
      </c>
      <c r="BI111">
        <v>1</v>
      </c>
      <c r="BL111" t="str">
        <f t="shared" si="10"/>
        <v>SUNTV44231</v>
      </c>
      <c r="BM111">
        <v>1</v>
      </c>
      <c r="BN111">
        <f t="shared" si="11"/>
        <v>1</v>
      </c>
      <c r="BR111" t="str">
        <f t="shared" si="12"/>
        <v>BALKRISIND44231</v>
      </c>
      <c r="BS111">
        <v>1</v>
      </c>
      <c r="BT111">
        <f t="shared" si="13"/>
        <v>1</v>
      </c>
      <c r="BY111" s="12"/>
      <c r="CA111" s="12"/>
      <c r="CB111" s="2"/>
      <c r="CC111" s="13"/>
      <c r="CD111" s="8"/>
      <c r="CE111" s="13"/>
      <c r="CI111" s="12"/>
      <c r="CK111" s="13"/>
      <c r="CL111" s="13"/>
      <c r="CN111" s="2"/>
    </row>
    <row r="112" spans="1:92" x14ac:dyDescent="0.45">
      <c r="A112">
        <v>10</v>
      </c>
      <c r="B112" s="2">
        <v>44231</v>
      </c>
      <c r="C112" s="2">
        <v>44232</v>
      </c>
      <c r="D112" t="s">
        <v>27</v>
      </c>
      <c r="E112" t="s">
        <v>77</v>
      </c>
      <c r="F112" t="s">
        <v>413</v>
      </c>
      <c r="G112">
        <v>13500</v>
      </c>
      <c r="H112">
        <v>27000</v>
      </c>
      <c r="I112">
        <v>2</v>
      </c>
      <c r="J112">
        <v>88.45</v>
      </c>
      <c r="K112">
        <v>2388150</v>
      </c>
      <c r="L112">
        <v>87.6</v>
      </c>
      <c r="M112">
        <v>-22950.000000000229</v>
      </c>
      <c r="N112">
        <v>641.70225000000005</v>
      </c>
      <c r="O112">
        <v>-23591.702250000228</v>
      </c>
      <c r="P112">
        <v>2365200</v>
      </c>
      <c r="Q112" t="s">
        <v>93</v>
      </c>
      <c r="R112">
        <v>1</v>
      </c>
      <c r="S112">
        <v>0</v>
      </c>
      <c r="T112">
        <v>1</v>
      </c>
      <c r="U112">
        <v>0</v>
      </c>
      <c r="V112">
        <v>900</v>
      </c>
      <c r="W112">
        <v>300</v>
      </c>
      <c r="X112">
        <v>114000</v>
      </c>
      <c r="Y112">
        <v>92500</v>
      </c>
      <c r="Z112">
        <v>4000000</v>
      </c>
      <c r="AA112">
        <v>2</v>
      </c>
      <c r="AC112" t="s">
        <v>616</v>
      </c>
      <c r="AD112" t="s">
        <v>571</v>
      </c>
      <c r="AE112" s="12">
        <v>44231.486111111109</v>
      </c>
      <c r="AF112">
        <v>226.136</v>
      </c>
      <c r="AG112" s="12">
        <v>44232.395833333336</v>
      </c>
      <c r="AH112" s="8">
        <v>222.37739999999999</v>
      </c>
      <c r="AI112" s="13">
        <v>-1.66E-2</v>
      </c>
      <c r="AJ112" s="8">
        <v>-33161.919999999998</v>
      </c>
      <c r="AK112" s="13">
        <v>-1.66E-2</v>
      </c>
      <c r="AL112">
        <v>8822.9449999999997</v>
      </c>
      <c r="AM112">
        <v>1995185.63</v>
      </c>
      <c r="AN112">
        <v>-151522.47</v>
      </c>
      <c r="AO112" s="12">
        <v>59</v>
      </c>
      <c r="AP112">
        <v>-562.07000000000005</v>
      </c>
      <c r="AQ112" s="13">
        <v>-2.1999999999999999E-2</v>
      </c>
      <c r="AR112" s="13">
        <v>3.2000000000000002E-3</v>
      </c>
      <c r="AS112" t="s">
        <v>572</v>
      </c>
      <c r="AU112" s="2">
        <v>44231</v>
      </c>
      <c r="AV112" t="s">
        <v>77</v>
      </c>
      <c r="AW112">
        <v>88.45</v>
      </c>
      <c r="AX112">
        <v>87.6</v>
      </c>
      <c r="AZ112" s="2">
        <f t="shared" si="7"/>
        <v>44231</v>
      </c>
      <c r="BA112" t="s">
        <v>66</v>
      </c>
      <c r="BB112">
        <v>226.136</v>
      </c>
      <c r="BC112" s="8">
        <v>222.37739999999999</v>
      </c>
      <c r="BE112" t="str">
        <f t="shared" si="8"/>
        <v>IBULHSGFIN44231</v>
      </c>
      <c r="BF112">
        <v>1</v>
      </c>
      <c r="BH112" t="str">
        <f t="shared" si="9"/>
        <v>TATAPOWER44231</v>
      </c>
      <c r="BI112">
        <v>1</v>
      </c>
      <c r="BL112" t="str">
        <f t="shared" si="10"/>
        <v>TATAPOWER44231</v>
      </c>
      <c r="BM112">
        <v>1</v>
      </c>
      <c r="BN112">
        <f t="shared" si="11"/>
        <v>1</v>
      </c>
      <c r="BR112" t="str">
        <f t="shared" si="12"/>
        <v>IBULHSGFIN44231</v>
      </c>
      <c r="BS112">
        <v>1</v>
      </c>
      <c r="BT112">
        <f t="shared" si="13"/>
        <v>1</v>
      </c>
      <c r="BY112" s="12"/>
      <c r="CA112" s="12"/>
      <c r="CB112" s="2"/>
      <c r="CC112" s="13"/>
      <c r="CD112" s="8"/>
      <c r="CE112" s="13"/>
      <c r="CI112" s="12"/>
      <c r="CK112" s="13"/>
      <c r="CL112" s="13"/>
      <c r="CN112" s="2"/>
    </row>
    <row r="113" spans="1:92" x14ac:dyDescent="0.45">
      <c r="A113">
        <v>1</v>
      </c>
      <c r="B113" s="2">
        <v>44232</v>
      </c>
      <c r="C113" s="2">
        <v>44235</v>
      </c>
      <c r="D113" t="s">
        <v>27</v>
      </c>
      <c r="E113" t="s">
        <v>138</v>
      </c>
      <c r="F113" t="s">
        <v>451</v>
      </c>
      <c r="G113">
        <v>650</v>
      </c>
      <c r="H113">
        <v>1300</v>
      </c>
      <c r="I113">
        <v>2</v>
      </c>
      <c r="J113">
        <v>1423</v>
      </c>
      <c r="K113">
        <v>1849900</v>
      </c>
      <c r="L113">
        <v>1414.95</v>
      </c>
      <c r="M113">
        <v>-10464.999999999942</v>
      </c>
      <c r="N113">
        <v>498.060225</v>
      </c>
      <c r="O113">
        <v>-10963.060224999941</v>
      </c>
      <c r="P113">
        <v>1839435</v>
      </c>
      <c r="Q113" t="s">
        <v>93</v>
      </c>
      <c r="R113">
        <v>1</v>
      </c>
      <c r="S113">
        <v>0</v>
      </c>
      <c r="T113">
        <v>1</v>
      </c>
      <c r="U113">
        <v>0</v>
      </c>
      <c r="V113">
        <v>900</v>
      </c>
      <c r="W113">
        <v>300</v>
      </c>
      <c r="X113">
        <v>114000</v>
      </c>
      <c r="Y113">
        <v>92500</v>
      </c>
      <c r="Z113">
        <v>4000000</v>
      </c>
      <c r="AA113">
        <v>2</v>
      </c>
      <c r="AC113" t="s">
        <v>612</v>
      </c>
      <c r="AD113" t="s">
        <v>571</v>
      </c>
      <c r="AE113" s="12">
        <v>44231.486111111109</v>
      </c>
      <c r="AF113">
        <v>879.822</v>
      </c>
      <c r="AG113" s="12">
        <v>44232.395833333336</v>
      </c>
      <c r="AH113" s="8">
        <v>853.9452</v>
      </c>
      <c r="AI113" s="13">
        <v>-2.9399999999999999E-2</v>
      </c>
      <c r="AJ113" s="8">
        <v>-58681.21</v>
      </c>
      <c r="AK113" s="13">
        <v>-2.9399999999999999E-2</v>
      </c>
      <c r="AL113">
        <v>2267.7150000000001</v>
      </c>
      <c r="AM113">
        <v>1995185.63</v>
      </c>
      <c r="AN113">
        <v>-210203.68</v>
      </c>
      <c r="AO113" s="12">
        <v>59</v>
      </c>
      <c r="AP113">
        <v>-994.6</v>
      </c>
      <c r="AQ113" s="13">
        <v>-3.1600000000000003E-2</v>
      </c>
      <c r="AR113" s="13">
        <v>1.2999999999999999E-3</v>
      </c>
      <c r="AS113" t="s">
        <v>572</v>
      </c>
      <c r="AU113" s="2">
        <v>44232</v>
      </c>
      <c r="AV113" t="s">
        <v>138</v>
      </c>
      <c r="AW113">
        <v>1423</v>
      </c>
      <c r="AX113">
        <v>1414.95</v>
      </c>
      <c r="AZ113" s="2">
        <f t="shared" si="7"/>
        <v>44231</v>
      </c>
      <c r="BA113" t="s">
        <v>139</v>
      </c>
      <c r="BB113">
        <v>879.822</v>
      </c>
      <c r="BC113" s="8">
        <v>853.9452</v>
      </c>
      <c r="BE113" t="str">
        <f t="shared" si="8"/>
        <v>M_M44231</v>
      </c>
      <c r="BF113">
        <v>1</v>
      </c>
      <c r="BH113" t="str">
        <f t="shared" si="9"/>
        <v>GODREJPROP44232</v>
      </c>
      <c r="BI113">
        <v>1</v>
      </c>
      <c r="BL113" t="str">
        <f t="shared" si="10"/>
        <v>GODREJPROP44232</v>
      </c>
      <c r="BM113">
        <v>1</v>
      </c>
      <c r="BN113">
        <f t="shared" si="11"/>
        <v>1</v>
      </c>
      <c r="BR113" t="str">
        <f t="shared" si="12"/>
        <v>M_M44231</v>
      </c>
      <c r="BS113">
        <v>1</v>
      </c>
      <c r="BT113">
        <f t="shared" si="13"/>
        <v>1</v>
      </c>
      <c r="BY113" s="12"/>
      <c r="CA113" s="12"/>
      <c r="CB113" s="2"/>
      <c r="CC113" s="13"/>
      <c r="CD113" s="8"/>
      <c r="CE113" s="13"/>
      <c r="CI113" s="12"/>
      <c r="CK113" s="13"/>
      <c r="CL113" s="13"/>
      <c r="CN113" s="2"/>
    </row>
    <row r="114" spans="1:92" x14ac:dyDescent="0.45">
      <c r="A114">
        <v>2</v>
      </c>
      <c r="B114" s="2">
        <v>44232</v>
      </c>
      <c r="C114" s="2">
        <v>44235</v>
      </c>
      <c r="D114" t="s">
        <v>27</v>
      </c>
      <c r="E114" t="s">
        <v>151</v>
      </c>
      <c r="F114" t="s">
        <v>440</v>
      </c>
      <c r="G114">
        <v>550</v>
      </c>
      <c r="H114">
        <v>1100</v>
      </c>
      <c r="I114">
        <v>2</v>
      </c>
      <c r="J114">
        <v>1594.2</v>
      </c>
      <c r="K114">
        <v>1753620</v>
      </c>
      <c r="L114">
        <v>1609.7</v>
      </c>
      <c r="M114">
        <v>17050</v>
      </c>
      <c r="N114">
        <v>475.77915000000002</v>
      </c>
      <c r="O114">
        <v>16574.220850000002</v>
      </c>
      <c r="P114">
        <v>1770670</v>
      </c>
      <c r="Q114" t="s">
        <v>93</v>
      </c>
      <c r="R114">
        <v>1</v>
      </c>
      <c r="S114">
        <v>0</v>
      </c>
      <c r="T114">
        <v>1</v>
      </c>
      <c r="U114">
        <v>0</v>
      </c>
      <c r="V114">
        <v>900</v>
      </c>
      <c r="W114">
        <v>300</v>
      </c>
      <c r="X114">
        <v>114000</v>
      </c>
      <c r="Y114">
        <v>92500</v>
      </c>
      <c r="Z114">
        <v>4000000</v>
      </c>
      <c r="AA114">
        <v>2</v>
      </c>
      <c r="AC114" t="s">
        <v>646</v>
      </c>
      <c r="AD114" t="s">
        <v>571</v>
      </c>
      <c r="AE114" s="12">
        <v>44231.486111111109</v>
      </c>
      <c r="AF114">
        <v>184.34729999999999</v>
      </c>
      <c r="AG114" s="12">
        <v>44232.395833333336</v>
      </c>
      <c r="AH114" s="8">
        <v>181.1687</v>
      </c>
      <c r="AI114" s="13">
        <v>-1.72E-2</v>
      </c>
      <c r="AJ114" s="8">
        <v>-34401.89</v>
      </c>
      <c r="AK114" s="13">
        <v>-1.72E-2</v>
      </c>
      <c r="AL114">
        <v>10822.97</v>
      </c>
      <c r="AM114">
        <v>1995185.63</v>
      </c>
      <c r="AN114">
        <v>-244605.58</v>
      </c>
      <c r="AO114" s="12">
        <v>59</v>
      </c>
      <c r="AP114">
        <v>-583.08000000000004</v>
      </c>
      <c r="AQ114" s="13">
        <v>-2.2499999999999999E-2</v>
      </c>
      <c r="AR114" s="13">
        <v>6.0000000000000001E-3</v>
      </c>
      <c r="AS114" t="s">
        <v>572</v>
      </c>
      <c r="AU114" s="2">
        <v>44232</v>
      </c>
      <c r="AV114" t="s">
        <v>151</v>
      </c>
      <c r="AW114">
        <v>1594.2</v>
      </c>
      <c r="AX114">
        <v>1609.7</v>
      </c>
      <c r="AZ114" s="2">
        <f t="shared" si="7"/>
        <v>44231</v>
      </c>
      <c r="BA114" t="s">
        <v>49</v>
      </c>
      <c r="BB114">
        <v>184.34729999999999</v>
      </c>
      <c r="BC114" s="8">
        <v>181.1687</v>
      </c>
      <c r="BE114" t="str">
        <f t="shared" si="8"/>
        <v>MANAPPURAM44231</v>
      </c>
      <c r="BF114">
        <v>1</v>
      </c>
      <c r="BH114" t="str">
        <f t="shared" si="9"/>
        <v>HDFCBANK44232</v>
      </c>
      <c r="BI114">
        <v>1</v>
      </c>
      <c r="BL114" t="str">
        <f t="shared" si="10"/>
        <v>HDFCBANK44232</v>
      </c>
      <c r="BM114">
        <v>1</v>
      </c>
      <c r="BN114">
        <f t="shared" si="11"/>
        <v>1</v>
      </c>
      <c r="BR114" t="str">
        <f t="shared" si="12"/>
        <v>MANAPPURAM44231</v>
      </c>
      <c r="BS114">
        <v>1</v>
      </c>
      <c r="BT114">
        <f t="shared" si="13"/>
        <v>1</v>
      </c>
      <c r="BY114" s="12"/>
      <c r="CA114" s="12"/>
      <c r="CB114" s="2"/>
      <c r="CC114" s="13"/>
      <c r="CD114" s="8"/>
      <c r="CE114" s="13"/>
      <c r="CI114" s="12"/>
      <c r="CK114" s="13"/>
      <c r="CL114" s="13"/>
      <c r="CN114" s="2"/>
    </row>
    <row r="115" spans="1:92" x14ac:dyDescent="0.45">
      <c r="A115">
        <v>3</v>
      </c>
      <c r="B115" s="2">
        <v>44232</v>
      </c>
      <c r="C115" s="2">
        <v>44235</v>
      </c>
      <c r="D115" t="s">
        <v>27</v>
      </c>
      <c r="E115" t="s">
        <v>117</v>
      </c>
      <c r="F115" t="s">
        <v>452</v>
      </c>
      <c r="G115">
        <v>400</v>
      </c>
      <c r="H115">
        <v>800</v>
      </c>
      <c r="I115">
        <v>2</v>
      </c>
      <c r="J115">
        <v>1981</v>
      </c>
      <c r="K115">
        <v>1584800</v>
      </c>
      <c r="L115">
        <v>2012.15</v>
      </c>
      <c r="M115">
        <v>24920.000000000073</v>
      </c>
      <c r="N115">
        <v>431.2602</v>
      </c>
      <c r="O115">
        <v>24488.739800000072</v>
      </c>
      <c r="P115">
        <v>1609720</v>
      </c>
      <c r="Q115" t="s">
        <v>93</v>
      </c>
      <c r="R115">
        <v>1</v>
      </c>
      <c r="S115">
        <v>0</v>
      </c>
      <c r="T115">
        <v>1</v>
      </c>
      <c r="U115">
        <v>0</v>
      </c>
      <c r="V115">
        <v>900</v>
      </c>
      <c r="W115">
        <v>300</v>
      </c>
      <c r="X115">
        <v>114000</v>
      </c>
      <c r="Y115">
        <v>92500</v>
      </c>
      <c r="Z115">
        <v>4000000</v>
      </c>
      <c r="AA115">
        <v>2</v>
      </c>
      <c r="AC115" t="s">
        <v>649</v>
      </c>
      <c r="AD115" t="s">
        <v>571</v>
      </c>
      <c r="AE115" s="12">
        <v>44232.486111111109</v>
      </c>
      <c r="AF115">
        <v>1423.7270000000001</v>
      </c>
      <c r="AG115" s="12">
        <v>44235.392361111109</v>
      </c>
      <c r="AH115" s="8">
        <v>1415.242</v>
      </c>
      <c r="AI115" s="13">
        <v>-6.0000000000000001E-3</v>
      </c>
      <c r="AJ115" s="8">
        <v>-11627.86</v>
      </c>
      <c r="AK115" s="13">
        <v>-6.0000000000000001E-3</v>
      </c>
      <c r="AL115">
        <v>1370.402</v>
      </c>
      <c r="AM115">
        <v>1951078.88</v>
      </c>
      <c r="AN115">
        <v>-256233.44</v>
      </c>
      <c r="AO115" s="12">
        <v>57</v>
      </c>
      <c r="AP115">
        <v>-204</v>
      </c>
      <c r="AQ115" s="13">
        <v>-2.5600000000000001E-2</v>
      </c>
      <c r="AR115" s="13">
        <v>3.5999999999999999E-3</v>
      </c>
      <c r="AS115" t="s">
        <v>572</v>
      </c>
      <c r="AU115" s="2">
        <v>44232</v>
      </c>
      <c r="AV115" t="s">
        <v>117</v>
      </c>
      <c r="AW115">
        <v>1981</v>
      </c>
      <c r="AX115">
        <v>2012.15</v>
      </c>
      <c r="AZ115" s="2">
        <f t="shared" si="7"/>
        <v>44232</v>
      </c>
      <c r="BA115" t="s">
        <v>138</v>
      </c>
      <c r="BB115">
        <v>1423.7270000000001</v>
      </c>
      <c r="BC115" s="8">
        <v>1415.242</v>
      </c>
      <c r="BE115" t="str">
        <f t="shared" si="8"/>
        <v>GODREJPROP44232</v>
      </c>
      <c r="BF115">
        <v>1</v>
      </c>
      <c r="BH115" t="str">
        <f t="shared" si="9"/>
        <v>KOTAKBANK44232</v>
      </c>
      <c r="BI115">
        <v>1</v>
      </c>
      <c r="BL115" t="str">
        <f t="shared" si="10"/>
        <v>KOTAKBANK44232</v>
      </c>
      <c r="BM115">
        <v>1</v>
      </c>
      <c r="BN115">
        <f t="shared" si="11"/>
        <v>1</v>
      </c>
      <c r="BR115" t="str">
        <f t="shared" si="12"/>
        <v>GODREJPROP44232</v>
      </c>
      <c r="BS115">
        <v>1</v>
      </c>
      <c r="BT115">
        <f t="shared" si="13"/>
        <v>1</v>
      </c>
      <c r="BY115" s="12"/>
      <c r="CA115" s="12"/>
      <c r="CB115" s="2"/>
      <c r="CC115" s="13"/>
      <c r="CD115" s="8"/>
      <c r="CE115" s="13"/>
      <c r="CI115" s="12"/>
      <c r="CK115" s="13"/>
      <c r="CL115" s="13"/>
      <c r="CN115" s="2"/>
    </row>
    <row r="116" spans="1:92" x14ac:dyDescent="0.45">
      <c r="A116">
        <v>4</v>
      </c>
      <c r="B116" s="2">
        <v>44232</v>
      </c>
      <c r="C116" s="2">
        <v>44235</v>
      </c>
      <c r="D116" t="s">
        <v>27</v>
      </c>
      <c r="E116" t="s">
        <v>82</v>
      </c>
      <c r="F116" t="s">
        <v>453</v>
      </c>
      <c r="G116">
        <v>3000</v>
      </c>
      <c r="H116">
        <v>6000</v>
      </c>
      <c r="I116">
        <v>2</v>
      </c>
      <c r="J116">
        <v>401.15</v>
      </c>
      <c r="K116">
        <v>2406900</v>
      </c>
      <c r="L116">
        <v>407.15</v>
      </c>
      <c r="M116">
        <v>36000</v>
      </c>
      <c r="N116">
        <v>654.72299999999996</v>
      </c>
      <c r="O116">
        <v>35345.277000000002</v>
      </c>
      <c r="P116">
        <v>2442900</v>
      </c>
      <c r="Q116" t="s">
        <v>93</v>
      </c>
      <c r="R116">
        <v>1</v>
      </c>
      <c r="S116">
        <v>0</v>
      </c>
      <c r="T116">
        <v>1</v>
      </c>
      <c r="U116">
        <v>0</v>
      </c>
      <c r="V116">
        <v>900</v>
      </c>
      <c r="W116">
        <v>300</v>
      </c>
      <c r="X116">
        <v>114000</v>
      </c>
      <c r="Y116">
        <v>92500</v>
      </c>
      <c r="Z116">
        <v>4000000</v>
      </c>
      <c r="AA116">
        <v>2</v>
      </c>
      <c r="AC116" t="s">
        <v>638</v>
      </c>
      <c r="AD116" t="s">
        <v>571</v>
      </c>
      <c r="AE116" s="12">
        <v>44232.486111111109</v>
      </c>
      <c r="AF116">
        <v>1595.02</v>
      </c>
      <c r="AG116" s="12">
        <v>44235.392361111109</v>
      </c>
      <c r="AH116" s="8">
        <v>1608.874</v>
      </c>
      <c r="AI116" s="13">
        <v>8.6999999999999994E-3</v>
      </c>
      <c r="AJ116" s="8">
        <v>16946.66</v>
      </c>
      <c r="AK116" s="13">
        <v>8.6999999999999994E-3</v>
      </c>
      <c r="AL116">
        <v>1223.232</v>
      </c>
      <c r="AM116">
        <v>1951078.88</v>
      </c>
      <c r="AN116">
        <v>-239286.78</v>
      </c>
      <c r="AO116" s="12">
        <v>57</v>
      </c>
      <c r="AP116">
        <v>297.31</v>
      </c>
      <c r="AQ116" s="13">
        <v>-9.4000000000000004E-3</v>
      </c>
      <c r="AR116" s="13">
        <v>1.2500000000000001E-2</v>
      </c>
      <c r="AS116" t="s">
        <v>572</v>
      </c>
      <c r="AU116" s="2">
        <v>44232</v>
      </c>
      <c r="AV116" t="s">
        <v>82</v>
      </c>
      <c r="AW116">
        <v>401.15</v>
      </c>
      <c r="AX116">
        <v>407.15</v>
      </c>
      <c r="AZ116" s="2">
        <f t="shared" si="7"/>
        <v>44232</v>
      </c>
      <c r="BA116" t="s">
        <v>151</v>
      </c>
      <c r="BB116">
        <v>1595.02</v>
      </c>
      <c r="BC116" s="8">
        <v>1608.874</v>
      </c>
      <c r="BE116" t="str">
        <f t="shared" si="8"/>
        <v>HDFCBANK44232</v>
      </c>
      <c r="BF116">
        <v>1</v>
      </c>
      <c r="BH116" t="str">
        <f t="shared" si="9"/>
        <v>SBIN44232</v>
      </c>
      <c r="BI116">
        <v>1</v>
      </c>
      <c r="BL116" t="str">
        <f t="shared" si="10"/>
        <v>SBIN44232</v>
      </c>
      <c r="BM116">
        <v>1</v>
      </c>
      <c r="BN116">
        <f t="shared" si="11"/>
        <v>1</v>
      </c>
      <c r="BR116" t="str">
        <f t="shared" si="12"/>
        <v>HDFCBANK44232</v>
      </c>
      <c r="BS116">
        <v>1</v>
      </c>
      <c r="BT116">
        <f t="shared" si="13"/>
        <v>1</v>
      </c>
      <c r="BY116" s="12"/>
      <c r="CA116" s="12"/>
      <c r="CB116" s="2"/>
      <c r="CC116" s="13"/>
      <c r="CD116" s="8"/>
      <c r="CE116" s="13"/>
      <c r="CI116" s="12"/>
      <c r="CK116" s="13"/>
      <c r="CL116" s="13"/>
      <c r="CN116" s="2"/>
    </row>
    <row r="117" spans="1:92" x14ac:dyDescent="0.45">
      <c r="A117">
        <v>1</v>
      </c>
      <c r="B117" s="2">
        <v>44235</v>
      </c>
      <c r="C117" s="2">
        <v>44236</v>
      </c>
      <c r="D117" t="s">
        <v>27</v>
      </c>
      <c r="E117" t="s">
        <v>63</v>
      </c>
      <c r="F117" t="s">
        <v>384</v>
      </c>
      <c r="G117">
        <v>2000</v>
      </c>
      <c r="H117">
        <v>4000</v>
      </c>
      <c r="I117">
        <v>2</v>
      </c>
      <c r="J117">
        <v>627.15</v>
      </c>
      <c r="K117">
        <v>2508600</v>
      </c>
      <c r="L117">
        <v>626.20000000000005</v>
      </c>
      <c r="M117">
        <v>-3799.9999999997272</v>
      </c>
      <c r="N117">
        <v>676.80899999999997</v>
      </c>
      <c r="O117">
        <v>-4476.8089999997273</v>
      </c>
      <c r="P117">
        <v>2504800</v>
      </c>
      <c r="Q117" t="s">
        <v>93</v>
      </c>
      <c r="R117">
        <v>1</v>
      </c>
      <c r="S117">
        <v>0</v>
      </c>
      <c r="T117">
        <v>1</v>
      </c>
      <c r="U117">
        <v>0</v>
      </c>
      <c r="V117">
        <v>900</v>
      </c>
      <c r="W117">
        <v>300</v>
      </c>
      <c r="X117">
        <v>102500</v>
      </c>
      <c r="Y117">
        <v>92500</v>
      </c>
      <c r="Z117">
        <v>4000000</v>
      </c>
      <c r="AA117">
        <v>2</v>
      </c>
      <c r="AC117" t="s">
        <v>650</v>
      </c>
      <c r="AD117" t="s">
        <v>571</v>
      </c>
      <c r="AE117" s="12">
        <v>44232.486111111109</v>
      </c>
      <c r="AF117">
        <v>1981.9849999999999</v>
      </c>
      <c r="AG117" s="12">
        <v>44235.392361111109</v>
      </c>
      <c r="AH117" s="8">
        <v>2011.076</v>
      </c>
      <c r="AI117" s="13">
        <v>1.47E-2</v>
      </c>
      <c r="AJ117" s="8">
        <v>28637.37</v>
      </c>
      <c r="AK117" s="13">
        <v>1.47E-2</v>
      </c>
      <c r="AL117">
        <v>984.40660000000003</v>
      </c>
      <c r="AM117">
        <v>1951078.88</v>
      </c>
      <c r="AN117">
        <v>-210649.41</v>
      </c>
      <c r="AO117" s="12">
        <v>57</v>
      </c>
      <c r="AP117">
        <v>502.41</v>
      </c>
      <c r="AQ117" s="13">
        <v>-8.0000000000000002E-3</v>
      </c>
      <c r="AR117" s="13">
        <v>1.6400000000000001E-2</v>
      </c>
      <c r="AS117" t="s">
        <v>572</v>
      </c>
      <c r="AU117" s="2">
        <v>44235</v>
      </c>
      <c r="AV117" t="s">
        <v>63</v>
      </c>
      <c r="AW117">
        <v>627.15</v>
      </c>
      <c r="AX117">
        <v>626.20000000000005</v>
      </c>
      <c r="AZ117" s="2">
        <f t="shared" si="7"/>
        <v>44232</v>
      </c>
      <c r="BA117" t="s">
        <v>117</v>
      </c>
      <c r="BB117">
        <v>1981.9849999999999</v>
      </c>
      <c r="BC117" s="8">
        <v>2011.076</v>
      </c>
      <c r="BE117" t="str">
        <f t="shared" si="8"/>
        <v>KOTAKBANK44232</v>
      </c>
      <c r="BF117">
        <v>1</v>
      </c>
      <c r="BH117" t="str">
        <f t="shared" si="9"/>
        <v>ADANIENT44235</v>
      </c>
      <c r="BI117">
        <v>1</v>
      </c>
      <c r="BL117" t="str">
        <f t="shared" si="10"/>
        <v>ADANIENT44235</v>
      </c>
      <c r="BM117">
        <v>1</v>
      </c>
      <c r="BN117">
        <f t="shared" si="11"/>
        <v>1</v>
      </c>
      <c r="BR117" t="str">
        <f t="shared" si="12"/>
        <v>KOTAKBANK44232</v>
      </c>
      <c r="BS117">
        <v>1</v>
      </c>
      <c r="BT117">
        <f t="shared" si="13"/>
        <v>1</v>
      </c>
      <c r="BY117" s="12"/>
      <c r="CA117" s="12"/>
      <c r="CB117" s="2"/>
      <c r="CC117" s="13"/>
      <c r="CD117" s="8"/>
      <c r="CE117" s="13"/>
      <c r="CI117" s="12"/>
      <c r="CK117" s="13"/>
      <c r="CL117" s="13"/>
      <c r="CN117" s="2"/>
    </row>
    <row r="118" spans="1:92" x14ac:dyDescent="0.45">
      <c r="A118">
        <v>2</v>
      </c>
      <c r="B118" s="2">
        <v>44235</v>
      </c>
      <c r="C118" s="2">
        <v>44236</v>
      </c>
      <c r="D118" t="s">
        <v>27</v>
      </c>
      <c r="E118" t="s">
        <v>127</v>
      </c>
      <c r="F118" t="s">
        <v>391</v>
      </c>
      <c r="G118">
        <v>1563</v>
      </c>
      <c r="H118">
        <v>3126</v>
      </c>
      <c r="I118">
        <v>2</v>
      </c>
      <c r="J118">
        <v>501.65</v>
      </c>
      <c r="K118">
        <v>1568157.9</v>
      </c>
      <c r="L118">
        <v>503.2</v>
      </c>
      <c r="M118">
        <v>4845.3000000000357</v>
      </c>
      <c r="N118">
        <v>424.05674849999997</v>
      </c>
      <c r="O118">
        <v>4421.2432515000355</v>
      </c>
      <c r="P118">
        <v>1573003.2</v>
      </c>
      <c r="Q118" t="s">
        <v>93</v>
      </c>
      <c r="R118">
        <v>1</v>
      </c>
      <c r="S118">
        <v>0</v>
      </c>
      <c r="T118">
        <v>1</v>
      </c>
      <c r="U118">
        <v>0</v>
      </c>
      <c r="V118">
        <v>900</v>
      </c>
      <c r="W118">
        <v>300</v>
      </c>
      <c r="X118">
        <v>102500</v>
      </c>
      <c r="Y118">
        <v>92500</v>
      </c>
      <c r="Z118">
        <v>4000000</v>
      </c>
      <c r="AA118">
        <v>2</v>
      </c>
      <c r="AC118" t="s">
        <v>651</v>
      </c>
      <c r="AD118" t="s">
        <v>571</v>
      </c>
      <c r="AE118" s="12">
        <v>44232.486111111109</v>
      </c>
      <c r="AF118">
        <v>401.37029999999999</v>
      </c>
      <c r="AG118" s="12">
        <v>44235.392361111109</v>
      </c>
      <c r="AH118" s="8">
        <v>406.82190000000003</v>
      </c>
      <c r="AI118" s="13">
        <v>1.3599999999999999E-2</v>
      </c>
      <c r="AJ118" s="8">
        <v>26500.47</v>
      </c>
      <c r="AK118" s="13">
        <v>1.3599999999999999E-2</v>
      </c>
      <c r="AL118">
        <v>4861.0450000000001</v>
      </c>
      <c r="AM118">
        <v>1951078.88</v>
      </c>
      <c r="AN118">
        <v>-184148.94</v>
      </c>
      <c r="AO118" s="12">
        <v>57</v>
      </c>
      <c r="AP118">
        <v>464.92</v>
      </c>
      <c r="AQ118" s="13">
        <v>-3.6600000000000001E-2</v>
      </c>
      <c r="AR118" s="13">
        <v>1.78E-2</v>
      </c>
      <c r="AS118" t="s">
        <v>572</v>
      </c>
      <c r="AU118" s="2">
        <v>44235</v>
      </c>
      <c r="AV118" t="s">
        <v>127</v>
      </c>
      <c r="AW118">
        <v>501.65</v>
      </c>
      <c r="AX118">
        <v>503.2</v>
      </c>
      <c r="AZ118" s="2">
        <f t="shared" si="7"/>
        <v>44232</v>
      </c>
      <c r="BA118" t="s">
        <v>82</v>
      </c>
      <c r="BB118">
        <v>401.37029999999999</v>
      </c>
      <c r="BC118" s="8">
        <v>406.82190000000003</v>
      </c>
      <c r="BE118" t="str">
        <f t="shared" si="8"/>
        <v>SBIN44232</v>
      </c>
      <c r="BF118">
        <v>1</v>
      </c>
      <c r="BH118" t="str">
        <f t="shared" si="9"/>
        <v>CONCOR44235</v>
      </c>
      <c r="BI118">
        <v>1</v>
      </c>
      <c r="BL118" t="str">
        <f t="shared" si="10"/>
        <v>CONCOR44235</v>
      </c>
      <c r="BM118">
        <v>1</v>
      </c>
      <c r="BN118">
        <f t="shared" si="11"/>
        <v>1</v>
      </c>
      <c r="BR118" t="str">
        <f t="shared" si="12"/>
        <v>SBIN44232</v>
      </c>
      <c r="BS118">
        <v>1</v>
      </c>
      <c r="BT118">
        <f t="shared" si="13"/>
        <v>1</v>
      </c>
      <c r="BY118" s="12"/>
      <c r="CA118" s="12"/>
      <c r="CB118" s="2"/>
      <c r="CC118" s="13"/>
      <c r="CD118" s="8"/>
      <c r="CE118" s="13"/>
      <c r="CI118" s="12"/>
      <c r="CK118" s="13"/>
      <c r="CL118" s="13"/>
      <c r="CN118" s="2"/>
    </row>
    <row r="119" spans="1:92" x14ac:dyDescent="0.45">
      <c r="A119">
        <v>3</v>
      </c>
      <c r="B119" s="2">
        <v>44235</v>
      </c>
      <c r="C119" s="2">
        <v>44236</v>
      </c>
      <c r="D119" t="s">
        <v>27</v>
      </c>
      <c r="E119" t="s">
        <v>30</v>
      </c>
      <c r="F119" t="s">
        <v>454</v>
      </c>
      <c r="G119">
        <v>3600</v>
      </c>
      <c r="H119">
        <v>10800</v>
      </c>
      <c r="I119">
        <v>3</v>
      </c>
      <c r="J119">
        <v>214</v>
      </c>
      <c r="K119">
        <v>2311200</v>
      </c>
      <c r="L119">
        <v>213.55</v>
      </c>
      <c r="M119">
        <v>-4859.9999999998772</v>
      </c>
      <c r="N119">
        <v>623.36789999999996</v>
      </c>
      <c r="O119">
        <v>-5483.3678999998774</v>
      </c>
      <c r="P119">
        <v>2306340</v>
      </c>
      <c r="Q119" t="s">
        <v>93</v>
      </c>
      <c r="R119">
        <v>1</v>
      </c>
      <c r="S119">
        <v>0</v>
      </c>
      <c r="T119">
        <v>1</v>
      </c>
      <c r="U119">
        <v>0</v>
      </c>
      <c r="V119">
        <v>900</v>
      </c>
      <c r="W119">
        <v>300</v>
      </c>
      <c r="X119">
        <v>102500</v>
      </c>
      <c r="Y119">
        <v>92500</v>
      </c>
      <c r="Z119">
        <v>4000000</v>
      </c>
      <c r="AA119">
        <v>2</v>
      </c>
      <c r="AC119" t="s">
        <v>579</v>
      </c>
      <c r="AD119" t="s">
        <v>571</v>
      </c>
      <c r="AE119" s="12">
        <v>44235.434027777781</v>
      </c>
      <c r="AF119">
        <v>627.45640000000003</v>
      </c>
      <c r="AG119" s="12">
        <v>44236.392361111109</v>
      </c>
      <c r="AH119" s="8">
        <v>625.86829999999998</v>
      </c>
      <c r="AI119" s="13">
        <v>-2.5000000000000001E-3</v>
      </c>
      <c r="AJ119" s="8">
        <v>-4968.8100000000004</v>
      </c>
      <c r="AK119" s="13">
        <v>-2.5000000000000001E-3</v>
      </c>
      <c r="AL119">
        <v>3128.7750000000001</v>
      </c>
      <c r="AM119">
        <v>1963170.25</v>
      </c>
      <c r="AN119">
        <v>-189117.75</v>
      </c>
      <c r="AO119" s="12">
        <v>72</v>
      </c>
      <c r="AP119">
        <v>-69.010000000000005</v>
      </c>
      <c r="AQ119" s="13">
        <v>-5.4999999999999997E-3</v>
      </c>
      <c r="AR119" s="13">
        <v>1.12E-2</v>
      </c>
      <c r="AS119" t="s">
        <v>572</v>
      </c>
      <c r="AU119" s="2">
        <v>44235</v>
      </c>
      <c r="AV119" t="s">
        <v>30</v>
      </c>
      <c r="AW119">
        <v>214</v>
      </c>
      <c r="AX119">
        <v>213.55</v>
      </c>
      <c r="AZ119" s="2">
        <f t="shared" si="7"/>
        <v>44235</v>
      </c>
      <c r="BA119" t="s">
        <v>63</v>
      </c>
      <c r="BB119">
        <v>627.45640000000003</v>
      </c>
      <c r="BC119" s="8">
        <v>625.86829999999998</v>
      </c>
      <c r="BE119" t="str">
        <f t="shared" si="8"/>
        <v>ADANIENT44235</v>
      </c>
      <c r="BF119">
        <v>1</v>
      </c>
      <c r="BH119" t="str">
        <f t="shared" si="9"/>
        <v>EXIDEIND44235</v>
      </c>
      <c r="BI119">
        <v>1</v>
      </c>
      <c r="BL119" t="str">
        <f t="shared" si="10"/>
        <v>EXIDEIND44235</v>
      </c>
      <c r="BM119">
        <v>1</v>
      </c>
      <c r="BN119">
        <f t="shared" si="11"/>
        <v>1</v>
      </c>
      <c r="BR119" t="str">
        <f t="shared" si="12"/>
        <v>ADANIENT44235</v>
      </c>
      <c r="BS119">
        <v>1</v>
      </c>
      <c r="BT119">
        <f t="shared" si="13"/>
        <v>1</v>
      </c>
      <c r="BY119" s="12"/>
      <c r="CA119" s="12"/>
      <c r="CB119" s="2"/>
      <c r="CC119" s="13"/>
      <c r="CD119" s="8"/>
      <c r="CE119" s="13"/>
      <c r="CI119" s="12"/>
      <c r="CK119" s="13"/>
      <c r="CL119" s="13"/>
      <c r="CN119" s="2"/>
    </row>
    <row r="120" spans="1:92" x14ac:dyDescent="0.45">
      <c r="A120">
        <v>4</v>
      </c>
      <c r="B120" s="2">
        <v>44235</v>
      </c>
      <c r="C120" s="2">
        <v>44236</v>
      </c>
      <c r="D120" t="s">
        <v>27</v>
      </c>
      <c r="E120" t="s">
        <v>139</v>
      </c>
      <c r="F120" t="s">
        <v>416</v>
      </c>
      <c r="G120">
        <v>1400</v>
      </c>
      <c r="H120">
        <v>2800</v>
      </c>
      <c r="I120">
        <v>2</v>
      </c>
      <c r="J120">
        <v>921.4</v>
      </c>
      <c r="K120">
        <v>2579920</v>
      </c>
      <c r="L120">
        <v>930.6</v>
      </c>
      <c r="M120">
        <v>25760.000000000127</v>
      </c>
      <c r="N120">
        <v>700.05600000000004</v>
      </c>
      <c r="O120">
        <v>25059.944000000127</v>
      </c>
      <c r="P120">
        <v>2605680</v>
      </c>
      <c r="Q120" t="s">
        <v>93</v>
      </c>
      <c r="R120">
        <v>1</v>
      </c>
      <c r="S120">
        <v>0</v>
      </c>
      <c r="T120">
        <v>1</v>
      </c>
      <c r="U120">
        <v>0</v>
      </c>
      <c r="V120">
        <v>900</v>
      </c>
      <c r="W120">
        <v>300</v>
      </c>
      <c r="X120">
        <v>102500</v>
      </c>
      <c r="Y120">
        <v>92500</v>
      </c>
      <c r="Z120">
        <v>4000000</v>
      </c>
      <c r="AA120">
        <v>2</v>
      </c>
      <c r="AC120" t="s">
        <v>587</v>
      </c>
      <c r="AD120" t="s">
        <v>571</v>
      </c>
      <c r="AE120" s="12">
        <v>44235.434027777781</v>
      </c>
      <c r="AF120">
        <v>501.93770000000001</v>
      </c>
      <c r="AG120" s="12">
        <v>44236.392361111109</v>
      </c>
      <c r="AH120" s="8">
        <v>502.93950000000001</v>
      </c>
      <c r="AI120" s="13">
        <v>2E-3</v>
      </c>
      <c r="AJ120" s="8">
        <v>3918.22</v>
      </c>
      <c r="AK120" s="13">
        <v>2E-3</v>
      </c>
      <c r="AL120">
        <v>3911.183</v>
      </c>
      <c r="AM120">
        <v>1963170.25</v>
      </c>
      <c r="AN120">
        <v>-185199.52</v>
      </c>
      <c r="AO120" s="12">
        <v>72</v>
      </c>
      <c r="AP120">
        <v>54.42</v>
      </c>
      <c r="AQ120" s="13">
        <v>-4.7999999999999996E-3</v>
      </c>
      <c r="AR120" s="13">
        <v>3.1600000000000003E-2</v>
      </c>
      <c r="AS120" t="s">
        <v>572</v>
      </c>
      <c r="AU120" s="2">
        <v>44235</v>
      </c>
      <c r="AV120" t="s">
        <v>139</v>
      </c>
      <c r="AW120">
        <v>921.4</v>
      </c>
      <c r="AX120">
        <v>930.6</v>
      </c>
      <c r="AZ120" s="2">
        <f t="shared" si="7"/>
        <v>44235</v>
      </c>
      <c r="BA120" t="s">
        <v>127</v>
      </c>
      <c r="BB120">
        <v>501.93770000000001</v>
      </c>
      <c r="BC120" s="8">
        <v>502.93950000000001</v>
      </c>
      <c r="BE120" t="str">
        <f t="shared" si="8"/>
        <v>CONCOR44235</v>
      </c>
      <c r="BF120">
        <v>1</v>
      </c>
      <c r="BH120" t="str">
        <f t="shared" si="9"/>
        <v>M_M44235</v>
      </c>
      <c r="BI120">
        <v>1</v>
      </c>
      <c r="BL120" t="str">
        <f t="shared" si="10"/>
        <v>M_M44235</v>
      </c>
      <c r="BM120">
        <v>1</v>
      </c>
      <c r="BN120">
        <f t="shared" si="11"/>
        <v>1</v>
      </c>
      <c r="BR120" t="str">
        <f t="shared" si="12"/>
        <v>CONCOR44235</v>
      </c>
      <c r="BS120">
        <v>1</v>
      </c>
      <c r="BT120">
        <f t="shared" si="13"/>
        <v>1</v>
      </c>
      <c r="BY120" s="12"/>
      <c r="CA120" s="12"/>
      <c r="CB120" s="2"/>
      <c r="CC120" s="13"/>
      <c r="CD120" s="8"/>
      <c r="CE120" s="13"/>
      <c r="CI120" s="12"/>
      <c r="CK120" s="13"/>
      <c r="CL120" s="13"/>
      <c r="CN120" s="2"/>
    </row>
    <row r="121" spans="1:92" x14ac:dyDescent="0.45">
      <c r="A121">
        <v>5</v>
      </c>
      <c r="B121" s="2">
        <v>44235</v>
      </c>
      <c r="C121" s="2">
        <v>44236</v>
      </c>
      <c r="D121" t="s">
        <v>27</v>
      </c>
      <c r="E121" t="s">
        <v>67</v>
      </c>
      <c r="F121" t="s">
        <v>401</v>
      </c>
      <c r="G121">
        <v>550</v>
      </c>
      <c r="H121">
        <v>1100</v>
      </c>
      <c r="I121">
        <v>2</v>
      </c>
      <c r="J121">
        <v>1621.95</v>
      </c>
      <c r="K121">
        <v>1784145</v>
      </c>
      <c r="L121">
        <v>1561.55</v>
      </c>
      <c r="M121">
        <v>-66440.000000000102</v>
      </c>
      <c r="N121">
        <v>472.74975000000001</v>
      </c>
      <c r="O121">
        <v>-66912.749750000105</v>
      </c>
      <c r="P121">
        <v>1717705</v>
      </c>
      <c r="Q121" t="s">
        <v>93</v>
      </c>
      <c r="R121">
        <v>2</v>
      </c>
      <c r="S121">
        <v>1</v>
      </c>
      <c r="T121">
        <v>1</v>
      </c>
      <c r="U121">
        <v>0</v>
      </c>
      <c r="V121">
        <v>900</v>
      </c>
      <c r="W121">
        <v>300</v>
      </c>
      <c r="X121">
        <v>103000</v>
      </c>
      <c r="Y121">
        <v>92500</v>
      </c>
      <c r="Z121">
        <v>4000000</v>
      </c>
      <c r="AA121">
        <v>2</v>
      </c>
      <c r="AC121" t="s">
        <v>652</v>
      </c>
      <c r="AD121" t="s">
        <v>571</v>
      </c>
      <c r="AE121" s="12">
        <v>44235.434027777781</v>
      </c>
      <c r="AF121">
        <v>214.13759999999999</v>
      </c>
      <c r="AG121" s="12">
        <v>44236.392361111109</v>
      </c>
      <c r="AH121" s="8">
        <v>213.4365</v>
      </c>
      <c r="AI121" s="13">
        <v>-3.3E-3</v>
      </c>
      <c r="AJ121" s="8">
        <v>-6427.54</v>
      </c>
      <c r="AK121" s="13">
        <v>-3.3E-3</v>
      </c>
      <c r="AL121">
        <v>9167.7980000000007</v>
      </c>
      <c r="AM121">
        <v>1963170.13</v>
      </c>
      <c r="AN121">
        <v>-191627.07</v>
      </c>
      <c r="AO121" s="12">
        <v>72</v>
      </c>
      <c r="AP121">
        <v>-89.27</v>
      </c>
      <c r="AQ121" s="13">
        <v>-6.0000000000000001E-3</v>
      </c>
      <c r="AR121" s="13">
        <v>2.2700000000000001E-2</v>
      </c>
      <c r="AS121" t="s">
        <v>572</v>
      </c>
      <c r="AU121" s="2">
        <v>44235</v>
      </c>
      <c r="AV121" t="s">
        <v>67</v>
      </c>
      <c r="AW121">
        <v>1621.95</v>
      </c>
      <c r="AX121">
        <v>1561.55</v>
      </c>
      <c r="AZ121" s="2">
        <f t="shared" si="7"/>
        <v>44235</v>
      </c>
      <c r="BA121" t="s">
        <v>30</v>
      </c>
      <c r="BB121">
        <v>214.13759999999999</v>
      </c>
      <c r="BC121" s="8">
        <v>213.4365</v>
      </c>
      <c r="BE121" t="str">
        <f t="shared" si="8"/>
        <v>EXIDEIND44235</v>
      </c>
      <c r="BF121">
        <v>1</v>
      </c>
      <c r="BH121" t="str">
        <f t="shared" si="9"/>
        <v>PEL44235</v>
      </c>
      <c r="BI121">
        <v>1</v>
      </c>
      <c r="BL121" t="str">
        <f t="shared" si="10"/>
        <v>PEL44235</v>
      </c>
      <c r="BM121">
        <v>1</v>
      </c>
      <c r="BN121">
        <f t="shared" si="11"/>
        <v>1</v>
      </c>
      <c r="BR121" t="str">
        <f t="shared" si="12"/>
        <v>EXIDEIND44235</v>
      </c>
      <c r="BS121">
        <v>1</v>
      </c>
      <c r="BT121">
        <f t="shared" si="13"/>
        <v>1</v>
      </c>
      <c r="BY121" s="12"/>
      <c r="CA121" s="12"/>
      <c r="CB121" s="2"/>
      <c r="CC121" s="13"/>
      <c r="CD121" s="8"/>
      <c r="CE121" s="13"/>
      <c r="CI121" s="12"/>
      <c r="CK121" s="13"/>
      <c r="CL121" s="13"/>
      <c r="CN121" s="2"/>
    </row>
    <row r="122" spans="1:92" x14ac:dyDescent="0.45">
      <c r="A122">
        <v>1</v>
      </c>
      <c r="B122" s="2">
        <v>44236</v>
      </c>
      <c r="C122" s="2">
        <v>44237</v>
      </c>
      <c r="D122" t="s">
        <v>27</v>
      </c>
      <c r="E122" t="s">
        <v>31</v>
      </c>
      <c r="F122" t="s">
        <v>455</v>
      </c>
      <c r="G122">
        <v>300</v>
      </c>
      <c r="H122">
        <v>900</v>
      </c>
      <c r="I122">
        <v>3</v>
      </c>
      <c r="J122">
        <v>2511.75</v>
      </c>
      <c r="K122">
        <v>2260575</v>
      </c>
      <c r="L122">
        <v>2523.5</v>
      </c>
      <c r="M122">
        <v>10575</v>
      </c>
      <c r="N122">
        <v>611.78287499999999</v>
      </c>
      <c r="O122">
        <v>9963.2171249999992</v>
      </c>
      <c r="P122">
        <v>2271150</v>
      </c>
      <c r="Q122" t="s">
        <v>93</v>
      </c>
      <c r="R122">
        <v>2</v>
      </c>
      <c r="S122">
        <v>1</v>
      </c>
      <c r="T122">
        <v>1</v>
      </c>
      <c r="U122">
        <v>0</v>
      </c>
      <c r="V122">
        <v>900</v>
      </c>
      <c r="W122">
        <v>300</v>
      </c>
      <c r="X122">
        <v>114500</v>
      </c>
      <c r="Y122">
        <v>92500</v>
      </c>
      <c r="Z122">
        <v>4000000</v>
      </c>
      <c r="AA122">
        <v>2</v>
      </c>
      <c r="AC122" t="s">
        <v>612</v>
      </c>
      <c r="AD122" t="s">
        <v>571</v>
      </c>
      <c r="AE122" s="12">
        <v>44235.4375</v>
      </c>
      <c r="AF122">
        <v>921.57979999999998</v>
      </c>
      <c r="AG122" s="12">
        <v>44236.392361111109</v>
      </c>
      <c r="AH122" s="8">
        <v>930.13459999999998</v>
      </c>
      <c r="AI122" s="13">
        <v>9.2999999999999992E-3</v>
      </c>
      <c r="AJ122" s="8">
        <v>18213.830000000002</v>
      </c>
      <c r="AK122" s="13">
        <v>9.2999999999999992E-3</v>
      </c>
      <c r="AL122">
        <v>2129.0770000000002</v>
      </c>
      <c r="AM122">
        <v>1962114.63</v>
      </c>
      <c r="AN122">
        <v>-173413.23</v>
      </c>
      <c r="AO122" s="12">
        <v>71</v>
      </c>
      <c r="AP122">
        <v>256.52999999999997</v>
      </c>
      <c r="AQ122" s="13">
        <v>-6.3E-3</v>
      </c>
      <c r="AR122" s="13">
        <v>1.5900000000000001E-2</v>
      </c>
      <c r="AS122" t="s">
        <v>572</v>
      </c>
      <c r="AU122" s="2">
        <v>44236</v>
      </c>
      <c r="AV122" t="s">
        <v>31</v>
      </c>
      <c r="AW122">
        <v>2511.75</v>
      </c>
      <c r="AX122">
        <v>2523.5</v>
      </c>
      <c r="AZ122" s="2">
        <f t="shared" si="7"/>
        <v>44235</v>
      </c>
      <c r="BA122" t="s">
        <v>139</v>
      </c>
      <c r="BB122">
        <v>921.57979999999998</v>
      </c>
      <c r="BC122" s="8">
        <v>930.13459999999998</v>
      </c>
      <c r="BE122" t="str">
        <f t="shared" si="8"/>
        <v>M_M44235</v>
      </c>
      <c r="BF122">
        <v>1</v>
      </c>
      <c r="BH122" t="str">
        <f t="shared" si="9"/>
        <v>ASIANPAINT44236</v>
      </c>
      <c r="BI122">
        <v>1</v>
      </c>
      <c r="BL122" t="str">
        <f t="shared" si="10"/>
        <v>ASIANPAINT44236</v>
      </c>
      <c r="BM122">
        <v>1</v>
      </c>
      <c r="BN122">
        <f t="shared" si="11"/>
        <v>1</v>
      </c>
      <c r="BR122" t="str">
        <f t="shared" si="12"/>
        <v>M_M44235</v>
      </c>
      <c r="BS122">
        <v>1</v>
      </c>
      <c r="BT122">
        <f t="shared" si="13"/>
        <v>1</v>
      </c>
      <c r="BY122" s="12"/>
      <c r="CA122" s="12"/>
      <c r="CB122" s="2"/>
      <c r="CC122" s="13"/>
      <c r="CD122" s="8"/>
      <c r="CE122" s="13"/>
      <c r="CI122" s="12"/>
      <c r="CK122" s="13"/>
      <c r="CL122" s="13"/>
      <c r="CN122" s="2"/>
    </row>
    <row r="123" spans="1:92" x14ac:dyDescent="0.45">
      <c r="A123">
        <v>2</v>
      </c>
      <c r="B123" s="2">
        <v>44236</v>
      </c>
      <c r="C123" s="2">
        <v>44237</v>
      </c>
      <c r="D123" t="s">
        <v>27</v>
      </c>
      <c r="E123" t="s">
        <v>56</v>
      </c>
      <c r="F123" t="s">
        <v>418</v>
      </c>
      <c r="G123">
        <v>70000</v>
      </c>
      <c r="H123">
        <v>140000</v>
      </c>
      <c r="I123">
        <v>2</v>
      </c>
      <c r="J123">
        <v>12.3</v>
      </c>
      <c r="K123">
        <v>1722000</v>
      </c>
      <c r="L123">
        <v>12</v>
      </c>
      <c r="M123">
        <v>-42000.000000000102</v>
      </c>
      <c r="N123">
        <v>459.27</v>
      </c>
      <c r="O123">
        <v>-42459.270000000099</v>
      </c>
      <c r="P123">
        <v>1680000</v>
      </c>
      <c r="Q123" t="s">
        <v>93</v>
      </c>
      <c r="R123">
        <v>2</v>
      </c>
      <c r="S123">
        <v>1</v>
      </c>
      <c r="T123">
        <v>1</v>
      </c>
      <c r="U123">
        <v>0</v>
      </c>
      <c r="V123">
        <v>900</v>
      </c>
      <c r="W123">
        <v>300</v>
      </c>
      <c r="X123">
        <v>114500</v>
      </c>
      <c r="Y123">
        <v>92500</v>
      </c>
      <c r="Z123">
        <v>4000000</v>
      </c>
      <c r="AA123">
        <v>2</v>
      </c>
      <c r="AC123" t="s">
        <v>597</v>
      </c>
      <c r="AD123" t="s">
        <v>571</v>
      </c>
      <c r="AE123" s="12">
        <v>44235.4375</v>
      </c>
      <c r="AF123">
        <v>1622.796</v>
      </c>
      <c r="AG123" s="12">
        <v>44236.392361111109</v>
      </c>
      <c r="AH123" s="8">
        <v>1560.7429999999999</v>
      </c>
      <c r="AI123" s="13">
        <v>-3.8199999999999998E-2</v>
      </c>
      <c r="AJ123" s="8">
        <v>-75027.98</v>
      </c>
      <c r="AK123" s="13">
        <v>-3.8199999999999998E-2</v>
      </c>
      <c r="AL123">
        <v>1209.095</v>
      </c>
      <c r="AM123">
        <v>1962114.75</v>
      </c>
      <c r="AN123">
        <v>-248441.21</v>
      </c>
      <c r="AO123" s="12">
        <v>71</v>
      </c>
      <c r="AP123">
        <v>-1056.73</v>
      </c>
      <c r="AQ123" s="13">
        <v>-3.9899999999999998E-2</v>
      </c>
      <c r="AR123" s="13">
        <v>0</v>
      </c>
      <c r="AS123" t="s">
        <v>572</v>
      </c>
      <c r="AU123" s="2">
        <v>44236</v>
      </c>
      <c r="AV123" t="s">
        <v>56</v>
      </c>
      <c r="AW123">
        <v>12.3</v>
      </c>
      <c r="AX123">
        <v>12</v>
      </c>
      <c r="AZ123" s="2">
        <f t="shared" si="7"/>
        <v>44235</v>
      </c>
      <c r="BA123" t="s">
        <v>67</v>
      </c>
      <c r="BB123">
        <v>1622.796</v>
      </c>
      <c r="BC123" s="8">
        <v>1560.7429999999999</v>
      </c>
      <c r="BE123" t="str">
        <f t="shared" si="8"/>
        <v>PEL44235</v>
      </c>
      <c r="BF123">
        <v>1</v>
      </c>
      <c r="BH123" t="str">
        <f t="shared" si="9"/>
        <v>IDEA44236</v>
      </c>
      <c r="BI123">
        <v>1</v>
      </c>
      <c r="BL123" t="str">
        <f t="shared" si="10"/>
        <v>IDEA44236</v>
      </c>
      <c r="BM123">
        <v>1</v>
      </c>
      <c r="BN123">
        <f t="shared" si="11"/>
        <v>1</v>
      </c>
      <c r="BR123" t="str">
        <f t="shared" si="12"/>
        <v>PEL44235</v>
      </c>
      <c r="BS123">
        <v>1</v>
      </c>
      <c r="BT123">
        <f t="shared" si="13"/>
        <v>1</v>
      </c>
      <c r="BY123" s="12"/>
      <c r="CA123" s="12"/>
      <c r="CB123" s="2"/>
      <c r="CC123" s="13"/>
      <c r="CD123" s="8"/>
      <c r="CE123" s="13"/>
      <c r="CI123" s="12"/>
      <c r="CK123" s="13"/>
      <c r="CL123" s="13"/>
      <c r="CN123" s="2"/>
    </row>
    <row r="124" spans="1:92" x14ac:dyDescent="0.45">
      <c r="A124">
        <v>3</v>
      </c>
      <c r="B124" s="2">
        <v>44236</v>
      </c>
      <c r="C124" s="2">
        <v>44237</v>
      </c>
      <c r="D124" t="s">
        <v>27</v>
      </c>
      <c r="E124" t="s">
        <v>156</v>
      </c>
      <c r="F124" t="s">
        <v>389</v>
      </c>
      <c r="G124">
        <v>2800</v>
      </c>
      <c r="H124">
        <v>8400</v>
      </c>
      <c r="I124">
        <v>3</v>
      </c>
      <c r="J124">
        <v>254.65</v>
      </c>
      <c r="K124">
        <v>2139060</v>
      </c>
      <c r="L124">
        <v>249.03333332999901</v>
      </c>
      <c r="M124">
        <v>-47180.000028008362</v>
      </c>
      <c r="N124">
        <v>571.17689999621882</v>
      </c>
      <c r="O124">
        <v>-47751.176928004585</v>
      </c>
      <c r="P124">
        <v>2091879.9999719916</v>
      </c>
      <c r="Q124" t="s">
        <v>93</v>
      </c>
      <c r="R124">
        <v>1</v>
      </c>
      <c r="S124">
        <v>0</v>
      </c>
      <c r="T124">
        <v>2</v>
      </c>
      <c r="U124">
        <v>0</v>
      </c>
      <c r="V124">
        <v>900</v>
      </c>
      <c r="W124">
        <v>300</v>
      </c>
      <c r="X124">
        <v>114000</v>
      </c>
      <c r="Y124">
        <v>92500</v>
      </c>
      <c r="Z124">
        <v>4000000</v>
      </c>
      <c r="AA124">
        <v>2</v>
      </c>
      <c r="AC124" t="s">
        <v>647</v>
      </c>
      <c r="AD124" t="s">
        <v>571</v>
      </c>
      <c r="AE124" s="12">
        <v>44236.486111111109</v>
      </c>
      <c r="AF124">
        <v>101.25060000000001</v>
      </c>
      <c r="AG124" s="12">
        <v>44237.392361111109</v>
      </c>
      <c r="AH124" s="8">
        <v>99.336280000000002</v>
      </c>
      <c r="AI124" s="13">
        <v>-1.89E-2</v>
      </c>
      <c r="AJ124" s="8">
        <v>-36873.68</v>
      </c>
      <c r="AK124" s="13">
        <v>-1.89E-2</v>
      </c>
      <c r="AL124">
        <v>19262.22</v>
      </c>
      <c r="AM124">
        <v>1950311.75</v>
      </c>
      <c r="AN124">
        <v>-285314.89</v>
      </c>
      <c r="AO124" s="12">
        <v>58</v>
      </c>
      <c r="AP124">
        <v>-635.75</v>
      </c>
      <c r="AQ124" s="13">
        <v>-2.52E-2</v>
      </c>
      <c r="AR124" s="13">
        <v>5.4000000000000003E-3</v>
      </c>
      <c r="AS124" t="s">
        <v>572</v>
      </c>
      <c r="AU124" s="2">
        <v>44236</v>
      </c>
      <c r="AV124" t="s">
        <v>156</v>
      </c>
      <c r="AW124">
        <v>254.65</v>
      </c>
      <c r="AX124">
        <v>249.03333332999901</v>
      </c>
      <c r="AZ124" s="2">
        <f t="shared" si="7"/>
        <v>44236</v>
      </c>
      <c r="BA124" t="s">
        <v>129</v>
      </c>
      <c r="BB124">
        <v>101.25060000000001</v>
      </c>
      <c r="BC124" s="8">
        <v>99.336280000000002</v>
      </c>
      <c r="BE124" t="str">
        <f t="shared" si="8"/>
        <v>ONGC44236</v>
      </c>
      <c r="BF124">
        <v>1</v>
      </c>
      <c r="BH124" t="str">
        <f t="shared" si="9"/>
        <v>INDUSTOWER44236</v>
      </c>
      <c r="BI124">
        <v>1</v>
      </c>
      <c r="BL124" t="str">
        <f t="shared" si="10"/>
        <v>INDUSTOWER44236</v>
      </c>
      <c r="BM124">
        <v>1</v>
      </c>
      <c r="BN124">
        <f t="shared" si="11"/>
        <v>1</v>
      </c>
      <c r="BR124" t="str">
        <f t="shared" si="12"/>
        <v>ONGC44236</v>
      </c>
      <c r="BS124">
        <v>1</v>
      </c>
      <c r="BT124">
        <f t="shared" si="13"/>
        <v>1</v>
      </c>
      <c r="BY124" s="12"/>
      <c r="CA124" s="12"/>
      <c r="CB124" s="2"/>
      <c r="CC124" s="13"/>
      <c r="CD124" s="8"/>
      <c r="CE124" s="13"/>
      <c r="CI124" s="12"/>
      <c r="CK124" s="13"/>
      <c r="CL124" s="13"/>
      <c r="CN124" s="2"/>
    </row>
    <row r="125" spans="1:92" x14ac:dyDescent="0.45">
      <c r="A125">
        <v>4</v>
      </c>
      <c r="B125" s="2">
        <v>44236</v>
      </c>
      <c r="C125" s="2">
        <v>44237</v>
      </c>
      <c r="D125" t="s">
        <v>27</v>
      </c>
      <c r="E125" t="s">
        <v>129</v>
      </c>
      <c r="F125" t="s">
        <v>449</v>
      </c>
      <c r="G125">
        <v>7700</v>
      </c>
      <c r="H125">
        <v>15400</v>
      </c>
      <c r="I125">
        <v>2</v>
      </c>
      <c r="J125">
        <v>101.675</v>
      </c>
      <c r="K125">
        <v>1565795</v>
      </c>
      <c r="L125">
        <v>99.4</v>
      </c>
      <c r="M125">
        <v>-35034.999999999869</v>
      </c>
      <c r="N125">
        <v>418.03492499999999</v>
      </c>
      <c r="O125">
        <v>-35453.034924999869</v>
      </c>
      <c r="P125">
        <v>1530760</v>
      </c>
      <c r="Q125" t="s">
        <v>93</v>
      </c>
      <c r="R125">
        <v>3</v>
      </c>
      <c r="S125">
        <v>2</v>
      </c>
      <c r="T125">
        <v>1</v>
      </c>
      <c r="U125">
        <v>0</v>
      </c>
      <c r="V125">
        <v>900</v>
      </c>
      <c r="W125">
        <v>300</v>
      </c>
      <c r="X125">
        <v>115500</v>
      </c>
      <c r="Y125">
        <v>92500</v>
      </c>
      <c r="Z125">
        <v>4000000</v>
      </c>
      <c r="AA125">
        <v>2</v>
      </c>
      <c r="AC125" t="s">
        <v>654</v>
      </c>
      <c r="AD125" t="s">
        <v>571</v>
      </c>
      <c r="AE125" s="12">
        <v>44236.486111111109</v>
      </c>
      <c r="AF125">
        <v>40.244619999999998</v>
      </c>
      <c r="AG125" s="12">
        <v>44237.392361111109</v>
      </c>
      <c r="AH125" s="8">
        <v>39.130420000000001</v>
      </c>
      <c r="AI125" s="13">
        <v>-2.7699999999999999E-2</v>
      </c>
      <c r="AJ125" s="8">
        <v>-53995.72</v>
      </c>
      <c r="AK125" s="13">
        <v>-2.7699999999999999E-2</v>
      </c>
      <c r="AL125">
        <v>48461.43</v>
      </c>
      <c r="AM125">
        <v>1950311.75</v>
      </c>
      <c r="AN125">
        <v>-339310.61</v>
      </c>
      <c r="AO125" s="12">
        <v>58</v>
      </c>
      <c r="AP125">
        <v>-930.96</v>
      </c>
      <c r="AQ125" s="13">
        <v>-3.5900000000000001E-2</v>
      </c>
      <c r="AR125" s="13">
        <v>2.5000000000000001E-2</v>
      </c>
      <c r="AS125" t="s">
        <v>572</v>
      </c>
      <c r="AU125" s="2">
        <v>44236</v>
      </c>
      <c r="AV125" t="s">
        <v>129</v>
      </c>
      <c r="AW125">
        <v>101.675</v>
      </c>
      <c r="AX125">
        <v>99.4</v>
      </c>
      <c r="AZ125" s="2">
        <f t="shared" si="7"/>
        <v>44236</v>
      </c>
      <c r="BA125" t="s">
        <v>100</v>
      </c>
      <c r="BB125">
        <v>40.244619999999998</v>
      </c>
      <c r="BC125" s="8">
        <v>39.130420000000001</v>
      </c>
      <c r="BE125" t="str">
        <f t="shared" si="8"/>
        <v>PNB44236</v>
      </c>
      <c r="BF125">
        <v>1</v>
      </c>
      <c r="BH125" t="str">
        <f t="shared" si="9"/>
        <v>ONGC44236</v>
      </c>
      <c r="BI125">
        <v>1</v>
      </c>
      <c r="BL125" t="str">
        <f t="shared" si="10"/>
        <v>ONGC44236</v>
      </c>
      <c r="BM125">
        <v>1</v>
      </c>
      <c r="BN125">
        <f t="shared" si="11"/>
        <v>1</v>
      </c>
      <c r="BR125" t="str">
        <f t="shared" si="12"/>
        <v>PNB44236</v>
      </c>
      <c r="BS125">
        <v>1</v>
      </c>
      <c r="BT125">
        <f t="shared" si="13"/>
        <v>1</v>
      </c>
      <c r="BY125" s="12"/>
      <c r="CA125" s="12"/>
      <c r="CB125" s="2"/>
      <c r="CC125" s="13"/>
      <c r="CD125" s="8"/>
      <c r="CE125" s="13"/>
      <c r="CI125" s="12"/>
      <c r="CK125" s="13"/>
      <c r="CL125" s="13"/>
      <c r="CN125" s="2"/>
    </row>
    <row r="126" spans="1:92" x14ac:dyDescent="0.45">
      <c r="A126">
        <v>5</v>
      </c>
      <c r="B126" s="2">
        <v>44236</v>
      </c>
      <c r="C126" s="2">
        <v>44237</v>
      </c>
      <c r="D126" t="s">
        <v>27</v>
      </c>
      <c r="E126" t="s">
        <v>100</v>
      </c>
      <c r="F126" t="s">
        <v>456</v>
      </c>
      <c r="G126">
        <v>16000</v>
      </c>
      <c r="H126">
        <v>48000</v>
      </c>
      <c r="I126">
        <v>3</v>
      </c>
      <c r="J126">
        <v>41.1</v>
      </c>
      <c r="K126">
        <v>1972800</v>
      </c>
      <c r="L126">
        <v>39.1</v>
      </c>
      <c r="M126">
        <v>-96000</v>
      </c>
      <c r="N126">
        <v>519.69600000000003</v>
      </c>
      <c r="O126">
        <v>-96519.695999999996</v>
      </c>
      <c r="P126">
        <v>1876800</v>
      </c>
      <c r="Q126" t="s">
        <v>93</v>
      </c>
      <c r="R126">
        <v>3</v>
      </c>
      <c r="S126">
        <v>2</v>
      </c>
      <c r="T126">
        <v>1</v>
      </c>
      <c r="U126">
        <v>0</v>
      </c>
      <c r="V126">
        <v>900</v>
      </c>
      <c r="W126">
        <v>300</v>
      </c>
      <c r="X126">
        <v>115500</v>
      </c>
      <c r="Y126">
        <v>92500</v>
      </c>
      <c r="Z126">
        <v>4000000</v>
      </c>
      <c r="AA126">
        <v>2</v>
      </c>
      <c r="AC126" t="s">
        <v>645</v>
      </c>
      <c r="AD126" t="s">
        <v>571</v>
      </c>
      <c r="AE126" s="12">
        <v>44236.486111111109</v>
      </c>
      <c r="AF126">
        <v>162.13669999999999</v>
      </c>
      <c r="AG126" s="12">
        <v>44237.392361111109</v>
      </c>
      <c r="AH126" s="8">
        <v>156.2218</v>
      </c>
      <c r="AI126" s="13">
        <v>-3.6499999999999998E-2</v>
      </c>
      <c r="AJ126" s="8">
        <v>-71149.19</v>
      </c>
      <c r="AK126" s="13">
        <v>-3.6499999999999998E-2</v>
      </c>
      <c r="AL126">
        <v>12028.81</v>
      </c>
      <c r="AM126">
        <v>1950311.75</v>
      </c>
      <c r="AN126">
        <v>-410459.8</v>
      </c>
      <c r="AO126" s="12">
        <v>58</v>
      </c>
      <c r="AP126">
        <v>-1226.71</v>
      </c>
      <c r="AQ126" s="13">
        <v>-3.8800000000000001E-2</v>
      </c>
      <c r="AR126" s="13">
        <v>1.9E-3</v>
      </c>
      <c r="AS126" t="s">
        <v>572</v>
      </c>
      <c r="AU126" s="2">
        <v>44236</v>
      </c>
      <c r="AV126" t="s">
        <v>100</v>
      </c>
      <c r="AW126">
        <v>41.1</v>
      </c>
      <c r="AX126">
        <v>39.1</v>
      </c>
      <c r="AZ126" s="2">
        <f t="shared" si="7"/>
        <v>44236</v>
      </c>
      <c r="BA126" t="s">
        <v>42</v>
      </c>
      <c r="BB126">
        <v>162.13669999999999</v>
      </c>
      <c r="BC126" s="8">
        <v>156.2218</v>
      </c>
      <c r="BE126" t="str">
        <f t="shared" si="8"/>
        <v>POWERGRID44236</v>
      </c>
      <c r="BF126">
        <v>1</v>
      </c>
      <c r="BH126" t="str">
        <f t="shared" si="9"/>
        <v>PNB44236</v>
      </c>
      <c r="BI126">
        <v>1</v>
      </c>
      <c r="BL126" t="str">
        <f t="shared" si="10"/>
        <v>PNB44236</v>
      </c>
      <c r="BM126">
        <v>1</v>
      </c>
      <c r="BN126">
        <f t="shared" si="11"/>
        <v>1</v>
      </c>
      <c r="BR126" t="str">
        <f t="shared" si="12"/>
        <v>POWERGRID44236</v>
      </c>
      <c r="BS126">
        <v>1</v>
      </c>
      <c r="BT126">
        <f t="shared" si="13"/>
        <v>1</v>
      </c>
      <c r="BY126" s="12"/>
      <c r="CA126" s="12"/>
      <c r="CB126" s="2"/>
      <c r="CC126" s="13"/>
      <c r="CD126" s="8"/>
      <c r="CE126" s="13"/>
      <c r="CI126" s="12"/>
      <c r="CK126" s="13"/>
      <c r="CL126" s="13"/>
      <c r="CN126" s="2"/>
    </row>
    <row r="127" spans="1:92" x14ac:dyDescent="0.45">
      <c r="A127">
        <v>6</v>
      </c>
      <c r="B127" s="2">
        <v>44236</v>
      </c>
      <c r="C127" s="2">
        <v>44237</v>
      </c>
      <c r="D127" t="s">
        <v>27</v>
      </c>
      <c r="E127" t="s">
        <v>42</v>
      </c>
      <c r="F127" t="s">
        <v>447</v>
      </c>
      <c r="G127">
        <v>4000</v>
      </c>
      <c r="H127">
        <v>8000</v>
      </c>
      <c r="I127">
        <v>2</v>
      </c>
      <c r="J127">
        <v>216.05</v>
      </c>
      <c r="K127">
        <v>1728400</v>
      </c>
      <c r="L127">
        <v>208.05</v>
      </c>
      <c r="M127">
        <v>-64000</v>
      </c>
      <c r="N127">
        <v>458.02800000000002</v>
      </c>
      <c r="O127">
        <v>-64458.027999999998</v>
      </c>
      <c r="P127">
        <v>1664400</v>
      </c>
      <c r="Q127" t="s">
        <v>93</v>
      </c>
      <c r="R127">
        <v>1</v>
      </c>
      <c r="S127">
        <v>0</v>
      </c>
      <c r="T127">
        <v>1</v>
      </c>
      <c r="U127">
        <v>0</v>
      </c>
      <c r="V127">
        <v>900</v>
      </c>
      <c r="W127">
        <v>300</v>
      </c>
      <c r="X127">
        <v>114000</v>
      </c>
      <c r="Y127">
        <v>92500</v>
      </c>
      <c r="Z127">
        <v>4000000</v>
      </c>
      <c r="AA127">
        <v>2</v>
      </c>
      <c r="AC127" t="s">
        <v>653</v>
      </c>
      <c r="AD127" t="s">
        <v>571</v>
      </c>
      <c r="AE127" s="12">
        <v>44236.489583333336</v>
      </c>
      <c r="AF127">
        <v>2513.02</v>
      </c>
      <c r="AG127" s="12">
        <v>44237.392361111109</v>
      </c>
      <c r="AH127" s="8">
        <v>2522.462</v>
      </c>
      <c r="AI127" s="13">
        <v>3.8E-3</v>
      </c>
      <c r="AJ127" s="8">
        <v>7342.75</v>
      </c>
      <c r="AK127" s="13">
        <v>3.8E-3</v>
      </c>
      <c r="AL127">
        <v>777.66909999999996</v>
      </c>
      <c r="AM127">
        <v>1954297.88</v>
      </c>
      <c r="AN127">
        <v>-403117.05</v>
      </c>
      <c r="AO127" s="12">
        <v>57</v>
      </c>
      <c r="AP127">
        <v>128.82</v>
      </c>
      <c r="AQ127" s="13">
        <v>-5.3E-3</v>
      </c>
      <c r="AR127" s="13">
        <v>1.8200000000000001E-2</v>
      </c>
      <c r="AS127" t="s">
        <v>572</v>
      </c>
      <c r="AU127" s="2">
        <v>44236</v>
      </c>
      <c r="AV127" t="s">
        <v>42</v>
      </c>
      <c r="AW127">
        <v>216.05</v>
      </c>
      <c r="AX127">
        <v>208.05</v>
      </c>
      <c r="AZ127" s="2">
        <f t="shared" si="7"/>
        <v>44236</v>
      </c>
      <c r="BA127" t="s">
        <v>31</v>
      </c>
      <c r="BB127">
        <v>2513.02</v>
      </c>
      <c r="BC127" s="8">
        <v>2522.462</v>
      </c>
      <c r="BE127" t="str">
        <f t="shared" si="8"/>
        <v>ASIANPAINT44236</v>
      </c>
      <c r="BF127">
        <v>1</v>
      </c>
      <c r="BH127" t="str">
        <f t="shared" si="9"/>
        <v>POWERGRID44236</v>
      </c>
      <c r="BI127">
        <v>1</v>
      </c>
      <c r="BL127" t="str">
        <f t="shared" si="10"/>
        <v>POWERGRID44236</v>
      </c>
      <c r="BM127">
        <v>1</v>
      </c>
      <c r="BN127">
        <f t="shared" si="11"/>
        <v>1</v>
      </c>
      <c r="BR127" t="str">
        <f t="shared" si="12"/>
        <v>ASIANPAINT44236</v>
      </c>
      <c r="BS127">
        <v>1</v>
      </c>
      <c r="BT127">
        <f t="shared" si="13"/>
        <v>1</v>
      </c>
      <c r="BY127" s="12"/>
      <c r="CA127" s="12"/>
      <c r="CB127" s="2"/>
      <c r="CC127" s="13"/>
      <c r="CD127" s="8"/>
      <c r="CE127" s="13"/>
      <c r="CI127" s="12"/>
      <c r="CK127" s="13"/>
      <c r="CL127" s="13"/>
      <c r="CN127" s="2"/>
    </row>
    <row r="128" spans="1:92" x14ac:dyDescent="0.45">
      <c r="A128">
        <v>1</v>
      </c>
      <c r="B128" s="2">
        <v>44237</v>
      </c>
      <c r="C128" s="2">
        <v>44238</v>
      </c>
      <c r="D128" t="s">
        <v>27</v>
      </c>
      <c r="E128" t="s">
        <v>148</v>
      </c>
      <c r="F128" t="s">
        <v>431</v>
      </c>
      <c r="G128">
        <v>125</v>
      </c>
      <c r="H128">
        <v>125</v>
      </c>
      <c r="I128">
        <v>1</v>
      </c>
      <c r="J128">
        <v>10346.1</v>
      </c>
      <c r="K128">
        <v>1293262.5</v>
      </c>
      <c r="L128">
        <v>10317.299999999999</v>
      </c>
      <c r="M128">
        <v>-3600.0000000001364</v>
      </c>
      <c r="N128">
        <v>348.69487500000002</v>
      </c>
      <c r="O128">
        <v>-3948.6948750001366</v>
      </c>
      <c r="P128">
        <v>1289662.5</v>
      </c>
      <c r="Q128" t="s">
        <v>93</v>
      </c>
      <c r="R128">
        <v>2</v>
      </c>
      <c r="S128">
        <v>1</v>
      </c>
      <c r="T128">
        <v>1</v>
      </c>
      <c r="U128">
        <v>0</v>
      </c>
      <c r="V128">
        <v>900</v>
      </c>
      <c r="W128">
        <v>300</v>
      </c>
      <c r="X128">
        <v>114500</v>
      </c>
      <c r="Y128">
        <v>92500</v>
      </c>
      <c r="Z128">
        <v>4000000</v>
      </c>
      <c r="AA128">
        <v>2</v>
      </c>
      <c r="AC128" t="s">
        <v>614</v>
      </c>
      <c r="AD128" t="s">
        <v>571</v>
      </c>
      <c r="AE128" s="12">
        <v>44236.493055555555</v>
      </c>
      <c r="AF128">
        <v>12.29791</v>
      </c>
      <c r="AG128" s="12">
        <v>44237.392361111109</v>
      </c>
      <c r="AH128" s="8">
        <v>12.00154</v>
      </c>
      <c r="AI128" s="13">
        <v>-2.41E-2</v>
      </c>
      <c r="AJ128" s="8">
        <v>-47088.37</v>
      </c>
      <c r="AK128" s="13">
        <v>-2.41E-2</v>
      </c>
      <c r="AL128">
        <v>158883.70000000001</v>
      </c>
      <c r="AM128">
        <v>1953938</v>
      </c>
      <c r="AN128">
        <v>-450205.42</v>
      </c>
      <c r="AO128" s="12">
        <v>56</v>
      </c>
      <c r="AP128">
        <v>-840.86</v>
      </c>
      <c r="AQ128" s="13">
        <v>-2.8299999999999999E-2</v>
      </c>
      <c r="AR128" s="13">
        <v>2.46E-2</v>
      </c>
      <c r="AS128" t="s">
        <v>572</v>
      </c>
      <c r="AU128" s="2">
        <v>44237</v>
      </c>
      <c r="AV128" t="s">
        <v>148</v>
      </c>
      <c r="AW128">
        <v>10346.1</v>
      </c>
      <c r="AX128">
        <v>10317.299999999999</v>
      </c>
      <c r="AZ128" s="2">
        <f t="shared" si="7"/>
        <v>44236</v>
      </c>
      <c r="BA128" t="s">
        <v>56</v>
      </c>
      <c r="BB128">
        <v>12.29791</v>
      </c>
      <c r="BC128" s="8">
        <v>12.00154</v>
      </c>
      <c r="BE128" t="str">
        <f t="shared" si="8"/>
        <v>IDEA44236</v>
      </c>
      <c r="BF128">
        <v>1</v>
      </c>
      <c r="BH128" t="str">
        <f t="shared" si="9"/>
        <v>BAJAJFINSV44237</v>
      </c>
      <c r="BI128">
        <v>1</v>
      </c>
      <c r="BL128" t="str">
        <f t="shared" si="10"/>
        <v>BAJAJFINSV44237</v>
      </c>
      <c r="BM128">
        <v>1</v>
      </c>
      <c r="BN128">
        <f t="shared" si="11"/>
        <v>1</v>
      </c>
      <c r="BR128" t="str">
        <f t="shared" si="12"/>
        <v>IDEA44236</v>
      </c>
      <c r="BS128">
        <v>1</v>
      </c>
      <c r="BT128">
        <f t="shared" si="13"/>
        <v>1</v>
      </c>
      <c r="BY128" s="12"/>
      <c r="CA128" s="12"/>
      <c r="CB128" s="2"/>
      <c r="CC128" s="13"/>
      <c r="CD128" s="8"/>
      <c r="CE128" s="13"/>
      <c r="CI128" s="12"/>
      <c r="CK128" s="13"/>
      <c r="CL128" s="13"/>
      <c r="CN128" s="2"/>
    </row>
    <row r="129" spans="1:92" x14ac:dyDescent="0.45">
      <c r="A129">
        <v>2</v>
      </c>
      <c r="B129" s="2">
        <v>44237</v>
      </c>
      <c r="C129" s="2">
        <v>44238</v>
      </c>
      <c r="D129" t="s">
        <v>27</v>
      </c>
      <c r="E129" t="s">
        <v>87</v>
      </c>
      <c r="F129" t="s">
        <v>457</v>
      </c>
      <c r="G129">
        <v>1300</v>
      </c>
      <c r="H129">
        <v>2600</v>
      </c>
      <c r="I129">
        <v>2</v>
      </c>
      <c r="J129">
        <v>792.8</v>
      </c>
      <c r="K129">
        <v>2061279.9999999998</v>
      </c>
      <c r="L129">
        <v>783.35</v>
      </c>
      <c r="M129">
        <v>-24569.999999999822</v>
      </c>
      <c r="N129">
        <v>553.22865000000002</v>
      </c>
      <c r="O129">
        <v>-25123.228649999823</v>
      </c>
      <c r="P129">
        <v>2036710</v>
      </c>
      <c r="Q129" t="s">
        <v>93</v>
      </c>
      <c r="R129">
        <v>1</v>
      </c>
      <c r="S129">
        <v>0</v>
      </c>
      <c r="T129">
        <v>1</v>
      </c>
      <c r="U129">
        <v>0</v>
      </c>
      <c r="V129">
        <v>900</v>
      </c>
      <c r="W129">
        <v>300</v>
      </c>
      <c r="X129">
        <v>114000</v>
      </c>
      <c r="Y129">
        <v>92500</v>
      </c>
      <c r="Z129">
        <v>4000000</v>
      </c>
      <c r="AA129">
        <v>2</v>
      </c>
      <c r="AC129" t="s">
        <v>586</v>
      </c>
      <c r="AD129" t="s">
        <v>571</v>
      </c>
      <c r="AE129" s="12">
        <v>44236.486111111109</v>
      </c>
      <c r="AF129">
        <v>254.79990000000001</v>
      </c>
      <c r="AG129" s="12">
        <v>44237.395833333336</v>
      </c>
      <c r="AH129" s="8">
        <v>248.20160000000001</v>
      </c>
      <c r="AI129" s="13">
        <v>-2.5899999999999999E-2</v>
      </c>
      <c r="AJ129" s="8">
        <v>-50505.29</v>
      </c>
      <c r="AK129" s="13">
        <v>-2.5899999999999999E-2</v>
      </c>
      <c r="AL129">
        <v>7654.2889999999998</v>
      </c>
      <c r="AM129">
        <v>1950311.88</v>
      </c>
      <c r="AN129">
        <v>-500710.72</v>
      </c>
      <c r="AO129" s="12">
        <v>59</v>
      </c>
      <c r="AP129">
        <v>-856.02</v>
      </c>
      <c r="AQ129" s="13">
        <v>-3.1399999999999997E-2</v>
      </c>
      <c r="AR129" s="13">
        <v>3.7900000000000003E-2</v>
      </c>
      <c r="AS129" t="s">
        <v>572</v>
      </c>
      <c r="AU129" s="2">
        <v>44237</v>
      </c>
      <c r="AV129" t="s">
        <v>87</v>
      </c>
      <c r="AW129">
        <v>792.8</v>
      </c>
      <c r="AX129">
        <v>783.35</v>
      </c>
      <c r="AZ129" s="2">
        <f t="shared" si="7"/>
        <v>44236</v>
      </c>
      <c r="BA129" t="s">
        <v>156</v>
      </c>
      <c r="BB129">
        <v>254.79990000000001</v>
      </c>
      <c r="BC129" s="8">
        <v>248.20160000000001</v>
      </c>
      <c r="BE129" t="str">
        <f t="shared" si="8"/>
        <v>INDUSTOWER44236</v>
      </c>
      <c r="BF129">
        <v>1</v>
      </c>
      <c r="BH129" t="str">
        <f t="shared" si="9"/>
        <v>MFSL44237</v>
      </c>
      <c r="BI129">
        <v>1</v>
      </c>
      <c r="BL129" t="str">
        <f t="shared" si="10"/>
        <v>MFSL44237</v>
      </c>
      <c r="BM129">
        <v>1</v>
      </c>
      <c r="BN129" t="str">
        <f t="shared" si="11"/>
        <v>ERROR</v>
      </c>
      <c r="BR129" t="str">
        <f t="shared" si="12"/>
        <v>INDUSTOWER44236</v>
      </c>
      <c r="BS129">
        <v>1</v>
      </c>
      <c r="BT129">
        <f t="shared" si="13"/>
        <v>1</v>
      </c>
      <c r="BY129" s="12"/>
      <c r="CA129" s="12"/>
      <c r="CB129" s="2"/>
      <c r="CC129" s="13"/>
      <c r="CD129" s="8"/>
      <c r="CE129" s="13"/>
      <c r="CI129" s="12"/>
      <c r="CK129" s="13"/>
      <c r="CL129" s="13"/>
      <c r="CN129" s="2"/>
    </row>
    <row r="130" spans="1:92" x14ac:dyDescent="0.45">
      <c r="A130">
        <v>3</v>
      </c>
      <c r="B130" s="2">
        <v>44237</v>
      </c>
      <c r="C130" s="2">
        <v>44238</v>
      </c>
      <c r="D130" t="s">
        <v>27</v>
      </c>
      <c r="E130" t="s">
        <v>39</v>
      </c>
      <c r="F130" t="s">
        <v>458</v>
      </c>
      <c r="G130">
        <v>750</v>
      </c>
      <c r="H130">
        <v>1500</v>
      </c>
      <c r="I130">
        <v>2</v>
      </c>
      <c r="J130">
        <v>1251.9000000000001</v>
      </c>
      <c r="K130">
        <v>1877850.0000000002</v>
      </c>
      <c r="L130">
        <v>1273.5999999999999</v>
      </c>
      <c r="M130">
        <v>32549.999999999727</v>
      </c>
      <c r="N130">
        <v>511.41374999999999</v>
      </c>
      <c r="O130">
        <v>32038.586249999727</v>
      </c>
      <c r="P130">
        <v>1910399.9999999998</v>
      </c>
      <c r="Q130" t="s">
        <v>93</v>
      </c>
      <c r="R130">
        <v>2</v>
      </c>
      <c r="S130">
        <v>1</v>
      </c>
      <c r="T130">
        <v>1</v>
      </c>
      <c r="U130">
        <v>0</v>
      </c>
      <c r="V130">
        <v>900</v>
      </c>
      <c r="W130">
        <v>300</v>
      </c>
      <c r="X130">
        <v>114500</v>
      </c>
      <c r="Y130">
        <v>92500</v>
      </c>
      <c r="Z130">
        <v>4000000</v>
      </c>
      <c r="AA130">
        <v>2</v>
      </c>
      <c r="AC130" t="s">
        <v>655</v>
      </c>
      <c r="AD130" t="s">
        <v>571</v>
      </c>
      <c r="AE130" s="12">
        <v>44237.486111111109</v>
      </c>
      <c r="AF130">
        <v>193.04429999999999</v>
      </c>
      <c r="AG130" s="12">
        <v>44238.392361111109</v>
      </c>
      <c r="AH130" s="8">
        <v>188.50569999999999</v>
      </c>
      <c r="AI130" s="13">
        <v>-2.35E-2</v>
      </c>
      <c r="AJ130" s="8">
        <v>-44666.92</v>
      </c>
      <c r="AK130" s="13">
        <v>-2.35E-2</v>
      </c>
      <c r="AL130">
        <v>9841.5630000000001</v>
      </c>
      <c r="AM130">
        <v>1899857.88</v>
      </c>
      <c r="AN130">
        <v>-545377.64</v>
      </c>
      <c r="AO130" s="12">
        <v>57</v>
      </c>
      <c r="AP130">
        <v>-783.63</v>
      </c>
      <c r="AQ130" s="13">
        <v>-2.35E-2</v>
      </c>
      <c r="AR130" s="13">
        <v>1.5800000000000002E-2</v>
      </c>
      <c r="AS130" t="s">
        <v>572</v>
      </c>
      <c r="AU130" s="2">
        <v>44237</v>
      </c>
      <c r="AV130" t="s">
        <v>39</v>
      </c>
      <c r="AW130">
        <v>1251.9000000000001</v>
      </c>
      <c r="AX130">
        <v>1273.5999999999999</v>
      </c>
      <c r="AZ130" s="2">
        <f t="shared" si="7"/>
        <v>44237</v>
      </c>
      <c r="BA130" t="s">
        <v>73</v>
      </c>
      <c r="BB130">
        <v>193.04429999999999</v>
      </c>
      <c r="BC130" s="8">
        <v>188.50569999999999</v>
      </c>
      <c r="BE130" t="str">
        <f t="shared" si="8"/>
        <v>M_MFIN44237</v>
      </c>
      <c r="BF130">
        <v>1</v>
      </c>
      <c r="BH130" t="str">
        <f t="shared" si="9"/>
        <v>MUTHOOTFIN44237</v>
      </c>
      <c r="BI130">
        <v>1</v>
      </c>
      <c r="BL130" t="str">
        <f t="shared" si="10"/>
        <v>MUTHOOTFIN44237</v>
      </c>
      <c r="BM130">
        <v>1</v>
      </c>
      <c r="BN130">
        <f t="shared" si="11"/>
        <v>1</v>
      </c>
      <c r="BR130" t="str">
        <f t="shared" si="12"/>
        <v>M_MFIN44237</v>
      </c>
      <c r="BS130">
        <v>1</v>
      </c>
      <c r="BT130">
        <f t="shared" si="13"/>
        <v>1</v>
      </c>
      <c r="BY130" s="12"/>
      <c r="CA130" s="12"/>
      <c r="CB130" s="2"/>
      <c r="CC130" s="13"/>
      <c r="CD130" s="8"/>
      <c r="CE130" s="13"/>
      <c r="CI130" s="12"/>
      <c r="CK130" s="13"/>
      <c r="CL130" s="13"/>
      <c r="CN130" s="2"/>
    </row>
    <row r="131" spans="1:92" x14ac:dyDescent="0.45">
      <c r="A131">
        <v>4</v>
      </c>
      <c r="B131" s="2">
        <v>44237</v>
      </c>
      <c r="C131" s="2">
        <v>44238</v>
      </c>
      <c r="D131" t="s">
        <v>27</v>
      </c>
      <c r="E131" t="s">
        <v>73</v>
      </c>
      <c r="F131" t="s">
        <v>459</v>
      </c>
      <c r="G131">
        <v>4000</v>
      </c>
      <c r="H131">
        <v>8000</v>
      </c>
      <c r="I131">
        <v>2</v>
      </c>
      <c r="J131">
        <v>192.95</v>
      </c>
      <c r="K131">
        <v>1543600</v>
      </c>
      <c r="L131">
        <v>188.625</v>
      </c>
      <c r="M131">
        <v>-34599.999999999913</v>
      </c>
      <c r="N131">
        <v>412.101</v>
      </c>
      <c r="O131">
        <v>-35012.100999999915</v>
      </c>
      <c r="P131">
        <v>1509000</v>
      </c>
      <c r="Q131" t="s">
        <v>93</v>
      </c>
      <c r="R131">
        <v>1</v>
      </c>
      <c r="S131">
        <v>0</v>
      </c>
      <c r="T131">
        <v>1</v>
      </c>
      <c r="U131">
        <v>0</v>
      </c>
      <c r="V131">
        <v>900</v>
      </c>
      <c r="W131">
        <v>300</v>
      </c>
      <c r="X131">
        <v>114000</v>
      </c>
      <c r="Y131">
        <v>92500</v>
      </c>
      <c r="Z131">
        <v>4000000</v>
      </c>
      <c r="AA131">
        <v>2</v>
      </c>
      <c r="AC131" t="s">
        <v>627</v>
      </c>
      <c r="AD131" t="s">
        <v>571</v>
      </c>
      <c r="AE131" s="12">
        <v>44237.489583333336</v>
      </c>
      <c r="AF131">
        <v>10355.629999999999</v>
      </c>
      <c r="AG131" s="12">
        <v>44238.392361111109</v>
      </c>
      <c r="AH131" s="8">
        <v>10316.34</v>
      </c>
      <c r="AI131" s="13">
        <v>-3.8E-3</v>
      </c>
      <c r="AJ131" s="8">
        <v>-7209.74</v>
      </c>
      <c r="AK131" s="13">
        <v>-3.8E-3</v>
      </c>
      <c r="AL131">
        <v>183.50049999999999</v>
      </c>
      <c r="AM131">
        <v>1900262.75</v>
      </c>
      <c r="AN131">
        <v>-552587.37</v>
      </c>
      <c r="AO131" s="12">
        <v>56</v>
      </c>
      <c r="AP131">
        <v>-128.75</v>
      </c>
      <c r="AQ131" s="13">
        <v>-1.8700000000000001E-2</v>
      </c>
      <c r="AR131" s="13">
        <v>5.5999999999999999E-3</v>
      </c>
      <c r="AS131" t="s">
        <v>572</v>
      </c>
      <c r="AU131" s="2">
        <v>44237</v>
      </c>
      <c r="AV131" t="s">
        <v>73</v>
      </c>
      <c r="AW131">
        <v>192.95</v>
      </c>
      <c r="AX131">
        <v>188.625</v>
      </c>
      <c r="AZ131" s="2">
        <f t="shared" si="7"/>
        <v>44237</v>
      </c>
      <c r="BA131" t="s">
        <v>148</v>
      </c>
      <c r="BB131">
        <v>10355.629999999999</v>
      </c>
      <c r="BC131" s="8">
        <v>10316.34</v>
      </c>
      <c r="BE131" t="str">
        <f t="shared" si="8"/>
        <v>BAJAJFINSV44237</v>
      </c>
      <c r="BF131">
        <v>1</v>
      </c>
      <c r="BH131" t="str">
        <f t="shared" si="9"/>
        <v>M_MFIN44237</v>
      </c>
      <c r="BI131">
        <v>1</v>
      </c>
      <c r="BL131" t="str">
        <f t="shared" si="10"/>
        <v>M_MFIN44237</v>
      </c>
      <c r="BM131">
        <v>1</v>
      </c>
      <c r="BN131">
        <f t="shared" si="11"/>
        <v>1</v>
      </c>
      <c r="BR131" t="str">
        <f t="shared" si="12"/>
        <v>BAJAJFINSV44237</v>
      </c>
      <c r="BS131">
        <v>1</v>
      </c>
      <c r="BT131">
        <f t="shared" si="13"/>
        <v>1</v>
      </c>
      <c r="BY131" s="12"/>
      <c r="CA131" s="12"/>
      <c r="CB131" s="2"/>
      <c r="CC131" s="13"/>
      <c r="CD131" s="8"/>
      <c r="CE131" s="13"/>
      <c r="CI131" s="12"/>
      <c r="CK131" s="13"/>
      <c r="CL131" s="13"/>
      <c r="CN131" s="2"/>
    </row>
    <row r="132" spans="1:92" x14ac:dyDescent="0.45">
      <c r="A132">
        <v>5</v>
      </c>
      <c r="B132" s="2">
        <v>44237</v>
      </c>
      <c r="C132" s="2">
        <v>44238</v>
      </c>
      <c r="D132" t="s">
        <v>27</v>
      </c>
      <c r="E132" t="s">
        <v>111</v>
      </c>
      <c r="F132" t="s">
        <v>460</v>
      </c>
      <c r="G132">
        <v>3000</v>
      </c>
      <c r="H132">
        <v>6000</v>
      </c>
      <c r="I132">
        <v>2</v>
      </c>
      <c r="J132">
        <v>329.45</v>
      </c>
      <c r="K132">
        <v>1976700</v>
      </c>
      <c r="L132">
        <v>327.64999999999998</v>
      </c>
      <c r="M132">
        <v>-10800.000000000069</v>
      </c>
      <c r="N132">
        <v>532.25099999999998</v>
      </c>
      <c r="O132">
        <v>-11332.251000000069</v>
      </c>
      <c r="P132">
        <v>1965899.9999999998</v>
      </c>
      <c r="Q132" t="s">
        <v>93</v>
      </c>
      <c r="R132">
        <v>2</v>
      </c>
      <c r="S132">
        <v>1</v>
      </c>
      <c r="T132">
        <v>1</v>
      </c>
      <c r="U132">
        <v>0</v>
      </c>
      <c r="V132">
        <v>900</v>
      </c>
      <c r="W132">
        <v>300</v>
      </c>
      <c r="X132">
        <v>114500</v>
      </c>
      <c r="Y132">
        <v>92500</v>
      </c>
      <c r="Z132">
        <v>4000000</v>
      </c>
      <c r="AA132">
        <v>2</v>
      </c>
      <c r="AC132" t="s">
        <v>656</v>
      </c>
      <c r="AD132" t="s">
        <v>571</v>
      </c>
      <c r="AE132" s="12">
        <v>44237.489583333336</v>
      </c>
      <c r="AF132">
        <v>1252.5650000000001</v>
      </c>
      <c r="AG132" s="12">
        <v>44238.392361111109</v>
      </c>
      <c r="AH132" s="8">
        <v>1272.875</v>
      </c>
      <c r="AI132" s="13">
        <v>1.6199999999999999E-2</v>
      </c>
      <c r="AJ132" s="8">
        <v>30812.240000000002</v>
      </c>
      <c r="AK132" s="13">
        <v>1.6199999999999999E-2</v>
      </c>
      <c r="AL132">
        <v>1517.097</v>
      </c>
      <c r="AM132">
        <v>1900262.75</v>
      </c>
      <c r="AN132">
        <v>-521775.13</v>
      </c>
      <c r="AO132" s="12">
        <v>56</v>
      </c>
      <c r="AP132">
        <v>550.22</v>
      </c>
      <c r="AQ132" s="13">
        <v>-3.7000000000000002E-3</v>
      </c>
      <c r="AR132" s="13">
        <v>2.35E-2</v>
      </c>
      <c r="AS132" t="s">
        <v>572</v>
      </c>
      <c r="AU132" s="2">
        <v>44237</v>
      </c>
      <c r="AV132" t="s">
        <v>111</v>
      </c>
      <c r="AW132">
        <v>329.45</v>
      </c>
      <c r="AX132">
        <v>327.64999999999998</v>
      </c>
      <c r="AZ132" s="2">
        <f t="shared" si="7"/>
        <v>44237</v>
      </c>
      <c r="BA132" t="s">
        <v>39</v>
      </c>
      <c r="BB132">
        <v>1252.5650000000001</v>
      </c>
      <c r="BC132" s="8">
        <v>1272.875</v>
      </c>
      <c r="BE132" t="str">
        <f t="shared" si="8"/>
        <v>MUTHOOTFIN44237</v>
      </c>
      <c r="BF132">
        <v>1</v>
      </c>
      <c r="BH132" t="str">
        <f t="shared" si="9"/>
        <v>TORNTPOWER44237</v>
      </c>
      <c r="BI132">
        <v>1</v>
      </c>
      <c r="BL132" t="str">
        <f t="shared" si="10"/>
        <v>TORNTPOWER44237</v>
      </c>
      <c r="BM132">
        <v>1</v>
      </c>
      <c r="BN132">
        <f t="shared" si="11"/>
        <v>1</v>
      </c>
      <c r="BR132" t="str">
        <f t="shared" si="12"/>
        <v>MUTHOOTFIN44237</v>
      </c>
      <c r="BS132">
        <v>1</v>
      </c>
      <c r="BT132">
        <f t="shared" si="13"/>
        <v>1</v>
      </c>
      <c r="BY132" s="12"/>
      <c r="CA132" s="12"/>
      <c r="CB132" s="2"/>
      <c r="CC132" s="13"/>
      <c r="CD132" s="8"/>
      <c r="CE132" s="13"/>
      <c r="CI132" s="12"/>
      <c r="CK132" s="13"/>
      <c r="CL132" s="13"/>
      <c r="CN132" s="2"/>
    </row>
    <row r="133" spans="1:92" x14ac:dyDescent="0.45">
      <c r="A133">
        <v>1</v>
      </c>
      <c r="B133" s="2">
        <v>44238</v>
      </c>
      <c r="C133" s="2">
        <v>44239</v>
      </c>
      <c r="D133" t="s">
        <v>27</v>
      </c>
      <c r="E133" t="s">
        <v>84</v>
      </c>
      <c r="F133" t="s">
        <v>397</v>
      </c>
      <c r="G133">
        <v>4300</v>
      </c>
      <c r="H133">
        <v>4300</v>
      </c>
      <c r="I133">
        <v>1</v>
      </c>
      <c r="J133">
        <v>293.10000000000002</v>
      </c>
      <c r="K133">
        <v>1260330</v>
      </c>
      <c r="L133">
        <v>292.75</v>
      </c>
      <c r="M133">
        <v>-1505.0000000000978</v>
      </c>
      <c r="N133">
        <v>340.08592500000003</v>
      </c>
      <c r="O133">
        <v>-1845.0859250000979</v>
      </c>
      <c r="P133">
        <v>1258825</v>
      </c>
      <c r="Q133" t="s">
        <v>93</v>
      </c>
      <c r="R133">
        <v>1</v>
      </c>
      <c r="S133">
        <v>0</v>
      </c>
      <c r="T133">
        <v>1</v>
      </c>
      <c r="U133">
        <v>0</v>
      </c>
      <c r="V133">
        <v>900</v>
      </c>
      <c r="W133">
        <v>300</v>
      </c>
      <c r="X133">
        <v>114000</v>
      </c>
      <c r="Y133">
        <v>92500</v>
      </c>
      <c r="Z133">
        <v>4000000</v>
      </c>
      <c r="AA133">
        <v>2</v>
      </c>
      <c r="AC133" t="s">
        <v>657</v>
      </c>
      <c r="AD133" t="s">
        <v>571</v>
      </c>
      <c r="AE133" s="12">
        <v>44237.489583333336</v>
      </c>
      <c r="AF133">
        <v>329.61439999999999</v>
      </c>
      <c r="AG133" s="12">
        <v>44238.392361111109</v>
      </c>
      <c r="AH133" s="8">
        <v>327.48</v>
      </c>
      <c r="AI133" s="13">
        <v>-6.4999999999999997E-3</v>
      </c>
      <c r="AJ133" s="8">
        <v>-12305.05</v>
      </c>
      <c r="AK133" s="13">
        <v>-6.4999999999999997E-3</v>
      </c>
      <c r="AL133">
        <v>5765.1080000000002</v>
      </c>
      <c r="AM133">
        <v>1900262.75</v>
      </c>
      <c r="AN133">
        <v>-534080.18000000005</v>
      </c>
      <c r="AO133" s="12">
        <v>56</v>
      </c>
      <c r="AP133">
        <v>-219.73</v>
      </c>
      <c r="AQ133" s="13">
        <v>-1.9E-2</v>
      </c>
      <c r="AR133" s="13">
        <v>1.5E-3</v>
      </c>
      <c r="AS133" t="s">
        <v>572</v>
      </c>
      <c r="AU133" s="2">
        <v>44238</v>
      </c>
      <c r="AV133" t="s">
        <v>84</v>
      </c>
      <c r="AW133">
        <v>293.10000000000002</v>
      </c>
      <c r="AX133">
        <v>292.75</v>
      </c>
      <c r="AZ133" s="2">
        <f t="shared" si="7"/>
        <v>44237</v>
      </c>
      <c r="BA133" t="s">
        <v>111</v>
      </c>
      <c r="BB133">
        <v>329.61439999999999</v>
      </c>
      <c r="BC133" s="8">
        <v>327.48</v>
      </c>
      <c r="BE133" t="str">
        <f t="shared" si="8"/>
        <v>TORNTPOWER44237</v>
      </c>
      <c r="BF133">
        <v>1</v>
      </c>
      <c r="BH133" t="str">
        <f t="shared" si="9"/>
        <v>HINDALCO44238</v>
      </c>
      <c r="BI133">
        <v>1</v>
      </c>
      <c r="BL133" t="str">
        <f t="shared" si="10"/>
        <v>HINDALCO44238</v>
      </c>
      <c r="BM133">
        <v>1</v>
      </c>
      <c r="BN133">
        <f t="shared" si="11"/>
        <v>1</v>
      </c>
      <c r="BR133" t="str">
        <f t="shared" si="12"/>
        <v>TORNTPOWER44237</v>
      </c>
      <c r="BS133">
        <v>1</v>
      </c>
      <c r="BT133">
        <f t="shared" si="13"/>
        <v>1</v>
      </c>
      <c r="BY133" s="12"/>
      <c r="CA133" s="12"/>
      <c r="CB133" s="2"/>
      <c r="CC133" s="13"/>
      <c r="CD133" s="8"/>
      <c r="CE133" s="13"/>
      <c r="CI133" s="12"/>
      <c r="CK133" s="13"/>
      <c r="CL133" s="13"/>
      <c r="CN133" s="2"/>
    </row>
    <row r="134" spans="1:92" x14ac:dyDescent="0.45">
      <c r="A134">
        <v>2</v>
      </c>
      <c r="B134" s="2">
        <v>44238</v>
      </c>
      <c r="C134" s="2">
        <v>44239</v>
      </c>
      <c r="D134" t="s">
        <v>27</v>
      </c>
      <c r="E134" t="s">
        <v>56</v>
      </c>
      <c r="F134" t="s">
        <v>418</v>
      </c>
      <c r="G134">
        <v>70000</v>
      </c>
      <c r="H134">
        <v>140000</v>
      </c>
      <c r="I134">
        <v>2</v>
      </c>
      <c r="J134">
        <v>12.7</v>
      </c>
      <c r="K134">
        <v>1778000</v>
      </c>
      <c r="L134">
        <v>12.7</v>
      </c>
      <c r="M134">
        <v>0</v>
      </c>
      <c r="N134">
        <v>480.06</v>
      </c>
      <c r="O134">
        <v>-480.06</v>
      </c>
      <c r="P134">
        <v>1778000</v>
      </c>
      <c r="Q134" t="s">
        <v>93</v>
      </c>
      <c r="R134">
        <v>1</v>
      </c>
      <c r="S134">
        <v>0</v>
      </c>
      <c r="T134">
        <v>1</v>
      </c>
      <c r="U134">
        <v>0</v>
      </c>
      <c r="V134">
        <v>900</v>
      </c>
      <c r="W134">
        <v>300</v>
      </c>
      <c r="X134">
        <v>114000</v>
      </c>
      <c r="Y134">
        <v>92500</v>
      </c>
      <c r="Z134">
        <v>4000000</v>
      </c>
      <c r="AA134">
        <v>2</v>
      </c>
      <c r="AC134" t="s">
        <v>593</v>
      </c>
      <c r="AD134" t="s">
        <v>571</v>
      </c>
      <c r="AE134" s="12">
        <v>44238.486111111109</v>
      </c>
      <c r="AF134">
        <v>293.09589999999997</v>
      </c>
      <c r="AG134" s="12">
        <v>44239.392361111109</v>
      </c>
      <c r="AH134" s="8">
        <v>292.57769999999999</v>
      </c>
      <c r="AI134" s="13">
        <v>-1.8E-3</v>
      </c>
      <c r="AJ134" s="8">
        <v>-3347.19</v>
      </c>
      <c r="AK134" s="13">
        <v>-1.8E-3</v>
      </c>
      <c r="AL134">
        <v>6459.2640000000001</v>
      </c>
      <c r="AM134">
        <v>1893184</v>
      </c>
      <c r="AN134">
        <v>-537427.37</v>
      </c>
      <c r="AO134" s="12">
        <v>57</v>
      </c>
      <c r="AP134">
        <v>-58.72</v>
      </c>
      <c r="AQ134" s="13">
        <v>-1.3299999999999999E-2</v>
      </c>
      <c r="AR134" s="13">
        <v>1.8800000000000001E-2</v>
      </c>
      <c r="AS134" t="s">
        <v>572</v>
      </c>
      <c r="AU134" s="2">
        <v>44238</v>
      </c>
      <c r="AV134" t="s">
        <v>56</v>
      </c>
      <c r="AW134">
        <v>12.7</v>
      </c>
      <c r="AX134">
        <v>12.7</v>
      </c>
      <c r="AZ134" s="2">
        <f t="shared" si="7"/>
        <v>44238</v>
      </c>
      <c r="BA134" t="s">
        <v>84</v>
      </c>
      <c r="BB134">
        <v>293.09589999999997</v>
      </c>
      <c r="BC134" s="8">
        <v>292.57769999999999</v>
      </c>
      <c r="BE134" t="str">
        <f t="shared" si="8"/>
        <v>HINDALCO44238</v>
      </c>
      <c r="BF134">
        <v>1</v>
      </c>
      <c r="BH134" t="str">
        <f t="shared" si="9"/>
        <v>IDEA44238</v>
      </c>
      <c r="BI134">
        <v>1</v>
      </c>
      <c r="BL134" t="str">
        <f t="shared" si="10"/>
        <v>IDEA44238</v>
      </c>
      <c r="BM134">
        <v>1</v>
      </c>
      <c r="BN134">
        <f t="shared" si="11"/>
        <v>1</v>
      </c>
      <c r="BR134" t="str">
        <f t="shared" si="12"/>
        <v>HINDALCO44238</v>
      </c>
      <c r="BS134">
        <v>1</v>
      </c>
      <c r="BT134">
        <f t="shared" si="13"/>
        <v>1</v>
      </c>
      <c r="BY134" s="12"/>
      <c r="CA134" s="12"/>
      <c r="CB134" s="2"/>
      <c r="CC134" s="13"/>
      <c r="CD134" s="8"/>
      <c r="CE134" s="13"/>
      <c r="CI134" s="12"/>
      <c r="CK134" s="13"/>
      <c r="CL134" s="13"/>
      <c r="CN134" s="2"/>
    </row>
    <row r="135" spans="1:92" x14ac:dyDescent="0.45">
      <c r="A135">
        <v>3</v>
      </c>
      <c r="B135" s="2">
        <v>44238</v>
      </c>
      <c r="C135" s="2">
        <v>44239</v>
      </c>
      <c r="D135" t="s">
        <v>27</v>
      </c>
      <c r="E135" t="s">
        <v>89</v>
      </c>
      <c r="F135" t="s">
        <v>461</v>
      </c>
      <c r="G135">
        <v>1375</v>
      </c>
      <c r="H135">
        <v>2750</v>
      </c>
      <c r="I135">
        <v>2</v>
      </c>
      <c r="J135">
        <v>564.70000000000005</v>
      </c>
      <c r="K135">
        <v>1552925.0000000002</v>
      </c>
      <c r="L135">
        <v>567.20000000000005</v>
      </c>
      <c r="M135">
        <v>6875</v>
      </c>
      <c r="N135">
        <v>420.21787500000005</v>
      </c>
      <c r="O135">
        <v>6454.7821249999997</v>
      </c>
      <c r="P135">
        <v>1559800.0000000002</v>
      </c>
      <c r="Q135" t="s">
        <v>93</v>
      </c>
      <c r="R135">
        <v>1</v>
      </c>
      <c r="S135">
        <v>0</v>
      </c>
      <c r="T135">
        <v>1</v>
      </c>
      <c r="U135">
        <v>0</v>
      </c>
      <c r="V135">
        <v>900</v>
      </c>
      <c r="W135">
        <v>300</v>
      </c>
      <c r="X135">
        <v>114000</v>
      </c>
      <c r="Y135">
        <v>92500</v>
      </c>
      <c r="Z135">
        <v>4000000</v>
      </c>
      <c r="AA135">
        <v>2</v>
      </c>
      <c r="AC135" t="s">
        <v>658</v>
      </c>
      <c r="AD135" t="s">
        <v>571</v>
      </c>
      <c r="AE135" s="12">
        <v>44238.486111111109</v>
      </c>
      <c r="AF135">
        <v>564.97429999999997</v>
      </c>
      <c r="AG135" s="12">
        <v>44239.392361111109</v>
      </c>
      <c r="AH135" s="8">
        <v>566.88459999999998</v>
      </c>
      <c r="AI135" s="13">
        <v>3.3999999999999998E-3</v>
      </c>
      <c r="AJ135" s="8">
        <v>6401.26</v>
      </c>
      <c r="AK135" s="13">
        <v>3.3999999999999998E-3</v>
      </c>
      <c r="AL135">
        <v>3350.92</v>
      </c>
      <c r="AM135">
        <v>1893183.88</v>
      </c>
      <c r="AN135">
        <v>-531026.1</v>
      </c>
      <c r="AO135" s="12">
        <v>57</v>
      </c>
      <c r="AP135">
        <v>112.3</v>
      </c>
      <c r="AQ135" s="13">
        <v>-1.1999999999999999E-3</v>
      </c>
      <c r="AR135" s="13">
        <v>1.7299999999999999E-2</v>
      </c>
      <c r="AS135" t="s">
        <v>572</v>
      </c>
      <c r="AU135" s="2">
        <v>44238</v>
      </c>
      <c r="AV135" t="s">
        <v>89</v>
      </c>
      <c r="AW135">
        <v>564.70000000000005</v>
      </c>
      <c r="AX135">
        <v>567.20000000000005</v>
      </c>
      <c r="AZ135" s="2">
        <f t="shared" si="7"/>
        <v>44238</v>
      </c>
      <c r="BA135" t="s">
        <v>89</v>
      </c>
      <c r="BB135">
        <v>564.97429999999997</v>
      </c>
      <c r="BC135" s="8">
        <v>566.88459999999998</v>
      </c>
      <c r="BE135" t="str">
        <f t="shared" si="8"/>
        <v>IGL44238</v>
      </c>
      <c r="BF135">
        <v>1</v>
      </c>
      <c r="BH135" t="str">
        <f t="shared" si="9"/>
        <v>IGL44238</v>
      </c>
      <c r="BI135">
        <v>1</v>
      </c>
      <c r="BL135" t="str">
        <f t="shared" si="10"/>
        <v>IGL44238</v>
      </c>
      <c r="BM135">
        <v>1</v>
      </c>
      <c r="BN135">
        <f t="shared" si="11"/>
        <v>1</v>
      </c>
      <c r="BR135" t="str">
        <f t="shared" si="12"/>
        <v>IGL44238</v>
      </c>
      <c r="BS135">
        <v>1</v>
      </c>
      <c r="BT135">
        <f t="shared" si="13"/>
        <v>1</v>
      </c>
      <c r="BY135" s="12"/>
      <c r="CA135" s="12"/>
      <c r="CB135" s="2"/>
      <c r="CC135" s="13"/>
      <c r="CD135" s="8"/>
      <c r="CE135" s="13"/>
      <c r="CI135" s="12"/>
      <c r="CK135" s="13"/>
      <c r="CL135" s="13"/>
      <c r="CN135" s="2"/>
    </row>
    <row r="136" spans="1:92" x14ac:dyDescent="0.45">
      <c r="A136">
        <v>4</v>
      </c>
      <c r="B136" s="2">
        <v>44238</v>
      </c>
      <c r="C136" s="2">
        <v>44239</v>
      </c>
      <c r="D136" t="s">
        <v>27</v>
      </c>
      <c r="E136" t="s">
        <v>97</v>
      </c>
      <c r="F136" t="s">
        <v>422</v>
      </c>
      <c r="G136">
        <v>8924</v>
      </c>
      <c r="H136">
        <v>17848</v>
      </c>
      <c r="I136">
        <v>2</v>
      </c>
      <c r="J136">
        <v>94.25</v>
      </c>
      <c r="K136">
        <v>1682174</v>
      </c>
      <c r="L136">
        <v>93.65</v>
      </c>
      <c r="M136">
        <v>-10708.799999999899</v>
      </c>
      <c r="N136">
        <v>452.74129200000004</v>
      </c>
      <c r="O136">
        <v>-11161.5412919999</v>
      </c>
      <c r="P136">
        <v>1671465.2000000002</v>
      </c>
      <c r="Q136" t="s">
        <v>93</v>
      </c>
      <c r="R136">
        <v>1</v>
      </c>
      <c r="S136">
        <v>0</v>
      </c>
      <c r="T136">
        <v>1</v>
      </c>
      <c r="U136">
        <v>0</v>
      </c>
      <c r="V136">
        <v>900</v>
      </c>
      <c r="W136">
        <v>300</v>
      </c>
      <c r="X136">
        <v>114000</v>
      </c>
      <c r="Y136">
        <v>92500</v>
      </c>
      <c r="Z136">
        <v>4000000</v>
      </c>
      <c r="AA136">
        <v>2</v>
      </c>
      <c r="AC136" t="s">
        <v>618</v>
      </c>
      <c r="AD136" t="s">
        <v>571</v>
      </c>
      <c r="AE136" s="12">
        <v>44238.486111111109</v>
      </c>
      <c r="AF136">
        <v>94.307730000000006</v>
      </c>
      <c r="AG136" s="12">
        <v>44239.392361111109</v>
      </c>
      <c r="AH136" s="8">
        <v>93.581729999999993</v>
      </c>
      <c r="AI136" s="13">
        <v>-7.7000000000000002E-3</v>
      </c>
      <c r="AJ136" s="8">
        <v>-14574.11</v>
      </c>
      <c r="AK136" s="13">
        <v>-7.7000000000000002E-3</v>
      </c>
      <c r="AL136">
        <v>20074.54</v>
      </c>
      <c r="AM136">
        <v>1893183.88</v>
      </c>
      <c r="AN136">
        <v>-545600.22</v>
      </c>
      <c r="AO136" s="12">
        <v>57</v>
      </c>
      <c r="AP136">
        <v>-255.69</v>
      </c>
      <c r="AQ136" s="13">
        <v>-8.0000000000000002E-3</v>
      </c>
      <c r="AR136" s="13">
        <v>7.3000000000000001E-3</v>
      </c>
      <c r="AS136" t="s">
        <v>572</v>
      </c>
      <c r="AU136" s="2">
        <v>44238</v>
      </c>
      <c r="AV136" t="s">
        <v>97</v>
      </c>
      <c r="AW136">
        <v>94.25</v>
      </c>
      <c r="AX136">
        <v>93.65</v>
      </c>
      <c r="AZ136" s="2">
        <f t="shared" si="7"/>
        <v>44238</v>
      </c>
      <c r="BA136" t="s">
        <v>97</v>
      </c>
      <c r="BB136">
        <v>94.307730000000006</v>
      </c>
      <c r="BC136" s="8">
        <v>93.581729999999993</v>
      </c>
      <c r="BE136" t="str">
        <f t="shared" si="8"/>
        <v>L_TFH44238</v>
      </c>
      <c r="BF136">
        <v>1</v>
      </c>
      <c r="BH136" t="str">
        <f t="shared" si="9"/>
        <v>L_TFH44238</v>
      </c>
      <c r="BI136">
        <v>1</v>
      </c>
      <c r="BL136" t="str">
        <f t="shared" si="10"/>
        <v>L_TFH44238</v>
      </c>
      <c r="BM136">
        <v>1</v>
      </c>
      <c r="BN136">
        <f t="shared" si="11"/>
        <v>1</v>
      </c>
      <c r="BR136" t="str">
        <f t="shared" si="12"/>
        <v>L_TFH44238</v>
      </c>
      <c r="BS136">
        <v>1</v>
      </c>
      <c r="BT136">
        <f t="shared" si="13"/>
        <v>1</v>
      </c>
      <c r="BY136" s="12"/>
      <c r="CA136" s="12"/>
      <c r="CB136" s="2"/>
      <c r="CC136" s="13"/>
      <c r="CD136" s="8"/>
      <c r="CE136" s="13"/>
      <c r="CI136" s="12"/>
      <c r="CK136" s="13"/>
      <c r="CL136" s="13"/>
      <c r="CN136" s="2"/>
    </row>
    <row r="137" spans="1:92" x14ac:dyDescent="0.45">
      <c r="A137">
        <v>5</v>
      </c>
      <c r="B137" s="2">
        <v>44238</v>
      </c>
      <c r="C137" s="2">
        <v>44239</v>
      </c>
      <c r="D137" t="s">
        <v>27</v>
      </c>
      <c r="E137" t="s">
        <v>49</v>
      </c>
      <c r="F137" t="s">
        <v>448</v>
      </c>
      <c r="G137">
        <v>6000</v>
      </c>
      <c r="H137">
        <v>12000</v>
      </c>
      <c r="I137">
        <v>2</v>
      </c>
      <c r="J137">
        <v>178.3</v>
      </c>
      <c r="K137">
        <v>2139600</v>
      </c>
      <c r="L137">
        <v>177.55</v>
      </c>
      <c r="M137">
        <v>-9000</v>
      </c>
      <c r="N137">
        <v>576.47699999999998</v>
      </c>
      <c r="O137">
        <v>-9576.4770000000008</v>
      </c>
      <c r="P137">
        <v>2130600</v>
      </c>
      <c r="Q137" t="s">
        <v>93</v>
      </c>
      <c r="R137">
        <v>1</v>
      </c>
      <c r="S137">
        <v>0</v>
      </c>
      <c r="T137">
        <v>1</v>
      </c>
      <c r="U137">
        <v>0</v>
      </c>
      <c r="V137">
        <v>900</v>
      </c>
      <c r="W137">
        <v>300</v>
      </c>
      <c r="X137">
        <v>114000</v>
      </c>
      <c r="Y137">
        <v>92500</v>
      </c>
      <c r="Z137">
        <v>4000000</v>
      </c>
      <c r="AA137">
        <v>2</v>
      </c>
      <c r="AC137" t="s">
        <v>655</v>
      </c>
      <c r="AD137" t="s">
        <v>571</v>
      </c>
      <c r="AE137" s="12">
        <v>44238.486111111109</v>
      </c>
      <c r="AF137">
        <v>196.8484</v>
      </c>
      <c r="AG137" s="12">
        <v>44239.392361111109</v>
      </c>
      <c r="AH137" s="8">
        <v>195.25229999999999</v>
      </c>
      <c r="AI137" s="13">
        <v>-8.0999999999999996E-3</v>
      </c>
      <c r="AJ137" s="8">
        <v>-15350.45</v>
      </c>
      <c r="AK137" s="13">
        <v>-8.0999999999999996E-3</v>
      </c>
      <c r="AL137">
        <v>9617.4740000000002</v>
      </c>
      <c r="AM137">
        <v>1893184</v>
      </c>
      <c r="AN137">
        <v>-560950.67000000004</v>
      </c>
      <c r="AO137" s="12">
        <v>57</v>
      </c>
      <c r="AP137">
        <v>-269.31</v>
      </c>
      <c r="AQ137" s="13">
        <v>-1.12E-2</v>
      </c>
      <c r="AR137" s="13">
        <v>9.9000000000000008E-3</v>
      </c>
      <c r="AS137" t="s">
        <v>572</v>
      </c>
      <c r="AU137" s="2">
        <v>44238</v>
      </c>
      <c r="AV137" t="s">
        <v>49</v>
      </c>
      <c r="AW137">
        <v>178.3</v>
      </c>
      <c r="AX137">
        <v>177.55</v>
      </c>
      <c r="AZ137" s="2">
        <f t="shared" ref="AZ137:AZ200" si="14">DATE(YEAR(AE137),MONTH(AE137),DAY(AE137))</f>
        <v>44238</v>
      </c>
      <c r="BA137" t="s">
        <v>73</v>
      </c>
      <c r="BB137">
        <v>196.8484</v>
      </c>
      <c r="BC137" s="8">
        <v>195.25229999999999</v>
      </c>
      <c r="BE137" t="str">
        <f t="shared" ref="BE137:BE200" si="15">CONCATENATE(BA137,AZ137)</f>
        <v>M_MFIN44238</v>
      </c>
      <c r="BF137">
        <v>1</v>
      </c>
      <c r="BH137" t="str">
        <f t="shared" ref="BH137:BH200" si="16">CONCATENATE(AV137,AU137)</f>
        <v>MANAPPURAM44238</v>
      </c>
      <c r="BI137">
        <v>1</v>
      </c>
      <c r="BL137" t="str">
        <f t="shared" ref="BL137:BL200" si="17">CONCATENATE(AV137,AU137)</f>
        <v>MANAPPURAM44238</v>
      </c>
      <c r="BM137">
        <v>1</v>
      </c>
      <c r="BN137">
        <f t="shared" ref="BN137:BN200" si="18">IFERROR(VLOOKUP(BL137,$BE$9:$BF$958,2,0),"ERROR")</f>
        <v>1</v>
      </c>
      <c r="BR137" t="str">
        <f t="shared" ref="BR137:BR200" si="19">CONCATENATE(BA137,AZ137)</f>
        <v>M_MFIN44238</v>
      </c>
      <c r="BS137">
        <v>1</v>
      </c>
      <c r="BT137">
        <f t="shared" ref="BT137:BT200" si="20">IFERROR(VLOOKUP(BR137,$BH$9:$BI$958,2,0),"ERROR")</f>
        <v>1</v>
      </c>
      <c r="BY137" s="12"/>
      <c r="CA137" s="12"/>
      <c r="CB137" s="2"/>
      <c r="CC137" s="13"/>
      <c r="CD137" s="8"/>
      <c r="CE137" s="13"/>
      <c r="CI137" s="12"/>
      <c r="CK137" s="13"/>
      <c r="CL137" s="13"/>
      <c r="CN137" s="2"/>
    </row>
    <row r="138" spans="1:92" x14ac:dyDescent="0.45">
      <c r="A138">
        <v>6</v>
      </c>
      <c r="B138" s="2">
        <v>44238</v>
      </c>
      <c r="C138" s="2">
        <v>44239</v>
      </c>
      <c r="D138" t="s">
        <v>27</v>
      </c>
      <c r="E138" t="s">
        <v>107</v>
      </c>
      <c r="F138" t="s">
        <v>462</v>
      </c>
      <c r="G138">
        <v>600</v>
      </c>
      <c r="H138">
        <v>1800</v>
      </c>
      <c r="I138">
        <v>3</v>
      </c>
      <c r="J138">
        <v>1164.0999999999999</v>
      </c>
      <c r="K138">
        <v>2095379.9999999998</v>
      </c>
      <c r="L138">
        <v>1151.9833333300001</v>
      </c>
      <c r="M138">
        <v>-21810.000005999747</v>
      </c>
      <c r="N138">
        <v>562.80824999919002</v>
      </c>
      <c r="O138">
        <v>-22372.808255998938</v>
      </c>
      <c r="P138">
        <v>2073569.9999940002</v>
      </c>
      <c r="Q138" t="s">
        <v>93</v>
      </c>
      <c r="R138">
        <v>2</v>
      </c>
      <c r="S138">
        <v>1</v>
      </c>
      <c r="T138">
        <v>2</v>
      </c>
      <c r="U138">
        <v>0</v>
      </c>
      <c r="V138">
        <v>900</v>
      </c>
      <c r="W138">
        <v>300</v>
      </c>
      <c r="X138">
        <v>114500</v>
      </c>
      <c r="Y138">
        <v>92500</v>
      </c>
      <c r="Z138">
        <v>4000000</v>
      </c>
      <c r="AA138">
        <v>2</v>
      </c>
      <c r="AC138" t="s">
        <v>646</v>
      </c>
      <c r="AD138" t="s">
        <v>571</v>
      </c>
      <c r="AE138" s="12">
        <v>44238.486111111109</v>
      </c>
      <c r="AF138">
        <v>178.38910000000001</v>
      </c>
      <c r="AG138" s="12">
        <v>44239.392361111109</v>
      </c>
      <c r="AH138" s="8">
        <v>177.46369999999999</v>
      </c>
      <c r="AI138" s="13">
        <v>-5.1999999999999998E-3</v>
      </c>
      <c r="AJ138" s="8">
        <v>-9820.9599999999991</v>
      </c>
      <c r="AK138" s="13">
        <v>-5.1999999999999998E-3</v>
      </c>
      <c r="AL138">
        <v>10612.66</v>
      </c>
      <c r="AM138">
        <v>1893183.88</v>
      </c>
      <c r="AN138">
        <v>-570771.62</v>
      </c>
      <c r="AO138" s="12">
        <v>57</v>
      </c>
      <c r="AP138">
        <v>-172.3</v>
      </c>
      <c r="AQ138" s="13">
        <v>-1.17E-2</v>
      </c>
      <c r="AR138" s="13">
        <v>5.1000000000000004E-3</v>
      </c>
      <c r="AS138" t="s">
        <v>572</v>
      </c>
      <c r="AU138" s="2">
        <v>44238</v>
      </c>
      <c r="AV138" t="s">
        <v>107</v>
      </c>
      <c r="AW138">
        <v>1164.0999999999999</v>
      </c>
      <c r="AX138">
        <v>1151.9833333300001</v>
      </c>
      <c r="AZ138" s="2">
        <f t="shared" si="14"/>
        <v>44238</v>
      </c>
      <c r="BA138" t="s">
        <v>49</v>
      </c>
      <c r="BB138">
        <v>178.38910000000001</v>
      </c>
      <c r="BC138" s="8">
        <v>177.46369999999999</v>
      </c>
      <c r="BE138" t="str">
        <f t="shared" si="15"/>
        <v>MANAPPURAM44238</v>
      </c>
      <c r="BF138">
        <v>1</v>
      </c>
      <c r="BH138" t="str">
        <f t="shared" si="16"/>
        <v>MGL44238</v>
      </c>
      <c r="BI138">
        <v>1</v>
      </c>
      <c r="BL138" t="str">
        <f t="shared" si="17"/>
        <v>MGL44238</v>
      </c>
      <c r="BM138">
        <v>1</v>
      </c>
      <c r="BN138">
        <f t="shared" si="18"/>
        <v>1</v>
      </c>
      <c r="BR138" t="str">
        <f t="shared" si="19"/>
        <v>MANAPPURAM44238</v>
      </c>
      <c r="BS138">
        <v>1</v>
      </c>
      <c r="BT138">
        <f t="shared" si="20"/>
        <v>1</v>
      </c>
      <c r="BY138" s="12"/>
      <c r="CA138" s="12"/>
      <c r="CB138" s="2"/>
      <c r="CC138" s="13"/>
      <c r="CD138" s="8"/>
      <c r="CE138" s="13"/>
      <c r="CI138" s="12"/>
      <c r="CK138" s="13"/>
      <c r="CL138" s="13"/>
      <c r="CN138" s="2"/>
    </row>
    <row r="139" spans="1:92" x14ac:dyDescent="0.45">
      <c r="A139">
        <v>7</v>
      </c>
      <c r="B139" s="2">
        <v>44238</v>
      </c>
      <c r="C139" s="2">
        <v>44239</v>
      </c>
      <c r="D139" t="s">
        <v>27</v>
      </c>
      <c r="E139" t="s">
        <v>73</v>
      </c>
      <c r="F139" t="s">
        <v>459</v>
      </c>
      <c r="G139">
        <v>4000</v>
      </c>
      <c r="H139">
        <v>8000</v>
      </c>
      <c r="I139">
        <v>2</v>
      </c>
      <c r="J139">
        <v>197.1</v>
      </c>
      <c r="K139">
        <v>1576800</v>
      </c>
      <c r="L139">
        <v>195.35</v>
      </c>
      <c r="M139">
        <v>-14000</v>
      </c>
      <c r="N139">
        <v>423.846</v>
      </c>
      <c r="O139">
        <v>-14423.846</v>
      </c>
      <c r="P139">
        <v>1562800</v>
      </c>
      <c r="Q139" t="s">
        <v>93</v>
      </c>
      <c r="R139">
        <v>1</v>
      </c>
      <c r="S139">
        <v>0</v>
      </c>
      <c r="T139">
        <v>1</v>
      </c>
      <c r="U139">
        <v>0</v>
      </c>
      <c r="V139">
        <v>900</v>
      </c>
      <c r="W139">
        <v>300</v>
      </c>
      <c r="X139">
        <v>114000</v>
      </c>
      <c r="Y139">
        <v>92500</v>
      </c>
      <c r="Z139">
        <v>4000000</v>
      </c>
      <c r="AA139">
        <v>2</v>
      </c>
      <c r="AC139" t="s">
        <v>614</v>
      </c>
      <c r="AD139" t="s">
        <v>571</v>
      </c>
      <c r="AE139" s="12">
        <v>44238.496527777781</v>
      </c>
      <c r="AF139">
        <v>12.76275</v>
      </c>
      <c r="AG139" s="12">
        <v>44239.392361111109</v>
      </c>
      <c r="AH139" s="8">
        <v>12.702669999999999</v>
      </c>
      <c r="AI139" s="13">
        <v>-4.7000000000000002E-3</v>
      </c>
      <c r="AJ139" s="8">
        <v>-8899.44</v>
      </c>
      <c r="AK139" s="13">
        <v>-4.7000000000000002E-3</v>
      </c>
      <c r="AL139">
        <v>148126.6</v>
      </c>
      <c r="AM139">
        <v>1890502.63</v>
      </c>
      <c r="AN139">
        <v>-579671.06999999995</v>
      </c>
      <c r="AO139" s="12">
        <v>54</v>
      </c>
      <c r="AP139">
        <v>-164.8</v>
      </c>
      <c r="AQ139" s="13">
        <v>-2.06E-2</v>
      </c>
      <c r="AR139" s="13">
        <v>2.64E-2</v>
      </c>
      <c r="AS139" t="s">
        <v>572</v>
      </c>
      <c r="AU139" s="2">
        <v>44238</v>
      </c>
      <c r="AV139" t="s">
        <v>73</v>
      </c>
      <c r="AW139">
        <v>197.1</v>
      </c>
      <c r="AX139">
        <v>195.35</v>
      </c>
      <c r="AZ139" s="2">
        <f t="shared" si="14"/>
        <v>44238</v>
      </c>
      <c r="BA139" t="s">
        <v>56</v>
      </c>
      <c r="BB139">
        <v>12.76275</v>
      </c>
      <c r="BC139" s="8">
        <v>12.702669999999999</v>
      </c>
      <c r="BE139" t="str">
        <f t="shared" si="15"/>
        <v>IDEA44238</v>
      </c>
      <c r="BF139">
        <v>1</v>
      </c>
      <c r="BH139" t="str">
        <f t="shared" si="16"/>
        <v>M_MFIN44238</v>
      </c>
      <c r="BI139">
        <v>1</v>
      </c>
      <c r="BL139" t="str">
        <f t="shared" si="17"/>
        <v>M_MFIN44238</v>
      </c>
      <c r="BM139">
        <v>1</v>
      </c>
      <c r="BN139">
        <f t="shared" si="18"/>
        <v>1</v>
      </c>
      <c r="BR139" t="str">
        <f t="shared" si="19"/>
        <v>IDEA44238</v>
      </c>
      <c r="BS139">
        <v>1</v>
      </c>
      <c r="BT139">
        <f t="shared" si="20"/>
        <v>1</v>
      </c>
      <c r="BY139" s="12"/>
      <c r="CA139" s="12"/>
      <c r="CB139" s="2"/>
      <c r="CC139" s="13"/>
      <c r="CD139" s="8"/>
      <c r="CE139" s="13"/>
      <c r="CI139" s="12"/>
      <c r="CK139" s="13"/>
      <c r="CL139" s="13"/>
      <c r="CN139" s="2"/>
    </row>
    <row r="140" spans="1:92" x14ac:dyDescent="0.45">
      <c r="A140">
        <v>8</v>
      </c>
      <c r="B140" s="2">
        <v>44238</v>
      </c>
      <c r="C140" s="2">
        <v>44239</v>
      </c>
      <c r="D140" t="s">
        <v>27</v>
      </c>
      <c r="E140" t="s">
        <v>147</v>
      </c>
      <c r="F140" t="s">
        <v>430</v>
      </c>
      <c r="G140">
        <v>250</v>
      </c>
      <c r="H140">
        <v>250</v>
      </c>
      <c r="I140">
        <v>1</v>
      </c>
      <c r="J140">
        <v>5320</v>
      </c>
      <c r="K140">
        <v>1330000</v>
      </c>
      <c r="L140">
        <v>5383.45</v>
      </c>
      <c r="M140">
        <v>15862.499999999955</v>
      </c>
      <c r="N140">
        <v>361.24143750000002</v>
      </c>
      <c r="O140">
        <v>15501.258562499954</v>
      </c>
      <c r="P140">
        <v>1345862.5</v>
      </c>
      <c r="Q140" t="s">
        <v>93</v>
      </c>
      <c r="R140">
        <v>1</v>
      </c>
      <c r="S140">
        <v>0</v>
      </c>
      <c r="T140">
        <v>2</v>
      </c>
      <c r="U140">
        <v>0</v>
      </c>
      <c r="V140">
        <v>900</v>
      </c>
      <c r="W140">
        <v>300</v>
      </c>
      <c r="X140">
        <v>114000</v>
      </c>
      <c r="Y140">
        <v>92500</v>
      </c>
      <c r="Z140">
        <v>4000000</v>
      </c>
      <c r="AA140">
        <v>2</v>
      </c>
      <c r="AC140" t="s">
        <v>626</v>
      </c>
      <c r="AD140" t="s">
        <v>571</v>
      </c>
      <c r="AE140" s="12">
        <v>44238.486111111109</v>
      </c>
      <c r="AF140">
        <v>5319.2079999999996</v>
      </c>
      <c r="AG140" s="12">
        <v>44239.395833333336</v>
      </c>
      <c r="AH140" s="8">
        <v>5378.067</v>
      </c>
      <c r="AI140" s="13">
        <v>1.11E-2</v>
      </c>
      <c r="AJ140" s="8">
        <v>20948.78</v>
      </c>
      <c r="AK140" s="13">
        <v>1.11E-2</v>
      </c>
      <c r="AL140">
        <v>355.91460000000001</v>
      </c>
      <c r="AM140">
        <v>1893184</v>
      </c>
      <c r="AN140">
        <v>-558722.29</v>
      </c>
      <c r="AO140" s="12">
        <v>58</v>
      </c>
      <c r="AP140">
        <v>361.19</v>
      </c>
      <c r="AQ140" s="13">
        <v>-1.6999999999999999E-3</v>
      </c>
      <c r="AR140" s="13">
        <v>3.3599999999999998E-2</v>
      </c>
      <c r="AS140" t="s">
        <v>572</v>
      </c>
      <c r="AU140" s="2">
        <v>44238</v>
      </c>
      <c r="AV140" t="s">
        <v>147</v>
      </c>
      <c r="AW140">
        <v>5320</v>
      </c>
      <c r="AX140">
        <v>5383.45</v>
      </c>
      <c r="AZ140" s="2">
        <f t="shared" si="14"/>
        <v>44238</v>
      </c>
      <c r="BA140" t="s">
        <v>147</v>
      </c>
      <c r="BB140">
        <v>5319.2079999999996</v>
      </c>
      <c r="BC140" s="8">
        <v>5378.067</v>
      </c>
      <c r="BE140" t="str">
        <f t="shared" si="15"/>
        <v>NAUKRI44238</v>
      </c>
      <c r="BF140">
        <v>1</v>
      </c>
      <c r="BH140" t="str">
        <f t="shared" si="16"/>
        <v>NAUKRI44238</v>
      </c>
      <c r="BI140">
        <v>1</v>
      </c>
      <c r="BL140" t="str">
        <f t="shared" si="17"/>
        <v>NAUKRI44238</v>
      </c>
      <c r="BM140">
        <v>1</v>
      </c>
      <c r="BN140">
        <f t="shared" si="18"/>
        <v>1</v>
      </c>
      <c r="BR140" t="str">
        <f t="shared" si="19"/>
        <v>NAUKRI44238</v>
      </c>
      <c r="BS140">
        <v>1</v>
      </c>
      <c r="BT140">
        <f t="shared" si="20"/>
        <v>1</v>
      </c>
      <c r="BY140" s="12"/>
      <c r="CA140" s="12"/>
      <c r="CB140" s="2"/>
      <c r="CC140" s="13"/>
      <c r="CD140" s="8"/>
      <c r="CE140" s="13"/>
      <c r="CI140" s="12"/>
      <c r="CK140" s="13"/>
      <c r="CL140" s="13"/>
      <c r="CN140" s="2"/>
    </row>
    <row r="141" spans="1:92" x14ac:dyDescent="0.45">
      <c r="A141">
        <v>1</v>
      </c>
      <c r="B141" s="2">
        <v>44239</v>
      </c>
      <c r="C141" s="2">
        <v>44242</v>
      </c>
      <c r="D141" t="s">
        <v>27</v>
      </c>
      <c r="E141" t="s">
        <v>63</v>
      </c>
      <c r="F141" t="s">
        <v>384</v>
      </c>
      <c r="G141">
        <v>2000</v>
      </c>
      <c r="H141">
        <v>2000</v>
      </c>
      <c r="I141">
        <v>1</v>
      </c>
      <c r="J141">
        <v>684.9</v>
      </c>
      <c r="K141">
        <v>1369800</v>
      </c>
      <c r="L141">
        <v>711.7</v>
      </c>
      <c r="M141">
        <v>53600.000000000138</v>
      </c>
      <c r="N141">
        <v>377.08199999999999</v>
      </c>
      <c r="O141">
        <v>53222.918000000136</v>
      </c>
      <c r="P141">
        <v>1423400</v>
      </c>
      <c r="Q141" t="s">
        <v>93</v>
      </c>
      <c r="R141">
        <v>1</v>
      </c>
      <c r="S141">
        <v>0</v>
      </c>
      <c r="T141">
        <v>2</v>
      </c>
      <c r="U141">
        <v>0</v>
      </c>
      <c r="V141">
        <v>900</v>
      </c>
      <c r="W141">
        <v>300</v>
      </c>
      <c r="X141">
        <v>114000</v>
      </c>
      <c r="Y141">
        <v>92500</v>
      </c>
      <c r="Z141">
        <v>4000000</v>
      </c>
      <c r="AA141">
        <v>2</v>
      </c>
      <c r="AC141" t="s">
        <v>659</v>
      </c>
      <c r="AD141" t="s">
        <v>571</v>
      </c>
      <c r="AE141" s="12">
        <v>44238.489583333336</v>
      </c>
      <c r="AF141">
        <v>1164.683</v>
      </c>
      <c r="AG141" s="12">
        <v>44239.395833333336</v>
      </c>
      <c r="AH141" s="8">
        <v>1152.846</v>
      </c>
      <c r="AI141" s="13">
        <v>-1.0200000000000001E-2</v>
      </c>
      <c r="AJ141" s="8">
        <v>-19283.900000000001</v>
      </c>
      <c r="AK141" s="13">
        <v>-1.0200000000000001E-2</v>
      </c>
      <c r="AL141">
        <v>1629.12</v>
      </c>
      <c r="AM141">
        <v>1897408.63</v>
      </c>
      <c r="AN141">
        <v>-578006.18999999994</v>
      </c>
      <c r="AO141" s="12">
        <v>57</v>
      </c>
      <c r="AP141">
        <v>-338.31</v>
      </c>
      <c r="AQ141" s="13">
        <v>-1.5599999999999999E-2</v>
      </c>
      <c r="AR141" s="13">
        <v>8.5000000000000006E-3</v>
      </c>
      <c r="AS141" t="s">
        <v>572</v>
      </c>
      <c r="AU141" s="2">
        <v>44239</v>
      </c>
      <c r="AV141" t="s">
        <v>63</v>
      </c>
      <c r="AW141">
        <v>684.9</v>
      </c>
      <c r="AX141">
        <v>711.7</v>
      </c>
      <c r="AZ141" s="2">
        <f t="shared" si="14"/>
        <v>44238</v>
      </c>
      <c r="BA141" t="s">
        <v>107</v>
      </c>
      <c r="BB141">
        <v>1164.683</v>
      </c>
      <c r="BC141" s="8">
        <v>1152.846</v>
      </c>
      <c r="BE141" t="str">
        <f t="shared" si="15"/>
        <v>MGL44238</v>
      </c>
      <c r="BF141">
        <v>1</v>
      </c>
      <c r="BH141" t="str">
        <f t="shared" si="16"/>
        <v>ADANIENT44239</v>
      </c>
      <c r="BI141">
        <v>1</v>
      </c>
      <c r="BL141" t="str">
        <f t="shared" si="17"/>
        <v>ADANIENT44239</v>
      </c>
      <c r="BM141">
        <v>1</v>
      </c>
      <c r="BN141">
        <f t="shared" si="18"/>
        <v>1</v>
      </c>
      <c r="BR141" t="str">
        <f t="shared" si="19"/>
        <v>MGL44238</v>
      </c>
      <c r="BS141">
        <v>1</v>
      </c>
      <c r="BT141">
        <f t="shared" si="20"/>
        <v>1</v>
      </c>
      <c r="BY141" s="12"/>
      <c r="CA141" s="12"/>
      <c r="CB141" s="2"/>
      <c r="CC141" s="13"/>
      <c r="CD141" s="8"/>
      <c r="CE141" s="13"/>
      <c r="CI141" s="12"/>
      <c r="CK141" s="13"/>
      <c r="CL141" s="13"/>
      <c r="CN141" s="2"/>
    </row>
    <row r="142" spans="1:92" x14ac:dyDescent="0.45">
      <c r="A142">
        <v>2</v>
      </c>
      <c r="B142" s="2">
        <v>44239</v>
      </c>
      <c r="C142" s="2">
        <v>44242</v>
      </c>
      <c r="D142" t="s">
        <v>27</v>
      </c>
      <c r="E142" t="s">
        <v>127</v>
      </c>
      <c r="F142" t="s">
        <v>391</v>
      </c>
      <c r="G142">
        <v>1563</v>
      </c>
      <c r="H142">
        <v>3126</v>
      </c>
      <c r="I142">
        <v>2</v>
      </c>
      <c r="J142">
        <v>517.20000000000005</v>
      </c>
      <c r="K142">
        <v>1616767.2000000002</v>
      </c>
      <c r="L142">
        <v>538.04999999999995</v>
      </c>
      <c r="M142">
        <v>65177.099999999715</v>
      </c>
      <c r="N142">
        <v>445.3260525</v>
      </c>
      <c r="O142">
        <v>64731.773947499714</v>
      </c>
      <c r="P142">
        <v>1681944.2999999998</v>
      </c>
      <c r="Q142" t="s">
        <v>93</v>
      </c>
      <c r="R142">
        <v>1</v>
      </c>
      <c r="S142">
        <v>0</v>
      </c>
      <c r="T142">
        <v>1</v>
      </c>
      <c r="U142">
        <v>0</v>
      </c>
      <c r="V142">
        <v>900</v>
      </c>
      <c r="W142">
        <v>300</v>
      </c>
      <c r="X142">
        <v>114000</v>
      </c>
      <c r="Y142">
        <v>92500</v>
      </c>
      <c r="Z142">
        <v>4000000</v>
      </c>
      <c r="AA142">
        <v>2</v>
      </c>
      <c r="AC142" t="s">
        <v>579</v>
      </c>
      <c r="AD142" t="s">
        <v>571</v>
      </c>
      <c r="AE142" s="12">
        <v>44239.486111111109</v>
      </c>
      <c r="AF142">
        <v>685.0761</v>
      </c>
      <c r="AG142" s="12">
        <v>44242.392361111109</v>
      </c>
      <c r="AH142" s="8">
        <v>717.27449999999999</v>
      </c>
      <c r="AI142" s="13">
        <v>4.7E-2</v>
      </c>
      <c r="AJ142" s="8">
        <v>88566.25</v>
      </c>
      <c r="AK142" s="13">
        <v>4.7E-2</v>
      </c>
      <c r="AL142">
        <v>2750.6410000000001</v>
      </c>
      <c r="AM142">
        <v>1884398.63</v>
      </c>
      <c r="AN142">
        <v>-489439.93</v>
      </c>
      <c r="AO142" s="12">
        <v>57</v>
      </c>
      <c r="AP142">
        <v>1553.79</v>
      </c>
      <c r="AQ142" s="13">
        <v>-8.0000000000000004E-4</v>
      </c>
      <c r="AR142" s="13">
        <v>6.1899999999999997E-2</v>
      </c>
      <c r="AS142" t="s">
        <v>572</v>
      </c>
      <c r="AU142" s="2">
        <v>44239</v>
      </c>
      <c r="AV142" t="s">
        <v>127</v>
      </c>
      <c r="AW142">
        <v>517.20000000000005</v>
      </c>
      <c r="AX142">
        <v>538.04999999999995</v>
      </c>
      <c r="AZ142" s="2">
        <f t="shared" si="14"/>
        <v>44239</v>
      </c>
      <c r="BA142" t="s">
        <v>63</v>
      </c>
      <c r="BB142">
        <v>685.0761</v>
      </c>
      <c r="BC142" s="8">
        <v>717.27449999999999</v>
      </c>
      <c r="BE142" t="str">
        <f t="shared" si="15"/>
        <v>ADANIENT44239</v>
      </c>
      <c r="BF142">
        <v>1</v>
      </c>
      <c r="BH142" t="str">
        <f t="shared" si="16"/>
        <v>CONCOR44239</v>
      </c>
      <c r="BI142">
        <v>1</v>
      </c>
      <c r="BL142" t="str">
        <f t="shared" si="17"/>
        <v>CONCOR44239</v>
      </c>
      <c r="BM142">
        <v>1</v>
      </c>
      <c r="BN142">
        <f t="shared" si="18"/>
        <v>1</v>
      </c>
      <c r="BR142" t="str">
        <f t="shared" si="19"/>
        <v>ADANIENT44239</v>
      </c>
      <c r="BS142">
        <v>1</v>
      </c>
      <c r="BT142">
        <f t="shared" si="20"/>
        <v>1</v>
      </c>
      <c r="BY142" s="12"/>
      <c r="CA142" s="12"/>
      <c r="CB142" s="2"/>
      <c r="CC142" s="13"/>
      <c r="CD142" s="8"/>
      <c r="CE142" s="13"/>
      <c r="CI142" s="12"/>
      <c r="CK142" s="13"/>
      <c r="CL142" s="13"/>
      <c r="CN142" s="2"/>
    </row>
    <row r="143" spans="1:92" x14ac:dyDescent="0.45">
      <c r="A143">
        <v>3</v>
      </c>
      <c r="B143" s="2">
        <v>44239</v>
      </c>
      <c r="C143" s="2">
        <v>44242</v>
      </c>
      <c r="D143" t="s">
        <v>27</v>
      </c>
      <c r="E143" t="s">
        <v>39</v>
      </c>
      <c r="F143" t="s">
        <v>458</v>
      </c>
      <c r="G143">
        <v>750</v>
      </c>
      <c r="H143">
        <v>1500</v>
      </c>
      <c r="I143">
        <v>2</v>
      </c>
      <c r="J143">
        <v>1328.35</v>
      </c>
      <c r="K143">
        <v>1992524.9999999998</v>
      </c>
      <c r="L143">
        <v>1345.55</v>
      </c>
      <c r="M143">
        <v>25800.000000000069</v>
      </c>
      <c r="N143">
        <v>541.46474999999998</v>
      </c>
      <c r="O143">
        <v>25258.53525000007</v>
      </c>
      <c r="P143">
        <v>2018325</v>
      </c>
      <c r="Q143" t="s">
        <v>93</v>
      </c>
      <c r="R143">
        <v>2</v>
      </c>
      <c r="S143">
        <v>1</v>
      </c>
      <c r="T143">
        <v>1</v>
      </c>
      <c r="U143">
        <v>0</v>
      </c>
      <c r="V143">
        <v>900</v>
      </c>
      <c r="W143">
        <v>300</v>
      </c>
      <c r="X143">
        <v>114500</v>
      </c>
      <c r="Y143">
        <v>92500</v>
      </c>
      <c r="Z143">
        <v>4000000</v>
      </c>
      <c r="AA143">
        <v>2</v>
      </c>
      <c r="AC143" t="s">
        <v>587</v>
      </c>
      <c r="AD143" t="s">
        <v>571</v>
      </c>
      <c r="AE143" s="12">
        <v>44239.486111111109</v>
      </c>
      <c r="AF143">
        <v>517.46209999999996</v>
      </c>
      <c r="AG143" s="12">
        <v>44242.392361111109</v>
      </c>
      <c r="AH143" s="8">
        <v>537.76089999999999</v>
      </c>
      <c r="AI143" s="13">
        <v>3.9199999999999999E-2</v>
      </c>
      <c r="AJ143" s="8">
        <v>73920.45</v>
      </c>
      <c r="AK143" s="13">
        <v>3.9199999999999999E-2</v>
      </c>
      <c r="AL143">
        <v>3641.6170000000002</v>
      </c>
      <c r="AM143">
        <v>1884398.75</v>
      </c>
      <c r="AN143">
        <v>-415519.48</v>
      </c>
      <c r="AO143" s="12">
        <v>57</v>
      </c>
      <c r="AP143">
        <v>1296.8499999999999</v>
      </c>
      <c r="AQ143" s="13">
        <v>-3.2000000000000002E-3</v>
      </c>
      <c r="AR143" s="13">
        <v>7.3899999999999993E-2</v>
      </c>
      <c r="AS143" t="s">
        <v>572</v>
      </c>
      <c r="AU143" s="2">
        <v>44239</v>
      </c>
      <c r="AV143" t="s">
        <v>39</v>
      </c>
      <c r="AW143">
        <v>1328.35</v>
      </c>
      <c r="AX143">
        <v>1345.55</v>
      </c>
      <c r="AZ143" s="2">
        <f t="shared" si="14"/>
        <v>44239</v>
      </c>
      <c r="BA143" t="s">
        <v>127</v>
      </c>
      <c r="BB143">
        <v>517.46209999999996</v>
      </c>
      <c r="BC143" s="8">
        <v>537.76089999999999</v>
      </c>
      <c r="BE143" t="str">
        <f t="shared" si="15"/>
        <v>CONCOR44239</v>
      </c>
      <c r="BF143">
        <v>1</v>
      </c>
      <c r="BH143" t="str">
        <f t="shared" si="16"/>
        <v>MUTHOOTFIN44239</v>
      </c>
      <c r="BI143">
        <v>1</v>
      </c>
      <c r="BL143" t="str">
        <f t="shared" si="17"/>
        <v>MUTHOOTFIN44239</v>
      </c>
      <c r="BM143">
        <v>1</v>
      </c>
      <c r="BN143">
        <f t="shared" si="18"/>
        <v>1</v>
      </c>
      <c r="BR143" t="str">
        <f t="shared" si="19"/>
        <v>CONCOR44239</v>
      </c>
      <c r="BS143">
        <v>1</v>
      </c>
      <c r="BT143">
        <f t="shared" si="20"/>
        <v>1</v>
      </c>
      <c r="BY143" s="12"/>
      <c r="CA143" s="12"/>
      <c r="CB143" s="2"/>
      <c r="CC143" s="13"/>
      <c r="CD143" s="8"/>
      <c r="CE143" s="13"/>
      <c r="CI143" s="12"/>
      <c r="CK143" s="13"/>
      <c r="CL143" s="13"/>
      <c r="CN143" s="2"/>
    </row>
    <row r="144" spans="1:92" x14ac:dyDescent="0.45">
      <c r="A144">
        <v>4</v>
      </c>
      <c r="B144" s="2">
        <v>44239</v>
      </c>
      <c r="C144" s="2">
        <v>44242</v>
      </c>
      <c r="D144" t="s">
        <v>27</v>
      </c>
      <c r="E144" t="s">
        <v>73</v>
      </c>
      <c r="F144" t="s">
        <v>459</v>
      </c>
      <c r="G144">
        <v>4000</v>
      </c>
      <c r="H144">
        <v>8000</v>
      </c>
      <c r="I144">
        <v>2</v>
      </c>
      <c r="J144">
        <v>206.8</v>
      </c>
      <c r="K144">
        <v>1654400</v>
      </c>
      <c r="L144">
        <v>209.42500000000001</v>
      </c>
      <c r="M144">
        <v>21000</v>
      </c>
      <c r="N144">
        <v>449.52300000000002</v>
      </c>
      <c r="O144">
        <v>20550.476999999999</v>
      </c>
      <c r="P144">
        <v>1675400</v>
      </c>
      <c r="Q144" t="s">
        <v>93</v>
      </c>
      <c r="R144">
        <v>2</v>
      </c>
      <c r="S144">
        <v>1</v>
      </c>
      <c r="T144">
        <v>1</v>
      </c>
      <c r="U144">
        <v>0</v>
      </c>
      <c r="V144">
        <v>900</v>
      </c>
      <c r="W144">
        <v>300</v>
      </c>
      <c r="X144">
        <v>114500</v>
      </c>
      <c r="Y144">
        <v>92500</v>
      </c>
      <c r="Z144">
        <v>4000000</v>
      </c>
      <c r="AA144">
        <v>2</v>
      </c>
      <c r="AC144" t="s">
        <v>656</v>
      </c>
      <c r="AD144" t="s">
        <v>571</v>
      </c>
      <c r="AE144" s="12">
        <v>44239.489583333336</v>
      </c>
      <c r="AF144">
        <v>1329.02</v>
      </c>
      <c r="AG144" s="12">
        <v>44242.392361111109</v>
      </c>
      <c r="AH144" s="8">
        <v>1344.828</v>
      </c>
      <c r="AI144" s="13">
        <v>1.1900000000000001E-2</v>
      </c>
      <c r="AJ144" s="8">
        <v>22437.73</v>
      </c>
      <c r="AK144" s="13">
        <v>1.1900000000000001E-2</v>
      </c>
      <c r="AL144">
        <v>1419.3910000000001</v>
      </c>
      <c r="AM144">
        <v>1886399.13</v>
      </c>
      <c r="AN144">
        <v>-393081.75</v>
      </c>
      <c r="AO144" s="12">
        <v>56</v>
      </c>
      <c r="AP144">
        <v>400.67</v>
      </c>
      <c r="AQ144" s="13">
        <v>-1.2800000000000001E-2</v>
      </c>
      <c r="AR144" s="13">
        <v>1.2E-2</v>
      </c>
      <c r="AS144" t="s">
        <v>572</v>
      </c>
      <c r="AU144" s="2">
        <v>44239</v>
      </c>
      <c r="AV144" t="s">
        <v>73</v>
      </c>
      <c r="AW144">
        <v>206.8</v>
      </c>
      <c r="AX144">
        <v>209.42500000000001</v>
      </c>
      <c r="AZ144" s="2">
        <f t="shared" si="14"/>
        <v>44239</v>
      </c>
      <c r="BA144" t="s">
        <v>39</v>
      </c>
      <c r="BB144">
        <v>1329.02</v>
      </c>
      <c r="BC144" s="8">
        <v>1344.828</v>
      </c>
      <c r="BE144" t="str">
        <f t="shared" si="15"/>
        <v>MUTHOOTFIN44239</v>
      </c>
      <c r="BF144">
        <v>1</v>
      </c>
      <c r="BH144" t="str">
        <f t="shared" si="16"/>
        <v>M_MFIN44239</v>
      </c>
      <c r="BI144">
        <v>1</v>
      </c>
      <c r="BL144" t="str">
        <f t="shared" si="17"/>
        <v>M_MFIN44239</v>
      </c>
      <c r="BM144">
        <v>1</v>
      </c>
      <c r="BN144">
        <f t="shared" si="18"/>
        <v>1</v>
      </c>
      <c r="BR144" t="str">
        <f t="shared" si="19"/>
        <v>MUTHOOTFIN44239</v>
      </c>
      <c r="BS144">
        <v>1</v>
      </c>
      <c r="BT144">
        <f t="shared" si="20"/>
        <v>1</v>
      </c>
      <c r="BY144" s="12"/>
      <c r="CA144" s="12"/>
      <c r="CB144" s="2"/>
      <c r="CC144" s="13"/>
      <c r="CD144" s="8"/>
      <c r="CE144" s="13"/>
      <c r="CI144" s="12"/>
      <c r="CK144" s="13"/>
      <c r="CL144" s="13"/>
      <c r="CN144" s="2"/>
    </row>
    <row r="145" spans="1:92" x14ac:dyDescent="0.45">
      <c r="A145">
        <v>5</v>
      </c>
      <c r="B145" s="2">
        <v>44239</v>
      </c>
      <c r="C145" s="2">
        <v>44242</v>
      </c>
      <c r="D145" t="s">
        <v>27</v>
      </c>
      <c r="E145" t="s">
        <v>67</v>
      </c>
      <c r="F145" t="s">
        <v>401</v>
      </c>
      <c r="G145">
        <v>550</v>
      </c>
      <c r="H145">
        <v>1100</v>
      </c>
      <c r="I145">
        <v>2</v>
      </c>
      <c r="J145">
        <v>1700.8</v>
      </c>
      <c r="K145">
        <v>1870880</v>
      </c>
      <c r="L145">
        <v>1752</v>
      </c>
      <c r="M145">
        <v>56320.000000000051</v>
      </c>
      <c r="N145">
        <v>512.74080000000004</v>
      </c>
      <c r="O145">
        <v>55807.259200000051</v>
      </c>
      <c r="P145">
        <v>1927200</v>
      </c>
      <c r="Q145" t="s">
        <v>93</v>
      </c>
      <c r="R145">
        <v>2</v>
      </c>
      <c r="S145">
        <v>2</v>
      </c>
      <c r="T145">
        <v>1</v>
      </c>
      <c r="U145">
        <v>0</v>
      </c>
      <c r="V145">
        <v>900</v>
      </c>
      <c r="W145">
        <v>300</v>
      </c>
      <c r="X145">
        <v>115000</v>
      </c>
      <c r="Y145">
        <v>92500</v>
      </c>
      <c r="Z145">
        <v>4000000</v>
      </c>
      <c r="AA145">
        <v>2</v>
      </c>
      <c r="AC145" t="s">
        <v>655</v>
      </c>
      <c r="AD145" t="s">
        <v>571</v>
      </c>
      <c r="AE145" s="12">
        <v>44239.493055555555</v>
      </c>
      <c r="AF145">
        <v>206.80330000000001</v>
      </c>
      <c r="AG145" s="12">
        <v>44242.392361111109</v>
      </c>
      <c r="AH145" s="8">
        <v>210.0949</v>
      </c>
      <c r="AI145" s="13">
        <v>1.5900000000000001E-2</v>
      </c>
      <c r="AJ145" s="8">
        <v>30027.88</v>
      </c>
      <c r="AK145" s="13">
        <v>1.5900000000000001E-2</v>
      </c>
      <c r="AL145">
        <v>9122.58</v>
      </c>
      <c r="AM145">
        <v>1886580.13</v>
      </c>
      <c r="AN145">
        <v>-363053.87</v>
      </c>
      <c r="AO145" s="12">
        <v>55</v>
      </c>
      <c r="AP145">
        <v>545.96</v>
      </c>
      <c r="AQ145" s="13">
        <v>-1.6899999999999998E-2</v>
      </c>
      <c r="AR145" s="13">
        <v>1.6400000000000001E-2</v>
      </c>
      <c r="AS145" t="s">
        <v>572</v>
      </c>
      <c r="AU145" s="2">
        <v>44239</v>
      </c>
      <c r="AV145" t="s">
        <v>67</v>
      </c>
      <c r="AW145">
        <v>1700.8</v>
      </c>
      <c r="AX145">
        <v>1752</v>
      </c>
      <c r="AZ145" s="2">
        <f t="shared" si="14"/>
        <v>44239</v>
      </c>
      <c r="BA145" t="s">
        <v>73</v>
      </c>
      <c r="BB145">
        <v>206.80330000000001</v>
      </c>
      <c r="BC145" s="8">
        <v>210.0949</v>
      </c>
      <c r="BE145" t="str">
        <f t="shared" si="15"/>
        <v>M_MFIN44239</v>
      </c>
      <c r="BF145">
        <v>1</v>
      </c>
      <c r="BH145" t="str">
        <f t="shared" si="16"/>
        <v>PEL44239</v>
      </c>
      <c r="BI145">
        <v>1</v>
      </c>
      <c r="BL145" t="str">
        <f t="shared" si="17"/>
        <v>PEL44239</v>
      </c>
      <c r="BM145">
        <v>1</v>
      </c>
      <c r="BN145">
        <f t="shared" si="18"/>
        <v>1</v>
      </c>
      <c r="BR145" t="str">
        <f t="shared" si="19"/>
        <v>M_MFIN44239</v>
      </c>
      <c r="BS145">
        <v>1</v>
      </c>
      <c r="BT145">
        <f t="shared" si="20"/>
        <v>1</v>
      </c>
      <c r="BY145" s="12"/>
      <c r="CA145" s="12"/>
      <c r="CB145" s="2"/>
      <c r="CC145" s="13"/>
      <c r="CD145" s="8"/>
      <c r="CE145" s="13"/>
      <c r="CI145" s="12"/>
      <c r="CK145" s="13"/>
      <c r="CL145" s="13"/>
      <c r="CN145" s="2"/>
    </row>
    <row r="146" spans="1:92" x14ac:dyDescent="0.45">
      <c r="A146">
        <v>1</v>
      </c>
      <c r="B146" s="2">
        <v>44242</v>
      </c>
      <c r="C146" s="2">
        <v>44243</v>
      </c>
      <c r="D146" t="s">
        <v>27</v>
      </c>
      <c r="E146" t="s">
        <v>68</v>
      </c>
      <c r="F146" t="s">
        <v>407</v>
      </c>
      <c r="G146">
        <v>2500</v>
      </c>
      <c r="H146">
        <v>2500</v>
      </c>
      <c r="I146">
        <v>1</v>
      </c>
      <c r="J146">
        <v>520.5</v>
      </c>
      <c r="K146">
        <v>1301250</v>
      </c>
      <c r="L146">
        <v>529.79999999999995</v>
      </c>
      <c r="M146">
        <v>23249.999999999887</v>
      </c>
      <c r="N146">
        <v>354.47624999999999</v>
      </c>
      <c r="O146">
        <v>22895.523749999888</v>
      </c>
      <c r="P146">
        <v>1324500</v>
      </c>
      <c r="Q146" t="s">
        <v>93</v>
      </c>
      <c r="R146">
        <v>1</v>
      </c>
      <c r="S146">
        <v>0</v>
      </c>
      <c r="T146">
        <v>1</v>
      </c>
      <c r="U146">
        <v>0</v>
      </c>
      <c r="V146">
        <v>900</v>
      </c>
      <c r="W146">
        <v>300</v>
      </c>
      <c r="X146">
        <v>102500</v>
      </c>
      <c r="Y146">
        <v>92500</v>
      </c>
      <c r="Z146">
        <v>4000000</v>
      </c>
      <c r="AA146">
        <v>2</v>
      </c>
      <c r="AC146" t="s">
        <v>597</v>
      </c>
      <c r="AD146" t="s">
        <v>571</v>
      </c>
      <c r="AE146" s="12">
        <v>44239.493055555555</v>
      </c>
      <c r="AF146">
        <v>1701.702</v>
      </c>
      <c r="AG146" s="12">
        <v>44242.392361111109</v>
      </c>
      <c r="AH146" s="8">
        <v>1751.124</v>
      </c>
      <c r="AI146" s="13">
        <v>2.9000000000000001E-2</v>
      </c>
      <c r="AJ146" s="8">
        <v>54791.35</v>
      </c>
      <c r="AK146" s="13">
        <v>2.9000000000000001E-2</v>
      </c>
      <c r="AL146">
        <v>1108.643</v>
      </c>
      <c r="AM146">
        <v>1886580.13</v>
      </c>
      <c r="AN146">
        <v>-308262.52</v>
      </c>
      <c r="AO146" s="12">
        <v>55</v>
      </c>
      <c r="AP146">
        <v>996.21</v>
      </c>
      <c r="AQ146" s="13">
        <v>-2.2000000000000001E-3</v>
      </c>
      <c r="AR146" s="13">
        <v>3.7199999999999997E-2</v>
      </c>
      <c r="AS146" t="s">
        <v>572</v>
      </c>
      <c r="AU146" s="2">
        <v>44242</v>
      </c>
      <c r="AV146" t="s">
        <v>68</v>
      </c>
      <c r="AW146">
        <v>520.5</v>
      </c>
      <c r="AX146">
        <v>529.79999999999995</v>
      </c>
      <c r="AZ146" s="2">
        <f t="shared" si="14"/>
        <v>44239</v>
      </c>
      <c r="BA146" t="s">
        <v>67</v>
      </c>
      <c r="BB146">
        <v>1701.702</v>
      </c>
      <c r="BC146" s="8">
        <v>1751.124</v>
      </c>
      <c r="BE146" t="str">
        <f t="shared" si="15"/>
        <v>PEL44239</v>
      </c>
      <c r="BF146">
        <v>1</v>
      </c>
      <c r="BH146" t="str">
        <f t="shared" si="16"/>
        <v>CHOLAFIN44242</v>
      </c>
      <c r="BI146">
        <v>1</v>
      </c>
      <c r="BL146" t="str">
        <f t="shared" si="17"/>
        <v>CHOLAFIN44242</v>
      </c>
      <c r="BM146">
        <v>1</v>
      </c>
      <c r="BN146">
        <f t="shared" si="18"/>
        <v>1</v>
      </c>
      <c r="BR146" t="str">
        <f t="shared" si="19"/>
        <v>PEL44239</v>
      </c>
      <c r="BS146">
        <v>1</v>
      </c>
      <c r="BT146">
        <f t="shared" si="20"/>
        <v>1</v>
      </c>
      <c r="BY146" s="12"/>
      <c r="CA146" s="12"/>
      <c r="CB146" s="2"/>
      <c r="CC146" s="13"/>
      <c r="CD146" s="8"/>
      <c r="CE146" s="13"/>
      <c r="CI146" s="12"/>
      <c r="CK146" s="13"/>
      <c r="CL146" s="13"/>
      <c r="CN146" s="2"/>
    </row>
    <row r="147" spans="1:92" x14ac:dyDescent="0.45">
      <c r="A147">
        <v>2</v>
      </c>
      <c r="B147" s="2">
        <v>44242</v>
      </c>
      <c r="C147" s="2">
        <v>44243</v>
      </c>
      <c r="D147" t="s">
        <v>27</v>
      </c>
      <c r="E147" t="s">
        <v>73</v>
      </c>
      <c r="F147" t="s">
        <v>459</v>
      </c>
      <c r="G147">
        <v>4000</v>
      </c>
      <c r="H147">
        <v>8000</v>
      </c>
      <c r="I147">
        <v>2</v>
      </c>
      <c r="J147">
        <v>220.1</v>
      </c>
      <c r="K147">
        <v>1760800</v>
      </c>
      <c r="L147">
        <v>212.77500000000001</v>
      </c>
      <c r="M147">
        <v>-58599.999999999913</v>
      </c>
      <c r="N147">
        <v>467.505</v>
      </c>
      <c r="O147">
        <v>-59067.50499999991</v>
      </c>
      <c r="P147">
        <v>1702200</v>
      </c>
      <c r="Q147" t="s">
        <v>93</v>
      </c>
      <c r="R147">
        <v>1</v>
      </c>
      <c r="S147">
        <v>0</v>
      </c>
      <c r="T147">
        <v>2</v>
      </c>
      <c r="U147">
        <v>0</v>
      </c>
      <c r="V147">
        <v>900</v>
      </c>
      <c r="W147">
        <v>300</v>
      </c>
      <c r="X147">
        <v>102500</v>
      </c>
      <c r="Y147">
        <v>92500</v>
      </c>
      <c r="Z147">
        <v>4000000</v>
      </c>
      <c r="AA147">
        <v>2</v>
      </c>
      <c r="AC147" t="s">
        <v>603</v>
      </c>
      <c r="AD147" t="s">
        <v>571</v>
      </c>
      <c r="AE147" s="12">
        <v>44242.434027777781</v>
      </c>
      <c r="AF147">
        <v>520.79079999999999</v>
      </c>
      <c r="AG147" s="12">
        <v>44243.392361111109</v>
      </c>
      <c r="AH147" s="8">
        <v>529.53510000000006</v>
      </c>
      <c r="AI147" s="13">
        <v>1.6799999999999999E-2</v>
      </c>
      <c r="AJ147" s="8">
        <v>32545.68</v>
      </c>
      <c r="AK147" s="13">
        <v>1.6799999999999999E-2</v>
      </c>
      <c r="AL147">
        <v>3721.931</v>
      </c>
      <c r="AM147">
        <v>1938347.5</v>
      </c>
      <c r="AN147">
        <v>-275716.84000000003</v>
      </c>
      <c r="AO147" s="12">
        <v>72</v>
      </c>
      <c r="AP147">
        <v>452.02</v>
      </c>
      <c r="AQ147" s="13">
        <v>-4.0000000000000001E-3</v>
      </c>
      <c r="AR147" s="13">
        <v>3.1199999999999999E-2</v>
      </c>
      <c r="AS147" t="s">
        <v>572</v>
      </c>
      <c r="AU147" s="2">
        <v>44242</v>
      </c>
      <c r="AV147" t="s">
        <v>73</v>
      </c>
      <c r="AW147">
        <v>220.1</v>
      </c>
      <c r="AX147">
        <v>212.77500000000001</v>
      </c>
      <c r="AZ147" s="2">
        <f t="shared" si="14"/>
        <v>44242</v>
      </c>
      <c r="BA147" t="s">
        <v>68</v>
      </c>
      <c r="BB147">
        <v>520.79079999999999</v>
      </c>
      <c r="BC147" s="8">
        <v>529.53510000000006</v>
      </c>
      <c r="BE147" t="str">
        <f t="shared" si="15"/>
        <v>CHOLAFIN44242</v>
      </c>
      <c r="BF147">
        <v>1</v>
      </c>
      <c r="BH147" t="str">
        <f t="shared" si="16"/>
        <v>M_MFIN44242</v>
      </c>
      <c r="BI147">
        <v>1</v>
      </c>
      <c r="BL147" t="str">
        <f t="shared" si="17"/>
        <v>M_MFIN44242</v>
      </c>
      <c r="BM147">
        <v>1</v>
      </c>
      <c r="BN147">
        <f t="shared" si="18"/>
        <v>1</v>
      </c>
      <c r="BR147" t="str">
        <f t="shared" si="19"/>
        <v>CHOLAFIN44242</v>
      </c>
      <c r="BS147">
        <v>1</v>
      </c>
      <c r="BT147">
        <f t="shared" si="20"/>
        <v>1</v>
      </c>
      <c r="BY147" s="12"/>
      <c r="CA147" s="12"/>
      <c r="CB147" s="2"/>
      <c r="CC147" s="13"/>
      <c r="CD147" s="8"/>
      <c r="CE147" s="13"/>
      <c r="CI147" s="12"/>
      <c r="CK147" s="13"/>
      <c r="CL147" s="13"/>
      <c r="CN147" s="2"/>
    </row>
    <row r="148" spans="1:92" x14ac:dyDescent="0.45">
      <c r="A148">
        <v>3</v>
      </c>
      <c r="B148" s="2">
        <v>44242</v>
      </c>
      <c r="C148" s="2">
        <v>44243</v>
      </c>
      <c r="D148" t="s">
        <v>27</v>
      </c>
      <c r="E148" t="s">
        <v>67</v>
      </c>
      <c r="F148" t="s">
        <v>401</v>
      </c>
      <c r="G148">
        <v>550</v>
      </c>
      <c r="H148">
        <v>1100</v>
      </c>
      <c r="I148">
        <v>2</v>
      </c>
      <c r="J148">
        <v>1790.4</v>
      </c>
      <c r="K148">
        <v>1969440</v>
      </c>
      <c r="L148">
        <v>1811.0250000000001</v>
      </c>
      <c r="M148">
        <v>22687.5</v>
      </c>
      <c r="N148">
        <v>534.81161250000002</v>
      </c>
      <c r="O148">
        <v>22152.688387499998</v>
      </c>
      <c r="P148">
        <v>1992127.5</v>
      </c>
      <c r="Q148" t="s">
        <v>93</v>
      </c>
      <c r="R148">
        <v>1</v>
      </c>
      <c r="S148">
        <v>0</v>
      </c>
      <c r="T148">
        <v>2</v>
      </c>
      <c r="U148">
        <v>0</v>
      </c>
      <c r="V148">
        <v>900</v>
      </c>
      <c r="W148">
        <v>300</v>
      </c>
      <c r="X148">
        <v>102500</v>
      </c>
      <c r="Y148">
        <v>92500</v>
      </c>
      <c r="Z148">
        <v>4000000</v>
      </c>
      <c r="AA148">
        <v>2</v>
      </c>
      <c r="AC148" t="s">
        <v>597</v>
      </c>
      <c r="AD148" t="s">
        <v>571</v>
      </c>
      <c r="AE148" s="12">
        <v>44242.434027777781</v>
      </c>
      <c r="AF148">
        <v>1789.7940000000001</v>
      </c>
      <c r="AG148" s="12">
        <v>44243.392361111109</v>
      </c>
      <c r="AH148" s="8">
        <v>1819.69</v>
      </c>
      <c r="AI148" s="13">
        <v>1.67E-2</v>
      </c>
      <c r="AJ148" s="8">
        <v>32377.37</v>
      </c>
      <c r="AK148" s="13">
        <v>1.67E-2</v>
      </c>
      <c r="AL148">
        <v>1083</v>
      </c>
      <c r="AM148">
        <v>1938347.63</v>
      </c>
      <c r="AN148">
        <v>-243339.47</v>
      </c>
      <c r="AO148" s="12">
        <v>72</v>
      </c>
      <c r="AP148">
        <v>449.69</v>
      </c>
      <c r="AQ148" s="13">
        <v>-5.0000000000000001E-4</v>
      </c>
      <c r="AR148" s="13">
        <v>4.4200000000000003E-2</v>
      </c>
      <c r="AS148" t="s">
        <v>572</v>
      </c>
      <c r="AU148" s="2">
        <v>44242</v>
      </c>
      <c r="AV148" t="s">
        <v>67</v>
      </c>
      <c r="AW148">
        <v>1790.4</v>
      </c>
      <c r="AX148">
        <v>1811.0250000000001</v>
      </c>
      <c r="AZ148" s="2">
        <f t="shared" si="14"/>
        <v>44242</v>
      </c>
      <c r="BA148" t="s">
        <v>67</v>
      </c>
      <c r="BB148">
        <v>1789.7940000000001</v>
      </c>
      <c r="BC148" s="8">
        <v>1819.69</v>
      </c>
      <c r="BE148" t="str">
        <f t="shared" si="15"/>
        <v>PEL44242</v>
      </c>
      <c r="BF148">
        <v>1</v>
      </c>
      <c r="BH148" t="str">
        <f t="shared" si="16"/>
        <v>PEL44242</v>
      </c>
      <c r="BI148">
        <v>1</v>
      </c>
      <c r="BL148" t="str">
        <f t="shared" si="17"/>
        <v>PEL44242</v>
      </c>
      <c r="BM148">
        <v>1</v>
      </c>
      <c r="BN148">
        <f t="shared" si="18"/>
        <v>1</v>
      </c>
      <c r="BR148" t="str">
        <f t="shared" si="19"/>
        <v>PEL44242</v>
      </c>
      <c r="BS148">
        <v>1</v>
      </c>
      <c r="BT148">
        <f t="shared" si="20"/>
        <v>1</v>
      </c>
      <c r="BY148" s="12"/>
      <c r="CA148" s="12"/>
      <c r="CB148" s="2"/>
      <c r="CC148" s="13"/>
      <c r="CD148" s="8"/>
      <c r="CE148" s="13"/>
      <c r="CI148" s="12"/>
      <c r="CK148" s="13"/>
      <c r="CL148" s="13"/>
      <c r="CN148" s="2"/>
    </row>
    <row r="149" spans="1:92" x14ac:dyDescent="0.45">
      <c r="A149">
        <v>4</v>
      </c>
      <c r="B149" s="2">
        <v>44242</v>
      </c>
      <c r="C149" s="2">
        <v>44243</v>
      </c>
      <c r="D149" t="s">
        <v>27</v>
      </c>
      <c r="E149" t="s">
        <v>55</v>
      </c>
      <c r="F149" t="s">
        <v>393</v>
      </c>
      <c r="G149">
        <v>800</v>
      </c>
      <c r="H149">
        <v>1600</v>
      </c>
      <c r="I149">
        <v>2</v>
      </c>
      <c r="J149">
        <v>1528.2</v>
      </c>
      <c r="K149">
        <v>2445120</v>
      </c>
      <c r="L149">
        <v>1512.075</v>
      </c>
      <c r="M149">
        <v>-25800</v>
      </c>
      <c r="N149">
        <v>656.69939999999997</v>
      </c>
      <c r="O149">
        <v>-26456.699400000001</v>
      </c>
      <c r="P149">
        <v>2419320</v>
      </c>
      <c r="Q149" t="s">
        <v>93</v>
      </c>
      <c r="R149">
        <v>1</v>
      </c>
      <c r="S149">
        <v>0</v>
      </c>
      <c r="T149">
        <v>2</v>
      </c>
      <c r="U149">
        <v>0</v>
      </c>
      <c r="V149">
        <v>900</v>
      </c>
      <c r="W149">
        <v>300</v>
      </c>
      <c r="X149">
        <v>102500</v>
      </c>
      <c r="Y149">
        <v>92500</v>
      </c>
      <c r="Z149">
        <v>4000000</v>
      </c>
      <c r="AA149">
        <v>2</v>
      </c>
      <c r="AC149" t="s">
        <v>589</v>
      </c>
      <c r="AD149" t="s">
        <v>571</v>
      </c>
      <c r="AE149" s="12">
        <v>44242.434027777781</v>
      </c>
      <c r="AF149">
        <v>1528.979</v>
      </c>
      <c r="AG149" s="12">
        <v>44243.392361111109</v>
      </c>
      <c r="AH149" s="8">
        <v>1519.64</v>
      </c>
      <c r="AI149" s="13">
        <v>-6.1000000000000004E-3</v>
      </c>
      <c r="AJ149" s="8">
        <v>-11839.42</v>
      </c>
      <c r="AK149" s="13">
        <v>-6.1000000000000004E-3</v>
      </c>
      <c r="AL149">
        <v>1267.74</v>
      </c>
      <c r="AM149">
        <v>1938347.5</v>
      </c>
      <c r="AN149">
        <v>-255178.89</v>
      </c>
      <c r="AO149" s="12">
        <v>72</v>
      </c>
      <c r="AP149">
        <v>-164.44</v>
      </c>
      <c r="AQ149" s="13">
        <v>-2.1299999999999999E-2</v>
      </c>
      <c r="AR149" s="13">
        <v>8.0000000000000002E-3</v>
      </c>
      <c r="AS149" t="s">
        <v>572</v>
      </c>
      <c r="AU149" s="2">
        <v>44242</v>
      </c>
      <c r="AV149" t="s">
        <v>55</v>
      </c>
      <c r="AW149">
        <v>1528.2</v>
      </c>
      <c r="AX149">
        <v>1512.075</v>
      </c>
      <c r="AZ149" s="2">
        <f t="shared" si="14"/>
        <v>44242</v>
      </c>
      <c r="BA149" t="s">
        <v>55</v>
      </c>
      <c r="BB149">
        <v>1528.979</v>
      </c>
      <c r="BC149" s="8">
        <v>1519.64</v>
      </c>
      <c r="BE149" t="str">
        <f t="shared" si="15"/>
        <v>SRTRANSFIN44242</v>
      </c>
      <c r="BF149">
        <v>1</v>
      </c>
      <c r="BH149" t="str">
        <f t="shared" si="16"/>
        <v>SRTRANSFIN44242</v>
      </c>
      <c r="BI149">
        <v>1</v>
      </c>
      <c r="BL149" t="str">
        <f t="shared" si="17"/>
        <v>SRTRANSFIN44242</v>
      </c>
      <c r="BM149">
        <v>1</v>
      </c>
      <c r="BN149">
        <f t="shared" si="18"/>
        <v>1</v>
      </c>
      <c r="BR149" t="str">
        <f t="shared" si="19"/>
        <v>SRTRANSFIN44242</v>
      </c>
      <c r="BS149">
        <v>1</v>
      </c>
      <c r="BT149">
        <f t="shared" si="20"/>
        <v>1</v>
      </c>
      <c r="BY149" s="12"/>
      <c r="CA149" s="12"/>
      <c r="CB149" s="2"/>
      <c r="CC149" s="13"/>
      <c r="CD149" s="8"/>
      <c r="CE149" s="13"/>
      <c r="CI149" s="12"/>
      <c r="CK149" s="13"/>
      <c r="CL149" s="13"/>
      <c r="CN149" s="2"/>
    </row>
    <row r="150" spans="1:92" x14ac:dyDescent="0.45">
      <c r="A150">
        <v>1</v>
      </c>
      <c r="B150" s="2">
        <v>44243</v>
      </c>
      <c r="C150" s="2">
        <v>44244</v>
      </c>
      <c r="D150" t="s">
        <v>27</v>
      </c>
      <c r="E150" t="s">
        <v>63</v>
      </c>
      <c r="F150" t="s">
        <v>384</v>
      </c>
      <c r="G150">
        <v>2000</v>
      </c>
      <c r="H150">
        <v>2000</v>
      </c>
      <c r="I150">
        <v>1</v>
      </c>
      <c r="J150">
        <v>788.55</v>
      </c>
      <c r="K150">
        <v>1577100</v>
      </c>
      <c r="L150">
        <v>788.8</v>
      </c>
      <c r="M150">
        <v>500</v>
      </c>
      <c r="N150">
        <v>425.8845</v>
      </c>
      <c r="O150">
        <v>74.115499999999997</v>
      </c>
      <c r="P150">
        <v>1577600</v>
      </c>
      <c r="Q150" t="s">
        <v>93</v>
      </c>
      <c r="R150">
        <v>2</v>
      </c>
      <c r="S150">
        <v>1</v>
      </c>
      <c r="T150">
        <v>1</v>
      </c>
      <c r="U150">
        <v>0</v>
      </c>
      <c r="V150">
        <v>900</v>
      </c>
      <c r="W150">
        <v>300</v>
      </c>
      <c r="X150">
        <v>114500</v>
      </c>
      <c r="Y150">
        <v>92500</v>
      </c>
      <c r="Z150">
        <v>4000000</v>
      </c>
      <c r="AA150">
        <v>2</v>
      </c>
      <c r="AC150" t="s">
        <v>655</v>
      </c>
      <c r="AD150" t="s">
        <v>571</v>
      </c>
      <c r="AE150" s="12">
        <v>44242.434027777781</v>
      </c>
      <c r="AF150">
        <v>220.16</v>
      </c>
      <c r="AG150" s="12">
        <v>44243.395833333336</v>
      </c>
      <c r="AH150" s="8">
        <v>212.28749999999999</v>
      </c>
      <c r="AI150" s="13">
        <v>-3.5799999999999998E-2</v>
      </c>
      <c r="AJ150" s="8">
        <v>-69311.59</v>
      </c>
      <c r="AK150" s="13">
        <v>-3.5799999999999998E-2</v>
      </c>
      <c r="AL150">
        <v>8804.2669999999998</v>
      </c>
      <c r="AM150">
        <v>1938347.5</v>
      </c>
      <c r="AN150">
        <v>-324490.48</v>
      </c>
      <c r="AO150" s="12">
        <v>73</v>
      </c>
      <c r="AP150">
        <v>-949.47</v>
      </c>
      <c r="AQ150" s="13">
        <v>-3.5799999999999998E-2</v>
      </c>
      <c r="AR150" s="13">
        <v>1.29E-2</v>
      </c>
      <c r="AS150" t="s">
        <v>572</v>
      </c>
      <c r="AU150" s="2">
        <v>44243</v>
      </c>
      <c r="AV150" t="s">
        <v>63</v>
      </c>
      <c r="AW150">
        <v>788.55</v>
      </c>
      <c r="AX150">
        <v>788.8</v>
      </c>
      <c r="AZ150" s="2">
        <f t="shared" si="14"/>
        <v>44242</v>
      </c>
      <c r="BA150" t="s">
        <v>73</v>
      </c>
      <c r="BB150">
        <v>220.16</v>
      </c>
      <c r="BC150" s="8">
        <v>212.28749999999999</v>
      </c>
      <c r="BE150" t="str">
        <f t="shared" si="15"/>
        <v>M_MFIN44242</v>
      </c>
      <c r="BF150">
        <v>1</v>
      </c>
      <c r="BH150" t="str">
        <f t="shared" si="16"/>
        <v>ADANIENT44243</v>
      </c>
      <c r="BI150">
        <v>1</v>
      </c>
      <c r="BL150" t="str">
        <f t="shared" si="17"/>
        <v>ADANIENT44243</v>
      </c>
      <c r="BM150">
        <v>1</v>
      </c>
      <c r="BN150">
        <f t="shared" si="18"/>
        <v>1</v>
      </c>
      <c r="BR150" t="str">
        <f t="shared" si="19"/>
        <v>M_MFIN44242</v>
      </c>
      <c r="BS150">
        <v>1</v>
      </c>
      <c r="BT150">
        <f t="shared" si="20"/>
        <v>1</v>
      </c>
      <c r="BY150" s="12"/>
      <c r="CA150" s="12"/>
      <c r="CB150" s="2"/>
      <c r="CC150" s="13"/>
      <c r="CD150" s="8"/>
      <c r="CE150" s="13"/>
      <c r="CI150" s="12"/>
      <c r="CK150" s="13"/>
      <c r="CL150" s="13"/>
      <c r="CN150" s="2"/>
    </row>
    <row r="151" spans="1:92" x14ac:dyDescent="0.45">
      <c r="A151">
        <v>2</v>
      </c>
      <c r="B151" s="2">
        <v>44243</v>
      </c>
      <c r="C151" s="2">
        <v>44244</v>
      </c>
      <c r="D151" t="s">
        <v>27</v>
      </c>
      <c r="E151" t="s">
        <v>84</v>
      </c>
      <c r="F151" t="s">
        <v>397</v>
      </c>
      <c r="G151">
        <v>4300</v>
      </c>
      <c r="H151">
        <v>4300</v>
      </c>
      <c r="I151">
        <v>1</v>
      </c>
      <c r="J151">
        <v>303.45</v>
      </c>
      <c r="K151">
        <v>1304835</v>
      </c>
      <c r="L151">
        <v>302.64999999999998</v>
      </c>
      <c r="M151">
        <v>-3440.0000000000491</v>
      </c>
      <c r="N151">
        <v>351.84105</v>
      </c>
      <c r="O151">
        <v>-3791.8410500000491</v>
      </c>
      <c r="P151">
        <v>1301395</v>
      </c>
      <c r="Q151" t="s">
        <v>93</v>
      </c>
      <c r="R151">
        <v>1</v>
      </c>
      <c r="S151">
        <v>0</v>
      </c>
      <c r="T151">
        <v>1</v>
      </c>
      <c r="U151">
        <v>0</v>
      </c>
      <c r="V151">
        <v>900</v>
      </c>
      <c r="W151">
        <v>300</v>
      </c>
      <c r="X151">
        <v>114000</v>
      </c>
      <c r="Y151">
        <v>92500</v>
      </c>
      <c r="Z151">
        <v>4000000</v>
      </c>
      <c r="AA151">
        <v>2</v>
      </c>
      <c r="AC151" t="s">
        <v>593</v>
      </c>
      <c r="AD151" t="s">
        <v>571</v>
      </c>
      <c r="AE151" s="12">
        <v>44243.486111111109</v>
      </c>
      <c r="AF151">
        <v>303.6268</v>
      </c>
      <c r="AG151" s="12">
        <v>44244.392361111109</v>
      </c>
      <c r="AH151" s="8">
        <v>302.64859999999999</v>
      </c>
      <c r="AI151" s="13">
        <v>-3.2000000000000002E-3</v>
      </c>
      <c r="AJ151" s="8">
        <v>-6234.35</v>
      </c>
      <c r="AK151" s="13">
        <v>-3.2000000000000002E-3</v>
      </c>
      <c r="AL151">
        <v>6373.2920000000004</v>
      </c>
      <c r="AM151">
        <v>1935101.88</v>
      </c>
      <c r="AN151">
        <v>-330724.84000000003</v>
      </c>
      <c r="AO151" s="12">
        <v>57</v>
      </c>
      <c r="AP151">
        <v>-109.37</v>
      </c>
      <c r="AQ151" s="13">
        <v>-9.7999999999999997E-3</v>
      </c>
      <c r="AR151" s="13">
        <v>9.4999999999999998E-3</v>
      </c>
      <c r="AS151" t="s">
        <v>572</v>
      </c>
      <c r="AU151" s="2">
        <v>44243</v>
      </c>
      <c r="AV151" t="s">
        <v>84</v>
      </c>
      <c r="AW151">
        <v>303.45</v>
      </c>
      <c r="AX151">
        <v>302.64999999999998</v>
      </c>
      <c r="AZ151" s="2">
        <f t="shared" si="14"/>
        <v>44243</v>
      </c>
      <c r="BA151" t="s">
        <v>84</v>
      </c>
      <c r="BB151">
        <v>303.6268</v>
      </c>
      <c r="BC151" s="8">
        <v>302.64859999999999</v>
      </c>
      <c r="BE151" t="str">
        <f t="shared" si="15"/>
        <v>HINDALCO44243</v>
      </c>
      <c r="BF151">
        <v>1</v>
      </c>
      <c r="BH151" t="str">
        <f t="shared" si="16"/>
        <v>HINDALCO44243</v>
      </c>
      <c r="BI151">
        <v>1</v>
      </c>
      <c r="BL151" t="str">
        <f t="shared" si="17"/>
        <v>HINDALCO44243</v>
      </c>
      <c r="BM151">
        <v>1</v>
      </c>
      <c r="BN151">
        <f t="shared" si="18"/>
        <v>1</v>
      </c>
      <c r="BR151" t="str">
        <f t="shared" si="19"/>
        <v>HINDALCO44243</v>
      </c>
      <c r="BS151">
        <v>1</v>
      </c>
      <c r="BT151">
        <f t="shared" si="20"/>
        <v>1</v>
      </c>
      <c r="BY151" s="12"/>
      <c r="CA151" s="12"/>
      <c r="CB151" s="2"/>
      <c r="CC151" s="13"/>
      <c r="CD151" s="8"/>
      <c r="CE151" s="13"/>
      <c r="CI151" s="12"/>
      <c r="CK151" s="13"/>
      <c r="CL151" s="13"/>
      <c r="CN151" s="2"/>
    </row>
    <row r="152" spans="1:92" x14ac:dyDescent="0.45">
      <c r="A152">
        <v>3</v>
      </c>
      <c r="B152" s="2">
        <v>44243</v>
      </c>
      <c r="C152" s="2">
        <v>44244</v>
      </c>
      <c r="D152" t="s">
        <v>27</v>
      </c>
      <c r="E152" t="s">
        <v>51</v>
      </c>
      <c r="F152" t="s">
        <v>398</v>
      </c>
      <c r="G152">
        <v>5000</v>
      </c>
      <c r="H152">
        <v>5000</v>
      </c>
      <c r="I152">
        <v>1</v>
      </c>
      <c r="J152">
        <v>332.05</v>
      </c>
      <c r="K152">
        <v>1660250</v>
      </c>
      <c r="L152">
        <v>327.25</v>
      </c>
      <c r="M152">
        <v>-24000.000000000058</v>
      </c>
      <c r="N152">
        <v>445.02750000000003</v>
      </c>
      <c r="O152">
        <v>-24445.027500000058</v>
      </c>
      <c r="P152">
        <v>1636250</v>
      </c>
      <c r="Q152" t="s">
        <v>93</v>
      </c>
      <c r="R152">
        <v>2</v>
      </c>
      <c r="S152">
        <v>1</v>
      </c>
      <c r="T152">
        <v>1</v>
      </c>
      <c r="U152">
        <v>0</v>
      </c>
      <c r="V152">
        <v>900</v>
      </c>
      <c r="W152">
        <v>300</v>
      </c>
      <c r="X152">
        <v>114500</v>
      </c>
      <c r="Y152">
        <v>92500</v>
      </c>
      <c r="Z152">
        <v>4000000</v>
      </c>
      <c r="AA152">
        <v>2</v>
      </c>
      <c r="AC152" t="s">
        <v>579</v>
      </c>
      <c r="AD152" t="s">
        <v>571</v>
      </c>
      <c r="AE152" s="12">
        <v>44243.489583333336</v>
      </c>
      <c r="AF152">
        <v>788.9479</v>
      </c>
      <c r="AG152" s="12">
        <v>44244.392361111109</v>
      </c>
      <c r="AH152" s="8">
        <v>788.35519999999997</v>
      </c>
      <c r="AI152" s="13">
        <v>-8.0000000000000004E-4</v>
      </c>
      <c r="AJ152" s="8">
        <v>-1454.35</v>
      </c>
      <c r="AK152" s="13">
        <v>-8.0000000000000004E-4</v>
      </c>
      <c r="AL152">
        <v>2453.7689999999998</v>
      </c>
      <c r="AM152">
        <v>1935896.25</v>
      </c>
      <c r="AN152">
        <v>-332179.19</v>
      </c>
      <c r="AO152" s="12">
        <v>56</v>
      </c>
      <c r="AP152">
        <v>-25.97</v>
      </c>
      <c r="AQ152" s="13">
        <v>-0.02</v>
      </c>
      <c r="AR152" s="13">
        <v>1.38E-2</v>
      </c>
      <c r="AS152" t="s">
        <v>572</v>
      </c>
      <c r="AU152" s="2">
        <v>44243</v>
      </c>
      <c r="AV152" t="s">
        <v>51</v>
      </c>
      <c r="AW152">
        <v>332.05</v>
      </c>
      <c r="AX152">
        <v>327.25</v>
      </c>
      <c r="AZ152" s="2">
        <f t="shared" si="14"/>
        <v>44243</v>
      </c>
      <c r="BA152" t="s">
        <v>63</v>
      </c>
      <c r="BB152">
        <v>788.9479</v>
      </c>
      <c r="BC152" s="8">
        <v>788.35519999999997</v>
      </c>
      <c r="BE152" t="str">
        <f t="shared" si="15"/>
        <v>ADANIENT44243</v>
      </c>
      <c r="BF152">
        <v>1</v>
      </c>
      <c r="BH152" t="str">
        <f t="shared" si="16"/>
        <v>JINDALSTEL44243</v>
      </c>
      <c r="BI152">
        <v>1</v>
      </c>
      <c r="BL152" t="str">
        <f t="shared" si="17"/>
        <v>JINDALSTEL44243</v>
      </c>
      <c r="BM152">
        <v>1</v>
      </c>
      <c r="BN152">
        <f t="shared" si="18"/>
        <v>1</v>
      </c>
      <c r="BR152" t="str">
        <f t="shared" si="19"/>
        <v>ADANIENT44243</v>
      </c>
      <c r="BS152">
        <v>1</v>
      </c>
      <c r="BT152">
        <f t="shared" si="20"/>
        <v>1</v>
      </c>
      <c r="BY152" s="12"/>
      <c r="CA152" s="12"/>
      <c r="CB152" s="2"/>
      <c r="CC152" s="13"/>
      <c r="CD152" s="8"/>
      <c r="CE152" s="13"/>
      <c r="CI152" s="12"/>
      <c r="CK152" s="13"/>
      <c r="CL152" s="13"/>
      <c r="CN152" s="2"/>
    </row>
    <row r="153" spans="1:92" x14ac:dyDescent="0.45">
      <c r="A153">
        <v>4</v>
      </c>
      <c r="B153" s="2">
        <v>44243</v>
      </c>
      <c r="C153" s="2">
        <v>44244</v>
      </c>
      <c r="D153" t="s">
        <v>27</v>
      </c>
      <c r="E153" t="s">
        <v>87</v>
      </c>
      <c r="F153" t="s">
        <v>457</v>
      </c>
      <c r="G153">
        <v>1300</v>
      </c>
      <c r="H153">
        <v>2600</v>
      </c>
      <c r="I153">
        <v>2</v>
      </c>
      <c r="J153">
        <v>850.15</v>
      </c>
      <c r="K153">
        <v>2210390</v>
      </c>
      <c r="L153">
        <v>857.45</v>
      </c>
      <c r="M153">
        <v>18980.000000000178</v>
      </c>
      <c r="N153">
        <v>599.36760000000004</v>
      </c>
      <c r="O153">
        <v>18380.632400000177</v>
      </c>
      <c r="P153">
        <v>2229370</v>
      </c>
      <c r="Q153" t="s">
        <v>93</v>
      </c>
      <c r="R153">
        <v>1</v>
      </c>
      <c r="S153">
        <v>0</v>
      </c>
      <c r="T153">
        <v>1</v>
      </c>
      <c r="U153">
        <v>0</v>
      </c>
      <c r="V153">
        <v>900</v>
      </c>
      <c r="W153">
        <v>300</v>
      </c>
      <c r="X153">
        <v>114000</v>
      </c>
      <c r="Y153">
        <v>92500</v>
      </c>
      <c r="Z153">
        <v>4000000</v>
      </c>
      <c r="AA153">
        <v>2</v>
      </c>
      <c r="AC153" t="s">
        <v>594</v>
      </c>
      <c r="AD153" t="s">
        <v>571</v>
      </c>
      <c r="AE153" s="12">
        <v>44243.489583333336</v>
      </c>
      <c r="AF153">
        <v>332.21600000000001</v>
      </c>
      <c r="AG153" s="12">
        <v>44244.392361111109</v>
      </c>
      <c r="AH153" s="8">
        <v>327.0677</v>
      </c>
      <c r="AI153" s="13">
        <v>-1.55E-2</v>
      </c>
      <c r="AJ153" s="8">
        <v>-30000.29</v>
      </c>
      <c r="AK153" s="13">
        <v>-1.55E-2</v>
      </c>
      <c r="AL153">
        <v>5827.2219999999998</v>
      </c>
      <c r="AM153">
        <v>1935896.25</v>
      </c>
      <c r="AN153">
        <v>-362179.47</v>
      </c>
      <c r="AO153" s="12">
        <v>56</v>
      </c>
      <c r="AP153">
        <v>-535.72</v>
      </c>
      <c r="AQ153" s="13">
        <v>-2.1700000000000001E-2</v>
      </c>
      <c r="AR153" s="13">
        <v>1.5599999999999999E-2</v>
      </c>
      <c r="AS153" t="s">
        <v>572</v>
      </c>
      <c r="AU153" s="2">
        <v>44243</v>
      </c>
      <c r="AV153" t="s">
        <v>87</v>
      </c>
      <c r="AW153">
        <v>850.15</v>
      </c>
      <c r="AX153">
        <v>857.45</v>
      </c>
      <c r="AZ153" s="2">
        <f t="shared" si="14"/>
        <v>44243</v>
      </c>
      <c r="BA153" t="s">
        <v>51</v>
      </c>
      <c r="BB153">
        <v>332.21600000000001</v>
      </c>
      <c r="BC153" s="8">
        <v>327.0677</v>
      </c>
      <c r="BE153" t="str">
        <f t="shared" si="15"/>
        <v>JINDALSTEL44243</v>
      </c>
      <c r="BF153">
        <v>1</v>
      </c>
      <c r="BH153" t="str">
        <f t="shared" si="16"/>
        <v>MFSL44243</v>
      </c>
      <c r="BI153">
        <v>1</v>
      </c>
      <c r="BL153" t="str">
        <f t="shared" si="17"/>
        <v>MFSL44243</v>
      </c>
      <c r="BM153">
        <v>1</v>
      </c>
      <c r="BN153" t="str">
        <f t="shared" si="18"/>
        <v>ERROR</v>
      </c>
      <c r="BR153" t="str">
        <f t="shared" si="19"/>
        <v>JINDALSTEL44243</v>
      </c>
      <c r="BS153">
        <v>1</v>
      </c>
      <c r="BT153">
        <f t="shared" si="20"/>
        <v>1</v>
      </c>
      <c r="BY153" s="12"/>
      <c r="CA153" s="12"/>
      <c r="CB153" s="2"/>
      <c r="CC153" s="13"/>
      <c r="CD153" s="8"/>
      <c r="CE153" s="13"/>
      <c r="CI153" s="12"/>
      <c r="CK153" s="13"/>
      <c r="CL153" s="13"/>
      <c r="CN153" s="2"/>
    </row>
    <row r="154" spans="1:92" x14ac:dyDescent="0.45">
      <c r="A154">
        <v>5</v>
      </c>
      <c r="B154" s="2">
        <v>44243</v>
      </c>
      <c r="C154" s="2">
        <v>44244</v>
      </c>
      <c r="D154" t="s">
        <v>27</v>
      </c>
      <c r="E154" t="s">
        <v>46</v>
      </c>
      <c r="F154" t="s">
        <v>463</v>
      </c>
      <c r="G154">
        <v>17000</v>
      </c>
      <c r="H154">
        <v>34000</v>
      </c>
      <c r="I154">
        <v>2</v>
      </c>
      <c r="J154">
        <v>50.4</v>
      </c>
      <c r="K154">
        <v>1713600</v>
      </c>
      <c r="L154">
        <v>50</v>
      </c>
      <c r="M154">
        <v>-13599.999999999951</v>
      </c>
      <c r="N154">
        <v>460.83600000000001</v>
      </c>
      <c r="O154">
        <v>-14060.83599999995</v>
      </c>
      <c r="P154">
        <v>1700000</v>
      </c>
      <c r="Q154" t="s">
        <v>93</v>
      </c>
      <c r="R154">
        <v>1</v>
      </c>
      <c r="S154">
        <v>0</v>
      </c>
      <c r="T154">
        <v>1</v>
      </c>
      <c r="U154">
        <v>0</v>
      </c>
      <c r="V154">
        <v>900</v>
      </c>
      <c r="W154">
        <v>300</v>
      </c>
      <c r="X154">
        <v>114000</v>
      </c>
      <c r="Y154">
        <v>92500</v>
      </c>
      <c r="Z154">
        <v>4000000</v>
      </c>
      <c r="AA154">
        <v>2</v>
      </c>
      <c r="AC154" t="s">
        <v>660</v>
      </c>
      <c r="AD154" t="s">
        <v>571</v>
      </c>
      <c r="AE154" s="12">
        <v>44243.489583333336</v>
      </c>
      <c r="AF154">
        <v>50.407629999999997</v>
      </c>
      <c r="AG154" s="12">
        <v>44244.392361111109</v>
      </c>
      <c r="AH154" s="8">
        <v>49.990839999999999</v>
      </c>
      <c r="AI154" s="13">
        <v>-8.3000000000000001E-3</v>
      </c>
      <c r="AJ154" s="8">
        <v>-16006.75</v>
      </c>
      <c r="AK154" s="13">
        <v>-8.3000000000000001E-3</v>
      </c>
      <c r="AL154">
        <v>38404.82</v>
      </c>
      <c r="AM154">
        <v>1935896.38</v>
      </c>
      <c r="AN154">
        <v>-378186.22</v>
      </c>
      <c r="AO154" s="12">
        <v>56</v>
      </c>
      <c r="AP154">
        <v>-285.83</v>
      </c>
      <c r="AQ154" s="13">
        <v>-1.21E-2</v>
      </c>
      <c r="AR154" s="13">
        <v>4.7999999999999996E-3</v>
      </c>
      <c r="AS154" t="s">
        <v>572</v>
      </c>
      <c r="AU154" s="2">
        <v>44243</v>
      </c>
      <c r="AV154" t="s">
        <v>46</v>
      </c>
      <c r="AW154">
        <v>50.4</v>
      </c>
      <c r="AX154">
        <v>50</v>
      </c>
      <c r="AZ154" s="2">
        <f t="shared" si="14"/>
        <v>44243</v>
      </c>
      <c r="BA154" t="s">
        <v>46</v>
      </c>
      <c r="BB154">
        <v>50.407629999999997</v>
      </c>
      <c r="BC154" s="8">
        <v>49.990839999999999</v>
      </c>
      <c r="BE154" t="str">
        <f t="shared" si="15"/>
        <v>NATIONALUM44243</v>
      </c>
      <c r="BF154">
        <v>1</v>
      </c>
      <c r="BH154" t="str">
        <f t="shared" si="16"/>
        <v>NATIONALUM44243</v>
      </c>
      <c r="BI154">
        <v>1</v>
      </c>
      <c r="BL154" t="str">
        <f t="shared" si="17"/>
        <v>NATIONALUM44243</v>
      </c>
      <c r="BM154">
        <v>1</v>
      </c>
      <c r="BN154">
        <f t="shared" si="18"/>
        <v>1</v>
      </c>
      <c r="BR154" t="str">
        <f t="shared" si="19"/>
        <v>NATIONALUM44243</v>
      </c>
      <c r="BS154">
        <v>1</v>
      </c>
      <c r="BT154">
        <f t="shared" si="20"/>
        <v>1</v>
      </c>
      <c r="BY154" s="12"/>
      <c r="CA154" s="12"/>
      <c r="CB154" s="2"/>
      <c r="CC154" s="13"/>
      <c r="CD154" s="8"/>
      <c r="CE154" s="13"/>
      <c r="CI154" s="12"/>
      <c r="CK154" s="13"/>
      <c r="CL154" s="13"/>
      <c r="CN154" s="2"/>
    </row>
    <row r="155" spans="1:92" x14ac:dyDescent="0.45">
      <c r="A155">
        <v>6</v>
      </c>
      <c r="B155" s="2">
        <v>44243</v>
      </c>
      <c r="C155" s="2">
        <v>44244</v>
      </c>
      <c r="D155" t="s">
        <v>27</v>
      </c>
      <c r="E155" t="s">
        <v>129</v>
      </c>
      <c r="F155" t="s">
        <v>449</v>
      </c>
      <c r="G155">
        <v>7700</v>
      </c>
      <c r="H155">
        <v>15400</v>
      </c>
      <c r="I155">
        <v>2</v>
      </c>
      <c r="J155">
        <v>102.55</v>
      </c>
      <c r="K155">
        <v>1579270</v>
      </c>
      <c r="L155">
        <v>102.2</v>
      </c>
      <c r="M155">
        <v>-5389.9999999999127</v>
      </c>
      <c r="N155">
        <v>425.67525000000001</v>
      </c>
      <c r="O155">
        <v>-5815.6752499999129</v>
      </c>
      <c r="P155">
        <v>1573880</v>
      </c>
      <c r="Q155" t="s">
        <v>93</v>
      </c>
      <c r="R155">
        <v>2</v>
      </c>
      <c r="S155">
        <v>1</v>
      </c>
      <c r="T155">
        <v>1</v>
      </c>
      <c r="U155">
        <v>0</v>
      </c>
      <c r="V155">
        <v>900</v>
      </c>
      <c r="W155">
        <v>300</v>
      </c>
      <c r="X155">
        <v>114500</v>
      </c>
      <c r="Y155">
        <v>92500</v>
      </c>
      <c r="Z155">
        <v>4000000</v>
      </c>
      <c r="AA155">
        <v>2</v>
      </c>
      <c r="AC155" t="s">
        <v>647</v>
      </c>
      <c r="AD155" t="s">
        <v>571</v>
      </c>
      <c r="AE155" s="12">
        <v>44243.489583333336</v>
      </c>
      <c r="AF155">
        <v>102.6105</v>
      </c>
      <c r="AG155" s="12">
        <v>44244.392361111109</v>
      </c>
      <c r="AH155" s="8">
        <v>102.1489</v>
      </c>
      <c r="AI155" s="13">
        <v>-4.4999999999999997E-3</v>
      </c>
      <c r="AJ155" s="8">
        <v>-8708.75</v>
      </c>
      <c r="AK155" s="13">
        <v>-4.4999999999999997E-3</v>
      </c>
      <c r="AL155">
        <v>18866.45</v>
      </c>
      <c r="AM155">
        <v>1935896.38</v>
      </c>
      <c r="AN155">
        <v>-386894.97</v>
      </c>
      <c r="AO155" s="12">
        <v>56</v>
      </c>
      <c r="AP155">
        <v>-155.51</v>
      </c>
      <c r="AQ155" s="13">
        <v>-1.7600000000000001E-2</v>
      </c>
      <c r="AR155" s="13">
        <v>1.01E-2</v>
      </c>
      <c r="AS155" t="s">
        <v>572</v>
      </c>
      <c r="AU155" s="2">
        <v>44243</v>
      </c>
      <c r="AV155" t="s">
        <v>129</v>
      </c>
      <c r="AW155">
        <v>102.55</v>
      </c>
      <c r="AX155">
        <v>102.2</v>
      </c>
      <c r="AZ155" s="2">
        <f t="shared" si="14"/>
        <v>44243</v>
      </c>
      <c r="BA155" t="s">
        <v>129</v>
      </c>
      <c r="BB155">
        <v>102.6105</v>
      </c>
      <c r="BC155" s="8">
        <v>102.1489</v>
      </c>
      <c r="BE155" t="str">
        <f t="shared" si="15"/>
        <v>ONGC44243</v>
      </c>
      <c r="BF155">
        <v>1</v>
      </c>
      <c r="BH155" t="str">
        <f t="shared" si="16"/>
        <v>ONGC44243</v>
      </c>
      <c r="BI155">
        <v>1</v>
      </c>
      <c r="BL155" t="str">
        <f t="shared" si="17"/>
        <v>ONGC44243</v>
      </c>
      <c r="BM155">
        <v>1</v>
      </c>
      <c r="BN155">
        <f t="shared" si="18"/>
        <v>1</v>
      </c>
      <c r="BR155" t="str">
        <f t="shared" si="19"/>
        <v>ONGC44243</v>
      </c>
      <c r="BS155">
        <v>1</v>
      </c>
      <c r="BT155">
        <f t="shared" si="20"/>
        <v>1</v>
      </c>
      <c r="BY155" s="12"/>
      <c r="CA155" s="12"/>
      <c r="CB155" s="2"/>
      <c r="CC155" s="13"/>
      <c r="CD155" s="8"/>
      <c r="CE155" s="13"/>
      <c r="CI155" s="12"/>
      <c r="CK155" s="13"/>
      <c r="CL155" s="13"/>
      <c r="CN155" s="2"/>
    </row>
    <row r="156" spans="1:92" x14ac:dyDescent="0.45">
      <c r="A156">
        <v>7</v>
      </c>
      <c r="B156" s="2">
        <v>44243</v>
      </c>
      <c r="C156" s="2">
        <v>44244</v>
      </c>
      <c r="D156" t="s">
        <v>27</v>
      </c>
      <c r="E156" t="s">
        <v>42</v>
      </c>
      <c r="F156" t="s">
        <v>447</v>
      </c>
      <c r="G156">
        <v>4000</v>
      </c>
      <c r="H156">
        <v>8000</v>
      </c>
      <c r="I156">
        <v>2</v>
      </c>
      <c r="J156">
        <v>220.45</v>
      </c>
      <c r="K156">
        <v>1763600</v>
      </c>
      <c r="L156">
        <v>223.95</v>
      </c>
      <c r="M156">
        <v>28000</v>
      </c>
      <c r="N156">
        <v>479.952</v>
      </c>
      <c r="O156">
        <v>27520.047999999999</v>
      </c>
      <c r="P156">
        <v>1791600</v>
      </c>
      <c r="Q156" t="s">
        <v>93</v>
      </c>
      <c r="R156">
        <v>1</v>
      </c>
      <c r="S156">
        <v>0</v>
      </c>
      <c r="T156">
        <v>1</v>
      </c>
      <c r="U156">
        <v>0</v>
      </c>
      <c r="V156">
        <v>900</v>
      </c>
      <c r="W156">
        <v>300</v>
      </c>
      <c r="X156">
        <v>114000</v>
      </c>
      <c r="Y156">
        <v>92500</v>
      </c>
      <c r="Z156">
        <v>4000000</v>
      </c>
      <c r="AA156">
        <v>2</v>
      </c>
      <c r="AC156" t="s">
        <v>645</v>
      </c>
      <c r="AD156" t="s">
        <v>571</v>
      </c>
      <c r="AE156" s="12">
        <v>44243.489583333336</v>
      </c>
      <c r="AF156">
        <v>165.45009999999999</v>
      </c>
      <c r="AG156" s="12">
        <v>44244.392361111109</v>
      </c>
      <c r="AH156" s="8">
        <v>167.87700000000001</v>
      </c>
      <c r="AI156" s="13">
        <v>1.47E-2</v>
      </c>
      <c r="AJ156" s="8">
        <v>28396.639999999999</v>
      </c>
      <c r="AK156" s="13">
        <v>1.47E-2</v>
      </c>
      <c r="AL156">
        <v>11700.79</v>
      </c>
      <c r="AM156">
        <v>1935896.25</v>
      </c>
      <c r="AN156">
        <v>-358498.33</v>
      </c>
      <c r="AO156" s="12">
        <v>56</v>
      </c>
      <c r="AP156">
        <v>507.08</v>
      </c>
      <c r="AQ156" s="13">
        <v>-1.8E-3</v>
      </c>
      <c r="AR156" s="13">
        <v>4.1700000000000001E-2</v>
      </c>
      <c r="AS156" t="s">
        <v>572</v>
      </c>
      <c r="AU156" s="2">
        <v>44243</v>
      </c>
      <c r="AV156" t="s">
        <v>42</v>
      </c>
      <c r="AW156">
        <v>220.45</v>
      </c>
      <c r="AX156">
        <v>223.95</v>
      </c>
      <c r="AZ156" s="2">
        <f t="shared" si="14"/>
        <v>44243</v>
      </c>
      <c r="BA156" t="s">
        <v>42</v>
      </c>
      <c r="BB156">
        <v>165.45009999999999</v>
      </c>
      <c r="BC156" s="8">
        <v>167.87700000000001</v>
      </c>
      <c r="BE156" t="str">
        <f t="shared" si="15"/>
        <v>POWERGRID44243</v>
      </c>
      <c r="BF156">
        <v>1</v>
      </c>
      <c r="BH156" t="str">
        <f t="shared" si="16"/>
        <v>POWERGRID44243</v>
      </c>
      <c r="BI156">
        <v>1</v>
      </c>
      <c r="BL156" t="str">
        <f t="shared" si="17"/>
        <v>POWERGRID44243</v>
      </c>
      <c r="BM156">
        <v>1</v>
      </c>
      <c r="BN156">
        <f t="shared" si="18"/>
        <v>1</v>
      </c>
      <c r="BR156" t="str">
        <f t="shared" si="19"/>
        <v>POWERGRID44243</v>
      </c>
      <c r="BS156">
        <v>1</v>
      </c>
      <c r="BT156">
        <f t="shared" si="20"/>
        <v>1</v>
      </c>
      <c r="BY156" s="12"/>
      <c r="CA156" s="12"/>
      <c r="CB156" s="2"/>
      <c r="CC156" s="13"/>
      <c r="CD156" s="8"/>
      <c r="CE156" s="13"/>
      <c r="CI156" s="12"/>
      <c r="CK156" s="13"/>
      <c r="CL156" s="13"/>
      <c r="CN156" s="2"/>
    </row>
    <row r="157" spans="1:92" x14ac:dyDescent="0.45">
      <c r="A157">
        <v>8</v>
      </c>
      <c r="B157" s="2">
        <v>44243</v>
      </c>
      <c r="C157" s="2">
        <v>44244</v>
      </c>
      <c r="D157" t="s">
        <v>27</v>
      </c>
      <c r="E157" t="s">
        <v>80</v>
      </c>
      <c r="F157" t="s">
        <v>399</v>
      </c>
      <c r="G157">
        <v>1700</v>
      </c>
      <c r="H157">
        <v>3400</v>
      </c>
      <c r="I157">
        <v>2</v>
      </c>
      <c r="J157">
        <v>704.35</v>
      </c>
      <c r="K157">
        <v>2394790</v>
      </c>
      <c r="L157">
        <v>692.35</v>
      </c>
      <c r="M157">
        <v>-40800</v>
      </c>
      <c r="N157">
        <v>641.08529999999996</v>
      </c>
      <c r="O157">
        <v>-41441.085299999999</v>
      </c>
      <c r="P157">
        <v>2353990</v>
      </c>
      <c r="Q157" t="s">
        <v>93</v>
      </c>
      <c r="R157">
        <v>2</v>
      </c>
      <c r="S157">
        <v>1</v>
      </c>
      <c r="T157">
        <v>1</v>
      </c>
      <c r="U157">
        <v>0</v>
      </c>
      <c r="V157">
        <v>900</v>
      </c>
      <c r="W157">
        <v>300</v>
      </c>
      <c r="X157">
        <v>114500</v>
      </c>
      <c r="Y157">
        <v>92500</v>
      </c>
      <c r="Z157">
        <v>4000000</v>
      </c>
      <c r="AA157">
        <v>2</v>
      </c>
      <c r="AC157" t="s">
        <v>595</v>
      </c>
      <c r="AD157" t="s">
        <v>571</v>
      </c>
      <c r="AE157" s="12">
        <v>44243.489583333336</v>
      </c>
      <c r="AF157">
        <v>705.00229999999999</v>
      </c>
      <c r="AG157" s="12">
        <v>44244.392361111109</v>
      </c>
      <c r="AH157" s="8">
        <v>691.90769999999998</v>
      </c>
      <c r="AI157" s="13">
        <v>-1.8599999999999998E-2</v>
      </c>
      <c r="AJ157" s="8">
        <v>-35957.03</v>
      </c>
      <c r="AK157" s="13">
        <v>-1.8599999999999998E-2</v>
      </c>
      <c r="AL157">
        <v>2745.9430000000002</v>
      </c>
      <c r="AM157">
        <v>1935896.25</v>
      </c>
      <c r="AN157">
        <v>-394455.36</v>
      </c>
      <c r="AO157" s="12">
        <v>56</v>
      </c>
      <c r="AP157">
        <v>-642.09</v>
      </c>
      <c r="AQ157" s="13">
        <v>-2.18E-2</v>
      </c>
      <c r="AR157" s="13">
        <v>9.1999999999999998E-3</v>
      </c>
      <c r="AS157" t="s">
        <v>572</v>
      </c>
      <c r="AU157" s="2">
        <v>44243</v>
      </c>
      <c r="AV157" t="s">
        <v>80</v>
      </c>
      <c r="AW157">
        <v>704.35</v>
      </c>
      <c r="AX157">
        <v>692.35</v>
      </c>
      <c r="AZ157" s="2">
        <f t="shared" si="14"/>
        <v>44243</v>
      </c>
      <c r="BA157" t="s">
        <v>80</v>
      </c>
      <c r="BB157">
        <v>705.00229999999999</v>
      </c>
      <c r="BC157" s="8">
        <v>691.90769999999998</v>
      </c>
      <c r="BE157" t="str">
        <f t="shared" si="15"/>
        <v>TATASTEEL44243</v>
      </c>
      <c r="BF157">
        <v>1</v>
      </c>
      <c r="BH157" t="str">
        <f t="shared" si="16"/>
        <v>TATASTEEL44243</v>
      </c>
      <c r="BI157">
        <v>1</v>
      </c>
      <c r="BL157" t="str">
        <f t="shared" si="17"/>
        <v>TATASTEEL44243</v>
      </c>
      <c r="BM157">
        <v>1</v>
      </c>
      <c r="BN157">
        <f t="shared" si="18"/>
        <v>1</v>
      </c>
      <c r="BR157" t="str">
        <f t="shared" si="19"/>
        <v>TATASTEEL44243</v>
      </c>
      <c r="BS157">
        <v>1</v>
      </c>
      <c r="BT157">
        <f t="shared" si="20"/>
        <v>1</v>
      </c>
      <c r="BY157" s="12"/>
      <c r="CA157" s="12"/>
      <c r="CB157" s="2"/>
      <c r="CC157" s="13"/>
      <c r="CD157" s="8"/>
      <c r="CE157" s="13"/>
      <c r="CI157" s="12"/>
      <c r="CK157" s="13"/>
      <c r="CL157" s="13"/>
      <c r="CN157" s="2"/>
    </row>
    <row r="158" spans="1:92" x14ac:dyDescent="0.45">
      <c r="A158">
        <v>9</v>
      </c>
      <c r="B158" s="2">
        <v>44243</v>
      </c>
      <c r="C158" s="2">
        <v>44244</v>
      </c>
      <c r="D158" t="s">
        <v>27</v>
      </c>
      <c r="E158" t="s">
        <v>104</v>
      </c>
      <c r="F158" t="s">
        <v>394</v>
      </c>
      <c r="G158">
        <v>6200</v>
      </c>
      <c r="H158">
        <v>12400</v>
      </c>
      <c r="I158">
        <v>2</v>
      </c>
      <c r="J158">
        <v>191.4</v>
      </c>
      <c r="K158">
        <v>2373360</v>
      </c>
      <c r="L158">
        <v>189.32499999999999</v>
      </c>
      <c r="M158">
        <v>-25730.000000000211</v>
      </c>
      <c r="N158">
        <v>637.33365000000003</v>
      </c>
      <c r="O158">
        <v>-26367.333650000211</v>
      </c>
      <c r="P158">
        <v>2347630</v>
      </c>
      <c r="Q158" t="s">
        <v>93</v>
      </c>
      <c r="R158">
        <v>2</v>
      </c>
      <c r="S158">
        <v>1</v>
      </c>
      <c r="T158">
        <v>2</v>
      </c>
      <c r="U158">
        <v>0</v>
      </c>
      <c r="V158">
        <v>900</v>
      </c>
      <c r="W158">
        <v>300</v>
      </c>
      <c r="X158">
        <v>114500</v>
      </c>
      <c r="Y158">
        <v>92500</v>
      </c>
      <c r="Z158">
        <v>4000000</v>
      </c>
      <c r="AA158">
        <v>2</v>
      </c>
      <c r="AC158" t="s">
        <v>590</v>
      </c>
      <c r="AD158" t="s">
        <v>571</v>
      </c>
      <c r="AE158" s="12">
        <v>44243.489583333336</v>
      </c>
      <c r="AF158">
        <v>191.47290000000001</v>
      </c>
      <c r="AG158" s="12">
        <v>44244.395833333336</v>
      </c>
      <c r="AH158" s="8">
        <v>189.3605</v>
      </c>
      <c r="AI158" s="13">
        <v>-1.0999999999999999E-2</v>
      </c>
      <c r="AJ158" s="8">
        <v>-21357.52</v>
      </c>
      <c r="AK158" s="13">
        <v>-1.0999999999999999E-2</v>
      </c>
      <c r="AL158">
        <v>10110.549999999999</v>
      </c>
      <c r="AM158">
        <v>1935896.25</v>
      </c>
      <c r="AN158">
        <v>-415812.88</v>
      </c>
      <c r="AO158" s="12">
        <v>57</v>
      </c>
      <c r="AP158">
        <v>-374.69</v>
      </c>
      <c r="AQ158" s="13">
        <v>-1.6799999999999999E-2</v>
      </c>
      <c r="AR158" s="13">
        <v>7.7000000000000002E-3</v>
      </c>
      <c r="AS158" t="s">
        <v>572</v>
      </c>
      <c r="AU158" s="2">
        <v>44243</v>
      </c>
      <c r="AV158" t="s">
        <v>104</v>
      </c>
      <c r="AW158">
        <v>191.4</v>
      </c>
      <c r="AX158">
        <v>189.32499999999999</v>
      </c>
      <c r="AZ158" s="2">
        <f t="shared" si="14"/>
        <v>44243</v>
      </c>
      <c r="BA158" t="s">
        <v>104</v>
      </c>
      <c r="BB158">
        <v>191.47290000000001</v>
      </c>
      <c r="BC158" s="8">
        <v>189.3605</v>
      </c>
      <c r="BE158" t="str">
        <f t="shared" si="15"/>
        <v>VEDL44243</v>
      </c>
      <c r="BF158">
        <v>1</v>
      </c>
      <c r="BH158" t="str">
        <f t="shared" si="16"/>
        <v>VEDL44243</v>
      </c>
      <c r="BI158">
        <v>1</v>
      </c>
      <c r="BL158" t="str">
        <f t="shared" si="17"/>
        <v>VEDL44243</v>
      </c>
      <c r="BM158">
        <v>1</v>
      </c>
      <c r="BN158">
        <f t="shared" si="18"/>
        <v>1</v>
      </c>
      <c r="BR158" t="str">
        <f t="shared" si="19"/>
        <v>VEDL44243</v>
      </c>
      <c r="BS158">
        <v>1</v>
      </c>
      <c r="BT158">
        <f t="shared" si="20"/>
        <v>1</v>
      </c>
      <c r="BY158" s="12"/>
      <c r="CA158" s="12"/>
      <c r="CB158" s="2"/>
      <c r="CC158" s="13"/>
      <c r="CD158" s="8"/>
      <c r="CE158" s="13"/>
      <c r="CI158" s="12"/>
      <c r="CK158" s="13"/>
      <c r="CL158" s="13"/>
    </row>
    <row r="159" spans="1:92" x14ac:dyDescent="0.45">
      <c r="A159">
        <v>1</v>
      </c>
      <c r="B159" s="2">
        <v>44244</v>
      </c>
      <c r="C159" s="2">
        <v>44245</v>
      </c>
      <c r="D159" t="s">
        <v>27</v>
      </c>
      <c r="E159" t="s">
        <v>59</v>
      </c>
      <c r="F159" t="s">
        <v>464</v>
      </c>
      <c r="G159">
        <v>11700</v>
      </c>
      <c r="H159">
        <v>23400</v>
      </c>
      <c r="I159">
        <v>2</v>
      </c>
      <c r="J159">
        <v>83.5</v>
      </c>
      <c r="K159">
        <v>1953900</v>
      </c>
      <c r="L159">
        <v>85.5</v>
      </c>
      <c r="M159">
        <v>46800</v>
      </c>
      <c r="N159">
        <v>533.87099999999998</v>
      </c>
      <c r="O159">
        <v>46266.129000000001</v>
      </c>
      <c r="P159">
        <v>2000700</v>
      </c>
      <c r="Q159" t="s">
        <v>93</v>
      </c>
      <c r="R159">
        <v>1</v>
      </c>
      <c r="S159">
        <v>0</v>
      </c>
      <c r="T159">
        <v>1</v>
      </c>
      <c r="U159">
        <v>0</v>
      </c>
      <c r="V159">
        <v>900</v>
      </c>
      <c r="W159">
        <v>300</v>
      </c>
      <c r="X159">
        <v>114000</v>
      </c>
      <c r="Y159">
        <v>92500</v>
      </c>
      <c r="Z159">
        <v>4000000</v>
      </c>
      <c r="AA159">
        <v>2</v>
      </c>
      <c r="AC159" t="s">
        <v>587</v>
      </c>
      <c r="AD159" t="s">
        <v>571</v>
      </c>
      <c r="AE159" s="12">
        <v>44244.486111111109</v>
      </c>
      <c r="AF159">
        <v>552.27599999999995</v>
      </c>
      <c r="AG159" s="12">
        <v>44245.392361111109</v>
      </c>
      <c r="AH159" s="8">
        <v>551.06240000000003</v>
      </c>
      <c r="AI159" s="13">
        <v>-2.2000000000000001E-3</v>
      </c>
      <c r="AJ159" s="8">
        <v>-4212.16</v>
      </c>
      <c r="AK159" s="13">
        <v>-2.2000000000000001E-3</v>
      </c>
      <c r="AL159">
        <v>3470.7959999999998</v>
      </c>
      <c r="AM159">
        <v>1916837.38</v>
      </c>
      <c r="AN159">
        <v>-420025.04</v>
      </c>
      <c r="AO159" s="12">
        <v>57</v>
      </c>
      <c r="AP159">
        <v>-73.900000000000006</v>
      </c>
      <c r="AQ159" s="13">
        <v>-2.58E-2</v>
      </c>
      <c r="AR159" s="13">
        <v>0</v>
      </c>
      <c r="AS159" t="s">
        <v>572</v>
      </c>
      <c r="AU159" s="2">
        <v>44244</v>
      </c>
      <c r="AV159" t="s">
        <v>59</v>
      </c>
      <c r="AW159">
        <v>83.5</v>
      </c>
      <c r="AX159">
        <v>85.5</v>
      </c>
      <c r="AZ159" s="2">
        <f t="shared" si="14"/>
        <v>44244</v>
      </c>
      <c r="BA159" t="s">
        <v>127</v>
      </c>
      <c r="BB159">
        <v>552.27599999999995</v>
      </c>
      <c r="BC159" s="8">
        <v>551.06240000000003</v>
      </c>
      <c r="BE159" t="str">
        <f t="shared" si="15"/>
        <v>CONCOR44244</v>
      </c>
      <c r="BF159">
        <v>1</v>
      </c>
      <c r="BH159" t="str">
        <f t="shared" si="16"/>
        <v>BANKBARODA44244</v>
      </c>
      <c r="BI159">
        <v>1</v>
      </c>
      <c r="BL159" t="str">
        <f t="shared" si="17"/>
        <v>BANKBARODA44244</v>
      </c>
      <c r="BM159">
        <v>1</v>
      </c>
      <c r="BN159">
        <f t="shared" si="18"/>
        <v>1</v>
      </c>
      <c r="BR159" t="str">
        <f t="shared" si="19"/>
        <v>CONCOR44244</v>
      </c>
      <c r="BS159">
        <v>1</v>
      </c>
      <c r="BT159">
        <f t="shared" si="20"/>
        <v>1</v>
      </c>
      <c r="BY159" s="12"/>
      <c r="CA159" s="12"/>
      <c r="CB159" s="2"/>
      <c r="CC159" s="13"/>
      <c r="CD159" s="8"/>
      <c r="CE159" s="13"/>
      <c r="CI159" s="12"/>
      <c r="CK159" s="13"/>
      <c r="CL159" s="13"/>
    </row>
    <row r="160" spans="1:92" x14ac:dyDescent="0.45">
      <c r="A160">
        <v>2</v>
      </c>
      <c r="B160" s="2">
        <v>44244</v>
      </c>
      <c r="C160" s="2">
        <v>44245</v>
      </c>
      <c r="D160" t="s">
        <v>27</v>
      </c>
      <c r="E160" t="s">
        <v>69</v>
      </c>
      <c r="F160" t="s">
        <v>385</v>
      </c>
      <c r="G160">
        <v>7600</v>
      </c>
      <c r="H160">
        <v>15200</v>
      </c>
      <c r="I160">
        <v>2</v>
      </c>
      <c r="J160">
        <v>137.4</v>
      </c>
      <c r="K160">
        <v>2088480</v>
      </c>
      <c r="L160">
        <v>138.5</v>
      </c>
      <c r="M160">
        <v>16719.999999999913</v>
      </c>
      <c r="N160">
        <v>566.14679999999998</v>
      </c>
      <c r="O160">
        <v>16153.853199999912</v>
      </c>
      <c r="P160">
        <v>2105200</v>
      </c>
      <c r="Q160" t="s">
        <v>93</v>
      </c>
      <c r="R160">
        <v>2</v>
      </c>
      <c r="S160">
        <v>1</v>
      </c>
      <c r="T160">
        <v>2</v>
      </c>
      <c r="U160">
        <v>0</v>
      </c>
      <c r="V160">
        <v>900</v>
      </c>
      <c r="W160">
        <v>300</v>
      </c>
      <c r="X160">
        <v>114500</v>
      </c>
      <c r="Y160">
        <v>92500</v>
      </c>
      <c r="Z160">
        <v>4000000</v>
      </c>
      <c r="AA160">
        <v>2</v>
      </c>
      <c r="AC160" t="s">
        <v>661</v>
      </c>
      <c r="AD160" t="s">
        <v>571</v>
      </c>
      <c r="AE160" s="12">
        <v>44244.493055555555</v>
      </c>
      <c r="AF160">
        <v>84.039150000000006</v>
      </c>
      <c r="AG160" s="12">
        <v>44245.392361111109</v>
      </c>
      <c r="AH160" s="8">
        <v>85.455020000000005</v>
      </c>
      <c r="AI160" s="13">
        <v>1.6799999999999999E-2</v>
      </c>
      <c r="AJ160" s="8">
        <v>32361.64</v>
      </c>
      <c r="AK160" s="13">
        <v>1.6799999999999999E-2</v>
      </c>
      <c r="AL160">
        <v>22855.88</v>
      </c>
      <c r="AM160">
        <v>1920788.88</v>
      </c>
      <c r="AN160">
        <v>-387663.4</v>
      </c>
      <c r="AO160" s="12">
        <v>55</v>
      </c>
      <c r="AP160">
        <v>588.39</v>
      </c>
      <c r="AQ160" s="13">
        <v>-2.3099999999999999E-2</v>
      </c>
      <c r="AR160" s="13">
        <v>2.5100000000000001E-2</v>
      </c>
      <c r="AS160" t="s">
        <v>572</v>
      </c>
      <c r="AU160" s="2">
        <v>44244</v>
      </c>
      <c r="AV160" t="s">
        <v>69</v>
      </c>
      <c r="AW160">
        <v>137.4</v>
      </c>
      <c r="AX160">
        <v>138.5</v>
      </c>
      <c r="AZ160" s="2">
        <f t="shared" si="14"/>
        <v>44244</v>
      </c>
      <c r="BA160" t="s">
        <v>59</v>
      </c>
      <c r="BB160">
        <v>84.039150000000006</v>
      </c>
      <c r="BC160" s="8">
        <v>85.455020000000005</v>
      </c>
      <c r="BE160" t="str">
        <f t="shared" si="15"/>
        <v>BANKBARODA44244</v>
      </c>
      <c r="BF160">
        <v>1</v>
      </c>
      <c r="BH160" t="str">
        <f t="shared" si="16"/>
        <v>BEL44244</v>
      </c>
      <c r="BI160">
        <v>1</v>
      </c>
      <c r="BL160" t="str">
        <f t="shared" si="17"/>
        <v>BEL44244</v>
      </c>
      <c r="BM160">
        <v>1</v>
      </c>
      <c r="BN160">
        <f t="shared" si="18"/>
        <v>1</v>
      </c>
      <c r="BR160" t="str">
        <f t="shared" si="19"/>
        <v>BANKBARODA44244</v>
      </c>
      <c r="BS160">
        <v>1</v>
      </c>
      <c r="BT160">
        <f t="shared" si="20"/>
        <v>1</v>
      </c>
      <c r="BY160" s="12"/>
      <c r="CA160" s="12"/>
      <c r="CB160" s="2"/>
      <c r="CC160" s="13"/>
      <c r="CD160" s="8"/>
      <c r="CE160" s="13"/>
      <c r="CI160" s="12"/>
      <c r="CK160" s="13"/>
      <c r="CL160" s="13"/>
    </row>
    <row r="161" spans="1:90" x14ac:dyDescent="0.45">
      <c r="A161">
        <v>3</v>
      </c>
      <c r="B161" s="2">
        <v>44244</v>
      </c>
      <c r="C161" s="2">
        <v>44245</v>
      </c>
      <c r="D161" t="s">
        <v>27</v>
      </c>
      <c r="E161" t="s">
        <v>127</v>
      </c>
      <c r="F161" t="s">
        <v>391</v>
      </c>
      <c r="G161">
        <v>1563</v>
      </c>
      <c r="H161">
        <v>3126</v>
      </c>
      <c r="I161">
        <v>2</v>
      </c>
      <c r="J161">
        <v>552.04999999999995</v>
      </c>
      <c r="K161">
        <v>1725708.2999999998</v>
      </c>
      <c r="L161">
        <v>551.04999999999995</v>
      </c>
      <c r="M161">
        <v>-3126</v>
      </c>
      <c r="N161">
        <v>465.51923099999993</v>
      </c>
      <c r="O161">
        <v>-3591.5192309999998</v>
      </c>
      <c r="P161">
        <v>1722582.2999999998</v>
      </c>
      <c r="Q161" t="s">
        <v>93</v>
      </c>
      <c r="R161">
        <v>1</v>
      </c>
      <c r="S161">
        <v>0</v>
      </c>
      <c r="T161">
        <v>1</v>
      </c>
      <c r="U161">
        <v>0</v>
      </c>
      <c r="V161">
        <v>900</v>
      </c>
      <c r="W161">
        <v>300</v>
      </c>
      <c r="X161">
        <v>114000</v>
      </c>
      <c r="Y161">
        <v>92500</v>
      </c>
      <c r="Z161">
        <v>4000000</v>
      </c>
      <c r="AA161">
        <v>2</v>
      </c>
      <c r="AC161" t="s">
        <v>654</v>
      </c>
      <c r="AD161" t="s">
        <v>571</v>
      </c>
      <c r="AE161" s="12">
        <v>44244.486111111109</v>
      </c>
      <c r="AF161">
        <v>42.097290000000001</v>
      </c>
      <c r="AG161" s="12">
        <v>44245.395833333336</v>
      </c>
      <c r="AH161" s="8">
        <v>42.007950000000001</v>
      </c>
      <c r="AI161" s="13">
        <v>-2.0999999999999999E-3</v>
      </c>
      <c r="AJ161" s="8">
        <v>-4067.96</v>
      </c>
      <c r="AK161" s="13">
        <v>-2.0999999999999999E-3</v>
      </c>
      <c r="AL161">
        <v>45533.51</v>
      </c>
      <c r="AM161">
        <v>1916837.5</v>
      </c>
      <c r="AN161">
        <v>-391731.36</v>
      </c>
      <c r="AO161" s="12">
        <v>58</v>
      </c>
      <c r="AP161">
        <v>-70.14</v>
      </c>
      <c r="AQ161" s="13">
        <v>-1.78E-2</v>
      </c>
      <c r="AR161" s="13">
        <v>1.55E-2</v>
      </c>
      <c r="AS161" t="s">
        <v>572</v>
      </c>
      <c r="AU161" s="2">
        <v>44244</v>
      </c>
      <c r="AV161" t="s">
        <v>127</v>
      </c>
      <c r="AW161">
        <v>552.04999999999995</v>
      </c>
      <c r="AX161">
        <v>551.04999999999995</v>
      </c>
      <c r="AZ161" s="2">
        <f t="shared" si="14"/>
        <v>44244</v>
      </c>
      <c r="BA161" t="s">
        <v>100</v>
      </c>
      <c r="BB161">
        <v>42.097290000000001</v>
      </c>
      <c r="BC161" s="8">
        <v>42.007950000000001</v>
      </c>
      <c r="BE161" t="str">
        <f t="shared" si="15"/>
        <v>PNB44244</v>
      </c>
      <c r="BF161">
        <v>1</v>
      </c>
      <c r="BH161" t="str">
        <f t="shared" si="16"/>
        <v>CONCOR44244</v>
      </c>
      <c r="BI161">
        <v>1</v>
      </c>
      <c r="BL161" t="str">
        <f t="shared" si="17"/>
        <v>CONCOR44244</v>
      </c>
      <c r="BM161">
        <v>1</v>
      </c>
      <c r="BN161">
        <f t="shared" si="18"/>
        <v>1</v>
      </c>
      <c r="BR161" t="str">
        <f t="shared" si="19"/>
        <v>PNB44244</v>
      </c>
      <c r="BS161">
        <v>1</v>
      </c>
      <c r="BT161">
        <f t="shared" si="20"/>
        <v>1</v>
      </c>
      <c r="BY161" s="12"/>
      <c r="CA161" s="12"/>
      <c r="CB161" s="2"/>
      <c r="CC161" s="13"/>
      <c r="CD161" s="8"/>
      <c r="CE161" s="13"/>
      <c r="CI161" s="12"/>
      <c r="CK161" s="13"/>
      <c r="CL161" s="13"/>
    </row>
    <row r="162" spans="1:90" x14ac:dyDescent="0.45">
      <c r="A162">
        <v>4</v>
      </c>
      <c r="B162" s="2">
        <v>44244</v>
      </c>
      <c r="C162" s="2">
        <v>44245</v>
      </c>
      <c r="D162" t="s">
        <v>27</v>
      </c>
      <c r="E162" t="s">
        <v>56</v>
      </c>
      <c r="F162" t="s">
        <v>418</v>
      </c>
      <c r="G162">
        <v>70000</v>
      </c>
      <c r="H162">
        <v>140000</v>
      </c>
      <c r="I162">
        <v>2</v>
      </c>
      <c r="J162">
        <v>12.15</v>
      </c>
      <c r="K162">
        <v>1701000</v>
      </c>
      <c r="L162">
        <v>11.85</v>
      </c>
      <c r="M162">
        <v>-42000.000000000102</v>
      </c>
      <c r="N162">
        <v>453.6</v>
      </c>
      <c r="O162">
        <v>-42453.6000000001</v>
      </c>
      <c r="P162">
        <v>1659000</v>
      </c>
      <c r="Q162" t="s">
        <v>93</v>
      </c>
      <c r="R162">
        <v>1</v>
      </c>
      <c r="S162">
        <v>0</v>
      </c>
      <c r="T162">
        <v>1</v>
      </c>
      <c r="U162">
        <v>0</v>
      </c>
      <c r="V162">
        <v>900</v>
      </c>
      <c r="W162">
        <v>300</v>
      </c>
      <c r="X162">
        <v>114000</v>
      </c>
      <c r="Y162">
        <v>92500</v>
      </c>
      <c r="Z162">
        <v>4000000</v>
      </c>
      <c r="AA162">
        <v>2</v>
      </c>
      <c r="AC162" t="s">
        <v>580</v>
      </c>
      <c r="AD162" t="s">
        <v>571</v>
      </c>
      <c r="AE162" s="12">
        <v>44244.489583333336</v>
      </c>
      <c r="AF162">
        <v>137.46870000000001</v>
      </c>
      <c r="AG162" s="12">
        <v>44245.395833333336</v>
      </c>
      <c r="AH162" s="8">
        <v>138.36150000000001</v>
      </c>
      <c r="AI162" s="13">
        <v>6.4999999999999997E-3</v>
      </c>
      <c r="AJ162" s="8">
        <v>12455.27</v>
      </c>
      <c r="AK162" s="13">
        <v>6.4999999999999997E-3</v>
      </c>
      <c r="AL162">
        <v>13950.8</v>
      </c>
      <c r="AM162">
        <v>1917797.75</v>
      </c>
      <c r="AN162">
        <v>-379276.09</v>
      </c>
      <c r="AO162" s="12">
        <v>57</v>
      </c>
      <c r="AP162">
        <v>218.51</v>
      </c>
      <c r="AQ162" s="13">
        <v>-5.5999999999999999E-3</v>
      </c>
      <c r="AR162" s="13">
        <v>2.1000000000000001E-2</v>
      </c>
      <c r="AS162" t="s">
        <v>572</v>
      </c>
      <c r="AU162" s="2">
        <v>44244</v>
      </c>
      <c r="AV162" t="s">
        <v>56</v>
      </c>
      <c r="AW162">
        <v>12.15</v>
      </c>
      <c r="AX162">
        <v>11.85</v>
      </c>
      <c r="AZ162" s="2">
        <f t="shared" si="14"/>
        <v>44244</v>
      </c>
      <c r="BA162" t="s">
        <v>69</v>
      </c>
      <c r="BB162">
        <v>137.46870000000001</v>
      </c>
      <c r="BC162" s="8">
        <v>138.36150000000001</v>
      </c>
      <c r="BE162" t="str">
        <f t="shared" si="15"/>
        <v>BEL44244</v>
      </c>
      <c r="BF162">
        <v>1</v>
      </c>
      <c r="BH162" t="str">
        <f t="shared" si="16"/>
        <v>IDEA44244</v>
      </c>
      <c r="BI162">
        <v>1</v>
      </c>
      <c r="BL162" t="str">
        <f t="shared" si="17"/>
        <v>IDEA44244</v>
      </c>
      <c r="BM162">
        <v>1</v>
      </c>
      <c r="BN162">
        <f t="shared" si="18"/>
        <v>1</v>
      </c>
      <c r="BR162" t="str">
        <f t="shared" si="19"/>
        <v>BEL44244</v>
      </c>
      <c r="BS162">
        <v>1</v>
      </c>
      <c r="BT162">
        <f t="shared" si="20"/>
        <v>1</v>
      </c>
      <c r="BY162" s="12"/>
      <c r="CA162" s="12"/>
      <c r="CB162" s="2"/>
      <c r="CC162" s="13"/>
      <c r="CD162" s="8"/>
      <c r="CE162" s="13"/>
      <c r="CI162" s="12"/>
      <c r="CK162" s="13"/>
      <c r="CL162" s="13"/>
    </row>
    <row r="163" spans="1:90" x14ac:dyDescent="0.45">
      <c r="A163">
        <v>5</v>
      </c>
      <c r="B163" s="2">
        <v>44244</v>
      </c>
      <c r="C163" s="2">
        <v>44245</v>
      </c>
      <c r="D163" t="s">
        <v>27</v>
      </c>
      <c r="E163" t="s">
        <v>156</v>
      </c>
      <c r="F163" t="s">
        <v>389</v>
      </c>
      <c r="G163">
        <v>2800</v>
      </c>
      <c r="H163">
        <v>8400</v>
      </c>
      <c r="I163">
        <v>3</v>
      </c>
      <c r="J163">
        <v>256.39999999999998</v>
      </c>
      <c r="K163">
        <v>2153760</v>
      </c>
      <c r="L163">
        <v>252.78333332999901</v>
      </c>
      <c r="M163">
        <v>-30380.000028008122</v>
      </c>
      <c r="N163">
        <v>577.4138999962189</v>
      </c>
      <c r="O163">
        <v>-30957.413928004342</v>
      </c>
      <c r="P163">
        <v>2123379.9999719919</v>
      </c>
      <c r="Q163" t="s">
        <v>93</v>
      </c>
      <c r="R163">
        <v>2</v>
      </c>
      <c r="S163">
        <v>1</v>
      </c>
      <c r="T163">
        <v>2</v>
      </c>
      <c r="U163">
        <v>0</v>
      </c>
      <c r="V163">
        <v>900</v>
      </c>
      <c r="W163">
        <v>300</v>
      </c>
      <c r="X163">
        <v>114500</v>
      </c>
      <c r="Y163">
        <v>92500</v>
      </c>
      <c r="Z163">
        <v>4000000</v>
      </c>
      <c r="AA163">
        <v>2</v>
      </c>
      <c r="AC163" t="s">
        <v>614</v>
      </c>
      <c r="AD163" t="s">
        <v>571</v>
      </c>
      <c r="AE163" s="12">
        <v>44244.489583333336</v>
      </c>
      <c r="AF163">
        <v>12.10605</v>
      </c>
      <c r="AG163" s="12">
        <v>44245.395833333336</v>
      </c>
      <c r="AH163" s="8">
        <v>11.838150000000001</v>
      </c>
      <c r="AI163" s="13">
        <v>-2.2100000000000002E-2</v>
      </c>
      <c r="AJ163" s="8">
        <v>-42439.77</v>
      </c>
      <c r="AK163" s="13">
        <v>-2.2100000000000002E-2</v>
      </c>
      <c r="AL163">
        <v>158416.5</v>
      </c>
      <c r="AM163">
        <v>1917797.63</v>
      </c>
      <c r="AN163">
        <v>-421715.86</v>
      </c>
      <c r="AO163" s="12">
        <v>57</v>
      </c>
      <c r="AP163">
        <v>-744.56</v>
      </c>
      <c r="AQ163" s="13">
        <v>-2.9399999999999999E-2</v>
      </c>
      <c r="AR163" s="13">
        <v>7.7999999999999996E-3</v>
      </c>
      <c r="AS163" t="s">
        <v>572</v>
      </c>
      <c r="AU163" s="2">
        <v>44244</v>
      </c>
      <c r="AV163" t="s">
        <v>156</v>
      </c>
      <c r="AW163">
        <v>256.39999999999998</v>
      </c>
      <c r="AX163">
        <v>252.78333332999901</v>
      </c>
      <c r="AZ163" s="2">
        <f t="shared" si="14"/>
        <v>44244</v>
      </c>
      <c r="BA163" t="s">
        <v>56</v>
      </c>
      <c r="BB163">
        <v>12.10605</v>
      </c>
      <c r="BC163" s="8">
        <v>11.838150000000001</v>
      </c>
      <c r="BE163" t="str">
        <f t="shared" si="15"/>
        <v>IDEA44244</v>
      </c>
      <c r="BF163">
        <v>1</v>
      </c>
      <c r="BH163" t="str">
        <f t="shared" si="16"/>
        <v>INDUSTOWER44244</v>
      </c>
      <c r="BI163">
        <v>1</v>
      </c>
      <c r="BL163" t="str">
        <f t="shared" si="17"/>
        <v>INDUSTOWER44244</v>
      </c>
      <c r="BM163">
        <v>1</v>
      </c>
      <c r="BN163">
        <f t="shared" si="18"/>
        <v>1</v>
      </c>
      <c r="BR163" t="str">
        <f t="shared" si="19"/>
        <v>IDEA44244</v>
      </c>
      <c r="BS163">
        <v>1</v>
      </c>
      <c r="BT163">
        <f t="shared" si="20"/>
        <v>1</v>
      </c>
      <c r="BY163" s="12"/>
      <c r="CA163" s="12"/>
      <c r="CB163" s="2"/>
      <c r="CC163" s="13"/>
      <c r="CD163" s="8"/>
      <c r="CE163" s="13"/>
      <c r="CI163" s="12"/>
      <c r="CK163" s="13"/>
      <c r="CL163" s="13"/>
    </row>
    <row r="164" spans="1:90" x14ac:dyDescent="0.45">
      <c r="A164">
        <v>6</v>
      </c>
      <c r="B164" s="2">
        <v>44244</v>
      </c>
      <c r="C164" s="2">
        <v>44245</v>
      </c>
      <c r="D164" t="s">
        <v>27</v>
      </c>
      <c r="E164" t="s">
        <v>159</v>
      </c>
      <c r="F164" t="s">
        <v>465</v>
      </c>
      <c r="G164">
        <v>250</v>
      </c>
      <c r="H164">
        <v>750</v>
      </c>
      <c r="I164">
        <v>3</v>
      </c>
      <c r="J164">
        <v>2579.6</v>
      </c>
      <c r="K164">
        <v>1934700</v>
      </c>
      <c r="L164">
        <v>2555.1</v>
      </c>
      <c r="M164">
        <v>-18375</v>
      </c>
      <c r="N164">
        <v>519.888375</v>
      </c>
      <c r="O164">
        <v>-18894.888374999999</v>
      </c>
      <c r="P164">
        <v>1916325</v>
      </c>
      <c r="Q164" t="s">
        <v>93</v>
      </c>
      <c r="R164">
        <v>2</v>
      </c>
      <c r="S164">
        <v>1</v>
      </c>
      <c r="T164">
        <v>2</v>
      </c>
      <c r="U164">
        <v>0</v>
      </c>
      <c r="V164">
        <v>900</v>
      </c>
      <c r="W164">
        <v>300</v>
      </c>
      <c r="X164">
        <v>114500</v>
      </c>
      <c r="Y164">
        <v>92500</v>
      </c>
      <c r="Z164">
        <v>4000000</v>
      </c>
      <c r="AA164">
        <v>2</v>
      </c>
      <c r="AC164" t="s">
        <v>586</v>
      </c>
      <c r="AD164" t="s">
        <v>571</v>
      </c>
      <c r="AE164" s="12">
        <v>44244.489583333336</v>
      </c>
      <c r="AF164">
        <v>256.53379999999999</v>
      </c>
      <c r="AG164" s="12">
        <v>44245.395833333336</v>
      </c>
      <c r="AH164" s="8">
        <v>252.2475</v>
      </c>
      <c r="AI164" s="13">
        <v>-1.67E-2</v>
      </c>
      <c r="AJ164" s="8">
        <v>-32043.56</v>
      </c>
      <c r="AK164" s="13">
        <v>-1.67E-2</v>
      </c>
      <c r="AL164">
        <v>7475.81</v>
      </c>
      <c r="AM164">
        <v>1917797.75</v>
      </c>
      <c r="AN164">
        <v>-453759.42</v>
      </c>
      <c r="AO164" s="12">
        <v>57</v>
      </c>
      <c r="AP164">
        <v>-562.16999999999996</v>
      </c>
      <c r="AQ164" s="13">
        <v>-1.67E-2</v>
      </c>
      <c r="AR164" s="13">
        <v>1.2E-2</v>
      </c>
      <c r="AS164" t="s">
        <v>572</v>
      </c>
      <c r="AU164" s="2">
        <v>44244</v>
      </c>
      <c r="AV164" t="s">
        <v>159</v>
      </c>
      <c r="AW164">
        <v>2579.6</v>
      </c>
      <c r="AX164">
        <v>2555.1</v>
      </c>
      <c r="AZ164" s="2">
        <f t="shared" si="14"/>
        <v>44244</v>
      </c>
      <c r="BA164" t="s">
        <v>156</v>
      </c>
      <c r="BB164">
        <v>256.53379999999999</v>
      </c>
      <c r="BC164" s="8">
        <v>252.2475</v>
      </c>
      <c r="BE164" t="str">
        <f t="shared" si="15"/>
        <v>INDUSTOWER44244</v>
      </c>
      <c r="BF164">
        <v>1</v>
      </c>
      <c r="BH164" t="str">
        <f t="shared" si="16"/>
        <v>LALPATHLAB44244</v>
      </c>
      <c r="BI164">
        <v>1</v>
      </c>
      <c r="BL164" t="str">
        <f t="shared" si="17"/>
        <v>LALPATHLAB44244</v>
      </c>
      <c r="BM164">
        <v>1</v>
      </c>
      <c r="BN164">
        <f t="shared" si="18"/>
        <v>1</v>
      </c>
      <c r="BR164" t="str">
        <f t="shared" si="19"/>
        <v>INDUSTOWER44244</v>
      </c>
      <c r="BS164">
        <v>1</v>
      </c>
      <c r="BT164">
        <f t="shared" si="20"/>
        <v>1</v>
      </c>
      <c r="BY164" s="12"/>
      <c r="CA164" s="12"/>
      <c r="CB164" s="2"/>
      <c r="CC164" s="13"/>
      <c r="CD164" s="8"/>
      <c r="CE164" s="13"/>
      <c r="CI164" s="12"/>
      <c r="CK164" s="13"/>
      <c r="CL164" s="13"/>
    </row>
    <row r="165" spans="1:90" x14ac:dyDescent="0.45">
      <c r="A165">
        <v>7</v>
      </c>
      <c r="B165" s="2">
        <v>44244</v>
      </c>
      <c r="C165" s="2">
        <v>44245</v>
      </c>
      <c r="D165" t="s">
        <v>27</v>
      </c>
      <c r="E165" t="s">
        <v>100</v>
      </c>
      <c r="F165" t="s">
        <v>456</v>
      </c>
      <c r="G165">
        <v>16000</v>
      </c>
      <c r="H165">
        <v>48000</v>
      </c>
      <c r="I165">
        <v>3</v>
      </c>
      <c r="J165">
        <v>42.1</v>
      </c>
      <c r="K165">
        <v>2020800</v>
      </c>
      <c r="L165">
        <v>42.05</v>
      </c>
      <c r="M165">
        <v>-2400.0000000002046</v>
      </c>
      <c r="N165">
        <v>545.29200000000003</v>
      </c>
      <c r="O165">
        <v>-2945.2920000002046</v>
      </c>
      <c r="P165">
        <v>2018399.9999999998</v>
      </c>
      <c r="Q165" t="s">
        <v>93</v>
      </c>
      <c r="R165">
        <v>1</v>
      </c>
      <c r="S165">
        <v>0</v>
      </c>
      <c r="T165">
        <v>2</v>
      </c>
      <c r="U165">
        <v>0</v>
      </c>
      <c r="V165">
        <v>900</v>
      </c>
      <c r="W165">
        <v>300</v>
      </c>
      <c r="X165">
        <v>114000</v>
      </c>
      <c r="Y165">
        <v>92500</v>
      </c>
      <c r="Z165">
        <v>4000000</v>
      </c>
      <c r="AA165">
        <v>2</v>
      </c>
      <c r="AC165" t="s">
        <v>581</v>
      </c>
      <c r="AD165" t="s">
        <v>571</v>
      </c>
      <c r="AE165" s="12">
        <v>44244.489583333336</v>
      </c>
      <c r="AF165">
        <v>2580.88</v>
      </c>
      <c r="AG165" s="12">
        <v>44245.395833333336</v>
      </c>
      <c r="AH165" s="8">
        <v>2552.4949999999999</v>
      </c>
      <c r="AI165" s="13">
        <v>-1.0999999999999999E-2</v>
      </c>
      <c r="AJ165" s="8">
        <v>-21092.3</v>
      </c>
      <c r="AK165" s="13">
        <v>-1.0999999999999999E-2</v>
      </c>
      <c r="AL165">
        <v>743.07910000000004</v>
      </c>
      <c r="AM165">
        <v>1917797.75</v>
      </c>
      <c r="AN165">
        <v>-474851.72</v>
      </c>
      <c r="AO165" s="12">
        <v>57</v>
      </c>
      <c r="AP165">
        <v>-370.04</v>
      </c>
      <c r="AQ165" s="13">
        <v>-1.38E-2</v>
      </c>
      <c r="AR165" s="13">
        <v>2.18E-2</v>
      </c>
      <c r="AS165" t="s">
        <v>572</v>
      </c>
      <c r="AU165" s="2">
        <v>44244</v>
      </c>
      <c r="AV165" t="s">
        <v>100</v>
      </c>
      <c r="AW165">
        <v>42.1</v>
      </c>
      <c r="AX165">
        <v>42.05</v>
      </c>
      <c r="AZ165" s="2">
        <f t="shared" si="14"/>
        <v>44244</v>
      </c>
      <c r="BA165" t="s">
        <v>159</v>
      </c>
      <c r="BB165">
        <v>2580.88</v>
      </c>
      <c r="BC165" s="8">
        <v>2552.4949999999999</v>
      </c>
      <c r="BE165" t="str">
        <f t="shared" si="15"/>
        <v>LALPATHLAB44244</v>
      </c>
      <c r="BF165">
        <v>1</v>
      </c>
      <c r="BH165" t="str">
        <f t="shared" si="16"/>
        <v>PNB44244</v>
      </c>
      <c r="BI165">
        <v>1</v>
      </c>
      <c r="BL165" t="str">
        <f t="shared" si="17"/>
        <v>PNB44244</v>
      </c>
      <c r="BM165">
        <v>1</v>
      </c>
      <c r="BN165">
        <f t="shared" si="18"/>
        <v>1</v>
      </c>
      <c r="BR165" t="str">
        <f t="shared" si="19"/>
        <v>LALPATHLAB44244</v>
      </c>
      <c r="BS165">
        <v>1</v>
      </c>
      <c r="BT165">
        <f t="shared" si="20"/>
        <v>1</v>
      </c>
      <c r="BY165" s="12"/>
      <c r="CA165" s="12"/>
      <c r="CB165" s="2"/>
      <c r="CC165" s="13"/>
      <c r="CD165" s="8"/>
      <c r="CE165" s="13"/>
      <c r="CI165" s="12"/>
      <c r="CK165" s="13"/>
      <c r="CL165" s="13"/>
    </row>
    <row r="166" spans="1:90" x14ac:dyDescent="0.45">
      <c r="A166">
        <v>1</v>
      </c>
      <c r="B166" s="2">
        <v>44245</v>
      </c>
      <c r="C166" s="2">
        <v>44246</v>
      </c>
      <c r="D166" t="s">
        <v>27</v>
      </c>
      <c r="E166" t="s">
        <v>59</v>
      </c>
      <c r="F166" t="s">
        <v>464</v>
      </c>
      <c r="G166">
        <v>11700</v>
      </c>
      <c r="H166">
        <v>23400</v>
      </c>
      <c r="I166">
        <v>2</v>
      </c>
      <c r="J166">
        <v>91.65</v>
      </c>
      <c r="K166">
        <v>2144610</v>
      </c>
      <c r="L166">
        <v>92.55</v>
      </c>
      <c r="M166">
        <v>21059.9999999998</v>
      </c>
      <c r="N166">
        <v>581.88779999999997</v>
      </c>
      <c r="O166">
        <v>20478.112199999799</v>
      </c>
      <c r="P166">
        <v>2165670</v>
      </c>
      <c r="Q166" t="s">
        <v>93</v>
      </c>
      <c r="R166">
        <v>0</v>
      </c>
      <c r="S166">
        <v>0</v>
      </c>
      <c r="T166">
        <v>2</v>
      </c>
      <c r="U166">
        <v>0</v>
      </c>
      <c r="V166">
        <v>900</v>
      </c>
      <c r="W166">
        <v>300</v>
      </c>
      <c r="X166">
        <v>115500</v>
      </c>
      <c r="Y166">
        <v>92500</v>
      </c>
      <c r="Z166">
        <v>4000000</v>
      </c>
      <c r="AA166">
        <v>2</v>
      </c>
      <c r="AC166" t="s">
        <v>587</v>
      </c>
      <c r="AD166" t="s">
        <v>571</v>
      </c>
      <c r="AE166" s="12">
        <v>44245.486111111109</v>
      </c>
      <c r="AF166">
        <v>560.04809999999998</v>
      </c>
      <c r="AG166" s="12">
        <v>44246.392361111109</v>
      </c>
      <c r="AH166" s="8">
        <v>571.96389999999997</v>
      </c>
      <c r="AI166" s="13">
        <v>2.1299999999999999E-2</v>
      </c>
      <c r="AJ166" s="8">
        <v>40532.15</v>
      </c>
      <c r="AK166" s="13">
        <v>2.1299999999999999E-2</v>
      </c>
      <c r="AL166">
        <v>3401.547</v>
      </c>
      <c r="AM166">
        <v>1905029.75</v>
      </c>
      <c r="AN166">
        <v>-434319.58</v>
      </c>
      <c r="AO166" s="12">
        <v>57</v>
      </c>
      <c r="AP166">
        <v>711.09</v>
      </c>
      <c r="AQ166" s="13">
        <v>-1.8700000000000001E-2</v>
      </c>
      <c r="AR166" s="13">
        <v>2.87E-2</v>
      </c>
      <c r="AS166" t="s">
        <v>572</v>
      </c>
      <c r="AU166" s="2">
        <v>44245</v>
      </c>
      <c r="AV166" t="s">
        <v>59</v>
      </c>
      <c r="AW166">
        <v>91.65</v>
      </c>
      <c r="AX166">
        <v>92.55</v>
      </c>
      <c r="AZ166" s="2">
        <f t="shared" si="14"/>
        <v>44245</v>
      </c>
      <c r="BA166" t="s">
        <v>127</v>
      </c>
      <c r="BB166">
        <v>560.04809999999998</v>
      </c>
      <c r="BC166" s="8">
        <v>571.96389999999997</v>
      </c>
      <c r="BE166" t="str">
        <f t="shared" si="15"/>
        <v>CONCOR44245</v>
      </c>
      <c r="BF166">
        <v>1</v>
      </c>
      <c r="BH166" t="str">
        <f t="shared" si="16"/>
        <v>BANKBARODA44245</v>
      </c>
      <c r="BI166">
        <v>1</v>
      </c>
      <c r="BL166" t="str">
        <f t="shared" si="17"/>
        <v>BANKBARODA44245</v>
      </c>
      <c r="BM166">
        <v>1</v>
      </c>
      <c r="BN166">
        <f t="shared" si="18"/>
        <v>1</v>
      </c>
      <c r="BR166" t="str">
        <f t="shared" si="19"/>
        <v>CONCOR44245</v>
      </c>
      <c r="BS166">
        <v>1</v>
      </c>
      <c r="BT166">
        <f t="shared" si="20"/>
        <v>1</v>
      </c>
      <c r="BY166" s="12"/>
      <c r="CA166" s="12"/>
      <c r="CB166" s="2"/>
      <c r="CC166" s="13"/>
      <c r="CD166" s="8"/>
      <c r="CE166" s="13"/>
      <c r="CI166" s="12"/>
      <c r="CK166" s="13"/>
      <c r="CL166" s="13"/>
    </row>
    <row r="167" spans="1:90" x14ac:dyDescent="0.45">
      <c r="A167">
        <v>2</v>
      </c>
      <c r="B167" s="2">
        <v>44245</v>
      </c>
      <c r="C167" s="2">
        <v>44246</v>
      </c>
      <c r="D167" t="s">
        <v>27</v>
      </c>
      <c r="E167" t="s">
        <v>127</v>
      </c>
      <c r="F167" t="s">
        <v>391</v>
      </c>
      <c r="G167">
        <v>1563</v>
      </c>
      <c r="H167">
        <v>3126</v>
      </c>
      <c r="I167">
        <v>2</v>
      </c>
      <c r="J167">
        <v>559.75</v>
      </c>
      <c r="K167">
        <v>1749778.5</v>
      </c>
      <c r="L167">
        <v>572.25</v>
      </c>
      <c r="M167">
        <v>39075</v>
      </c>
      <c r="N167">
        <v>477.71532000000002</v>
      </c>
      <c r="O167">
        <v>38597.284679999997</v>
      </c>
      <c r="P167">
        <v>1788853.5</v>
      </c>
      <c r="Q167" t="s">
        <v>93</v>
      </c>
      <c r="R167">
        <v>1</v>
      </c>
      <c r="S167">
        <v>0</v>
      </c>
      <c r="T167">
        <v>1</v>
      </c>
      <c r="U167">
        <v>0</v>
      </c>
      <c r="V167">
        <v>900</v>
      </c>
      <c r="W167">
        <v>300</v>
      </c>
      <c r="X167">
        <v>114000</v>
      </c>
      <c r="Y167">
        <v>92500</v>
      </c>
      <c r="Z167">
        <v>4000000</v>
      </c>
      <c r="AA167">
        <v>2</v>
      </c>
      <c r="AC167" t="s">
        <v>662</v>
      </c>
      <c r="AD167" t="s">
        <v>571</v>
      </c>
      <c r="AE167" s="12">
        <v>44245.486111111109</v>
      </c>
      <c r="AF167">
        <v>144.5814</v>
      </c>
      <c r="AG167" s="12">
        <v>44246.392361111109</v>
      </c>
      <c r="AH167" s="8">
        <v>147.92599999999999</v>
      </c>
      <c r="AI167" s="13">
        <v>2.3099999999999999E-2</v>
      </c>
      <c r="AJ167" s="8">
        <v>44069.03</v>
      </c>
      <c r="AK167" s="13">
        <v>2.3099999999999999E-2</v>
      </c>
      <c r="AL167">
        <v>13176.17</v>
      </c>
      <c r="AM167">
        <v>1905029.63</v>
      </c>
      <c r="AN167">
        <v>-390250.54</v>
      </c>
      <c r="AO167" s="12">
        <v>57</v>
      </c>
      <c r="AP167">
        <v>773.14</v>
      </c>
      <c r="AQ167" s="13">
        <v>-1.47E-2</v>
      </c>
      <c r="AR167" s="13">
        <v>3.2300000000000002E-2</v>
      </c>
      <c r="AS167" t="s">
        <v>572</v>
      </c>
      <c r="AU167" s="2">
        <v>44245</v>
      </c>
      <c r="AV167" t="s">
        <v>127</v>
      </c>
      <c r="AW167">
        <v>559.75</v>
      </c>
      <c r="AX167">
        <v>572.25</v>
      </c>
      <c r="AZ167" s="2">
        <f t="shared" si="14"/>
        <v>44245</v>
      </c>
      <c r="BA167" t="s">
        <v>114</v>
      </c>
      <c r="BB167">
        <v>144.5814</v>
      </c>
      <c r="BC167" s="8">
        <v>147.92599999999999</v>
      </c>
      <c r="BE167" t="str">
        <f t="shared" si="15"/>
        <v>GAIL44245</v>
      </c>
      <c r="BF167">
        <v>1</v>
      </c>
      <c r="BH167" t="str">
        <f t="shared" si="16"/>
        <v>CONCOR44245</v>
      </c>
      <c r="BI167">
        <v>1</v>
      </c>
      <c r="BL167" t="str">
        <f t="shared" si="17"/>
        <v>CONCOR44245</v>
      </c>
      <c r="BM167">
        <v>1</v>
      </c>
      <c r="BN167">
        <f t="shared" si="18"/>
        <v>1</v>
      </c>
      <c r="BR167" t="str">
        <f t="shared" si="19"/>
        <v>GAIL44245</v>
      </c>
      <c r="BS167">
        <v>1</v>
      </c>
      <c r="BT167">
        <f t="shared" si="20"/>
        <v>1</v>
      </c>
      <c r="BY167" s="12"/>
      <c r="CA167" s="12"/>
      <c r="CB167" s="2"/>
      <c r="CC167" s="13"/>
      <c r="CD167" s="8"/>
      <c r="CE167" s="13"/>
      <c r="CI167" s="12"/>
      <c r="CK167" s="13"/>
      <c r="CL167" s="13"/>
    </row>
    <row r="168" spans="1:90" x14ac:dyDescent="0.45">
      <c r="A168">
        <v>3</v>
      </c>
      <c r="B168" s="2">
        <v>44245</v>
      </c>
      <c r="C168" s="2">
        <v>44246</v>
      </c>
      <c r="D168" t="s">
        <v>27</v>
      </c>
      <c r="E168" t="s">
        <v>114</v>
      </c>
      <c r="F168" t="s">
        <v>466</v>
      </c>
      <c r="G168">
        <v>6100</v>
      </c>
      <c r="H168">
        <v>12200</v>
      </c>
      <c r="I168">
        <v>2</v>
      </c>
      <c r="J168">
        <v>144.6</v>
      </c>
      <c r="K168">
        <v>1764120</v>
      </c>
      <c r="L168">
        <v>148</v>
      </c>
      <c r="M168">
        <v>41480.000000000073</v>
      </c>
      <c r="N168">
        <v>481.91219999999998</v>
      </c>
      <c r="O168">
        <v>40998.087800000074</v>
      </c>
      <c r="P168">
        <v>1805600</v>
      </c>
      <c r="Q168" t="s">
        <v>93</v>
      </c>
      <c r="R168">
        <v>1</v>
      </c>
      <c r="S168">
        <v>0</v>
      </c>
      <c r="T168">
        <v>1</v>
      </c>
      <c r="U168">
        <v>0</v>
      </c>
      <c r="V168">
        <v>900</v>
      </c>
      <c r="W168">
        <v>300</v>
      </c>
      <c r="X168">
        <v>114000</v>
      </c>
      <c r="Y168">
        <v>92500</v>
      </c>
      <c r="Z168">
        <v>4000000</v>
      </c>
      <c r="AA168">
        <v>2</v>
      </c>
      <c r="AC168" t="s">
        <v>599</v>
      </c>
      <c r="AD168" t="s">
        <v>571</v>
      </c>
      <c r="AE168" s="12">
        <v>44245.486111111109</v>
      </c>
      <c r="AF168">
        <v>555.14359999999999</v>
      </c>
      <c r="AG168" s="12">
        <v>44246.392361111109</v>
      </c>
      <c r="AH168" s="8">
        <v>545.87699999999995</v>
      </c>
      <c r="AI168" s="13">
        <v>-1.67E-2</v>
      </c>
      <c r="AJ168" s="8">
        <v>-31799.25</v>
      </c>
      <c r="AK168" s="13">
        <v>-1.67E-2</v>
      </c>
      <c r="AL168">
        <v>3431.598</v>
      </c>
      <c r="AM168">
        <v>1905029.63</v>
      </c>
      <c r="AN168">
        <v>-422049.79</v>
      </c>
      <c r="AO168" s="12">
        <v>57</v>
      </c>
      <c r="AP168">
        <v>-557.88</v>
      </c>
      <c r="AQ168" s="13">
        <v>-2.6100000000000002E-2</v>
      </c>
      <c r="AR168" s="13">
        <v>3.3E-3</v>
      </c>
      <c r="AS168" t="s">
        <v>572</v>
      </c>
      <c r="AU168" s="2">
        <v>44245</v>
      </c>
      <c r="AV168" t="s">
        <v>114</v>
      </c>
      <c r="AW168">
        <v>144.6</v>
      </c>
      <c r="AX168">
        <v>148</v>
      </c>
      <c r="AZ168" s="2">
        <f t="shared" si="14"/>
        <v>44245</v>
      </c>
      <c r="BA168" t="s">
        <v>101</v>
      </c>
      <c r="BB168">
        <v>555.14359999999999</v>
      </c>
      <c r="BC168" s="8">
        <v>545.87699999999995</v>
      </c>
      <c r="BE168" t="str">
        <f t="shared" si="15"/>
        <v>UPL44245</v>
      </c>
      <c r="BF168">
        <v>1</v>
      </c>
      <c r="BH168" t="str">
        <f t="shared" si="16"/>
        <v>GAIL44245</v>
      </c>
      <c r="BI168">
        <v>1</v>
      </c>
      <c r="BL168" t="str">
        <f t="shared" si="17"/>
        <v>GAIL44245</v>
      </c>
      <c r="BM168">
        <v>1</v>
      </c>
      <c r="BN168">
        <f t="shared" si="18"/>
        <v>1</v>
      </c>
      <c r="BR168" t="str">
        <f t="shared" si="19"/>
        <v>UPL44245</v>
      </c>
      <c r="BS168">
        <v>1</v>
      </c>
      <c r="BT168">
        <f t="shared" si="20"/>
        <v>1</v>
      </c>
      <c r="BY168" s="12"/>
      <c r="CA168" s="12"/>
      <c r="CB168" s="2"/>
      <c r="CC168" s="13"/>
      <c r="CD168" s="8"/>
      <c r="CE168" s="13"/>
      <c r="CI168" s="12"/>
      <c r="CK168" s="13"/>
      <c r="CL168" s="13"/>
    </row>
    <row r="169" spans="1:90" x14ac:dyDescent="0.45">
      <c r="A169">
        <v>4</v>
      </c>
      <c r="B169" s="2">
        <v>44245</v>
      </c>
      <c r="C169" s="2">
        <v>44246</v>
      </c>
      <c r="D169" t="s">
        <v>27</v>
      </c>
      <c r="E169" t="s">
        <v>45</v>
      </c>
      <c r="F169" t="s">
        <v>467</v>
      </c>
      <c r="G169">
        <v>2700</v>
      </c>
      <c r="H169">
        <v>8100</v>
      </c>
      <c r="I169">
        <v>3</v>
      </c>
      <c r="J169">
        <v>249.35</v>
      </c>
      <c r="K169">
        <v>2019735</v>
      </c>
      <c r="L169">
        <v>242.9</v>
      </c>
      <c r="M169">
        <v>-52244.999999999905</v>
      </c>
      <c r="N169">
        <v>538.27537500000005</v>
      </c>
      <c r="O169">
        <v>-52783.275374999903</v>
      </c>
      <c r="P169">
        <v>1967490</v>
      </c>
      <c r="Q169" t="s">
        <v>93</v>
      </c>
      <c r="R169">
        <v>1</v>
      </c>
      <c r="S169">
        <v>0</v>
      </c>
      <c r="T169">
        <v>2</v>
      </c>
      <c r="U169">
        <v>0</v>
      </c>
      <c r="V169">
        <v>900</v>
      </c>
      <c r="W169">
        <v>300</v>
      </c>
      <c r="X169">
        <v>114000</v>
      </c>
      <c r="Y169">
        <v>92500</v>
      </c>
      <c r="Z169">
        <v>4000000</v>
      </c>
      <c r="AA169">
        <v>2</v>
      </c>
      <c r="AC169" t="s">
        <v>661</v>
      </c>
      <c r="AD169" t="s">
        <v>571</v>
      </c>
      <c r="AE169" s="12">
        <v>44245.486111111109</v>
      </c>
      <c r="AF169">
        <v>91.675579999999997</v>
      </c>
      <c r="AG169" s="12">
        <v>44246.395833333336</v>
      </c>
      <c r="AH169" s="8">
        <v>92.457449999999994</v>
      </c>
      <c r="AI169" s="13">
        <v>8.5000000000000006E-3</v>
      </c>
      <c r="AJ169" s="8">
        <v>16247.98</v>
      </c>
      <c r="AK169" s="13">
        <v>8.5000000000000006E-3</v>
      </c>
      <c r="AL169">
        <v>20780.12</v>
      </c>
      <c r="AM169">
        <v>1905029.75</v>
      </c>
      <c r="AN169">
        <v>-405801.81</v>
      </c>
      <c r="AO169" s="12">
        <v>58</v>
      </c>
      <c r="AP169">
        <v>280.14</v>
      </c>
      <c r="AQ169" s="13">
        <v>-4.5999999999999999E-3</v>
      </c>
      <c r="AR169" s="13">
        <v>6.7900000000000002E-2</v>
      </c>
      <c r="AS169" t="s">
        <v>572</v>
      </c>
      <c r="AU169" s="2">
        <v>44245</v>
      </c>
      <c r="AV169" t="s">
        <v>45</v>
      </c>
      <c r="AW169">
        <v>249.35</v>
      </c>
      <c r="AX169">
        <v>242.9</v>
      </c>
      <c r="AZ169" s="2">
        <f t="shared" si="14"/>
        <v>44245</v>
      </c>
      <c r="BA169" t="s">
        <v>59</v>
      </c>
      <c r="BB169">
        <v>91.675579999999997</v>
      </c>
      <c r="BC169" s="8">
        <v>92.457449999999994</v>
      </c>
      <c r="BE169" t="str">
        <f t="shared" si="15"/>
        <v>BANKBARODA44245</v>
      </c>
      <c r="BF169">
        <v>1</v>
      </c>
      <c r="BH169" t="str">
        <f t="shared" si="16"/>
        <v>HINDPETRO44245</v>
      </c>
      <c r="BI169">
        <v>1</v>
      </c>
      <c r="BL169" t="str">
        <f t="shared" si="17"/>
        <v>HINDPETRO44245</v>
      </c>
      <c r="BM169">
        <v>1</v>
      </c>
      <c r="BN169">
        <f t="shared" si="18"/>
        <v>1</v>
      </c>
      <c r="BR169" t="str">
        <f t="shared" si="19"/>
        <v>BANKBARODA44245</v>
      </c>
      <c r="BS169">
        <v>1</v>
      </c>
      <c r="BT169">
        <f t="shared" si="20"/>
        <v>1</v>
      </c>
      <c r="BY169" s="12"/>
      <c r="CA169" s="12"/>
      <c r="CB169" s="2"/>
      <c r="CC169" s="13"/>
      <c r="CD169" s="8"/>
      <c r="CE169" s="13"/>
      <c r="CI169" s="12"/>
      <c r="CK169" s="13"/>
      <c r="CL169" s="13"/>
    </row>
    <row r="170" spans="1:90" x14ac:dyDescent="0.45">
      <c r="A170">
        <v>5</v>
      </c>
      <c r="B170" s="2">
        <v>44245</v>
      </c>
      <c r="C170" s="2">
        <v>44246</v>
      </c>
      <c r="D170" t="s">
        <v>27</v>
      </c>
      <c r="E170" t="s">
        <v>89</v>
      </c>
      <c r="F170" t="s">
        <v>461</v>
      </c>
      <c r="G170">
        <v>1375</v>
      </c>
      <c r="H170">
        <v>2750</v>
      </c>
      <c r="I170">
        <v>2</v>
      </c>
      <c r="J170">
        <v>583</v>
      </c>
      <c r="K170">
        <v>1603250</v>
      </c>
      <c r="L170">
        <v>558.70000000000005</v>
      </c>
      <c r="M170">
        <v>-66824.999999999869</v>
      </c>
      <c r="N170">
        <v>423.85612500000002</v>
      </c>
      <c r="O170">
        <v>-67248.856124999875</v>
      </c>
      <c r="P170">
        <v>1536425.0000000002</v>
      </c>
      <c r="Q170" t="s">
        <v>93</v>
      </c>
      <c r="R170">
        <v>1</v>
      </c>
      <c r="S170">
        <v>0</v>
      </c>
      <c r="T170">
        <v>1</v>
      </c>
      <c r="U170">
        <v>0</v>
      </c>
      <c r="V170">
        <v>900</v>
      </c>
      <c r="W170">
        <v>300</v>
      </c>
      <c r="X170">
        <v>114000</v>
      </c>
      <c r="Y170">
        <v>92500</v>
      </c>
      <c r="Z170">
        <v>4000000</v>
      </c>
      <c r="AA170">
        <v>2</v>
      </c>
      <c r="AC170" t="s">
        <v>663</v>
      </c>
      <c r="AD170" t="s">
        <v>571</v>
      </c>
      <c r="AE170" s="12">
        <v>44245.486111111109</v>
      </c>
      <c r="AF170">
        <v>249.49639999999999</v>
      </c>
      <c r="AG170" s="12">
        <v>44246.395833333336</v>
      </c>
      <c r="AH170" s="8">
        <v>242.75700000000001</v>
      </c>
      <c r="AI170" s="13">
        <v>-2.7E-2</v>
      </c>
      <c r="AJ170" s="8">
        <v>-51458.68</v>
      </c>
      <c r="AK170" s="13">
        <v>-2.7E-2</v>
      </c>
      <c r="AL170">
        <v>7635.4989999999998</v>
      </c>
      <c r="AM170">
        <v>1905029.63</v>
      </c>
      <c r="AN170">
        <v>-457260.49</v>
      </c>
      <c r="AO170" s="12">
        <v>58</v>
      </c>
      <c r="AP170">
        <v>-887.22</v>
      </c>
      <c r="AQ170" s="13">
        <v>-2.7E-2</v>
      </c>
      <c r="AR170" s="13">
        <v>1.32E-2</v>
      </c>
      <c r="AS170" t="s">
        <v>572</v>
      </c>
      <c r="AU170" s="2">
        <v>44245</v>
      </c>
      <c r="AV170" t="s">
        <v>89</v>
      </c>
      <c r="AW170">
        <v>583</v>
      </c>
      <c r="AX170">
        <v>558.70000000000005</v>
      </c>
      <c r="AZ170" s="2">
        <f t="shared" si="14"/>
        <v>44245</v>
      </c>
      <c r="BA170" t="s">
        <v>45</v>
      </c>
      <c r="BB170">
        <v>249.49639999999999</v>
      </c>
      <c r="BC170" s="8">
        <v>242.75700000000001</v>
      </c>
      <c r="BE170" t="str">
        <f t="shared" si="15"/>
        <v>HINDPETRO44245</v>
      </c>
      <c r="BF170">
        <v>1</v>
      </c>
      <c r="BH170" t="str">
        <f t="shared" si="16"/>
        <v>IGL44245</v>
      </c>
      <c r="BI170">
        <v>1</v>
      </c>
      <c r="BL170" t="str">
        <f t="shared" si="17"/>
        <v>IGL44245</v>
      </c>
      <c r="BM170">
        <v>1</v>
      </c>
      <c r="BN170">
        <f t="shared" si="18"/>
        <v>1</v>
      </c>
      <c r="BR170" t="str">
        <f t="shared" si="19"/>
        <v>HINDPETRO44245</v>
      </c>
      <c r="BS170">
        <v>1</v>
      </c>
      <c r="BT170">
        <f t="shared" si="20"/>
        <v>1</v>
      </c>
      <c r="BY170" s="12"/>
      <c r="CA170" s="12"/>
      <c r="CB170" s="2"/>
      <c r="CC170" s="13"/>
      <c r="CD170" s="8"/>
      <c r="CE170" s="13"/>
      <c r="CI170" s="12"/>
      <c r="CK170" s="13"/>
      <c r="CL170" s="13"/>
    </row>
    <row r="171" spans="1:90" x14ac:dyDescent="0.45">
      <c r="A171">
        <v>6</v>
      </c>
      <c r="B171" s="2">
        <v>44245</v>
      </c>
      <c r="C171" s="2">
        <v>44246</v>
      </c>
      <c r="D171" t="s">
        <v>27</v>
      </c>
      <c r="E171" t="s">
        <v>108</v>
      </c>
      <c r="F171" t="s">
        <v>415</v>
      </c>
      <c r="G171">
        <v>6500</v>
      </c>
      <c r="H171">
        <v>19500</v>
      </c>
      <c r="I171">
        <v>3</v>
      </c>
      <c r="J171">
        <v>99.2</v>
      </c>
      <c r="K171">
        <v>1934400</v>
      </c>
      <c r="L171">
        <v>98.466666669999995</v>
      </c>
      <c r="M171">
        <v>-14299.999935000151</v>
      </c>
      <c r="N171">
        <v>520.35750000877499</v>
      </c>
      <c r="O171">
        <v>-14820.357435008926</v>
      </c>
      <c r="P171">
        <v>1920100.0000649998</v>
      </c>
      <c r="Q171" t="s">
        <v>93</v>
      </c>
      <c r="R171">
        <v>1</v>
      </c>
      <c r="S171">
        <v>0</v>
      </c>
      <c r="T171">
        <v>2</v>
      </c>
      <c r="U171">
        <v>0</v>
      </c>
      <c r="V171">
        <v>900</v>
      </c>
      <c r="W171">
        <v>300</v>
      </c>
      <c r="X171">
        <v>114000</v>
      </c>
      <c r="Y171">
        <v>92500</v>
      </c>
      <c r="Z171">
        <v>4000000</v>
      </c>
      <c r="AA171">
        <v>2</v>
      </c>
      <c r="AC171" t="s">
        <v>658</v>
      </c>
      <c r="AD171" t="s">
        <v>571</v>
      </c>
      <c r="AE171" s="12">
        <v>44245.486111111109</v>
      </c>
      <c r="AF171">
        <v>583.29819999999995</v>
      </c>
      <c r="AG171" s="12">
        <v>44246.395833333336</v>
      </c>
      <c r="AH171" s="8">
        <v>555.54390000000001</v>
      </c>
      <c r="AI171" s="13">
        <v>-4.7600000000000003E-2</v>
      </c>
      <c r="AJ171" s="8">
        <v>-90644.49</v>
      </c>
      <c r="AK171" s="13">
        <v>-4.7600000000000003E-2</v>
      </c>
      <c r="AL171">
        <v>3265.962</v>
      </c>
      <c r="AM171">
        <v>1905029.75</v>
      </c>
      <c r="AN171">
        <v>-547904.98</v>
      </c>
      <c r="AO171" s="12">
        <v>58</v>
      </c>
      <c r="AP171">
        <v>-1562.84</v>
      </c>
      <c r="AQ171" s="13">
        <v>-4.8300000000000003E-2</v>
      </c>
      <c r="AR171" s="13">
        <v>0</v>
      </c>
      <c r="AS171" t="s">
        <v>572</v>
      </c>
      <c r="AU171" s="2">
        <v>44245</v>
      </c>
      <c r="AV171" t="s">
        <v>108</v>
      </c>
      <c r="AW171">
        <v>99.2</v>
      </c>
      <c r="AX171">
        <v>98.466666669999995</v>
      </c>
      <c r="AZ171" s="2">
        <f t="shared" si="14"/>
        <v>44245</v>
      </c>
      <c r="BA171" t="s">
        <v>89</v>
      </c>
      <c r="BB171">
        <v>583.29819999999995</v>
      </c>
      <c r="BC171" s="8">
        <v>555.54390000000001</v>
      </c>
      <c r="BE171" t="str">
        <f t="shared" si="15"/>
        <v>IGL44245</v>
      </c>
      <c r="BF171">
        <v>1</v>
      </c>
      <c r="BH171" t="str">
        <f t="shared" si="16"/>
        <v>IOC44245</v>
      </c>
      <c r="BI171">
        <v>1</v>
      </c>
      <c r="BL171" t="str">
        <f t="shared" si="17"/>
        <v>IOC44245</v>
      </c>
      <c r="BM171">
        <v>1</v>
      </c>
      <c r="BN171">
        <f t="shared" si="18"/>
        <v>1</v>
      </c>
      <c r="BR171" t="str">
        <f t="shared" si="19"/>
        <v>IGL44245</v>
      </c>
      <c r="BS171">
        <v>1</v>
      </c>
      <c r="BT171">
        <f t="shared" si="20"/>
        <v>1</v>
      </c>
      <c r="BY171" s="12"/>
      <c r="CA171" s="12"/>
      <c r="CB171" s="2"/>
      <c r="CC171" s="13"/>
      <c r="CD171" s="8"/>
      <c r="CE171" s="13"/>
      <c r="CI171" s="12"/>
      <c r="CK171" s="13"/>
      <c r="CL171" s="13"/>
    </row>
    <row r="172" spans="1:90" x14ac:dyDescent="0.45">
      <c r="A172">
        <v>7</v>
      </c>
      <c r="B172" s="2">
        <v>44245</v>
      </c>
      <c r="C172" s="2">
        <v>44246</v>
      </c>
      <c r="D172" t="s">
        <v>27</v>
      </c>
      <c r="E172" t="s">
        <v>107</v>
      </c>
      <c r="F172" t="s">
        <v>462</v>
      </c>
      <c r="G172">
        <v>600</v>
      </c>
      <c r="H172">
        <v>1800</v>
      </c>
      <c r="I172">
        <v>3</v>
      </c>
      <c r="J172">
        <v>1210.5</v>
      </c>
      <c r="K172">
        <v>2178900</v>
      </c>
      <c r="L172">
        <v>1173.4833333300001</v>
      </c>
      <c r="M172">
        <v>-66630.000005999915</v>
      </c>
      <c r="N172">
        <v>579.3079499991901</v>
      </c>
      <c r="O172">
        <v>-67209.307955999102</v>
      </c>
      <c r="P172">
        <v>2112269.999994</v>
      </c>
      <c r="Q172" t="s">
        <v>93</v>
      </c>
      <c r="R172">
        <v>1</v>
      </c>
      <c r="S172">
        <v>0</v>
      </c>
      <c r="T172">
        <v>2</v>
      </c>
      <c r="U172">
        <v>0</v>
      </c>
      <c r="V172">
        <v>900</v>
      </c>
      <c r="W172">
        <v>300</v>
      </c>
      <c r="X172">
        <v>114000</v>
      </c>
      <c r="Y172">
        <v>92500</v>
      </c>
      <c r="Z172">
        <v>4000000</v>
      </c>
      <c r="AA172">
        <v>2</v>
      </c>
      <c r="AC172" t="s">
        <v>611</v>
      </c>
      <c r="AD172" t="s">
        <v>571</v>
      </c>
      <c r="AE172" s="12">
        <v>44245.486111111109</v>
      </c>
      <c r="AF172">
        <v>99.268379999999993</v>
      </c>
      <c r="AG172" s="12">
        <v>44246.395833333336</v>
      </c>
      <c r="AH172" s="8">
        <v>98.451449999999994</v>
      </c>
      <c r="AI172" s="13">
        <v>-8.2000000000000007E-3</v>
      </c>
      <c r="AJ172" s="8">
        <v>-15676.88</v>
      </c>
      <c r="AK172" s="13">
        <v>-8.2000000000000007E-3</v>
      </c>
      <c r="AL172">
        <v>19190.7</v>
      </c>
      <c r="AM172">
        <v>1905029.63</v>
      </c>
      <c r="AN172">
        <v>-563581.86</v>
      </c>
      <c r="AO172" s="12">
        <v>58</v>
      </c>
      <c r="AP172">
        <v>-270.29000000000002</v>
      </c>
      <c r="AQ172" s="13">
        <v>-8.2000000000000007E-3</v>
      </c>
      <c r="AR172" s="13">
        <v>1.44E-2</v>
      </c>
      <c r="AS172" t="s">
        <v>572</v>
      </c>
      <c r="AU172" s="2">
        <v>44245</v>
      </c>
      <c r="AV172" t="s">
        <v>107</v>
      </c>
      <c r="AW172">
        <v>1210.5</v>
      </c>
      <c r="AX172">
        <v>1173.4833333300001</v>
      </c>
      <c r="AZ172" s="2">
        <f t="shared" si="14"/>
        <v>44245</v>
      </c>
      <c r="BA172" t="s">
        <v>108</v>
      </c>
      <c r="BB172">
        <v>99.268379999999993</v>
      </c>
      <c r="BC172" s="8">
        <v>98.451449999999994</v>
      </c>
      <c r="BE172" t="str">
        <f t="shared" si="15"/>
        <v>IOC44245</v>
      </c>
      <c r="BF172">
        <v>1</v>
      </c>
      <c r="BH172" t="str">
        <f t="shared" si="16"/>
        <v>MGL44245</v>
      </c>
      <c r="BI172">
        <v>1</v>
      </c>
      <c r="BL172" t="str">
        <f t="shared" si="17"/>
        <v>MGL44245</v>
      </c>
      <c r="BM172">
        <v>1</v>
      </c>
      <c r="BN172">
        <f t="shared" si="18"/>
        <v>1</v>
      </c>
      <c r="BR172" t="str">
        <f t="shared" si="19"/>
        <v>IOC44245</v>
      </c>
      <c r="BS172">
        <v>1</v>
      </c>
      <c r="BT172">
        <f t="shared" si="20"/>
        <v>1</v>
      </c>
      <c r="BY172" s="12"/>
      <c r="CA172" s="12"/>
      <c r="CB172" s="2"/>
      <c r="CC172" s="13"/>
      <c r="CD172" s="8"/>
      <c r="CE172" s="13"/>
      <c r="CI172" s="12"/>
      <c r="CK172" s="13"/>
      <c r="CL172" s="13"/>
    </row>
    <row r="173" spans="1:90" x14ac:dyDescent="0.45">
      <c r="A173">
        <v>8</v>
      </c>
      <c r="B173" s="2">
        <v>44245</v>
      </c>
      <c r="C173" s="2">
        <v>44246</v>
      </c>
      <c r="D173" t="s">
        <v>27</v>
      </c>
      <c r="E173" t="s">
        <v>147</v>
      </c>
      <c r="F173" t="s">
        <v>430</v>
      </c>
      <c r="G173">
        <v>250</v>
      </c>
      <c r="H173">
        <v>250</v>
      </c>
      <c r="I173">
        <v>1</v>
      </c>
      <c r="J173">
        <v>5197.75</v>
      </c>
      <c r="K173">
        <v>1299437.5</v>
      </c>
      <c r="L173">
        <v>5185</v>
      </c>
      <c r="M173">
        <v>-3187.5</v>
      </c>
      <c r="N173">
        <v>350.41781250000003</v>
      </c>
      <c r="O173">
        <v>-3537.9178124999999</v>
      </c>
      <c r="P173">
        <v>1296250</v>
      </c>
      <c r="Q173" t="s">
        <v>93</v>
      </c>
      <c r="R173">
        <v>1</v>
      </c>
      <c r="S173">
        <v>0</v>
      </c>
      <c r="T173">
        <v>2</v>
      </c>
      <c r="U173">
        <v>0</v>
      </c>
      <c r="V173">
        <v>900</v>
      </c>
      <c r="W173">
        <v>300</v>
      </c>
      <c r="X173">
        <v>114000</v>
      </c>
      <c r="Y173">
        <v>92500</v>
      </c>
      <c r="Z173">
        <v>4000000</v>
      </c>
      <c r="AA173">
        <v>2</v>
      </c>
      <c r="AC173" t="s">
        <v>659</v>
      </c>
      <c r="AD173" t="s">
        <v>571</v>
      </c>
      <c r="AE173" s="12">
        <v>44245.486111111109</v>
      </c>
      <c r="AF173">
        <v>1211.098</v>
      </c>
      <c r="AG173" s="12">
        <v>44246.395833333336</v>
      </c>
      <c r="AH173" s="8">
        <v>1173.425</v>
      </c>
      <c r="AI173" s="13">
        <v>-3.1099999999999999E-2</v>
      </c>
      <c r="AJ173" s="8">
        <v>-59258.76</v>
      </c>
      <c r="AK173" s="13">
        <v>-3.1099999999999999E-2</v>
      </c>
      <c r="AL173">
        <v>1572.9770000000001</v>
      </c>
      <c r="AM173">
        <v>1905029.63</v>
      </c>
      <c r="AN173">
        <v>-622840.62</v>
      </c>
      <c r="AO173" s="12">
        <v>58</v>
      </c>
      <c r="AP173">
        <v>-1021.7</v>
      </c>
      <c r="AQ173" s="13">
        <v>-4.0599999999999997E-2</v>
      </c>
      <c r="AR173" s="13">
        <v>4.8999999999999998E-3</v>
      </c>
      <c r="AS173" t="s">
        <v>572</v>
      </c>
      <c r="AU173" s="2">
        <v>44245</v>
      </c>
      <c r="AV173" t="s">
        <v>147</v>
      </c>
      <c r="AW173">
        <v>5197.75</v>
      </c>
      <c r="AX173">
        <v>5185</v>
      </c>
      <c r="AZ173" s="2">
        <f t="shared" si="14"/>
        <v>44245</v>
      </c>
      <c r="BA173" t="s">
        <v>107</v>
      </c>
      <c r="BB173">
        <v>1211.098</v>
      </c>
      <c r="BC173" s="8">
        <v>1173.425</v>
      </c>
      <c r="BE173" t="str">
        <f t="shared" si="15"/>
        <v>MGL44245</v>
      </c>
      <c r="BF173">
        <v>1</v>
      </c>
      <c r="BH173" t="str">
        <f t="shared" si="16"/>
        <v>NAUKRI44245</v>
      </c>
      <c r="BI173">
        <v>1</v>
      </c>
      <c r="BL173" t="str">
        <f t="shared" si="17"/>
        <v>NAUKRI44245</v>
      </c>
      <c r="BM173">
        <v>1</v>
      </c>
      <c r="BN173">
        <f t="shared" si="18"/>
        <v>1</v>
      </c>
      <c r="BR173" t="str">
        <f t="shared" si="19"/>
        <v>MGL44245</v>
      </c>
      <c r="BS173">
        <v>1</v>
      </c>
      <c r="BT173">
        <f t="shared" si="20"/>
        <v>1</v>
      </c>
      <c r="BY173" s="12"/>
      <c r="CA173" s="12"/>
      <c r="CB173" s="2"/>
      <c r="CC173" s="13"/>
      <c r="CD173" s="8"/>
      <c r="CE173" s="13"/>
      <c r="CI173" s="12"/>
      <c r="CK173" s="13"/>
      <c r="CL173" s="13"/>
    </row>
    <row r="174" spans="1:90" x14ac:dyDescent="0.45">
      <c r="A174">
        <v>9</v>
      </c>
      <c r="B174" s="2">
        <v>44245</v>
      </c>
      <c r="C174" s="2">
        <v>44246</v>
      </c>
      <c r="D174" t="s">
        <v>27</v>
      </c>
      <c r="E174" t="s">
        <v>129</v>
      </c>
      <c r="F174" t="s">
        <v>449</v>
      </c>
      <c r="G174">
        <v>7700</v>
      </c>
      <c r="H174">
        <v>15400</v>
      </c>
      <c r="I174">
        <v>2</v>
      </c>
      <c r="J174">
        <v>109.95</v>
      </c>
      <c r="K174">
        <v>1693230</v>
      </c>
      <c r="L174">
        <v>109.65</v>
      </c>
      <c r="M174">
        <v>-4619.9999999999563</v>
      </c>
      <c r="N174">
        <v>456.54840000000002</v>
      </c>
      <c r="O174">
        <v>-5076.548399999956</v>
      </c>
      <c r="P174">
        <v>1688610</v>
      </c>
      <c r="Q174" t="s">
        <v>93</v>
      </c>
      <c r="R174">
        <v>1</v>
      </c>
      <c r="S174">
        <v>0</v>
      </c>
      <c r="T174">
        <v>1</v>
      </c>
      <c r="U174">
        <v>0</v>
      </c>
      <c r="V174">
        <v>900</v>
      </c>
      <c r="W174">
        <v>300</v>
      </c>
      <c r="X174">
        <v>114000</v>
      </c>
      <c r="Y174">
        <v>92500</v>
      </c>
      <c r="Z174">
        <v>4000000</v>
      </c>
      <c r="AA174">
        <v>2</v>
      </c>
      <c r="AC174" t="s">
        <v>626</v>
      </c>
      <c r="AD174" t="s">
        <v>571</v>
      </c>
      <c r="AE174" s="12">
        <v>44245.486111111109</v>
      </c>
      <c r="AF174">
        <v>5200.3490000000002</v>
      </c>
      <c r="AG174" s="12">
        <v>44246.395833333336</v>
      </c>
      <c r="AH174" s="8">
        <v>5179.8149999999996</v>
      </c>
      <c r="AI174" s="13">
        <v>-3.8999999999999998E-3</v>
      </c>
      <c r="AJ174" s="8">
        <v>-7522.16</v>
      </c>
      <c r="AK174" s="13">
        <v>-3.8999999999999998E-3</v>
      </c>
      <c r="AL174">
        <v>366.32729999999998</v>
      </c>
      <c r="AM174">
        <v>1905029.63</v>
      </c>
      <c r="AN174">
        <v>-630362.79</v>
      </c>
      <c r="AO174" s="12">
        <v>58</v>
      </c>
      <c r="AP174">
        <v>-129.69</v>
      </c>
      <c r="AQ174" s="13">
        <v>-9.7000000000000003E-3</v>
      </c>
      <c r="AR174" s="13">
        <v>2.9899999999999999E-2</v>
      </c>
      <c r="AS174" t="s">
        <v>572</v>
      </c>
      <c r="AU174" s="2">
        <v>44245</v>
      </c>
      <c r="AV174" t="s">
        <v>129</v>
      </c>
      <c r="AW174">
        <v>109.95</v>
      </c>
      <c r="AX174">
        <v>109.65</v>
      </c>
      <c r="AZ174" s="2">
        <f t="shared" si="14"/>
        <v>44245</v>
      </c>
      <c r="BA174" t="s">
        <v>147</v>
      </c>
      <c r="BB174">
        <v>5200.3490000000002</v>
      </c>
      <c r="BC174" s="8">
        <v>5179.8149999999996</v>
      </c>
      <c r="BE174" t="str">
        <f t="shared" si="15"/>
        <v>NAUKRI44245</v>
      </c>
      <c r="BF174">
        <v>1</v>
      </c>
      <c r="BH174" t="str">
        <f t="shared" si="16"/>
        <v>ONGC44245</v>
      </c>
      <c r="BI174">
        <v>1</v>
      </c>
      <c r="BL174" t="str">
        <f t="shared" si="17"/>
        <v>ONGC44245</v>
      </c>
      <c r="BM174">
        <v>1</v>
      </c>
      <c r="BN174">
        <f t="shared" si="18"/>
        <v>1</v>
      </c>
      <c r="BR174" t="str">
        <f t="shared" si="19"/>
        <v>NAUKRI44245</v>
      </c>
      <c r="BS174">
        <v>1</v>
      </c>
      <c r="BT174">
        <f t="shared" si="20"/>
        <v>1</v>
      </c>
      <c r="BY174" s="12"/>
      <c r="CA174" s="12"/>
      <c r="CB174" s="2"/>
      <c r="CC174" s="13"/>
      <c r="CD174" s="8"/>
      <c r="CE174" s="13"/>
      <c r="CI174" s="12"/>
      <c r="CK174" s="13"/>
      <c r="CL174" s="13"/>
    </row>
    <row r="175" spans="1:90" x14ac:dyDescent="0.45">
      <c r="A175">
        <v>10</v>
      </c>
      <c r="B175" s="2">
        <v>44245</v>
      </c>
      <c r="C175" s="2">
        <v>44246</v>
      </c>
      <c r="D175" t="s">
        <v>27</v>
      </c>
      <c r="E175" t="s">
        <v>101</v>
      </c>
      <c r="F175" t="s">
        <v>403</v>
      </c>
      <c r="G175">
        <v>1300</v>
      </c>
      <c r="H175">
        <v>3900</v>
      </c>
      <c r="I175">
        <v>3</v>
      </c>
      <c r="J175">
        <v>554.85</v>
      </c>
      <c r="K175">
        <v>2163915</v>
      </c>
      <c r="L175">
        <v>546.15</v>
      </c>
      <c r="M175">
        <v>-33930.000000000175</v>
      </c>
      <c r="N175">
        <v>579.67650000000003</v>
      </c>
      <c r="O175">
        <v>-34509.676500000176</v>
      </c>
      <c r="P175">
        <v>2129985</v>
      </c>
      <c r="Q175" t="s">
        <v>93</v>
      </c>
      <c r="R175">
        <v>1</v>
      </c>
      <c r="S175">
        <v>0</v>
      </c>
      <c r="T175">
        <v>1</v>
      </c>
      <c r="U175">
        <v>0</v>
      </c>
      <c r="V175">
        <v>900</v>
      </c>
      <c r="W175">
        <v>300</v>
      </c>
      <c r="X175">
        <v>114000</v>
      </c>
      <c r="Y175">
        <v>92500</v>
      </c>
      <c r="Z175">
        <v>4000000</v>
      </c>
      <c r="AA175">
        <v>2</v>
      </c>
      <c r="AC175" t="s">
        <v>647</v>
      </c>
      <c r="AD175" t="s">
        <v>571</v>
      </c>
      <c r="AE175" s="12">
        <v>44245.486111111109</v>
      </c>
      <c r="AF175">
        <v>109.9982</v>
      </c>
      <c r="AG175" s="12">
        <v>44246.395833333336</v>
      </c>
      <c r="AH175" s="8">
        <v>108.89100000000001</v>
      </c>
      <c r="AI175" s="13">
        <v>-1.01E-2</v>
      </c>
      <c r="AJ175" s="8">
        <v>-19175.3</v>
      </c>
      <c r="AK175" s="13">
        <v>-1.01E-2</v>
      </c>
      <c r="AL175">
        <v>17318.740000000002</v>
      </c>
      <c r="AM175">
        <v>1905029.63</v>
      </c>
      <c r="AN175">
        <v>-649538.09</v>
      </c>
      <c r="AO175" s="12">
        <v>58</v>
      </c>
      <c r="AP175">
        <v>-330.61</v>
      </c>
      <c r="AQ175" s="13">
        <v>-1.1299999999999999E-2</v>
      </c>
      <c r="AR175" s="13">
        <v>3.4599999999999999E-2</v>
      </c>
      <c r="AS175" t="s">
        <v>572</v>
      </c>
      <c r="AU175" s="2">
        <v>44245</v>
      </c>
      <c r="AV175" t="s">
        <v>101</v>
      </c>
      <c r="AW175">
        <v>554.85</v>
      </c>
      <c r="AX175">
        <v>546.15</v>
      </c>
      <c r="AZ175" s="2">
        <f t="shared" si="14"/>
        <v>44245</v>
      </c>
      <c r="BA175" t="s">
        <v>129</v>
      </c>
      <c r="BB175">
        <v>109.9982</v>
      </c>
      <c r="BC175" s="8">
        <v>108.89100000000001</v>
      </c>
      <c r="BE175" t="str">
        <f t="shared" si="15"/>
        <v>ONGC44245</v>
      </c>
      <c r="BF175">
        <v>1</v>
      </c>
      <c r="BH175" t="str">
        <f t="shared" si="16"/>
        <v>UPL44245</v>
      </c>
      <c r="BI175">
        <v>1</v>
      </c>
      <c r="BL175" t="str">
        <f t="shared" si="17"/>
        <v>UPL44245</v>
      </c>
      <c r="BM175">
        <v>1</v>
      </c>
      <c r="BN175">
        <f t="shared" si="18"/>
        <v>1</v>
      </c>
      <c r="BR175" t="str">
        <f t="shared" si="19"/>
        <v>ONGC44245</v>
      </c>
      <c r="BS175">
        <v>1</v>
      </c>
      <c r="BT175">
        <f t="shared" si="20"/>
        <v>1</v>
      </c>
      <c r="BY175" s="12"/>
      <c r="CA175" s="12"/>
      <c r="CB175" s="2"/>
      <c r="CC175" s="13"/>
      <c r="CD175" s="8"/>
      <c r="CE175" s="13"/>
      <c r="CI175" s="12"/>
      <c r="CK175" s="13"/>
      <c r="CL175" s="13"/>
    </row>
    <row r="176" spans="1:90" x14ac:dyDescent="0.45">
      <c r="A176">
        <v>1</v>
      </c>
      <c r="B176" s="2">
        <v>44246</v>
      </c>
      <c r="C176" s="2">
        <v>44249</v>
      </c>
      <c r="D176" t="s">
        <v>27</v>
      </c>
      <c r="E176" t="s">
        <v>127</v>
      </c>
      <c r="F176" t="s">
        <v>391</v>
      </c>
      <c r="G176">
        <v>1563</v>
      </c>
      <c r="H176">
        <v>3126</v>
      </c>
      <c r="I176">
        <v>2</v>
      </c>
      <c r="J176">
        <v>583.9</v>
      </c>
      <c r="K176">
        <v>1825271.4</v>
      </c>
      <c r="L176">
        <v>559.75</v>
      </c>
      <c r="M176">
        <v>-75492.899999999936</v>
      </c>
      <c r="N176">
        <v>482.63173649999999</v>
      </c>
      <c r="O176">
        <v>-75975.531736499936</v>
      </c>
      <c r="P176">
        <v>1749778.5</v>
      </c>
      <c r="Q176" t="s">
        <v>93</v>
      </c>
      <c r="R176">
        <v>1</v>
      </c>
      <c r="S176">
        <v>0</v>
      </c>
      <c r="T176">
        <v>1</v>
      </c>
      <c r="U176">
        <v>0</v>
      </c>
      <c r="V176">
        <v>900</v>
      </c>
      <c r="W176">
        <v>300</v>
      </c>
      <c r="X176">
        <v>114000</v>
      </c>
      <c r="Y176">
        <v>92500</v>
      </c>
      <c r="Z176">
        <v>4000000</v>
      </c>
      <c r="AA176">
        <v>2</v>
      </c>
      <c r="AC176" t="s">
        <v>587</v>
      </c>
      <c r="AD176" t="s">
        <v>571</v>
      </c>
      <c r="AE176" s="12">
        <v>44246.486111111109</v>
      </c>
      <c r="AF176">
        <v>584.19200000000001</v>
      </c>
      <c r="AG176" s="12">
        <v>44249.392361111109</v>
      </c>
      <c r="AH176" s="8">
        <v>559.4701</v>
      </c>
      <c r="AI176" s="13">
        <v>-4.2299999999999997E-2</v>
      </c>
      <c r="AJ176" s="8">
        <v>-79138.78</v>
      </c>
      <c r="AK176" s="13">
        <v>-4.2299999999999997E-2</v>
      </c>
      <c r="AL176">
        <v>3201.1610000000001</v>
      </c>
      <c r="AM176">
        <v>1870092.5</v>
      </c>
      <c r="AN176">
        <v>-728676.87</v>
      </c>
      <c r="AO176" s="12">
        <v>57</v>
      </c>
      <c r="AP176">
        <v>-1388.4</v>
      </c>
      <c r="AQ176" s="13">
        <v>-4.7699999999999999E-2</v>
      </c>
      <c r="AR176" s="13">
        <v>4.4999999999999997E-3</v>
      </c>
      <c r="AS176" t="s">
        <v>572</v>
      </c>
      <c r="AU176" s="2">
        <v>44246</v>
      </c>
      <c r="AV176" t="s">
        <v>127</v>
      </c>
      <c r="AW176">
        <v>583.9</v>
      </c>
      <c r="AX176">
        <v>559.75</v>
      </c>
      <c r="AZ176" s="2">
        <f t="shared" si="14"/>
        <v>44246</v>
      </c>
      <c r="BA176" t="s">
        <v>127</v>
      </c>
      <c r="BB176">
        <v>584.19200000000001</v>
      </c>
      <c r="BC176" s="8">
        <v>559.4701</v>
      </c>
      <c r="BE176" t="str">
        <f t="shared" si="15"/>
        <v>CONCOR44246</v>
      </c>
      <c r="BF176">
        <v>1</v>
      </c>
      <c r="BH176" t="str">
        <f t="shared" si="16"/>
        <v>CONCOR44246</v>
      </c>
      <c r="BI176">
        <v>1</v>
      </c>
      <c r="BL176" t="str">
        <f t="shared" si="17"/>
        <v>CONCOR44246</v>
      </c>
      <c r="BM176">
        <v>1</v>
      </c>
      <c r="BN176">
        <f t="shared" si="18"/>
        <v>1</v>
      </c>
      <c r="BR176" t="str">
        <f t="shared" si="19"/>
        <v>CONCOR44246</v>
      </c>
      <c r="BS176">
        <v>1</v>
      </c>
      <c r="BT176">
        <f t="shared" si="20"/>
        <v>1</v>
      </c>
      <c r="BY176" s="12"/>
      <c r="CA176" s="12"/>
      <c r="CB176" s="2"/>
      <c r="CC176" s="13"/>
      <c r="CD176" s="8"/>
      <c r="CE176" s="13"/>
      <c r="CI176" s="12"/>
      <c r="CK176" s="13"/>
      <c r="CL176" s="13"/>
    </row>
    <row r="177" spans="1:90" x14ac:dyDescent="0.45">
      <c r="A177">
        <v>2</v>
      </c>
      <c r="B177" s="2">
        <v>44246</v>
      </c>
      <c r="C177" s="2">
        <v>44249</v>
      </c>
      <c r="D177" t="s">
        <v>27</v>
      </c>
      <c r="E177" t="s">
        <v>66</v>
      </c>
      <c r="F177" t="s">
        <v>420</v>
      </c>
      <c r="G177">
        <v>3100</v>
      </c>
      <c r="H177">
        <v>6200</v>
      </c>
      <c r="I177">
        <v>2</v>
      </c>
      <c r="J177">
        <v>243.65</v>
      </c>
      <c r="K177">
        <v>1510630</v>
      </c>
      <c r="L177">
        <v>226.15</v>
      </c>
      <c r="M177">
        <v>-108500</v>
      </c>
      <c r="N177">
        <v>393.2226</v>
      </c>
      <c r="O177">
        <v>-108893.22259999999</v>
      </c>
      <c r="P177">
        <v>1402130</v>
      </c>
      <c r="Q177" t="s">
        <v>93</v>
      </c>
      <c r="R177">
        <v>1</v>
      </c>
      <c r="S177">
        <v>0</v>
      </c>
      <c r="T177">
        <v>1</v>
      </c>
      <c r="U177">
        <v>0</v>
      </c>
      <c r="V177">
        <v>900</v>
      </c>
      <c r="W177">
        <v>300</v>
      </c>
      <c r="X177">
        <v>114000</v>
      </c>
      <c r="Y177">
        <v>92500</v>
      </c>
      <c r="Z177">
        <v>4000000</v>
      </c>
      <c r="AA177">
        <v>2</v>
      </c>
      <c r="AC177" t="s">
        <v>616</v>
      </c>
      <c r="AD177" t="s">
        <v>571</v>
      </c>
      <c r="AE177" s="12">
        <v>44246.486111111109</v>
      </c>
      <c r="AF177">
        <v>243.78579999999999</v>
      </c>
      <c r="AG177" s="12">
        <v>44249.392361111109</v>
      </c>
      <c r="AH177" s="8">
        <v>226.0367</v>
      </c>
      <c r="AI177" s="13">
        <v>-7.2800000000000004E-2</v>
      </c>
      <c r="AJ177" s="8">
        <v>-136154.16</v>
      </c>
      <c r="AK177" s="13">
        <v>-7.2800000000000004E-2</v>
      </c>
      <c r="AL177">
        <v>7671.0460000000003</v>
      </c>
      <c r="AM177">
        <v>1870092.38</v>
      </c>
      <c r="AN177">
        <v>-864831.03</v>
      </c>
      <c r="AO177" s="12">
        <v>57</v>
      </c>
      <c r="AP177">
        <v>-2388.67</v>
      </c>
      <c r="AQ177" s="13">
        <v>-8.2799999999999999E-2</v>
      </c>
      <c r="AR177" s="13">
        <v>1.8700000000000001E-2</v>
      </c>
      <c r="AS177" t="s">
        <v>572</v>
      </c>
      <c r="AU177" s="2">
        <v>44246</v>
      </c>
      <c r="AV177" t="s">
        <v>66</v>
      </c>
      <c r="AW177">
        <v>243.65</v>
      </c>
      <c r="AX177">
        <v>226.15</v>
      </c>
      <c r="AZ177" s="2">
        <f t="shared" si="14"/>
        <v>44246</v>
      </c>
      <c r="BA177" t="s">
        <v>66</v>
      </c>
      <c r="BB177">
        <v>243.78579999999999</v>
      </c>
      <c r="BC177" s="8">
        <v>226.0367</v>
      </c>
      <c r="BE177" t="str">
        <f t="shared" si="15"/>
        <v>IBULHSGFIN44246</v>
      </c>
      <c r="BF177">
        <v>1</v>
      </c>
      <c r="BH177" t="str">
        <f t="shared" si="16"/>
        <v>IBULHSGFIN44246</v>
      </c>
      <c r="BI177">
        <v>1</v>
      </c>
      <c r="BL177" t="str">
        <f t="shared" si="17"/>
        <v>IBULHSGFIN44246</v>
      </c>
      <c r="BM177">
        <v>1</v>
      </c>
      <c r="BN177">
        <f t="shared" si="18"/>
        <v>1</v>
      </c>
      <c r="BR177" t="str">
        <f t="shared" si="19"/>
        <v>IBULHSGFIN44246</v>
      </c>
      <c r="BS177">
        <v>1</v>
      </c>
      <c r="BT177">
        <f t="shared" si="20"/>
        <v>1</v>
      </c>
      <c r="BY177" s="12"/>
      <c r="CA177" s="12"/>
      <c r="CB177" s="2"/>
      <c r="CC177" s="13"/>
      <c r="CD177" s="8"/>
      <c r="CE177" s="13"/>
      <c r="CI177" s="12"/>
      <c r="CK177" s="13"/>
      <c r="CL177" s="13"/>
    </row>
    <row r="178" spans="1:90" x14ac:dyDescent="0.45">
      <c r="A178">
        <v>3</v>
      </c>
      <c r="B178" s="2">
        <v>44246</v>
      </c>
      <c r="C178" s="2">
        <v>44249</v>
      </c>
      <c r="D178" t="s">
        <v>27</v>
      </c>
      <c r="E178" t="s">
        <v>81</v>
      </c>
      <c r="F178" t="s">
        <v>410</v>
      </c>
      <c r="G178">
        <v>19000</v>
      </c>
      <c r="H178">
        <v>38000</v>
      </c>
      <c r="I178">
        <v>2</v>
      </c>
      <c r="J178">
        <v>63.4</v>
      </c>
      <c r="K178">
        <v>2409200</v>
      </c>
      <c r="L178">
        <v>61.674999999999997</v>
      </c>
      <c r="M178">
        <v>-65550.000000000058</v>
      </c>
      <c r="N178">
        <v>641.63475000000005</v>
      </c>
      <c r="O178">
        <v>-66191.634750000056</v>
      </c>
      <c r="P178">
        <v>2343650</v>
      </c>
      <c r="Q178" t="s">
        <v>93</v>
      </c>
      <c r="R178">
        <v>1</v>
      </c>
      <c r="S178">
        <v>0</v>
      </c>
      <c r="T178">
        <v>1</v>
      </c>
      <c r="U178">
        <v>0</v>
      </c>
      <c r="V178">
        <v>900</v>
      </c>
      <c r="W178">
        <v>300</v>
      </c>
      <c r="X178">
        <v>114000</v>
      </c>
      <c r="Y178">
        <v>92500</v>
      </c>
      <c r="Z178">
        <v>4000000</v>
      </c>
      <c r="AA178">
        <v>2</v>
      </c>
      <c r="AC178" t="s">
        <v>606</v>
      </c>
      <c r="AD178" t="s">
        <v>571</v>
      </c>
      <c r="AE178" s="12">
        <v>44246.486111111109</v>
      </c>
      <c r="AF178">
        <v>63.435859999999998</v>
      </c>
      <c r="AG178" s="12">
        <v>44249.392361111109</v>
      </c>
      <c r="AH178" s="8">
        <v>61.626240000000003</v>
      </c>
      <c r="AI178" s="13">
        <v>-2.8500000000000001E-2</v>
      </c>
      <c r="AJ178" s="8">
        <v>-53347.69</v>
      </c>
      <c r="AK178" s="13">
        <v>-2.8500000000000001E-2</v>
      </c>
      <c r="AL178">
        <v>29480.05</v>
      </c>
      <c r="AM178">
        <v>1870092.38</v>
      </c>
      <c r="AN178">
        <v>-918178.72</v>
      </c>
      <c r="AO178" s="12">
        <v>57</v>
      </c>
      <c r="AP178">
        <v>-935.92</v>
      </c>
      <c r="AQ178" s="13">
        <v>-4.2299999999999997E-2</v>
      </c>
      <c r="AR178" s="13">
        <v>5.2200000000000003E-2</v>
      </c>
      <c r="AS178" t="s">
        <v>572</v>
      </c>
      <c r="AU178" s="2">
        <v>44246</v>
      </c>
      <c r="AV178" t="s">
        <v>81</v>
      </c>
      <c r="AW178">
        <v>63.4</v>
      </c>
      <c r="AX178">
        <v>61.674999999999997</v>
      </c>
      <c r="AZ178" s="2">
        <f t="shared" si="14"/>
        <v>44246</v>
      </c>
      <c r="BA178" t="s">
        <v>81</v>
      </c>
      <c r="BB178">
        <v>63.435859999999998</v>
      </c>
      <c r="BC178" s="8">
        <v>61.626240000000003</v>
      </c>
      <c r="BE178" t="str">
        <f t="shared" si="15"/>
        <v>IDFCFIRSTB44246</v>
      </c>
      <c r="BF178">
        <v>1</v>
      </c>
      <c r="BH178" t="str">
        <f t="shared" si="16"/>
        <v>IDFCFIRSTB44246</v>
      </c>
      <c r="BI178">
        <v>1</v>
      </c>
      <c r="BL178" t="str">
        <f t="shared" si="17"/>
        <v>IDFCFIRSTB44246</v>
      </c>
      <c r="BM178">
        <v>1</v>
      </c>
      <c r="BN178">
        <f t="shared" si="18"/>
        <v>1</v>
      </c>
      <c r="BR178" t="str">
        <f t="shared" si="19"/>
        <v>IDFCFIRSTB44246</v>
      </c>
      <c r="BS178">
        <v>1</v>
      </c>
      <c r="BT178">
        <f t="shared" si="20"/>
        <v>1</v>
      </c>
      <c r="BY178" s="12"/>
      <c r="CA178" s="12"/>
      <c r="CB178" s="2"/>
      <c r="CC178" s="13"/>
      <c r="CD178" s="8"/>
      <c r="CE178" s="13"/>
      <c r="CI178" s="12"/>
      <c r="CK178" s="13"/>
      <c r="CL178" s="13"/>
    </row>
    <row r="179" spans="1:90" x14ac:dyDescent="0.45">
      <c r="A179">
        <v>4</v>
      </c>
      <c r="B179" s="2">
        <v>44246</v>
      </c>
      <c r="C179" s="2">
        <v>44249</v>
      </c>
      <c r="D179" t="s">
        <v>27</v>
      </c>
      <c r="E179" t="s">
        <v>52</v>
      </c>
      <c r="F179" t="s">
        <v>392</v>
      </c>
      <c r="G179">
        <v>2900</v>
      </c>
      <c r="H179">
        <v>5800</v>
      </c>
      <c r="I179">
        <v>2</v>
      </c>
      <c r="J179">
        <v>258.35000000000002</v>
      </c>
      <c r="K179">
        <v>1498430.0000000002</v>
      </c>
      <c r="L179">
        <v>243.4</v>
      </c>
      <c r="M179">
        <v>-86710.000000000102</v>
      </c>
      <c r="N179">
        <v>392.87025</v>
      </c>
      <c r="O179">
        <v>-87102.870250000109</v>
      </c>
      <c r="P179">
        <v>1411720</v>
      </c>
      <c r="Q179" t="s">
        <v>93</v>
      </c>
      <c r="R179">
        <v>1</v>
      </c>
      <c r="S179">
        <v>0</v>
      </c>
      <c r="T179">
        <v>1</v>
      </c>
      <c r="U179">
        <v>0</v>
      </c>
      <c r="V179">
        <v>900</v>
      </c>
      <c r="W179">
        <v>300</v>
      </c>
      <c r="X179">
        <v>114000</v>
      </c>
      <c r="Y179">
        <v>92500</v>
      </c>
      <c r="Z179">
        <v>4000000</v>
      </c>
      <c r="AA179">
        <v>2</v>
      </c>
      <c r="AC179" t="s">
        <v>607</v>
      </c>
      <c r="AD179" t="s">
        <v>571</v>
      </c>
      <c r="AE179" s="12">
        <v>44246.486111111109</v>
      </c>
      <c r="AF179">
        <v>619.96029999999996</v>
      </c>
      <c r="AG179" s="12">
        <v>44249.392361111109</v>
      </c>
      <c r="AH179" s="8">
        <v>617.77909999999997</v>
      </c>
      <c r="AI179" s="13">
        <v>-3.5000000000000001E-3</v>
      </c>
      <c r="AJ179" s="8">
        <v>-6579.53</v>
      </c>
      <c r="AK179" s="13">
        <v>-3.5000000000000001E-3</v>
      </c>
      <c r="AL179">
        <v>3016.471</v>
      </c>
      <c r="AM179">
        <v>1870092.38</v>
      </c>
      <c r="AN179">
        <v>-924758.25</v>
      </c>
      <c r="AO179" s="12">
        <v>57</v>
      </c>
      <c r="AP179">
        <v>-115.43</v>
      </c>
      <c r="AQ179" s="13">
        <v>-2.76E-2</v>
      </c>
      <c r="AR179" s="13">
        <v>1.6E-2</v>
      </c>
      <c r="AS179" t="s">
        <v>572</v>
      </c>
      <c r="AU179" s="2">
        <v>44246</v>
      </c>
      <c r="AV179" t="s">
        <v>52</v>
      </c>
      <c r="AW179">
        <v>258.35000000000002</v>
      </c>
      <c r="AX179">
        <v>243.4</v>
      </c>
      <c r="AZ179" s="2">
        <f t="shared" si="14"/>
        <v>44246</v>
      </c>
      <c r="BA179" t="s">
        <v>142</v>
      </c>
      <c r="BB179">
        <v>619.96029999999996</v>
      </c>
      <c r="BC179" s="8">
        <v>617.77909999999997</v>
      </c>
      <c r="BE179" t="str">
        <f t="shared" si="15"/>
        <v>TATACHEM44246</v>
      </c>
      <c r="BF179">
        <v>1</v>
      </c>
      <c r="BH179" t="str">
        <f t="shared" si="16"/>
        <v>RBLBANK44246</v>
      </c>
      <c r="BI179">
        <v>1</v>
      </c>
      <c r="BL179" t="str">
        <f t="shared" si="17"/>
        <v>RBLBANK44246</v>
      </c>
      <c r="BM179">
        <v>1</v>
      </c>
      <c r="BN179">
        <f t="shared" si="18"/>
        <v>1</v>
      </c>
      <c r="BR179" t="str">
        <f t="shared" si="19"/>
        <v>TATACHEM44246</v>
      </c>
      <c r="BS179">
        <v>1</v>
      </c>
      <c r="BT179">
        <f t="shared" si="20"/>
        <v>1</v>
      </c>
      <c r="BY179" s="12"/>
      <c r="CA179" s="12"/>
      <c r="CB179" s="2"/>
      <c r="CC179" s="13"/>
      <c r="CD179" s="8"/>
      <c r="CE179" s="13"/>
      <c r="CI179" s="12"/>
      <c r="CK179" s="13"/>
      <c r="CL179" s="13"/>
    </row>
    <row r="180" spans="1:90" x14ac:dyDescent="0.45">
      <c r="A180">
        <v>5</v>
      </c>
      <c r="B180" s="2">
        <v>44246</v>
      </c>
      <c r="C180" s="2">
        <v>44249</v>
      </c>
      <c r="D180" t="s">
        <v>27</v>
      </c>
      <c r="E180" t="s">
        <v>142</v>
      </c>
      <c r="F180" t="s">
        <v>411</v>
      </c>
      <c r="G180">
        <v>2000</v>
      </c>
      <c r="H180">
        <v>4000</v>
      </c>
      <c r="I180">
        <v>2</v>
      </c>
      <c r="J180">
        <v>619.65</v>
      </c>
      <c r="K180">
        <v>2478600</v>
      </c>
      <c r="L180">
        <v>617.5</v>
      </c>
      <c r="M180">
        <v>-8599.9999999999091</v>
      </c>
      <c r="N180">
        <v>668.06100000000004</v>
      </c>
      <c r="O180">
        <v>-9268.0609999999087</v>
      </c>
      <c r="P180">
        <v>2470000</v>
      </c>
      <c r="Q180" t="s">
        <v>93</v>
      </c>
      <c r="R180">
        <v>1</v>
      </c>
      <c r="S180">
        <v>0</v>
      </c>
      <c r="T180">
        <v>1</v>
      </c>
      <c r="U180">
        <v>0</v>
      </c>
      <c r="V180">
        <v>900</v>
      </c>
      <c r="W180">
        <v>300</v>
      </c>
      <c r="X180">
        <v>114000</v>
      </c>
      <c r="Y180">
        <v>92500</v>
      </c>
      <c r="Z180">
        <v>4000000</v>
      </c>
      <c r="AA180">
        <v>2</v>
      </c>
      <c r="AC180" t="s">
        <v>588</v>
      </c>
      <c r="AD180" t="s">
        <v>571</v>
      </c>
      <c r="AE180" s="12">
        <v>44246.493055555555</v>
      </c>
      <c r="AF180">
        <v>259.62970000000001</v>
      </c>
      <c r="AG180" s="12">
        <v>44249.392361111109</v>
      </c>
      <c r="AH180" s="8">
        <v>243.2783</v>
      </c>
      <c r="AI180" s="13">
        <v>-6.3E-2</v>
      </c>
      <c r="AJ180" s="8">
        <v>-117996.36</v>
      </c>
      <c r="AK180" s="13">
        <v>-6.3E-2</v>
      </c>
      <c r="AL180">
        <v>7216.2849999999999</v>
      </c>
      <c r="AM180">
        <v>1873562</v>
      </c>
      <c r="AN180">
        <v>-1042754.6</v>
      </c>
      <c r="AO180" s="12">
        <v>55</v>
      </c>
      <c r="AP180">
        <v>-2145.39</v>
      </c>
      <c r="AQ180" s="13">
        <v>-6.7100000000000007E-2</v>
      </c>
      <c r="AR180" s="13">
        <v>1E-4</v>
      </c>
      <c r="AS180" t="s">
        <v>572</v>
      </c>
      <c r="AU180" s="2">
        <v>44246</v>
      </c>
      <c r="AV180" t="s">
        <v>142</v>
      </c>
      <c r="AW180">
        <v>619.65</v>
      </c>
      <c r="AX180">
        <v>617.5</v>
      </c>
      <c r="AZ180" s="2">
        <f t="shared" si="14"/>
        <v>44246</v>
      </c>
      <c r="BA180" t="s">
        <v>52</v>
      </c>
      <c r="BB180">
        <v>259.62970000000001</v>
      </c>
      <c r="BC180" s="8">
        <v>243.2783</v>
      </c>
      <c r="BE180" t="str">
        <f t="shared" si="15"/>
        <v>RBLBANK44246</v>
      </c>
      <c r="BF180">
        <v>1</v>
      </c>
      <c r="BH180" t="str">
        <f t="shared" si="16"/>
        <v>TATACHEM44246</v>
      </c>
      <c r="BI180">
        <v>1</v>
      </c>
      <c r="BL180" t="str">
        <f t="shared" si="17"/>
        <v>TATACHEM44246</v>
      </c>
      <c r="BM180">
        <v>1</v>
      </c>
      <c r="BN180">
        <f t="shared" si="18"/>
        <v>1</v>
      </c>
      <c r="BR180" t="str">
        <f t="shared" si="19"/>
        <v>RBLBANK44246</v>
      </c>
      <c r="BS180">
        <v>1</v>
      </c>
      <c r="BT180">
        <f t="shared" si="20"/>
        <v>1</v>
      </c>
      <c r="BY180" s="12"/>
      <c r="CA180" s="12"/>
      <c r="CB180" s="2"/>
      <c r="CC180" s="13"/>
      <c r="CD180" s="8"/>
      <c r="CE180" s="13"/>
      <c r="CI180" s="12"/>
      <c r="CK180" s="13"/>
      <c r="CL180" s="13"/>
    </row>
    <row r="181" spans="1:90" x14ac:dyDescent="0.45">
      <c r="A181">
        <v>1</v>
      </c>
      <c r="B181" s="2">
        <v>44249</v>
      </c>
      <c r="C181" s="2">
        <v>44250</v>
      </c>
      <c r="D181" t="s">
        <v>27</v>
      </c>
      <c r="E181" t="s">
        <v>84</v>
      </c>
      <c r="F181" t="s">
        <v>397</v>
      </c>
      <c r="G181">
        <v>4300</v>
      </c>
      <c r="H181">
        <v>4300</v>
      </c>
      <c r="I181">
        <v>1</v>
      </c>
      <c r="J181">
        <v>324.75</v>
      </c>
      <c r="K181">
        <v>1396425</v>
      </c>
      <c r="L181">
        <v>323.45</v>
      </c>
      <c r="M181">
        <v>-5590.0000000000491</v>
      </c>
      <c r="N181">
        <v>376.2801</v>
      </c>
      <c r="O181">
        <v>-5966.2801000000491</v>
      </c>
      <c r="P181">
        <v>1390835</v>
      </c>
      <c r="Q181" t="s">
        <v>93</v>
      </c>
      <c r="R181">
        <v>1</v>
      </c>
      <c r="S181">
        <v>0</v>
      </c>
      <c r="T181">
        <v>1</v>
      </c>
      <c r="U181">
        <v>0</v>
      </c>
      <c r="V181">
        <v>900</v>
      </c>
      <c r="W181">
        <v>300</v>
      </c>
      <c r="X181">
        <v>102500</v>
      </c>
      <c r="Y181">
        <v>92500</v>
      </c>
      <c r="Z181">
        <v>4000000</v>
      </c>
      <c r="AA181">
        <v>2</v>
      </c>
      <c r="AC181" t="s">
        <v>593</v>
      </c>
      <c r="AD181" t="s">
        <v>571</v>
      </c>
      <c r="AE181" s="12">
        <v>44249.434027777781</v>
      </c>
      <c r="AF181">
        <v>325.11250000000001</v>
      </c>
      <c r="AG181" s="12">
        <v>44250.392361111109</v>
      </c>
      <c r="AH181" s="8">
        <v>323.29849999999999</v>
      </c>
      <c r="AI181" s="13">
        <v>-5.5999999999999999E-3</v>
      </c>
      <c r="AJ181" s="8">
        <v>-9995.58</v>
      </c>
      <c r="AK181" s="13">
        <v>-5.5999999999999999E-3</v>
      </c>
      <c r="AL181">
        <v>5510.2439999999997</v>
      </c>
      <c r="AM181">
        <v>1791449</v>
      </c>
      <c r="AN181">
        <v>-1052750.19</v>
      </c>
      <c r="AO181" s="12">
        <v>73</v>
      </c>
      <c r="AP181">
        <v>-136.93</v>
      </c>
      <c r="AQ181" s="13">
        <v>-3.4500000000000003E-2</v>
      </c>
      <c r="AR181" s="13">
        <v>9.4999999999999998E-3</v>
      </c>
      <c r="AS181" t="s">
        <v>572</v>
      </c>
      <c r="AU181" s="2">
        <v>44249</v>
      </c>
      <c r="AV181" t="s">
        <v>84</v>
      </c>
      <c r="AW181">
        <v>324.75</v>
      </c>
      <c r="AX181">
        <v>323.45</v>
      </c>
      <c r="AZ181" s="2">
        <f t="shared" si="14"/>
        <v>44249</v>
      </c>
      <c r="BA181" t="s">
        <v>84</v>
      </c>
      <c r="BB181">
        <v>325.11250000000001</v>
      </c>
      <c r="BC181" s="8">
        <v>323.29849999999999</v>
      </c>
      <c r="BE181" t="str">
        <f t="shared" si="15"/>
        <v>HINDALCO44249</v>
      </c>
      <c r="BF181">
        <v>1</v>
      </c>
      <c r="BH181" t="str">
        <f t="shared" si="16"/>
        <v>HINDALCO44249</v>
      </c>
      <c r="BI181">
        <v>1</v>
      </c>
      <c r="BL181" t="str">
        <f t="shared" si="17"/>
        <v>HINDALCO44249</v>
      </c>
      <c r="BM181">
        <v>1</v>
      </c>
      <c r="BN181">
        <f t="shared" si="18"/>
        <v>1</v>
      </c>
      <c r="BR181" t="str">
        <f t="shared" si="19"/>
        <v>HINDALCO44249</v>
      </c>
      <c r="BS181">
        <v>1</v>
      </c>
      <c r="BT181">
        <f t="shared" si="20"/>
        <v>1</v>
      </c>
      <c r="BY181" s="12"/>
      <c r="CA181" s="12"/>
      <c r="CB181" s="2"/>
      <c r="CC181" s="13"/>
      <c r="CD181" s="8"/>
      <c r="CE181" s="13"/>
      <c r="CI181" s="12"/>
      <c r="CK181" s="13"/>
      <c r="CL181" s="13"/>
    </row>
    <row r="182" spans="1:90" x14ac:dyDescent="0.45">
      <c r="A182">
        <v>2</v>
      </c>
      <c r="B182" s="2">
        <v>44249</v>
      </c>
      <c r="C182" s="2">
        <v>44250</v>
      </c>
      <c r="D182" t="s">
        <v>27</v>
      </c>
      <c r="E182" t="s">
        <v>78</v>
      </c>
      <c r="F182" t="s">
        <v>468</v>
      </c>
      <c r="G182">
        <v>250</v>
      </c>
      <c r="H182">
        <v>500</v>
      </c>
      <c r="I182">
        <v>2</v>
      </c>
      <c r="J182">
        <v>3081.9</v>
      </c>
      <c r="K182">
        <v>1540950</v>
      </c>
      <c r="L182">
        <v>3083.7750000000001</v>
      </c>
      <c r="M182">
        <v>937.5</v>
      </c>
      <c r="N182">
        <v>416.18306250000001</v>
      </c>
      <c r="O182">
        <v>521.31693749999999</v>
      </c>
      <c r="P182">
        <v>1541887.5</v>
      </c>
      <c r="Q182" t="s">
        <v>93</v>
      </c>
      <c r="R182">
        <v>1</v>
      </c>
      <c r="S182">
        <v>0</v>
      </c>
      <c r="T182">
        <v>2</v>
      </c>
      <c r="U182">
        <v>0</v>
      </c>
      <c r="V182">
        <v>900</v>
      </c>
      <c r="W182">
        <v>300</v>
      </c>
      <c r="X182">
        <v>102500</v>
      </c>
      <c r="Y182">
        <v>92500</v>
      </c>
      <c r="Z182">
        <v>4000000</v>
      </c>
      <c r="AA182">
        <v>2</v>
      </c>
      <c r="AC182" t="s">
        <v>657</v>
      </c>
      <c r="AD182" t="s">
        <v>571</v>
      </c>
      <c r="AE182" s="12">
        <v>44249.434027777781</v>
      </c>
      <c r="AF182">
        <v>381.79079999999999</v>
      </c>
      <c r="AG182" s="12">
        <v>44250.392361111109</v>
      </c>
      <c r="AH182" s="8">
        <v>382.13709999999998</v>
      </c>
      <c r="AI182" s="13">
        <v>8.9999999999999998E-4</v>
      </c>
      <c r="AJ182" s="8">
        <v>1624.92</v>
      </c>
      <c r="AK182" s="13">
        <v>8.9999999999999998E-4</v>
      </c>
      <c r="AL182">
        <v>4692.2269999999999</v>
      </c>
      <c r="AM182">
        <v>1791449.13</v>
      </c>
      <c r="AN182">
        <v>-1051125.27</v>
      </c>
      <c r="AO182" s="12">
        <v>73</v>
      </c>
      <c r="AP182">
        <v>22.26</v>
      </c>
      <c r="AQ182" s="13">
        <v>-3.4799999999999998E-2</v>
      </c>
      <c r="AR182" s="13">
        <v>8.3999999999999995E-3</v>
      </c>
      <c r="AS182" t="s">
        <v>572</v>
      </c>
      <c r="AU182" s="2">
        <v>44249</v>
      </c>
      <c r="AV182" t="s">
        <v>78</v>
      </c>
      <c r="AW182">
        <v>3081.9</v>
      </c>
      <c r="AX182">
        <v>3083.7750000000001</v>
      </c>
      <c r="AZ182" s="2">
        <f t="shared" si="14"/>
        <v>44249</v>
      </c>
      <c r="BA182" t="s">
        <v>111</v>
      </c>
      <c r="BB182">
        <v>381.79079999999999</v>
      </c>
      <c r="BC182" s="8">
        <v>382.13709999999998</v>
      </c>
      <c r="BE182" t="str">
        <f t="shared" si="15"/>
        <v>TORNTPOWER44249</v>
      </c>
      <c r="BF182">
        <v>1</v>
      </c>
      <c r="BH182" t="str">
        <f t="shared" si="16"/>
        <v>JUBLFOOD44249</v>
      </c>
      <c r="BI182">
        <v>1</v>
      </c>
      <c r="BL182" t="str">
        <f t="shared" si="17"/>
        <v>JUBLFOOD44249</v>
      </c>
      <c r="BM182">
        <v>1</v>
      </c>
      <c r="BN182">
        <f t="shared" si="18"/>
        <v>1</v>
      </c>
      <c r="BR182" t="str">
        <f t="shared" si="19"/>
        <v>TORNTPOWER44249</v>
      </c>
      <c r="BS182">
        <v>1</v>
      </c>
      <c r="BT182">
        <f t="shared" si="20"/>
        <v>1</v>
      </c>
      <c r="BY182" s="12"/>
      <c r="CA182" s="12"/>
      <c r="CB182" s="2"/>
      <c r="CC182" s="13"/>
      <c r="CD182" s="8"/>
      <c r="CE182" s="13"/>
      <c r="CI182" s="12"/>
      <c r="CK182" s="13"/>
      <c r="CL182" s="13"/>
    </row>
    <row r="183" spans="1:90" x14ac:dyDescent="0.45">
      <c r="A183">
        <v>3</v>
      </c>
      <c r="B183" s="2">
        <v>44249</v>
      </c>
      <c r="C183" s="2">
        <v>44250</v>
      </c>
      <c r="D183" t="s">
        <v>27</v>
      </c>
      <c r="E183" t="s">
        <v>111</v>
      </c>
      <c r="F183" t="s">
        <v>460</v>
      </c>
      <c r="G183">
        <v>3000</v>
      </c>
      <c r="H183">
        <v>6000</v>
      </c>
      <c r="I183">
        <v>2</v>
      </c>
      <c r="J183">
        <v>381.6</v>
      </c>
      <c r="K183">
        <v>2289600</v>
      </c>
      <c r="L183">
        <v>382.35</v>
      </c>
      <c r="M183">
        <v>4500</v>
      </c>
      <c r="N183">
        <v>618.79949999999997</v>
      </c>
      <c r="O183">
        <v>3881.2004999999999</v>
      </c>
      <c r="P183">
        <v>2294100</v>
      </c>
      <c r="Q183" t="s">
        <v>93</v>
      </c>
      <c r="R183">
        <v>1</v>
      </c>
      <c r="S183">
        <v>0</v>
      </c>
      <c r="T183">
        <v>1</v>
      </c>
      <c r="U183">
        <v>0</v>
      </c>
      <c r="V183">
        <v>900</v>
      </c>
      <c r="W183">
        <v>300</v>
      </c>
      <c r="X183">
        <v>102500</v>
      </c>
      <c r="Y183">
        <v>92500</v>
      </c>
      <c r="Z183">
        <v>4000000</v>
      </c>
      <c r="AA183">
        <v>2</v>
      </c>
      <c r="AC183" t="s">
        <v>590</v>
      </c>
      <c r="AD183" t="s">
        <v>571</v>
      </c>
      <c r="AE183" s="12">
        <v>44249.434027777781</v>
      </c>
      <c r="AF183">
        <v>204.7004</v>
      </c>
      <c r="AG183" s="12">
        <v>44250.392361111109</v>
      </c>
      <c r="AH183" s="8">
        <v>208.2107</v>
      </c>
      <c r="AI183" s="13">
        <v>1.7100000000000001E-2</v>
      </c>
      <c r="AJ183" s="8">
        <v>30720.62</v>
      </c>
      <c r="AK183" s="13">
        <v>1.7100000000000001E-2</v>
      </c>
      <c r="AL183">
        <v>8751.5640000000003</v>
      </c>
      <c r="AM183">
        <v>1791449.13</v>
      </c>
      <c r="AN183">
        <v>-1020404.65</v>
      </c>
      <c r="AO183" s="12">
        <v>73</v>
      </c>
      <c r="AP183">
        <v>420.83</v>
      </c>
      <c r="AQ183" s="13">
        <v>-1.2699999999999999E-2</v>
      </c>
      <c r="AR183" s="13">
        <v>2.4199999999999999E-2</v>
      </c>
      <c r="AS183" t="s">
        <v>572</v>
      </c>
      <c r="AU183" s="2">
        <v>44249</v>
      </c>
      <c r="AV183" t="s">
        <v>111</v>
      </c>
      <c r="AW183">
        <v>381.6</v>
      </c>
      <c r="AX183">
        <v>382.35</v>
      </c>
      <c r="AZ183" s="2">
        <f t="shared" si="14"/>
        <v>44249</v>
      </c>
      <c r="BA183" t="s">
        <v>104</v>
      </c>
      <c r="BB183">
        <v>204.7004</v>
      </c>
      <c r="BC183" s="8">
        <v>208.2107</v>
      </c>
      <c r="BE183" t="str">
        <f t="shared" si="15"/>
        <v>VEDL44249</v>
      </c>
      <c r="BF183">
        <v>1</v>
      </c>
      <c r="BH183" t="str">
        <f t="shared" si="16"/>
        <v>TORNTPOWER44249</v>
      </c>
      <c r="BI183">
        <v>1</v>
      </c>
      <c r="BL183" t="str">
        <f t="shared" si="17"/>
        <v>TORNTPOWER44249</v>
      </c>
      <c r="BM183">
        <v>1</v>
      </c>
      <c r="BN183">
        <f t="shared" si="18"/>
        <v>1</v>
      </c>
      <c r="BR183" t="str">
        <f t="shared" si="19"/>
        <v>VEDL44249</v>
      </c>
      <c r="BS183">
        <v>1</v>
      </c>
      <c r="BT183">
        <f t="shared" si="20"/>
        <v>1</v>
      </c>
      <c r="BY183" s="12"/>
      <c r="CA183" s="12"/>
      <c r="CB183" s="2"/>
      <c r="CC183" s="13"/>
      <c r="CD183" s="8"/>
      <c r="CE183" s="13"/>
      <c r="CI183" s="12"/>
      <c r="CK183" s="13"/>
      <c r="CL183" s="13"/>
    </row>
    <row r="184" spans="1:90" x14ac:dyDescent="0.45">
      <c r="A184">
        <v>4</v>
      </c>
      <c r="B184" s="2">
        <v>44249</v>
      </c>
      <c r="C184" s="2">
        <v>44250</v>
      </c>
      <c r="D184" t="s">
        <v>27</v>
      </c>
      <c r="E184" t="s">
        <v>104</v>
      </c>
      <c r="F184" t="s">
        <v>394</v>
      </c>
      <c r="G184">
        <v>6200</v>
      </c>
      <c r="H184">
        <v>6200</v>
      </c>
      <c r="I184">
        <v>1</v>
      </c>
      <c r="J184">
        <v>204.6</v>
      </c>
      <c r="K184">
        <v>1268520</v>
      </c>
      <c r="L184">
        <v>208.3</v>
      </c>
      <c r="M184">
        <v>22940.000000000106</v>
      </c>
      <c r="N184">
        <v>345.59730000000002</v>
      </c>
      <c r="O184">
        <v>22594.402700000104</v>
      </c>
      <c r="P184">
        <v>1291460</v>
      </c>
      <c r="Q184" t="s">
        <v>93</v>
      </c>
      <c r="R184">
        <v>1</v>
      </c>
      <c r="S184">
        <v>0</v>
      </c>
      <c r="T184">
        <v>1</v>
      </c>
      <c r="U184">
        <v>0</v>
      </c>
      <c r="V184">
        <v>900</v>
      </c>
      <c r="W184">
        <v>300</v>
      </c>
      <c r="X184">
        <v>102500</v>
      </c>
      <c r="Y184">
        <v>92500</v>
      </c>
      <c r="Z184">
        <v>4000000</v>
      </c>
      <c r="AA184">
        <v>2</v>
      </c>
      <c r="AC184" t="s">
        <v>664</v>
      </c>
      <c r="AD184" t="s">
        <v>571</v>
      </c>
      <c r="AE184" s="12">
        <v>44249.434027777781</v>
      </c>
      <c r="AF184">
        <v>616.702</v>
      </c>
      <c r="AG184" s="12">
        <v>44250.395833333336</v>
      </c>
      <c r="AH184" s="8">
        <v>616.30319999999995</v>
      </c>
      <c r="AI184" s="13">
        <v>-5.9999999999999995E-4</v>
      </c>
      <c r="AJ184" s="8">
        <v>-1158.47</v>
      </c>
      <c r="AK184" s="13">
        <v>-5.9999999999999995E-4</v>
      </c>
      <c r="AL184">
        <v>2904.886</v>
      </c>
      <c r="AM184">
        <v>1791449.13</v>
      </c>
      <c r="AN184">
        <v>-1021563.12</v>
      </c>
      <c r="AO184" s="12">
        <v>74</v>
      </c>
      <c r="AP184">
        <v>-15.65</v>
      </c>
      <c r="AQ184" s="13">
        <v>-1.35E-2</v>
      </c>
      <c r="AR184" s="13">
        <v>3.1399999999999997E-2</v>
      </c>
      <c r="AS184" t="s">
        <v>572</v>
      </c>
      <c r="AU184" s="2">
        <v>44249</v>
      </c>
      <c r="AV184" t="s">
        <v>104</v>
      </c>
      <c r="AW184">
        <v>204.6</v>
      </c>
      <c r="AX184">
        <v>208.3</v>
      </c>
      <c r="AZ184" s="2">
        <f t="shared" si="14"/>
        <v>44249</v>
      </c>
      <c r="BA184" t="s">
        <v>78</v>
      </c>
      <c r="BB184">
        <v>616.702</v>
      </c>
      <c r="BC184" s="8">
        <v>616.30319999999995</v>
      </c>
      <c r="BE184" t="str">
        <f t="shared" si="15"/>
        <v>JUBLFOOD44249</v>
      </c>
      <c r="BF184">
        <v>1</v>
      </c>
      <c r="BH184" t="str">
        <f t="shared" si="16"/>
        <v>VEDL44249</v>
      </c>
      <c r="BI184">
        <v>1</v>
      </c>
      <c r="BL184" t="str">
        <f t="shared" si="17"/>
        <v>VEDL44249</v>
      </c>
      <c r="BM184">
        <v>1</v>
      </c>
      <c r="BN184">
        <f t="shared" si="18"/>
        <v>1</v>
      </c>
      <c r="BR184" t="str">
        <f t="shared" si="19"/>
        <v>JUBLFOOD44249</v>
      </c>
      <c r="BS184">
        <v>1</v>
      </c>
      <c r="BT184">
        <f t="shared" si="20"/>
        <v>1</v>
      </c>
      <c r="BY184" s="12"/>
      <c r="CA184" s="12"/>
      <c r="CB184" s="2"/>
      <c r="CC184" s="13"/>
      <c r="CD184" s="8"/>
      <c r="CE184" s="13"/>
      <c r="CI184" s="12"/>
      <c r="CK184" s="13"/>
      <c r="CL184" s="13"/>
    </row>
    <row r="185" spans="1:90" x14ac:dyDescent="0.45">
      <c r="A185">
        <v>1</v>
      </c>
      <c r="B185" s="2">
        <v>44250</v>
      </c>
      <c r="C185" s="2">
        <v>44251</v>
      </c>
      <c r="D185" t="s">
        <v>27</v>
      </c>
      <c r="E185" t="s">
        <v>90</v>
      </c>
      <c r="F185" t="s">
        <v>408</v>
      </c>
      <c r="G185">
        <v>3300</v>
      </c>
      <c r="H185">
        <v>6600</v>
      </c>
      <c r="I185">
        <v>2</v>
      </c>
      <c r="J185">
        <v>306.85000000000002</v>
      </c>
      <c r="K185">
        <v>2025210.0000000002</v>
      </c>
      <c r="L185">
        <v>312.55</v>
      </c>
      <c r="M185">
        <v>37619.999999999927</v>
      </c>
      <c r="N185">
        <v>551.8854</v>
      </c>
      <c r="O185">
        <v>37068.114599999928</v>
      </c>
      <c r="P185">
        <v>2062830</v>
      </c>
      <c r="Q185" t="s">
        <v>93</v>
      </c>
      <c r="R185">
        <v>1</v>
      </c>
      <c r="S185">
        <v>0</v>
      </c>
      <c r="T185">
        <v>1</v>
      </c>
      <c r="U185">
        <v>0</v>
      </c>
      <c r="V185">
        <v>900</v>
      </c>
      <c r="W185">
        <v>300</v>
      </c>
      <c r="X185">
        <v>114000</v>
      </c>
      <c r="Y185">
        <v>92500</v>
      </c>
      <c r="Z185">
        <v>4000000</v>
      </c>
      <c r="AA185">
        <v>2</v>
      </c>
      <c r="AC185" t="s">
        <v>604</v>
      </c>
      <c r="AD185" t="s">
        <v>571</v>
      </c>
      <c r="AE185" s="12">
        <v>44250.486111111109</v>
      </c>
      <c r="AF185">
        <v>307.83609999999999</v>
      </c>
      <c r="AG185" s="12">
        <v>44251.392361111109</v>
      </c>
      <c r="AH185" s="8">
        <v>312.36669999999998</v>
      </c>
      <c r="AI185" s="13">
        <v>1.47E-2</v>
      </c>
      <c r="AJ185" s="8">
        <v>26428.16</v>
      </c>
      <c r="AK185" s="13">
        <v>1.47E-2</v>
      </c>
      <c r="AL185">
        <v>5833.2579999999998</v>
      </c>
      <c r="AM185">
        <v>1795687.38</v>
      </c>
      <c r="AN185">
        <v>-995134.96</v>
      </c>
      <c r="AO185" s="12">
        <v>54</v>
      </c>
      <c r="AP185">
        <v>489.41</v>
      </c>
      <c r="AQ185" s="13">
        <v>-1.29E-2</v>
      </c>
      <c r="AR185" s="13">
        <v>1.77E-2</v>
      </c>
      <c r="AS185" t="s">
        <v>572</v>
      </c>
      <c r="AU185" s="2">
        <v>44250</v>
      </c>
      <c r="AV185" t="s">
        <v>90</v>
      </c>
      <c r="AW185">
        <v>306.85000000000002</v>
      </c>
      <c r="AX185">
        <v>312.55</v>
      </c>
      <c r="AZ185" s="2">
        <f t="shared" si="14"/>
        <v>44250</v>
      </c>
      <c r="BA185" t="s">
        <v>90</v>
      </c>
      <c r="BB185">
        <v>307.83609999999999</v>
      </c>
      <c r="BC185" s="8">
        <v>312.36669999999998</v>
      </c>
      <c r="BE185" t="str">
        <f t="shared" si="15"/>
        <v>DLF44250</v>
      </c>
      <c r="BF185">
        <v>1</v>
      </c>
      <c r="BH185" t="str">
        <f t="shared" si="16"/>
        <v>DLF44250</v>
      </c>
      <c r="BI185">
        <v>1</v>
      </c>
      <c r="BL185" t="str">
        <f t="shared" si="17"/>
        <v>DLF44250</v>
      </c>
      <c r="BM185">
        <v>1</v>
      </c>
      <c r="BN185">
        <f t="shared" si="18"/>
        <v>1</v>
      </c>
      <c r="BR185" t="str">
        <f t="shared" si="19"/>
        <v>DLF44250</v>
      </c>
      <c r="BS185">
        <v>1</v>
      </c>
      <c r="BT185">
        <f t="shared" si="20"/>
        <v>1</v>
      </c>
      <c r="BY185" s="12"/>
      <c r="CA185" s="12"/>
      <c r="CB185" s="2"/>
      <c r="CC185" s="13"/>
      <c r="CD185" s="8"/>
      <c r="CE185" s="13"/>
      <c r="CI185" s="12"/>
      <c r="CK185" s="13"/>
      <c r="CL185" s="13"/>
    </row>
    <row r="186" spans="1:90" x14ac:dyDescent="0.45">
      <c r="A186">
        <v>2</v>
      </c>
      <c r="B186" s="2">
        <v>44250</v>
      </c>
      <c r="C186" s="2">
        <v>44251</v>
      </c>
      <c r="D186" t="s">
        <v>27</v>
      </c>
      <c r="E186" t="s">
        <v>114</v>
      </c>
      <c r="F186" t="s">
        <v>466</v>
      </c>
      <c r="G186">
        <v>6100</v>
      </c>
      <c r="H186">
        <v>12200</v>
      </c>
      <c r="I186">
        <v>2</v>
      </c>
      <c r="J186">
        <v>148.1</v>
      </c>
      <c r="K186">
        <v>1806820</v>
      </c>
      <c r="L186">
        <v>143.80000000000001</v>
      </c>
      <c r="M186">
        <v>-52459.999999999789</v>
      </c>
      <c r="N186">
        <v>480.7593</v>
      </c>
      <c r="O186">
        <v>-52940.759299999787</v>
      </c>
      <c r="P186">
        <v>1754360.0000000002</v>
      </c>
      <c r="Q186" t="s">
        <v>93</v>
      </c>
      <c r="R186">
        <v>1</v>
      </c>
      <c r="S186">
        <v>0</v>
      </c>
      <c r="T186">
        <v>1</v>
      </c>
      <c r="U186">
        <v>0</v>
      </c>
      <c r="V186">
        <v>900</v>
      </c>
      <c r="W186">
        <v>300</v>
      </c>
      <c r="X186">
        <v>114000</v>
      </c>
      <c r="Y186">
        <v>92500</v>
      </c>
      <c r="Z186">
        <v>4000000</v>
      </c>
      <c r="AA186">
        <v>2</v>
      </c>
      <c r="AC186" t="s">
        <v>662</v>
      </c>
      <c r="AD186" t="s">
        <v>571</v>
      </c>
      <c r="AE186" s="12">
        <v>44250.486111111109</v>
      </c>
      <c r="AF186">
        <v>148.07230000000001</v>
      </c>
      <c r="AG186" s="12">
        <v>44251.392361111109</v>
      </c>
      <c r="AH186" s="8">
        <v>143.72749999999999</v>
      </c>
      <c r="AI186" s="13">
        <v>-2.93E-2</v>
      </c>
      <c r="AJ186" s="8">
        <v>-52689.83</v>
      </c>
      <c r="AK186" s="13">
        <v>-2.93E-2</v>
      </c>
      <c r="AL186">
        <v>12127.1</v>
      </c>
      <c r="AM186">
        <v>1795687.38</v>
      </c>
      <c r="AN186">
        <v>-1047824.79</v>
      </c>
      <c r="AO186" s="12">
        <v>54</v>
      </c>
      <c r="AP186">
        <v>-975.74</v>
      </c>
      <c r="AQ186" s="13">
        <v>-3.0200000000000001E-2</v>
      </c>
      <c r="AR186" s="13">
        <v>2.2000000000000001E-3</v>
      </c>
      <c r="AS186" t="s">
        <v>572</v>
      </c>
      <c r="AU186" s="2">
        <v>44250</v>
      </c>
      <c r="AV186" t="s">
        <v>114</v>
      </c>
      <c r="AW186">
        <v>148.1</v>
      </c>
      <c r="AX186">
        <v>143.80000000000001</v>
      </c>
      <c r="AZ186" s="2">
        <f t="shared" si="14"/>
        <v>44250</v>
      </c>
      <c r="BA186" t="s">
        <v>114</v>
      </c>
      <c r="BB186">
        <v>148.07230000000001</v>
      </c>
      <c r="BC186" s="8">
        <v>143.72749999999999</v>
      </c>
      <c r="BE186" t="str">
        <f t="shared" si="15"/>
        <v>GAIL44250</v>
      </c>
      <c r="BF186">
        <v>1</v>
      </c>
      <c r="BH186" t="str">
        <f t="shared" si="16"/>
        <v>GAIL44250</v>
      </c>
      <c r="BI186">
        <v>1</v>
      </c>
      <c r="BL186" t="str">
        <f t="shared" si="17"/>
        <v>GAIL44250</v>
      </c>
      <c r="BM186">
        <v>1</v>
      </c>
      <c r="BN186">
        <f t="shared" si="18"/>
        <v>1</v>
      </c>
      <c r="BR186" t="str">
        <f t="shared" si="19"/>
        <v>GAIL44250</v>
      </c>
      <c r="BS186">
        <v>1</v>
      </c>
      <c r="BT186">
        <f t="shared" si="20"/>
        <v>1</v>
      </c>
      <c r="BY186" s="12"/>
      <c r="CA186" s="12"/>
      <c r="CB186" s="2"/>
      <c r="CC186" s="13"/>
      <c r="CD186" s="8"/>
      <c r="CE186" s="13"/>
      <c r="CI186" s="12"/>
      <c r="CK186" s="13"/>
      <c r="CL186" s="13"/>
    </row>
    <row r="187" spans="1:90" x14ac:dyDescent="0.45">
      <c r="A187">
        <v>3</v>
      </c>
      <c r="B187" s="2">
        <v>44250</v>
      </c>
      <c r="C187" s="2">
        <v>44251</v>
      </c>
      <c r="D187" t="s">
        <v>27</v>
      </c>
      <c r="E187" t="s">
        <v>138</v>
      </c>
      <c r="F187" t="s">
        <v>451</v>
      </c>
      <c r="G187">
        <v>650</v>
      </c>
      <c r="H187">
        <v>1300</v>
      </c>
      <c r="I187">
        <v>2</v>
      </c>
      <c r="J187">
        <v>1494.925</v>
      </c>
      <c r="K187">
        <v>1943402.5</v>
      </c>
      <c r="L187">
        <v>1498.6</v>
      </c>
      <c r="M187">
        <v>4777.4999999999409</v>
      </c>
      <c r="N187">
        <v>525.36363749999998</v>
      </c>
      <c r="O187">
        <v>4252.1363624999412</v>
      </c>
      <c r="P187">
        <v>1948179.9999999998</v>
      </c>
      <c r="Q187" t="s">
        <v>93</v>
      </c>
      <c r="R187">
        <v>3</v>
      </c>
      <c r="S187">
        <v>2</v>
      </c>
      <c r="T187">
        <v>1</v>
      </c>
      <c r="U187">
        <v>0</v>
      </c>
      <c r="V187">
        <v>900</v>
      </c>
      <c r="W187">
        <v>300</v>
      </c>
      <c r="X187">
        <v>115500</v>
      </c>
      <c r="Y187">
        <v>92500</v>
      </c>
      <c r="Z187">
        <v>4000000</v>
      </c>
      <c r="AA187">
        <v>2</v>
      </c>
      <c r="AC187" t="s">
        <v>649</v>
      </c>
      <c r="AD187" t="s">
        <v>571</v>
      </c>
      <c r="AE187" s="12">
        <v>44250.486111111109</v>
      </c>
      <c r="AF187">
        <v>1497.556</v>
      </c>
      <c r="AG187" s="12">
        <v>44251.392361111109</v>
      </c>
      <c r="AH187" s="8">
        <v>1497.8510000000001</v>
      </c>
      <c r="AI187" s="13">
        <v>2.0000000000000001E-4</v>
      </c>
      <c r="AJ187" s="8">
        <v>353.73</v>
      </c>
      <c r="AK187" s="13">
        <v>2.0000000000000001E-4</v>
      </c>
      <c r="AL187">
        <v>1199.078</v>
      </c>
      <c r="AM187">
        <v>1795687.38</v>
      </c>
      <c r="AN187">
        <v>-1047471.06</v>
      </c>
      <c r="AO187" s="12">
        <v>54</v>
      </c>
      <c r="AP187">
        <v>6.55</v>
      </c>
      <c r="AQ187" s="13">
        <v>-7.7000000000000002E-3</v>
      </c>
      <c r="AR187" s="13">
        <v>7.4999999999999997E-3</v>
      </c>
      <c r="AS187" t="s">
        <v>572</v>
      </c>
      <c r="AU187" s="2">
        <v>44250</v>
      </c>
      <c r="AV187" t="s">
        <v>138</v>
      </c>
      <c r="AW187">
        <v>1494.925</v>
      </c>
      <c r="AX187">
        <v>1498.6</v>
      </c>
      <c r="AZ187" s="2">
        <f t="shared" si="14"/>
        <v>44250</v>
      </c>
      <c r="BA187" t="s">
        <v>138</v>
      </c>
      <c r="BB187">
        <v>1497.556</v>
      </c>
      <c r="BC187" s="8">
        <v>1497.8510000000001</v>
      </c>
      <c r="BE187" t="str">
        <f t="shared" si="15"/>
        <v>GODREJPROP44250</v>
      </c>
      <c r="BF187">
        <v>1</v>
      </c>
      <c r="BH187" t="str">
        <f t="shared" si="16"/>
        <v>GODREJPROP44250</v>
      </c>
      <c r="BI187">
        <v>1</v>
      </c>
      <c r="BL187" t="str">
        <f t="shared" si="17"/>
        <v>GODREJPROP44250</v>
      </c>
      <c r="BM187">
        <v>1</v>
      </c>
      <c r="BN187">
        <f t="shared" si="18"/>
        <v>1</v>
      </c>
      <c r="BR187" t="str">
        <f t="shared" si="19"/>
        <v>GODREJPROP44250</v>
      </c>
      <c r="BS187">
        <v>1</v>
      </c>
      <c r="BT187">
        <f t="shared" si="20"/>
        <v>1</v>
      </c>
      <c r="BY187" s="12"/>
      <c r="CA187" s="12"/>
      <c r="CB187" s="2"/>
      <c r="CC187" s="13"/>
      <c r="CD187" s="8"/>
      <c r="CE187" s="13"/>
      <c r="CI187" s="12"/>
      <c r="CK187" s="13"/>
      <c r="CL187" s="13"/>
    </row>
    <row r="188" spans="1:90" x14ac:dyDescent="0.45">
      <c r="A188">
        <v>4</v>
      </c>
      <c r="B188" s="2">
        <v>44250</v>
      </c>
      <c r="C188" s="2">
        <v>44251</v>
      </c>
      <c r="D188" t="s">
        <v>27</v>
      </c>
      <c r="E188" t="s">
        <v>33</v>
      </c>
      <c r="F188" t="s">
        <v>469</v>
      </c>
      <c r="G188">
        <v>30</v>
      </c>
      <c r="H188">
        <v>60</v>
      </c>
      <c r="I188">
        <v>2</v>
      </c>
      <c r="J188">
        <v>28730.85</v>
      </c>
      <c r="K188">
        <v>1723851</v>
      </c>
      <c r="L188">
        <v>29111.5</v>
      </c>
      <c r="M188">
        <v>22839.000000000087</v>
      </c>
      <c r="N188">
        <v>468.52303499999999</v>
      </c>
      <c r="O188">
        <v>22370.476965000089</v>
      </c>
      <c r="P188">
        <v>1746690</v>
      </c>
      <c r="Q188" t="s">
        <v>93</v>
      </c>
      <c r="R188">
        <v>3</v>
      </c>
      <c r="S188">
        <v>2</v>
      </c>
      <c r="T188">
        <v>1</v>
      </c>
      <c r="U188">
        <v>0</v>
      </c>
      <c r="V188">
        <v>900</v>
      </c>
      <c r="W188">
        <v>300</v>
      </c>
      <c r="X188">
        <v>115500</v>
      </c>
      <c r="Y188">
        <v>92500</v>
      </c>
      <c r="Z188">
        <v>4000000</v>
      </c>
      <c r="AA188">
        <v>2</v>
      </c>
      <c r="AC188" t="s">
        <v>665</v>
      </c>
      <c r="AD188" t="s">
        <v>571</v>
      </c>
      <c r="AE188" s="12">
        <v>44250.486111111109</v>
      </c>
      <c r="AF188">
        <v>28644.97</v>
      </c>
      <c r="AG188" s="12">
        <v>44251.392361111109</v>
      </c>
      <c r="AH188" s="8">
        <v>29096.94</v>
      </c>
      <c r="AI188" s="13">
        <v>1.5800000000000002E-2</v>
      </c>
      <c r="AJ188" s="8">
        <v>28332.959999999999</v>
      </c>
      <c r="AK188" s="13">
        <v>1.5800000000000002E-2</v>
      </c>
      <c r="AL188">
        <v>62.6877</v>
      </c>
      <c r="AM188">
        <v>1795687.38</v>
      </c>
      <c r="AN188">
        <v>-1019138.1</v>
      </c>
      <c r="AO188" s="12">
        <v>54</v>
      </c>
      <c r="AP188">
        <v>524.67999999999995</v>
      </c>
      <c r="AQ188" s="13">
        <v>-4.8999999999999998E-3</v>
      </c>
      <c r="AR188" s="13">
        <v>2.3300000000000001E-2</v>
      </c>
      <c r="AS188" t="s">
        <v>572</v>
      </c>
      <c r="AU188" s="2">
        <v>44250</v>
      </c>
      <c r="AV188" t="s">
        <v>33</v>
      </c>
      <c r="AW188">
        <v>28730.85</v>
      </c>
      <c r="AX188">
        <v>29111.5</v>
      </c>
      <c r="AZ188" s="2">
        <f t="shared" si="14"/>
        <v>44250</v>
      </c>
      <c r="BA188" t="s">
        <v>33</v>
      </c>
      <c r="BB188">
        <v>28644.97</v>
      </c>
      <c r="BC188" s="8">
        <v>29096.94</v>
      </c>
      <c r="BE188" t="str">
        <f t="shared" si="15"/>
        <v>PAGEIND44250</v>
      </c>
      <c r="BF188">
        <v>1</v>
      </c>
      <c r="BH188" t="str">
        <f t="shared" si="16"/>
        <v>PAGEIND44250</v>
      </c>
      <c r="BI188">
        <v>1</v>
      </c>
      <c r="BL188" t="str">
        <f t="shared" si="17"/>
        <v>PAGEIND44250</v>
      </c>
      <c r="BM188">
        <v>1</v>
      </c>
      <c r="BN188">
        <f t="shared" si="18"/>
        <v>1</v>
      </c>
      <c r="BR188" t="str">
        <f t="shared" si="19"/>
        <v>PAGEIND44250</v>
      </c>
      <c r="BS188">
        <v>1</v>
      </c>
      <c r="BT188">
        <f t="shared" si="20"/>
        <v>1</v>
      </c>
      <c r="BY188" s="12"/>
      <c r="CA188" s="12"/>
      <c r="CB188" s="2"/>
      <c r="CC188" s="13"/>
      <c r="CD188" s="8"/>
      <c r="CE188" s="13"/>
      <c r="CI188" s="12"/>
      <c r="CK188" s="13"/>
      <c r="CL188" s="13"/>
    </row>
    <row r="189" spans="1:90" x14ac:dyDescent="0.45">
      <c r="A189">
        <v>5</v>
      </c>
      <c r="B189" s="2">
        <v>44250</v>
      </c>
      <c r="C189" s="2">
        <v>44251</v>
      </c>
      <c r="D189" t="s">
        <v>27</v>
      </c>
      <c r="E189" t="s">
        <v>67</v>
      </c>
      <c r="F189" t="s">
        <v>401</v>
      </c>
      <c r="G189">
        <v>550</v>
      </c>
      <c r="H189">
        <v>1100</v>
      </c>
      <c r="I189">
        <v>2</v>
      </c>
      <c r="J189">
        <v>1913.075</v>
      </c>
      <c r="K189">
        <v>2104382.5</v>
      </c>
      <c r="L189">
        <v>1853</v>
      </c>
      <c r="M189">
        <v>-66082.500000000044</v>
      </c>
      <c r="N189">
        <v>559.26213749999999</v>
      </c>
      <c r="O189">
        <v>-66641.762137500045</v>
      </c>
      <c r="P189">
        <v>2038300</v>
      </c>
      <c r="Q189" t="s">
        <v>93</v>
      </c>
      <c r="R189">
        <v>1</v>
      </c>
      <c r="S189">
        <v>0</v>
      </c>
      <c r="T189">
        <v>1</v>
      </c>
      <c r="U189">
        <v>0</v>
      </c>
      <c r="V189">
        <v>900</v>
      </c>
      <c r="W189">
        <v>300</v>
      </c>
      <c r="X189">
        <v>114000</v>
      </c>
      <c r="Y189">
        <v>92500</v>
      </c>
      <c r="Z189">
        <v>4000000</v>
      </c>
      <c r="AA189">
        <v>2</v>
      </c>
      <c r="AC189" t="s">
        <v>597</v>
      </c>
      <c r="AD189" t="s">
        <v>571</v>
      </c>
      <c r="AE189" s="12">
        <v>44250.486111111109</v>
      </c>
      <c r="AF189">
        <v>1912.924</v>
      </c>
      <c r="AG189" s="12">
        <v>44251.392361111109</v>
      </c>
      <c r="AH189" s="8">
        <v>1852.0730000000001</v>
      </c>
      <c r="AI189" s="13">
        <v>-3.1800000000000002E-2</v>
      </c>
      <c r="AJ189" s="8">
        <v>-57121.65</v>
      </c>
      <c r="AK189" s="13">
        <v>-3.1800000000000002E-2</v>
      </c>
      <c r="AL189">
        <v>938.71339999999998</v>
      </c>
      <c r="AM189">
        <v>1795687.38</v>
      </c>
      <c r="AN189">
        <v>-1076259.75</v>
      </c>
      <c r="AO189" s="12">
        <v>54</v>
      </c>
      <c r="AP189">
        <v>-1057.81</v>
      </c>
      <c r="AQ189" s="13">
        <v>-3.6499999999999998E-2</v>
      </c>
      <c r="AR189" s="13">
        <v>7.9000000000000008E-3</v>
      </c>
      <c r="AS189" t="s">
        <v>572</v>
      </c>
      <c r="AU189" s="2">
        <v>44250</v>
      </c>
      <c r="AV189" t="s">
        <v>67</v>
      </c>
      <c r="AW189">
        <v>1913.075</v>
      </c>
      <c r="AX189">
        <v>1853</v>
      </c>
      <c r="AZ189" s="2">
        <f t="shared" si="14"/>
        <v>44250</v>
      </c>
      <c r="BA189" t="s">
        <v>67</v>
      </c>
      <c r="BB189">
        <v>1912.924</v>
      </c>
      <c r="BC189" s="8">
        <v>1852.0730000000001</v>
      </c>
      <c r="BE189" t="str">
        <f t="shared" si="15"/>
        <v>PEL44250</v>
      </c>
      <c r="BF189">
        <v>1</v>
      </c>
      <c r="BH189" t="str">
        <f t="shared" si="16"/>
        <v>PEL44250</v>
      </c>
      <c r="BI189">
        <v>1</v>
      </c>
      <c r="BL189" t="str">
        <f t="shared" si="17"/>
        <v>PEL44250</v>
      </c>
      <c r="BM189">
        <v>1</v>
      </c>
      <c r="BN189">
        <f t="shared" si="18"/>
        <v>1</v>
      </c>
      <c r="BR189" t="str">
        <f t="shared" si="19"/>
        <v>PEL44250</v>
      </c>
      <c r="BS189">
        <v>1</v>
      </c>
      <c r="BT189">
        <f t="shared" si="20"/>
        <v>1</v>
      </c>
      <c r="BY189" s="12"/>
      <c r="CA189" s="12"/>
      <c r="CB189" s="2"/>
      <c r="CC189" s="13"/>
      <c r="CD189" s="8"/>
      <c r="CE189" s="13"/>
      <c r="CI189" s="12"/>
      <c r="CK189" s="13"/>
      <c r="CL189" s="13"/>
    </row>
    <row r="190" spans="1:90" x14ac:dyDescent="0.45">
      <c r="A190">
        <v>6</v>
      </c>
      <c r="B190" s="2">
        <v>44250</v>
      </c>
      <c r="C190" s="2">
        <v>44251</v>
      </c>
      <c r="D190" t="s">
        <v>27</v>
      </c>
      <c r="E190" t="s">
        <v>53</v>
      </c>
      <c r="F190" t="s">
        <v>412</v>
      </c>
      <c r="G190">
        <v>5700</v>
      </c>
      <c r="H190">
        <v>5700</v>
      </c>
      <c r="I190">
        <v>1</v>
      </c>
      <c r="J190">
        <v>317.85000000000002</v>
      </c>
      <c r="K190">
        <v>1811745.0000000002</v>
      </c>
      <c r="L190">
        <v>325</v>
      </c>
      <c r="M190">
        <v>40754.999999999869</v>
      </c>
      <c r="N190">
        <v>494.67307499999998</v>
      </c>
      <c r="O190">
        <v>40260.32692499987</v>
      </c>
      <c r="P190">
        <v>1852500</v>
      </c>
      <c r="Q190" t="s">
        <v>93</v>
      </c>
      <c r="R190">
        <v>2</v>
      </c>
      <c r="S190">
        <v>2</v>
      </c>
      <c r="T190">
        <v>1</v>
      </c>
      <c r="U190">
        <v>0</v>
      </c>
      <c r="V190">
        <v>900</v>
      </c>
      <c r="W190">
        <v>300</v>
      </c>
      <c r="X190">
        <v>115000</v>
      </c>
      <c r="Y190">
        <v>92500</v>
      </c>
      <c r="Z190">
        <v>4000000</v>
      </c>
      <c r="AA190">
        <v>2</v>
      </c>
      <c r="AC190" t="s">
        <v>608</v>
      </c>
      <c r="AD190" t="s">
        <v>571</v>
      </c>
      <c r="AE190" s="12">
        <v>44250.486111111109</v>
      </c>
      <c r="AF190">
        <v>318.4973</v>
      </c>
      <c r="AG190" s="12">
        <v>44251.392361111109</v>
      </c>
      <c r="AH190" s="8">
        <v>324.84719999999999</v>
      </c>
      <c r="AI190" s="13">
        <v>1.9900000000000001E-2</v>
      </c>
      <c r="AJ190" s="8">
        <v>35800.730000000003</v>
      </c>
      <c r="AK190" s="13">
        <v>1.9900000000000001E-2</v>
      </c>
      <c r="AL190">
        <v>5637.9989999999998</v>
      </c>
      <c r="AM190">
        <v>1795687.38</v>
      </c>
      <c r="AN190">
        <v>-1040459.02</v>
      </c>
      <c r="AO190" s="12">
        <v>54</v>
      </c>
      <c r="AP190">
        <v>662.98</v>
      </c>
      <c r="AQ190" s="13">
        <v>-6.3E-3</v>
      </c>
      <c r="AR190" s="13">
        <v>3.49E-2</v>
      </c>
      <c r="AS190" t="s">
        <v>572</v>
      </c>
      <c r="AU190" s="2">
        <v>44250</v>
      </c>
      <c r="AV190" t="s">
        <v>53</v>
      </c>
      <c r="AW190">
        <v>317.85000000000002</v>
      </c>
      <c r="AX190">
        <v>325</v>
      </c>
      <c r="AZ190" s="2">
        <f t="shared" si="14"/>
        <v>44250</v>
      </c>
      <c r="BA190" t="s">
        <v>53</v>
      </c>
      <c r="BB190">
        <v>318.4973</v>
      </c>
      <c r="BC190" s="8">
        <v>324.84719999999999</v>
      </c>
      <c r="BE190" t="str">
        <f t="shared" si="15"/>
        <v>TATAMOTORS44250</v>
      </c>
      <c r="BF190">
        <v>1</v>
      </c>
      <c r="BH190" t="str">
        <f t="shared" si="16"/>
        <v>TATAMOTORS44250</v>
      </c>
      <c r="BI190">
        <v>1</v>
      </c>
      <c r="BL190" t="str">
        <f t="shared" si="17"/>
        <v>TATAMOTORS44250</v>
      </c>
      <c r="BM190">
        <v>1</v>
      </c>
      <c r="BN190">
        <f t="shared" si="18"/>
        <v>1</v>
      </c>
      <c r="BR190" t="str">
        <f t="shared" si="19"/>
        <v>TATAMOTORS44250</v>
      </c>
      <c r="BS190">
        <v>1</v>
      </c>
      <c r="BT190">
        <f t="shared" si="20"/>
        <v>1</v>
      </c>
      <c r="BY190" s="12"/>
      <c r="CA190" s="12"/>
      <c r="CB190" s="2"/>
      <c r="CC190" s="13"/>
      <c r="CD190" s="8"/>
      <c r="CE190" s="13"/>
      <c r="CI190" s="12"/>
      <c r="CK190" s="13"/>
      <c r="CL190" s="13"/>
    </row>
    <row r="191" spans="1:90" x14ac:dyDescent="0.45">
      <c r="A191">
        <v>1</v>
      </c>
      <c r="B191" s="2">
        <v>44256</v>
      </c>
      <c r="C191" s="2">
        <v>44257</v>
      </c>
      <c r="D191" t="s">
        <v>27</v>
      </c>
      <c r="E191" t="s">
        <v>160</v>
      </c>
      <c r="F191" t="s">
        <v>470</v>
      </c>
      <c r="G191">
        <v>250</v>
      </c>
      <c r="H191">
        <v>1500</v>
      </c>
      <c r="I191">
        <v>6</v>
      </c>
      <c r="J191">
        <v>1438.2</v>
      </c>
      <c r="K191">
        <v>2157300</v>
      </c>
      <c r="L191">
        <v>1555.95</v>
      </c>
      <c r="M191">
        <v>176625</v>
      </c>
      <c r="N191">
        <v>606.31537500000002</v>
      </c>
      <c r="O191">
        <v>176018.68462499999</v>
      </c>
      <c r="P191">
        <v>2333925</v>
      </c>
      <c r="Q191" t="s">
        <v>93</v>
      </c>
      <c r="R191">
        <v>1</v>
      </c>
      <c r="S191">
        <v>0</v>
      </c>
      <c r="V191">
        <v>900</v>
      </c>
      <c r="W191">
        <v>300</v>
      </c>
      <c r="X191">
        <v>102500</v>
      </c>
      <c r="Y191">
        <v>92500</v>
      </c>
      <c r="Z191">
        <v>4000000</v>
      </c>
      <c r="AA191">
        <v>2</v>
      </c>
      <c r="AC191" t="s">
        <v>603</v>
      </c>
      <c r="AD191" t="s">
        <v>571</v>
      </c>
      <c r="AE191" s="12">
        <v>44256.434027777781</v>
      </c>
      <c r="AF191">
        <v>539.48030000000006</v>
      </c>
      <c r="AG191" s="12">
        <v>44257.392361111109</v>
      </c>
      <c r="AH191" s="8">
        <v>531.29369999999994</v>
      </c>
      <c r="AI191" s="13">
        <v>-1.52E-2</v>
      </c>
      <c r="AJ191" s="8">
        <v>-27192.16</v>
      </c>
      <c r="AK191" s="13">
        <v>-1.52E-2</v>
      </c>
      <c r="AL191">
        <v>3321.5450000000001</v>
      </c>
      <c r="AM191">
        <v>1791908.25</v>
      </c>
      <c r="AN191">
        <v>-1067651.18</v>
      </c>
      <c r="AO191" s="12">
        <v>97</v>
      </c>
      <c r="AP191">
        <v>-280.33</v>
      </c>
      <c r="AQ191" s="13">
        <v>-3.3399999999999999E-2</v>
      </c>
      <c r="AR191" s="13">
        <v>4.3E-3</v>
      </c>
      <c r="AS191" t="s">
        <v>572</v>
      </c>
      <c r="AU191" s="2">
        <v>44256</v>
      </c>
      <c r="AV191" t="s">
        <v>160</v>
      </c>
      <c r="AW191">
        <v>1438.2</v>
      </c>
      <c r="AX191">
        <v>1555.95</v>
      </c>
      <c r="AZ191" s="2">
        <f t="shared" si="14"/>
        <v>44256</v>
      </c>
      <c r="BA191" t="s">
        <v>68</v>
      </c>
      <c r="BB191">
        <v>539.48030000000006</v>
      </c>
      <c r="BC191" s="8">
        <v>531.29369999999994</v>
      </c>
      <c r="BE191" t="str">
        <f t="shared" si="15"/>
        <v>CHOLAFIN44256</v>
      </c>
      <c r="BF191">
        <v>1</v>
      </c>
      <c r="BH191" t="str">
        <f t="shared" si="16"/>
        <v>DEEPAKNTR44256</v>
      </c>
      <c r="BI191">
        <v>1</v>
      </c>
      <c r="BL191" t="str">
        <f t="shared" si="17"/>
        <v>DEEPAKNTR44256</v>
      </c>
      <c r="BM191">
        <v>1</v>
      </c>
      <c r="BN191" t="str">
        <f t="shared" si="18"/>
        <v>ERROR</v>
      </c>
      <c r="BR191" t="str">
        <f t="shared" si="19"/>
        <v>CHOLAFIN44256</v>
      </c>
      <c r="BS191">
        <v>1</v>
      </c>
      <c r="BT191" t="str">
        <f t="shared" si="20"/>
        <v>ERROR</v>
      </c>
      <c r="BY191" s="12"/>
      <c r="CA191" s="12"/>
      <c r="CB191" s="2"/>
      <c r="CC191" s="13"/>
      <c r="CD191" s="8"/>
      <c r="CE191" s="13"/>
      <c r="CI191" s="12"/>
      <c r="CK191" s="13"/>
      <c r="CL191" s="13"/>
    </row>
    <row r="192" spans="1:90" x14ac:dyDescent="0.45">
      <c r="A192">
        <v>2</v>
      </c>
      <c r="B192" s="2">
        <v>44256</v>
      </c>
      <c r="C192" s="2">
        <v>44257</v>
      </c>
      <c r="D192" t="s">
        <v>27</v>
      </c>
      <c r="E192" t="s">
        <v>161</v>
      </c>
      <c r="F192" t="s">
        <v>471</v>
      </c>
      <c r="G192">
        <v>1250</v>
      </c>
      <c r="H192">
        <v>3750</v>
      </c>
      <c r="I192">
        <v>3</v>
      </c>
      <c r="J192">
        <v>521.68333332999998</v>
      </c>
      <c r="K192">
        <v>1956312.4999875</v>
      </c>
      <c r="L192">
        <v>534.91666666999902</v>
      </c>
      <c r="M192">
        <v>49625.000024996385</v>
      </c>
      <c r="N192">
        <v>534.90374999999949</v>
      </c>
      <c r="O192">
        <v>49090.096274996387</v>
      </c>
      <c r="P192">
        <v>2005937.5000124963</v>
      </c>
      <c r="Q192" t="s">
        <v>93</v>
      </c>
      <c r="R192">
        <v>2</v>
      </c>
      <c r="S192">
        <v>1</v>
      </c>
      <c r="V192">
        <v>900</v>
      </c>
      <c r="W192">
        <v>300</v>
      </c>
      <c r="X192">
        <v>103000</v>
      </c>
      <c r="Y192">
        <v>92500</v>
      </c>
      <c r="Z192">
        <v>4000000</v>
      </c>
      <c r="AA192">
        <v>2</v>
      </c>
      <c r="AC192" t="s">
        <v>632</v>
      </c>
      <c r="AD192" t="s">
        <v>571</v>
      </c>
      <c r="AE192" s="12">
        <v>44256.434027777781</v>
      </c>
      <c r="AF192">
        <v>3342.9670000000001</v>
      </c>
      <c r="AG192" s="12">
        <v>44257.392361111109</v>
      </c>
      <c r="AH192" s="8">
        <v>3373.4670000000001</v>
      </c>
      <c r="AI192" s="13">
        <v>9.1000000000000004E-3</v>
      </c>
      <c r="AJ192" s="8">
        <v>16348.71</v>
      </c>
      <c r="AK192" s="13">
        <v>9.1000000000000004E-3</v>
      </c>
      <c r="AL192">
        <v>536.02329999999995</v>
      </c>
      <c r="AM192">
        <v>1791908.13</v>
      </c>
      <c r="AN192">
        <v>-1051302.47</v>
      </c>
      <c r="AO192" s="12">
        <v>97</v>
      </c>
      <c r="AP192">
        <v>168.54</v>
      </c>
      <c r="AQ192" s="13">
        <v>-1.7299999999999999E-2</v>
      </c>
      <c r="AR192" s="13">
        <v>9.7999999999999997E-3</v>
      </c>
      <c r="AS192" t="s">
        <v>572</v>
      </c>
      <c r="AU192" s="2">
        <v>44256</v>
      </c>
      <c r="AV192" t="s">
        <v>161</v>
      </c>
      <c r="AW192">
        <v>521.68333332999998</v>
      </c>
      <c r="AX192">
        <v>534.91666666999902</v>
      </c>
      <c r="AZ192" s="2">
        <f t="shared" si="14"/>
        <v>44256</v>
      </c>
      <c r="BA192" t="s">
        <v>143</v>
      </c>
      <c r="BB192">
        <v>3342.9670000000001</v>
      </c>
      <c r="BC192" s="8">
        <v>3373.4670000000001</v>
      </c>
      <c r="BE192" t="str">
        <f t="shared" si="15"/>
        <v>HEROMOTOCO44256</v>
      </c>
      <c r="BF192">
        <v>1</v>
      </c>
      <c r="BH192" t="str">
        <f t="shared" si="16"/>
        <v>GUJGASLTD44256</v>
      </c>
      <c r="BI192">
        <v>1</v>
      </c>
      <c r="BL192" t="str">
        <f t="shared" si="17"/>
        <v>GUJGASLTD44256</v>
      </c>
      <c r="BM192">
        <v>1</v>
      </c>
      <c r="BN192" t="str">
        <f t="shared" si="18"/>
        <v>ERROR</v>
      </c>
      <c r="BR192" t="str">
        <f t="shared" si="19"/>
        <v>HEROMOTOCO44256</v>
      </c>
      <c r="BS192">
        <v>1</v>
      </c>
      <c r="BT192" t="str">
        <f t="shared" si="20"/>
        <v>ERROR</v>
      </c>
      <c r="BY192" s="12"/>
      <c r="CA192" s="12"/>
      <c r="CB192" s="2"/>
      <c r="CC192" s="13"/>
      <c r="CD192" s="8"/>
      <c r="CE192" s="13"/>
      <c r="CI192" s="12"/>
      <c r="CK192" s="13"/>
      <c r="CL192" s="13"/>
    </row>
    <row r="193" spans="1:90" x14ac:dyDescent="0.45">
      <c r="A193">
        <v>3</v>
      </c>
      <c r="B193" s="2">
        <v>44256</v>
      </c>
      <c r="C193" s="2">
        <v>44257</v>
      </c>
      <c r="D193" t="s">
        <v>27</v>
      </c>
      <c r="E193" t="s">
        <v>75</v>
      </c>
      <c r="F193" t="s">
        <v>435</v>
      </c>
      <c r="G193">
        <v>3500</v>
      </c>
      <c r="H193">
        <v>7000</v>
      </c>
      <c r="I193">
        <v>2</v>
      </c>
      <c r="J193">
        <v>228.35</v>
      </c>
      <c r="K193">
        <v>1598450</v>
      </c>
      <c r="L193">
        <v>229.3</v>
      </c>
      <c r="M193">
        <v>6650.0000000001191</v>
      </c>
      <c r="N193">
        <v>432.47924999999998</v>
      </c>
      <c r="O193">
        <v>6217.5207500001188</v>
      </c>
      <c r="P193">
        <v>1605100</v>
      </c>
      <c r="Q193" t="s">
        <v>93</v>
      </c>
      <c r="R193">
        <v>1</v>
      </c>
      <c r="S193">
        <v>0</v>
      </c>
      <c r="V193">
        <v>900</v>
      </c>
      <c r="W193">
        <v>300</v>
      </c>
      <c r="X193">
        <v>102500</v>
      </c>
      <c r="Y193">
        <v>92500</v>
      </c>
      <c r="Z193">
        <v>4000000</v>
      </c>
      <c r="AA193">
        <v>2</v>
      </c>
      <c r="AC193" t="s">
        <v>633</v>
      </c>
      <c r="AD193" t="s">
        <v>571</v>
      </c>
      <c r="AE193" s="12">
        <v>44256.434027777781</v>
      </c>
      <c r="AF193">
        <v>225.32380000000001</v>
      </c>
      <c r="AG193" s="12">
        <v>44257.392361111109</v>
      </c>
      <c r="AH193" s="8">
        <v>229.1669</v>
      </c>
      <c r="AI193" s="13">
        <v>1.7100000000000001E-2</v>
      </c>
      <c r="AJ193" s="8">
        <v>30562.6</v>
      </c>
      <c r="AK193" s="13">
        <v>1.7100000000000001E-2</v>
      </c>
      <c r="AL193">
        <v>7952.59</v>
      </c>
      <c r="AM193">
        <v>1791908.13</v>
      </c>
      <c r="AN193">
        <v>-1020739.87</v>
      </c>
      <c r="AO193" s="12">
        <v>97</v>
      </c>
      <c r="AP193">
        <v>315.08</v>
      </c>
      <c r="AQ193" s="13">
        <v>-7.4000000000000003E-3</v>
      </c>
      <c r="AR193" s="13">
        <v>4.1799999999999997E-2</v>
      </c>
      <c r="AS193" t="s">
        <v>572</v>
      </c>
      <c r="AU193" s="2">
        <v>44256</v>
      </c>
      <c r="AV193" t="s">
        <v>75</v>
      </c>
      <c r="AW193">
        <v>228.35</v>
      </c>
      <c r="AX193">
        <v>229.3</v>
      </c>
      <c r="AZ193" s="2">
        <f t="shared" si="14"/>
        <v>44256</v>
      </c>
      <c r="BA193" t="s">
        <v>75</v>
      </c>
      <c r="BB193">
        <v>225.32380000000001</v>
      </c>
      <c r="BC193" s="8">
        <v>229.1669</v>
      </c>
      <c r="BE193" t="str">
        <f t="shared" si="15"/>
        <v>MOTHERSUMI44256</v>
      </c>
      <c r="BF193">
        <v>1</v>
      </c>
      <c r="BH193" t="str">
        <f t="shared" si="16"/>
        <v>MOTHERSUMI44256</v>
      </c>
      <c r="BI193">
        <v>1</v>
      </c>
      <c r="BL193" t="str">
        <f t="shared" si="17"/>
        <v>MOTHERSUMI44256</v>
      </c>
      <c r="BM193">
        <v>1</v>
      </c>
      <c r="BN193">
        <f t="shared" si="18"/>
        <v>1</v>
      </c>
      <c r="BR193" t="str">
        <f t="shared" si="19"/>
        <v>MOTHERSUMI44256</v>
      </c>
      <c r="BS193">
        <v>1</v>
      </c>
      <c r="BT193">
        <f t="shared" si="20"/>
        <v>1</v>
      </c>
      <c r="BY193" s="12"/>
      <c r="CA193" s="12"/>
      <c r="CB193" s="2"/>
      <c r="CC193" s="13"/>
      <c r="CD193" s="8"/>
      <c r="CE193" s="13"/>
      <c r="CI193" s="12"/>
      <c r="CK193" s="13"/>
      <c r="CL193" s="13"/>
    </row>
    <row r="194" spans="1:90" x14ac:dyDescent="0.45">
      <c r="A194">
        <v>4</v>
      </c>
      <c r="B194" s="2">
        <v>44256</v>
      </c>
      <c r="C194" s="2">
        <v>44257</v>
      </c>
      <c r="D194" t="s">
        <v>27</v>
      </c>
      <c r="E194" t="s">
        <v>67</v>
      </c>
      <c r="F194" t="s">
        <v>401</v>
      </c>
      <c r="G194">
        <v>275</v>
      </c>
      <c r="H194">
        <v>1100</v>
      </c>
      <c r="I194">
        <v>4</v>
      </c>
      <c r="J194">
        <v>1943.65</v>
      </c>
      <c r="K194">
        <v>2138015</v>
      </c>
      <c r="L194">
        <v>1922.05</v>
      </c>
      <c r="M194">
        <v>-23760.000000000149</v>
      </c>
      <c r="N194">
        <v>574.05645000000004</v>
      </c>
      <c r="O194">
        <v>-24334.056450000149</v>
      </c>
      <c r="P194">
        <v>2114255</v>
      </c>
      <c r="Q194" t="s">
        <v>93</v>
      </c>
      <c r="R194">
        <v>1</v>
      </c>
      <c r="S194">
        <v>0</v>
      </c>
      <c r="V194">
        <v>900</v>
      </c>
      <c r="W194">
        <v>300</v>
      </c>
      <c r="X194">
        <v>102500</v>
      </c>
      <c r="Y194">
        <v>92500</v>
      </c>
      <c r="Z194">
        <v>4000000</v>
      </c>
      <c r="AA194">
        <v>2</v>
      </c>
      <c r="AC194" t="s">
        <v>666</v>
      </c>
      <c r="AD194" t="s">
        <v>571</v>
      </c>
      <c r="AE194" s="12">
        <v>44257.489583333336</v>
      </c>
      <c r="AF194">
        <v>895.27850000000001</v>
      </c>
      <c r="AG194" s="12">
        <v>44258.392361111109</v>
      </c>
      <c r="AH194" s="8">
        <v>913.25750000000005</v>
      </c>
      <c r="AI194" s="13">
        <v>2.01E-2</v>
      </c>
      <c r="AJ194" s="8">
        <v>36064.339999999997</v>
      </c>
      <c r="AK194" s="13">
        <v>2.01E-2</v>
      </c>
      <c r="AL194">
        <v>2005.914</v>
      </c>
      <c r="AM194">
        <v>1795852.13</v>
      </c>
      <c r="AN194">
        <v>-984675.54</v>
      </c>
      <c r="AO194" s="12">
        <v>81</v>
      </c>
      <c r="AP194">
        <v>445.24</v>
      </c>
      <c r="AQ194" s="13">
        <v>-1.32E-2</v>
      </c>
      <c r="AR194" s="13">
        <v>3.4299999999999997E-2</v>
      </c>
      <c r="AS194" t="s">
        <v>572</v>
      </c>
      <c r="AU194" s="2">
        <v>44256</v>
      </c>
      <c r="AV194" t="s">
        <v>67</v>
      </c>
      <c r="AW194">
        <v>1943.65</v>
      </c>
      <c r="AX194">
        <v>1922.05</v>
      </c>
      <c r="AZ194" s="2">
        <f t="shared" si="14"/>
        <v>44257</v>
      </c>
      <c r="BA194" t="s">
        <v>163</v>
      </c>
      <c r="BB194">
        <v>895.27850000000001</v>
      </c>
      <c r="BC194" s="8">
        <v>913.25750000000005</v>
      </c>
      <c r="BE194" t="str">
        <f t="shared" si="15"/>
        <v>TRENT44257</v>
      </c>
      <c r="BF194">
        <v>1</v>
      </c>
      <c r="BH194" t="str">
        <f t="shared" si="16"/>
        <v>PEL44256</v>
      </c>
      <c r="BI194">
        <v>1</v>
      </c>
      <c r="BL194" t="str">
        <f t="shared" si="17"/>
        <v>PEL44256</v>
      </c>
      <c r="BM194">
        <v>1</v>
      </c>
      <c r="BN194" t="str">
        <f t="shared" si="18"/>
        <v>ERROR</v>
      </c>
      <c r="BR194" t="str">
        <f t="shared" si="19"/>
        <v>TRENT44257</v>
      </c>
      <c r="BS194">
        <v>1</v>
      </c>
      <c r="BT194">
        <f t="shared" si="20"/>
        <v>1</v>
      </c>
      <c r="BY194" s="12"/>
      <c r="CA194" s="12"/>
      <c r="CB194" s="2"/>
      <c r="CC194" s="13"/>
      <c r="CD194" s="8"/>
      <c r="CE194" s="13"/>
      <c r="CI194" s="12"/>
      <c r="CK194" s="13"/>
      <c r="CL194" s="13"/>
    </row>
    <row r="195" spans="1:90" x14ac:dyDescent="0.45">
      <c r="A195">
        <v>5</v>
      </c>
      <c r="B195" s="2">
        <v>44256</v>
      </c>
      <c r="C195" s="2">
        <v>44257</v>
      </c>
      <c r="D195" t="s">
        <v>27</v>
      </c>
      <c r="E195" t="s">
        <v>41</v>
      </c>
      <c r="F195" t="s">
        <v>405</v>
      </c>
      <c r="G195">
        <v>3000</v>
      </c>
      <c r="H195">
        <v>9000</v>
      </c>
      <c r="I195">
        <v>3</v>
      </c>
      <c r="J195">
        <v>216.25</v>
      </c>
      <c r="K195">
        <v>1946250</v>
      </c>
      <c r="L195">
        <v>216.55</v>
      </c>
      <c r="M195">
        <v>2700.0000000001023</v>
      </c>
      <c r="N195">
        <v>525.85199999999998</v>
      </c>
      <c r="O195">
        <v>2174.1480000001025</v>
      </c>
      <c r="P195">
        <v>1948950</v>
      </c>
      <c r="Q195" t="s">
        <v>93</v>
      </c>
      <c r="R195">
        <v>1</v>
      </c>
      <c r="S195">
        <v>0</v>
      </c>
      <c r="V195">
        <v>900</v>
      </c>
      <c r="W195">
        <v>300</v>
      </c>
      <c r="X195">
        <v>102500</v>
      </c>
      <c r="Y195">
        <v>92500</v>
      </c>
      <c r="Z195">
        <v>4000000</v>
      </c>
      <c r="AA195">
        <v>2</v>
      </c>
      <c r="AC195" t="s">
        <v>667</v>
      </c>
      <c r="AD195" t="s">
        <v>571</v>
      </c>
      <c r="AE195" s="12">
        <v>44257.493055555555</v>
      </c>
      <c r="AF195">
        <v>2302.8510000000001</v>
      </c>
      <c r="AG195" s="12">
        <v>44258.395833333336</v>
      </c>
      <c r="AH195" s="8">
        <v>2304.4430000000002</v>
      </c>
      <c r="AI195" s="13">
        <v>6.9999999999999999E-4</v>
      </c>
      <c r="AJ195" s="8">
        <v>1241.29</v>
      </c>
      <c r="AK195" s="13">
        <v>6.9999999999999999E-4</v>
      </c>
      <c r="AL195">
        <v>779.70299999999997</v>
      </c>
      <c r="AM195">
        <v>1795539.75</v>
      </c>
      <c r="AN195">
        <v>-983434.25</v>
      </c>
      <c r="AO195" s="12">
        <v>81</v>
      </c>
      <c r="AP195">
        <v>15.32</v>
      </c>
      <c r="AQ195" s="13">
        <v>-1.43E-2</v>
      </c>
      <c r="AR195" s="13">
        <v>1.34E-2</v>
      </c>
      <c r="AS195" t="s">
        <v>572</v>
      </c>
      <c r="AU195" s="2">
        <v>44256</v>
      </c>
      <c r="AV195" t="s">
        <v>41</v>
      </c>
      <c r="AW195">
        <v>216.25</v>
      </c>
      <c r="AX195">
        <v>216.55</v>
      </c>
      <c r="AZ195" s="2">
        <f t="shared" si="14"/>
        <v>44257</v>
      </c>
      <c r="BA195" t="s">
        <v>162</v>
      </c>
      <c r="BB195">
        <v>2302.8510000000001</v>
      </c>
      <c r="BC195" s="8">
        <v>2304.4430000000002</v>
      </c>
      <c r="BE195" t="str">
        <f t="shared" si="15"/>
        <v>PIIND44257</v>
      </c>
      <c r="BF195">
        <v>1</v>
      </c>
      <c r="BH195" t="str">
        <f t="shared" si="16"/>
        <v>ZEEL44256</v>
      </c>
      <c r="BI195">
        <v>1</v>
      </c>
      <c r="BL195" t="str">
        <f t="shared" si="17"/>
        <v>ZEEL44256</v>
      </c>
      <c r="BM195">
        <v>1</v>
      </c>
      <c r="BN195" t="str">
        <f t="shared" si="18"/>
        <v>ERROR</v>
      </c>
      <c r="BR195" t="str">
        <f t="shared" si="19"/>
        <v>PIIND44257</v>
      </c>
      <c r="BS195">
        <v>1</v>
      </c>
      <c r="BT195">
        <f t="shared" si="20"/>
        <v>1</v>
      </c>
      <c r="BY195" s="12"/>
      <c r="CA195" s="12"/>
      <c r="CB195" s="2"/>
      <c r="CC195" s="13"/>
      <c r="CD195" s="8"/>
      <c r="CE195" s="13"/>
      <c r="CI195" s="12"/>
      <c r="CK195" s="13"/>
      <c r="CL195" s="13"/>
    </row>
    <row r="196" spans="1:90" x14ac:dyDescent="0.45">
      <c r="A196">
        <v>1</v>
      </c>
      <c r="B196" s="2">
        <v>44257</v>
      </c>
      <c r="C196" s="2">
        <v>44258</v>
      </c>
      <c r="D196" t="s">
        <v>27</v>
      </c>
      <c r="E196" t="s">
        <v>162</v>
      </c>
      <c r="F196" t="s">
        <v>472</v>
      </c>
      <c r="G196">
        <v>250</v>
      </c>
      <c r="H196">
        <v>750</v>
      </c>
      <c r="I196">
        <v>3</v>
      </c>
      <c r="J196">
        <v>2291.1333333299999</v>
      </c>
      <c r="K196">
        <v>1718349.9999974999</v>
      </c>
      <c r="L196">
        <v>2306</v>
      </c>
      <c r="M196">
        <v>11150.000002500065</v>
      </c>
      <c r="N196">
        <v>465.45974999966251</v>
      </c>
      <c r="O196">
        <v>10684.540252500403</v>
      </c>
      <c r="P196">
        <v>1729500</v>
      </c>
      <c r="Q196" t="s">
        <v>93</v>
      </c>
      <c r="R196">
        <v>1</v>
      </c>
      <c r="S196">
        <v>0</v>
      </c>
      <c r="T196">
        <v>2</v>
      </c>
      <c r="U196">
        <v>0</v>
      </c>
      <c r="V196">
        <v>900</v>
      </c>
      <c r="W196">
        <v>300</v>
      </c>
      <c r="X196">
        <v>114000</v>
      </c>
      <c r="Y196">
        <v>92500</v>
      </c>
      <c r="Z196">
        <v>4000000</v>
      </c>
      <c r="AA196">
        <v>2</v>
      </c>
      <c r="AC196" t="s">
        <v>668</v>
      </c>
      <c r="AD196" t="s">
        <v>571</v>
      </c>
      <c r="AE196" s="12">
        <v>44258.486111111109</v>
      </c>
      <c r="AF196">
        <v>365.3605</v>
      </c>
      <c r="AG196" s="12">
        <v>44259.392361111109</v>
      </c>
      <c r="AH196" s="8">
        <v>364.07650000000001</v>
      </c>
      <c r="AI196" s="13">
        <v>-3.5000000000000001E-3</v>
      </c>
      <c r="AJ196" s="8">
        <v>-6337.45</v>
      </c>
      <c r="AK196" s="13">
        <v>-3.5000000000000001E-3</v>
      </c>
      <c r="AL196">
        <v>4935.7079999999996</v>
      </c>
      <c r="AM196">
        <v>1803313.13</v>
      </c>
      <c r="AN196">
        <v>-989771.7</v>
      </c>
      <c r="AO196" s="12">
        <v>82</v>
      </c>
      <c r="AP196">
        <v>-77.290000000000006</v>
      </c>
      <c r="AQ196" s="13">
        <v>-1.47E-2</v>
      </c>
      <c r="AR196" s="13">
        <v>1.54E-2</v>
      </c>
      <c r="AS196" t="s">
        <v>572</v>
      </c>
      <c r="AU196" s="2">
        <v>44257</v>
      </c>
      <c r="AV196" t="s">
        <v>162</v>
      </c>
      <c r="AW196">
        <v>2291.1333333299999</v>
      </c>
      <c r="AX196">
        <v>2306</v>
      </c>
      <c r="AZ196" s="2">
        <f t="shared" si="14"/>
        <v>44258</v>
      </c>
      <c r="BA196" t="s">
        <v>164</v>
      </c>
      <c r="BB196">
        <v>365.3605</v>
      </c>
      <c r="BC196" s="8">
        <v>364.07650000000001</v>
      </c>
      <c r="BE196" t="str">
        <f t="shared" si="15"/>
        <v>GRANULES44258</v>
      </c>
      <c r="BF196">
        <v>1</v>
      </c>
      <c r="BH196" t="str">
        <f t="shared" si="16"/>
        <v>PIIND44257</v>
      </c>
      <c r="BI196">
        <v>1</v>
      </c>
      <c r="BL196" t="str">
        <f t="shared" si="17"/>
        <v>PIIND44257</v>
      </c>
      <c r="BM196">
        <v>1</v>
      </c>
      <c r="BN196">
        <f t="shared" si="18"/>
        <v>1</v>
      </c>
      <c r="BR196" t="str">
        <f t="shared" si="19"/>
        <v>GRANULES44258</v>
      </c>
      <c r="BS196">
        <v>1</v>
      </c>
      <c r="BT196">
        <f t="shared" si="20"/>
        <v>1</v>
      </c>
      <c r="BY196" s="12"/>
      <c r="CA196" s="12"/>
      <c r="CB196" s="2"/>
      <c r="CC196" s="13"/>
      <c r="CD196" s="8"/>
      <c r="CE196" s="13"/>
      <c r="CI196" s="12"/>
      <c r="CK196" s="13"/>
      <c r="CL196" s="13"/>
    </row>
    <row r="197" spans="1:90" x14ac:dyDescent="0.45">
      <c r="A197">
        <v>2</v>
      </c>
      <c r="B197" s="2">
        <v>44257</v>
      </c>
      <c r="C197" s="2">
        <v>44258</v>
      </c>
      <c r="D197" t="s">
        <v>27</v>
      </c>
      <c r="E197" t="s">
        <v>163</v>
      </c>
      <c r="F197" t="s">
        <v>473</v>
      </c>
      <c r="G197">
        <v>725</v>
      </c>
      <c r="H197">
        <v>2175</v>
      </c>
      <c r="I197">
        <v>3</v>
      </c>
      <c r="J197">
        <v>894.45</v>
      </c>
      <c r="K197">
        <v>1945428.75</v>
      </c>
      <c r="L197">
        <v>913.7</v>
      </c>
      <c r="M197">
        <v>41868.75</v>
      </c>
      <c r="N197">
        <v>530.91804375000004</v>
      </c>
      <c r="O197">
        <v>41337.831956249996</v>
      </c>
      <c r="P197">
        <v>1987297.5</v>
      </c>
      <c r="Q197" t="s">
        <v>93</v>
      </c>
      <c r="R197">
        <v>1</v>
      </c>
      <c r="S197">
        <v>0</v>
      </c>
      <c r="T197">
        <v>1</v>
      </c>
      <c r="U197">
        <v>0</v>
      </c>
      <c r="V197">
        <v>900</v>
      </c>
      <c r="W197">
        <v>300</v>
      </c>
      <c r="X197">
        <v>114000</v>
      </c>
      <c r="Y197">
        <v>92500</v>
      </c>
      <c r="Z197">
        <v>4000000</v>
      </c>
      <c r="AA197">
        <v>2</v>
      </c>
      <c r="AC197" t="s">
        <v>607</v>
      </c>
      <c r="AD197" t="s">
        <v>571</v>
      </c>
      <c r="AE197" s="12">
        <v>44258.486111111109</v>
      </c>
      <c r="AF197">
        <v>771.71479999999997</v>
      </c>
      <c r="AG197" s="12">
        <v>44259.392361111109</v>
      </c>
      <c r="AH197" s="8">
        <v>777.31119999999999</v>
      </c>
      <c r="AI197" s="13">
        <v>7.3000000000000001E-3</v>
      </c>
      <c r="AJ197">
        <v>13077.45</v>
      </c>
      <c r="AK197" s="13">
        <v>7.3000000000000001E-3</v>
      </c>
      <c r="AL197">
        <v>2336.761</v>
      </c>
      <c r="AM197">
        <v>1803313.13</v>
      </c>
      <c r="AN197">
        <v>-976694.25</v>
      </c>
      <c r="AO197" s="12">
        <v>82</v>
      </c>
      <c r="AP197">
        <v>159.47999999999999</v>
      </c>
      <c r="AQ197" s="13">
        <v>-1.03E-2</v>
      </c>
      <c r="AR197" s="13">
        <v>1.9400000000000001E-2</v>
      </c>
      <c r="AS197" t="s">
        <v>572</v>
      </c>
      <c r="AU197" s="2">
        <v>44257</v>
      </c>
      <c r="AV197" t="s">
        <v>163</v>
      </c>
      <c r="AW197">
        <v>894.45</v>
      </c>
      <c r="AX197">
        <v>913.7</v>
      </c>
      <c r="AZ197" s="2">
        <f t="shared" si="14"/>
        <v>44258</v>
      </c>
      <c r="BA197" t="s">
        <v>142</v>
      </c>
      <c r="BB197">
        <v>771.71479999999997</v>
      </c>
      <c r="BC197" s="8">
        <v>777.31119999999999</v>
      </c>
      <c r="BE197" t="str">
        <f t="shared" si="15"/>
        <v>TATACHEM44258</v>
      </c>
      <c r="BF197">
        <v>1</v>
      </c>
      <c r="BH197" t="str">
        <f t="shared" si="16"/>
        <v>TRENT44257</v>
      </c>
      <c r="BI197">
        <v>1</v>
      </c>
      <c r="BL197" t="str">
        <f t="shared" si="17"/>
        <v>TRENT44257</v>
      </c>
      <c r="BM197">
        <v>1</v>
      </c>
      <c r="BN197">
        <f t="shared" si="18"/>
        <v>1</v>
      </c>
      <c r="BR197" t="str">
        <f t="shared" si="19"/>
        <v>TATACHEM44258</v>
      </c>
      <c r="BS197">
        <v>1</v>
      </c>
      <c r="BT197">
        <f t="shared" si="20"/>
        <v>1</v>
      </c>
      <c r="BY197" s="12"/>
      <c r="CA197" s="12"/>
      <c r="CB197" s="2"/>
      <c r="CC197" s="13"/>
      <c r="CD197" s="8"/>
      <c r="CE197" s="13"/>
      <c r="CI197" s="12"/>
      <c r="CK197" s="13"/>
      <c r="CL197" s="13"/>
    </row>
    <row r="198" spans="1:90" x14ac:dyDescent="0.45">
      <c r="A198">
        <v>1</v>
      </c>
      <c r="B198" s="2">
        <v>44258</v>
      </c>
      <c r="C198" s="2">
        <v>44259</v>
      </c>
      <c r="D198" t="s">
        <v>27</v>
      </c>
      <c r="E198" t="s">
        <v>123</v>
      </c>
      <c r="F198" t="s">
        <v>439</v>
      </c>
      <c r="G198">
        <v>1200</v>
      </c>
      <c r="H198">
        <v>2400</v>
      </c>
      <c r="I198">
        <v>2</v>
      </c>
      <c r="J198">
        <v>861.45</v>
      </c>
      <c r="K198">
        <v>2067480</v>
      </c>
      <c r="L198">
        <v>862.4</v>
      </c>
      <c r="M198">
        <v>2279.9999999998363</v>
      </c>
      <c r="N198">
        <v>558.52740000000006</v>
      </c>
      <c r="O198">
        <v>1721.4725999998363</v>
      </c>
      <c r="P198">
        <v>2069760</v>
      </c>
      <c r="Q198" t="s">
        <v>93</v>
      </c>
      <c r="R198">
        <v>2</v>
      </c>
      <c r="S198">
        <v>1</v>
      </c>
      <c r="T198">
        <v>2</v>
      </c>
      <c r="U198">
        <v>0</v>
      </c>
      <c r="V198">
        <v>900</v>
      </c>
      <c r="W198">
        <v>300</v>
      </c>
      <c r="X198">
        <v>114500</v>
      </c>
      <c r="Y198">
        <v>92500</v>
      </c>
      <c r="Z198">
        <v>4000000</v>
      </c>
      <c r="AA198">
        <v>2</v>
      </c>
      <c r="AC198" t="s">
        <v>595</v>
      </c>
      <c r="AD198" t="s">
        <v>571</v>
      </c>
      <c r="AE198" s="12">
        <v>44258.486111111109</v>
      </c>
      <c r="AF198">
        <v>782.56769999999995</v>
      </c>
      <c r="AG198" s="12">
        <v>44259.392361111109</v>
      </c>
      <c r="AH198" s="8">
        <v>756.93629999999996</v>
      </c>
      <c r="AI198" s="13">
        <v>-3.2800000000000003E-2</v>
      </c>
      <c r="AJ198">
        <v>-59063.83</v>
      </c>
      <c r="AK198" s="13">
        <v>-3.2800000000000003E-2</v>
      </c>
      <c r="AL198">
        <v>2304.3539999999998</v>
      </c>
      <c r="AM198">
        <v>1803313.13</v>
      </c>
      <c r="AN198">
        <v>-1035758.07</v>
      </c>
      <c r="AO198" s="12">
        <v>82</v>
      </c>
      <c r="AP198">
        <v>-720.29</v>
      </c>
      <c r="AQ198" s="13">
        <v>-3.78E-2</v>
      </c>
      <c r="AR198" s="13">
        <v>6.8999999999999999E-3</v>
      </c>
      <c r="AS198" t="s">
        <v>572</v>
      </c>
      <c r="AU198" s="2">
        <v>44258</v>
      </c>
      <c r="AV198" t="s">
        <v>123</v>
      </c>
      <c r="AW198">
        <v>861.45</v>
      </c>
      <c r="AX198">
        <v>862.4</v>
      </c>
      <c r="AZ198" s="2">
        <f t="shared" si="14"/>
        <v>44258</v>
      </c>
      <c r="BA198" t="s">
        <v>80</v>
      </c>
      <c r="BB198">
        <v>782.56769999999995</v>
      </c>
      <c r="BC198" s="8">
        <v>756.93629999999996</v>
      </c>
      <c r="BE198" t="str">
        <f t="shared" si="15"/>
        <v>TATASTEEL44258</v>
      </c>
      <c r="BF198">
        <v>1</v>
      </c>
      <c r="BH198" t="str">
        <f t="shared" si="16"/>
        <v>CUMMINSIND44258</v>
      </c>
      <c r="BI198">
        <v>1</v>
      </c>
      <c r="BL198" t="str">
        <f t="shared" si="17"/>
        <v>CUMMINSIND44258</v>
      </c>
      <c r="BM198">
        <v>1</v>
      </c>
      <c r="BN198">
        <f t="shared" si="18"/>
        <v>1</v>
      </c>
      <c r="BR198" t="str">
        <f t="shared" si="19"/>
        <v>TATASTEEL44258</v>
      </c>
      <c r="BS198">
        <v>1</v>
      </c>
      <c r="BT198">
        <f t="shared" si="20"/>
        <v>1</v>
      </c>
      <c r="BY198" s="12"/>
      <c r="CA198" s="12"/>
      <c r="CC198" s="13"/>
      <c r="CE198" s="13"/>
      <c r="CI198" s="12"/>
      <c r="CK198" s="13"/>
      <c r="CL198" s="13"/>
    </row>
    <row r="199" spans="1:90" x14ac:dyDescent="0.45">
      <c r="A199">
        <v>2</v>
      </c>
      <c r="B199" s="2">
        <v>44258</v>
      </c>
      <c r="C199" s="2">
        <v>44259</v>
      </c>
      <c r="D199" t="s">
        <v>27</v>
      </c>
      <c r="E199" t="s">
        <v>164</v>
      </c>
      <c r="F199" t="s">
        <v>474</v>
      </c>
      <c r="G199">
        <v>1550</v>
      </c>
      <c r="H199">
        <v>4650</v>
      </c>
      <c r="I199">
        <v>3</v>
      </c>
      <c r="J199">
        <v>365.2</v>
      </c>
      <c r="K199">
        <v>1698180</v>
      </c>
      <c r="L199">
        <v>364.25</v>
      </c>
      <c r="M199">
        <v>-4417.4999999999472</v>
      </c>
      <c r="N199">
        <v>457.9122375</v>
      </c>
      <c r="O199">
        <v>-4875.412237499947</v>
      </c>
      <c r="P199">
        <v>1693762.5</v>
      </c>
      <c r="Q199" t="s">
        <v>93</v>
      </c>
      <c r="R199">
        <v>1</v>
      </c>
      <c r="S199">
        <v>0</v>
      </c>
      <c r="T199">
        <v>1</v>
      </c>
      <c r="U199">
        <v>0</v>
      </c>
      <c r="V199">
        <v>900</v>
      </c>
      <c r="W199">
        <v>300</v>
      </c>
      <c r="X199">
        <v>114000</v>
      </c>
      <c r="Y199">
        <v>92500</v>
      </c>
      <c r="Z199">
        <v>4000000</v>
      </c>
      <c r="AA199">
        <v>2</v>
      </c>
      <c r="AC199" t="s">
        <v>657</v>
      </c>
      <c r="AD199" t="s">
        <v>571</v>
      </c>
      <c r="AE199" s="12">
        <v>44258.486111111109</v>
      </c>
      <c r="AF199">
        <v>408.42329999999998</v>
      </c>
      <c r="AG199" s="12">
        <v>44259.392361111109</v>
      </c>
      <c r="AH199" s="8">
        <v>404.50619999999998</v>
      </c>
      <c r="AI199" s="13">
        <v>-9.5999999999999992E-3</v>
      </c>
      <c r="AJ199">
        <v>-17295.189999999999</v>
      </c>
      <c r="AK199" s="13">
        <v>-9.5999999999999992E-3</v>
      </c>
      <c r="AL199">
        <v>4415.3040000000001</v>
      </c>
      <c r="AM199">
        <v>1803313.13</v>
      </c>
      <c r="AN199">
        <v>-1053053.26</v>
      </c>
      <c r="AO199" s="12">
        <v>82</v>
      </c>
      <c r="AP199">
        <v>-210.92</v>
      </c>
      <c r="AQ199" s="13">
        <v>-2.7799999999999998E-2</v>
      </c>
      <c r="AR199" s="13">
        <v>6.3E-3</v>
      </c>
      <c r="AS199" t="s">
        <v>572</v>
      </c>
      <c r="AU199" s="2">
        <v>44258</v>
      </c>
      <c r="AV199" t="s">
        <v>164</v>
      </c>
      <c r="AW199">
        <v>365.2</v>
      </c>
      <c r="AX199">
        <v>364.25</v>
      </c>
      <c r="AZ199" s="2">
        <f t="shared" si="14"/>
        <v>44258</v>
      </c>
      <c r="BA199" t="s">
        <v>111</v>
      </c>
      <c r="BB199">
        <v>408.42329999999998</v>
      </c>
      <c r="BC199" s="8">
        <v>404.50619999999998</v>
      </c>
      <c r="BE199" t="str">
        <f t="shared" si="15"/>
        <v>TORNTPOWER44258</v>
      </c>
      <c r="BF199">
        <v>1</v>
      </c>
      <c r="BH199" t="str">
        <f t="shared" si="16"/>
        <v>GRANULES44258</v>
      </c>
      <c r="BI199">
        <v>1</v>
      </c>
      <c r="BL199" t="str">
        <f t="shared" si="17"/>
        <v>GRANULES44258</v>
      </c>
      <c r="BM199">
        <v>1</v>
      </c>
      <c r="BN199">
        <f t="shared" si="18"/>
        <v>1</v>
      </c>
      <c r="BR199" t="str">
        <f t="shared" si="19"/>
        <v>TORNTPOWER44258</v>
      </c>
      <c r="BS199">
        <v>1</v>
      </c>
      <c r="BT199">
        <f t="shared" si="20"/>
        <v>1</v>
      </c>
      <c r="BY199" s="12"/>
      <c r="CA199" s="12"/>
      <c r="CC199" s="13"/>
      <c r="CE199" s="13"/>
      <c r="CI199" s="12"/>
      <c r="CK199" s="13"/>
      <c r="CL199" s="13"/>
    </row>
    <row r="200" spans="1:90" x14ac:dyDescent="0.45">
      <c r="A200">
        <v>3</v>
      </c>
      <c r="B200" s="2">
        <v>44258</v>
      </c>
      <c r="C200" s="2">
        <v>44259</v>
      </c>
      <c r="D200" t="s">
        <v>27</v>
      </c>
      <c r="E200" t="s">
        <v>165</v>
      </c>
      <c r="F200" t="s">
        <v>475</v>
      </c>
      <c r="G200">
        <v>200</v>
      </c>
      <c r="H200">
        <v>600</v>
      </c>
      <c r="I200">
        <v>3</v>
      </c>
      <c r="J200">
        <v>3146.95</v>
      </c>
      <c r="K200">
        <v>1888170</v>
      </c>
      <c r="L200">
        <v>3164.1166666699901</v>
      </c>
      <c r="M200">
        <v>10300.000001994158</v>
      </c>
      <c r="N200">
        <v>511.19640000026919</v>
      </c>
      <c r="O200">
        <v>9788.8036019938882</v>
      </c>
      <c r="P200">
        <v>1898470.000001994</v>
      </c>
      <c r="Q200" t="s">
        <v>93</v>
      </c>
      <c r="R200">
        <v>3</v>
      </c>
      <c r="S200">
        <v>2</v>
      </c>
      <c r="T200">
        <v>2</v>
      </c>
      <c r="U200">
        <v>0</v>
      </c>
      <c r="V200">
        <v>900</v>
      </c>
      <c r="W200">
        <v>300</v>
      </c>
      <c r="X200">
        <v>115500</v>
      </c>
      <c r="Y200">
        <v>92500</v>
      </c>
      <c r="Z200">
        <v>4000000</v>
      </c>
      <c r="AA200">
        <v>2</v>
      </c>
      <c r="AC200" t="s">
        <v>637</v>
      </c>
      <c r="AD200" t="s">
        <v>571</v>
      </c>
      <c r="AE200" s="12">
        <v>44258.489583333336</v>
      </c>
      <c r="AF200">
        <v>861.86339999999996</v>
      </c>
      <c r="AG200" s="12">
        <v>44259.392361111109</v>
      </c>
      <c r="AH200" s="8">
        <v>864.30799999999999</v>
      </c>
      <c r="AI200" s="13">
        <v>2.8E-3</v>
      </c>
      <c r="AJ200">
        <v>5112.2700000000004</v>
      </c>
      <c r="AK200" s="13">
        <v>2.8E-3</v>
      </c>
      <c r="AL200">
        <v>2091.2489999999998</v>
      </c>
      <c r="AM200">
        <v>1802371.25</v>
      </c>
      <c r="AN200">
        <v>-1047940.99</v>
      </c>
      <c r="AO200" s="12">
        <v>81</v>
      </c>
      <c r="AP200">
        <v>63.11</v>
      </c>
      <c r="AQ200" s="13">
        <v>-1.2200000000000001E-2</v>
      </c>
      <c r="AR200" s="13">
        <v>6.0000000000000001E-3</v>
      </c>
      <c r="AS200" t="s">
        <v>572</v>
      </c>
      <c r="AU200" s="2">
        <v>44258</v>
      </c>
      <c r="AV200" t="s">
        <v>165</v>
      </c>
      <c r="AW200">
        <v>3146.95</v>
      </c>
      <c r="AX200">
        <v>3164.1166666699901</v>
      </c>
      <c r="AZ200" s="2">
        <f t="shared" si="14"/>
        <v>44258</v>
      </c>
      <c r="BA200" t="s">
        <v>123</v>
      </c>
      <c r="BB200">
        <v>861.86339999999996</v>
      </c>
      <c r="BC200" s="8">
        <v>864.30799999999999</v>
      </c>
      <c r="BE200" t="str">
        <f t="shared" si="15"/>
        <v>CUMMINSIND44258</v>
      </c>
      <c r="BF200">
        <v>1</v>
      </c>
      <c r="BH200" t="str">
        <f t="shared" si="16"/>
        <v>HDFCAMC44258</v>
      </c>
      <c r="BI200">
        <v>1</v>
      </c>
      <c r="BL200" t="str">
        <f t="shared" si="17"/>
        <v>HDFCAMC44258</v>
      </c>
      <c r="BM200">
        <v>1</v>
      </c>
      <c r="BN200">
        <f t="shared" si="18"/>
        <v>1</v>
      </c>
      <c r="BR200" t="str">
        <f t="shared" si="19"/>
        <v>CUMMINSIND44258</v>
      </c>
      <c r="BS200">
        <v>1</v>
      </c>
      <c r="BT200">
        <f t="shared" si="20"/>
        <v>1</v>
      </c>
      <c r="BY200" s="12"/>
      <c r="CA200" s="12"/>
      <c r="CC200" s="13"/>
      <c r="CE200" s="13"/>
      <c r="CI200" s="12"/>
      <c r="CK200" s="13"/>
      <c r="CL200" s="13"/>
    </row>
    <row r="201" spans="1:90" x14ac:dyDescent="0.45">
      <c r="A201">
        <v>4</v>
      </c>
      <c r="B201" s="2">
        <v>44258</v>
      </c>
      <c r="C201" s="2">
        <v>44259</v>
      </c>
      <c r="D201" t="s">
        <v>27</v>
      </c>
      <c r="E201" t="s">
        <v>51</v>
      </c>
      <c r="F201" t="s">
        <v>398</v>
      </c>
      <c r="G201">
        <v>5000</v>
      </c>
      <c r="H201">
        <v>5000</v>
      </c>
      <c r="I201">
        <v>1</v>
      </c>
      <c r="J201">
        <v>354.35</v>
      </c>
      <c r="K201">
        <v>1771750</v>
      </c>
      <c r="L201">
        <v>342.25</v>
      </c>
      <c r="M201">
        <v>-60500.000000000116</v>
      </c>
      <c r="N201">
        <v>470.20499999999998</v>
      </c>
      <c r="O201">
        <v>-60970.205000000118</v>
      </c>
      <c r="P201">
        <v>1711250</v>
      </c>
      <c r="Q201" t="s">
        <v>93</v>
      </c>
      <c r="R201">
        <v>1</v>
      </c>
      <c r="S201">
        <v>0</v>
      </c>
      <c r="T201">
        <v>1</v>
      </c>
      <c r="U201">
        <v>0</v>
      </c>
      <c r="V201">
        <v>900</v>
      </c>
      <c r="W201">
        <v>300</v>
      </c>
      <c r="X201">
        <v>114000</v>
      </c>
      <c r="Y201">
        <v>92500</v>
      </c>
      <c r="Z201">
        <v>4000000</v>
      </c>
      <c r="AA201">
        <v>2</v>
      </c>
      <c r="AC201" t="s">
        <v>654</v>
      </c>
      <c r="AD201" t="s">
        <v>571</v>
      </c>
      <c r="AE201" s="12">
        <v>44258.489583333336</v>
      </c>
      <c r="AF201">
        <v>42.92145</v>
      </c>
      <c r="AG201" s="12">
        <v>44259.392361111109</v>
      </c>
      <c r="AH201" s="8">
        <v>43.001379999999997</v>
      </c>
      <c r="AI201" s="13">
        <v>1.9E-3</v>
      </c>
      <c r="AJ201">
        <v>3356.45</v>
      </c>
      <c r="AK201" s="13">
        <v>1.9E-3</v>
      </c>
      <c r="AL201">
        <v>41992.32</v>
      </c>
      <c r="AM201">
        <v>1802371.13</v>
      </c>
      <c r="AN201">
        <v>-1044584.55</v>
      </c>
      <c r="AO201" s="12">
        <v>81</v>
      </c>
      <c r="AP201">
        <v>41.44</v>
      </c>
      <c r="AQ201" s="13">
        <v>-2.9600000000000001E-2</v>
      </c>
      <c r="AR201" s="13">
        <v>1.11E-2</v>
      </c>
      <c r="AS201" t="s">
        <v>572</v>
      </c>
      <c r="AU201" s="2">
        <v>44258</v>
      </c>
      <c r="AV201" t="s">
        <v>51</v>
      </c>
      <c r="AW201">
        <v>354.35</v>
      </c>
      <c r="AX201">
        <v>342.25</v>
      </c>
      <c r="AZ201" s="2">
        <f t="shared" ref="AZ201:AZ264" si="21">DATE(YEAR(AE201),MONTH(AE201),DAY(AE201))</f>
        <v>44258</v>
      </c>
      <c r="BA201" t="s">
        <v>100</v>
      </c>
      <c r="BB201">
        <v>42.92145</v>
      </c>
      <c r="BC201" s="8">
        <v>43.001379999999997</v>
      </c>
      <c r="BE201" t="str">
        <f t="shared" ref="BE201:BE264" si="22">CONCATENATE(BA201,AZ201)</f>
        <v>PNB44258</v>
      </c>
      <c r="BF201">
        <v>1</v>
      </c>
      <c r="BH201" t="str">
        <f t="shared" ref="BH201:BH264" si="23">CONCATENATE(AV201,AU201)</f>
        <v>JINDALSTEL44258</v>
      </c>
      <c r="BI201">
        <v>1</v>
      </c>
      <c r="BL201" t="str">
        <f t="shared" ref="BL201:BL264" si="24">CONCATENATE(AV201,AU201)</f>
        <v>JINDALSTEL44258</v>
      </c>
      <c r="BM201">
        <v>1</v>
      </c>
      <c r="BN201" t="str">
        <f t="shared" ref="BN201:BN264" si="25">IFERROR(VLOOKUP(BL201,$BE$9:$BF$958,2,0),"ERROR")</f>
        <v>ERROR</v>
      </c>
      <c r="BR201" t="str">
        <f t="shared" ref="BR201:BR264" si="26">CONCATENATE(BA201,AZ201)</f>
        <v>PNB44258</v>
      </c>
      <c r="BS201">
        <v>1</v>
      </c>
      <c r="BT201">
        <f t="shared" ref="BT201:BT264" si="27">IFERROR(VLOOKUP(BR201,$BH$9:$BI$958,2,0),"ERROR")</f>
        <v>1</v>
      </c>
      <c r="BY201" s="12"/>
      <c r="CA201" s="12"/>
      <c r="CC201" s="13"/>
      <c r="CE201" s="13"/>
      <c r="CI201" s="12"/>
      <c r="CK201" s="13"/>
      <c r="CL201" s="13"/>
    </row>
    <row r="202" spans="1:90" x14ac:dyDescent="0.45">
      <c r="A202">
        <v>5</v>
      </c>
      <c r="B202" s="2">
        <v>44258</v>
      </c>
      <c r="C202" s="2">
        <v>44259</v>
      </c>
      <c r="D202" t="s">
        <v>27</v>
      </c>
      <c r="E202" t="s">
        <v>79</v>
      </c>
      <c r="F202" t="s">
        <v>476</v>
      </c>
      <c r="G202">
        <v>2700</v>
      </c>
      <c r="H202">
        <v>5400</v>
      </c>
      <c r="I202">
        <v>2</v>
      </c>
      <c r="J202">
        <v>434.3</v>
      </c>
      <c r="K202">
        <v>2345220</v>
      </c>
      <c r="L202">
        <v>417</v>
      </c>
      <c r="M202">
        <v>-93420.000000000058</v>
      </c>
      <c r="N202">
        <v>620.59770000000003</v>
      </c>
      <c r="O202">
        <v>-94040.597700000057</v>
      </c>
      <c r="P202">
        <v>2251800</v>
      </c>
      <c r="Q202" t="s">
        <v>93</v>
      </c>
      <c r="R202">
        <v>1</v>
      </c>
      <c r="S202">
        <v>0</v>
      </c>
      <c r="T202">
        <v>2</v>
      </c>
      <c r="U202">
        <v>0</v>
      </c>
      <c r="V202">
        <v>900</v>
      </c>
      <c r="W202">
        <v>300</v>
      </c>
      <c r="X202">
        <v>114000</v>
      </c>
      <c r="Y202">
        <v>92500</v>
      </c>
      <c r="Z202">
        <v>4000000</v>
      </c>
      <c r="AA202">
        <v>2</v>
      </c>
      <c r="AC202" t="s">
        <v>670</v>
      </c>
      <c r="AD202" t="s">
        <v>571</v>
      </c>
      <c r="AE202" s="12">
        <v>44258.486111111109</v>
      </c>
      <c r="AF202">
        <v>434.49709999999999</v>
      </c>
      <c r="AG202" s="12">
        <v>44259.395833333336</v>
      </c>
      <c r="AH202" s="8">
        <v>416.58300000000003</v>
      </c>
      <c r="AI202" s="13">
        <v>-4.1200000000000001E-2</v>
      </c>
      <c r="AJ202">
        <v>-74349.710000000006</v>
      </c>
      <c r="AK202" s="13">
        <v>-4.1200000000000001E-2</v>
      </c>
      <c r="AL202">
        <v>4150.3459999999995</v>
      </c>
      <c r="AM202">
        <v>1803313</v>
      </c>
      <c r="AN202">
        <v>-1118934.26</v>
      </c>
      <c r="AO202" s="12">
        <v>83</v>
      </c>
      <c r="AP202">
        <v>-895.78</v>
      </c>
      <c r="AQ202" s="13">
        <v>-4.1200000000000001E-2</v>
      </c>
      <c r="AR202" s="13">
        <v>2.2000000000000001E-3</v>
      </c>
      <c r="AS202" t="s">
        <v>572</v>
      </c>
      <c r="AU202" s="2">
        <v>44258</v>
      </c>
      <c r="AV202" t="s">
        <v>79</v>
      </c>
      <c r="AW202">
        <v>434.3</v>
      </c>
      <c r="AX202">
        <v>417</v>
      </c>
      <c r="AZ202" s="2">
        <f t="shared" si="21"/>
        <v>44258</v>
      </c>
      <c r="BA202" t="s">
        <v>79</v>
      </c>
      <c r="BB202">
        <v>434.49709999999999</v>
      </c>
      <c r="BC202" s="8">
        <v>416.58300000000003</v>
      </c>
      <c r="BE202" t="str">
        <f t="shared" si="22"/>
        <v>JSWSTEEL44258</v>
      </c>
      <c r="BF202">
        <v>1</v>
      </c>
      <c r="BH202" t="str">
        <f t="shared" si="23"/>
        <v>JSWSTEEL44258</v>
      </c>
      <c r="BI202">
        <v>1</v>
      </c>
      <c r="BL202" t="str">
        <f t="shared" si="24"/>
        <v>JSWSTEEL44258</v>
      </c>
      <c r="BM202">
        <v>1</v>
      </c>
      <c r="BN202">
        <f t="shared" si="25"/>
        <v>1</v>
      </c>
      <c r="BR202" t="str">
        <f t="shared" si="26"/>
        <v>JSWSTEEL44258</v>
      </c>
      <c r="BS202">
        <v>1</v>
      </c>
      <c r="BT202">
        <f t="shared" si="27"/>
        <v>1</v>
      </c>
      <c r="BY202" s="12"/>
      <c r="CA202" s="12"/>
      <c r="CC202" s="13"/>
      <c r="CE202" s="13"/>
      <c r="CI202" s="12"/>
      <c r="CK202" s="13"/>
      <c r="CL202" s="13"/>
    </row>
    <row r="203" spans="1:90" x14ac:dyDescent="0.45">
      <c r="A203">
        <v>6</v>
      </c>
      <c r="B203" s="2">
        <v>44258</v>
      </c>
      <c r="C203" s="2">
        <v>44259</v>
      </c>
      <c r="D203" t="s">
        <v>27</v>
      </c>
      <c r="E203" t="s">
        <v>46</v>
      </c>
      <c r="F203" t="s">
        <v>463</v>
      </c>
      <c r="G203">
        <v>17000</v>
      </c>
      <c r="H203">
        <v>34000</v>
      </c>
      <c r="I203">
        <v>2</v>
      </c>
      <c r="J203">
        <v>62.7</v>
      </c>
      <c r="K203">
        <v>2131800</v>
      </c>
      <c r="L203">
        <v>60.375</v>
      </c>
      <c r="M203">
        <v>-79050.000000000102</v>
      </c>
      <c r="N203">
        <v>564.91425000000004</v>
      </c>
      <c r="O203">
        <v>-79614.914250000103</v>
      </c>
      <c r="P203">
        <v>2052750</v>
      </c>
      <c r="Q203" t="s">
        <v>93</v>
      </c>
      <c r="R203">
        <v>1</v>
      </c>
      <c r="S203">
        <v>0</v>
      </c>
      <c r="T203">
        <v>2</v>
      </c>
      <c r="U203">
        <v>0</v>
      </c>
      <c r="V203">
        <v>900</v>
      </c>
      <c r="W203">
        <v>300</v>
      </c>
      <c r="X203">
        <v>114000</v>
      </c>
      <c r="Y203">
        <v>92500</v>
      </c>
      <c r="Z203">
        <v>4000000</v>
      </c>
      <c r="AA203">
        <v>2</v>
      </c>
      <c r="AC203" t="s">
        <v>660</v>
      </c>
      <c r="AD203" t="s">
        <v>571</v>
      </c>
      <c r="AE203" s="12">
        <v>44258.486111111109</v>
      </c>
      <c r="AF203">
        <v>62.74832</v>
      </c>
      <c r="AG203" s="12">
        <v>44259.395833333336</v>
      </c>
      <c r="AH203" s="8">
        <v>60.289650000000002</v>
      </c>
      <c r="AI203" s="13">
        <v>-3.9199999999999999E-2</v>
      </c>
      <c r="AJ203">
        <v>-70659.289999999994</v>
      </c>
      <c r="AK203" s="13">
        <v>-3.9199999999999999E-2</v>
      </c>
      <c r="AL203">
        <v>28738.83</v>
      </c>
      <c r="AM203">
        <v>1803313.13</v>
      </c>
      <c r="AN203">
        <v>-1189593.55</v>
      </c>
      <c r="AO203" s="12">
        <v>83</v>
      </c>
      <c r="AP203">
        <v>-851.32</v>
      </c>
      <c r="AQ203" s="13">
        <v>-4.1399999999999999E-2</v>
      </c>
      <c r="AR203" s="13">
        <v>6.4000000000000003E-3</v>
      </c>
      <c r="AS203" t="s">
        <v>572</v>
      </c>
      <c r="AU203" s="2">
        <v>44258</v>
      </c>
      <c r="AV203" t="s">
        <v>46</v>
      </c>
      <c r="AW203">
        <v>62.7</v>
      </c>
      <c r="AX203">
        <v>60.375</v>
      </c>
      <c r="AZ203" s="2">
        <f t="shared" si="21"/>
        <v>44258</v>
      </c>
      <c r="BA203" t="s">
        <v>46</v>
      </c>
      <c r="BB203">
        <v>62.74832</v>
      </c>
      <c r="BC203" s="8">
        <v>60.289650000000002</v>
      </c>
      <c r="BE203" t="str">
        <f t="shared" si="22"/>
        <v>NATIONALUM44258</v>
      </c>
      <c r="BF203">
        <v>1</v>
      </c>
      <c r="BH203" t="str">
        <f t="shared" si="23"/>
        <v>NATIONALUM44258</v>
      </c>
      <c r="BI203">
        <v>1</v>
      </c>
      <c r="BL203" t="str">
        <f t="shared" si="24"/>
        <v>NATIONALUM44258</v>
      </c>
      <c r="BM203">
        <v>1</v>
      </c>
      <c r="BN203">
        <f t="shared" si="25"/>
        <v>1</v>
      </c>
      <c r="BR203" t="str">
        <f t="shared" si="26"/>
        <v>NATIONALUM44258</v>
      </c>
      <c r="BS203">
        <v>1</v>
      </c>
      <c r="BT203">
        <f t="shared" si="27"/>
        <v>1</v>
      </c>
      <c r="BY203" s="12"/>
      <c r="CA203" s="12"/>
      <c r="CC203" s="13"/>
      <c r="CE203" s="13"/>
      <c r="CI203" s="12"/>
      <c r="CK203" s="13"/>
      <c r="CL203" s="13"/>
    </row>
    <row r="204" spans="1:90" x14ac:dyDescent="0.45">
      <c r="A204">
        <v>7</v>
      </c>
      <c r="B204" s="2">
        <v>44258</v>
      </c>
      <c r="C204" s="2">
        <v>44259</v>
      </c>
      <c r="D204" t="s">
        <v>27</v>
      </c>
      <c r="E204" t="s">
        <v>100</v>
      </c>
      <c r="F204" t="s">
        <v>456</v>
      </c>
      <c r="G204">
        <v>16000</v>
      </c>
      <c r="H204">
        <v>48000</v>
      </c>
      <c r="I204">
        <v>3</v>
      </c>
      <c r="J204">
        <v>42.75</v>
      </c>
      <c r="K204">
        <v>2052000</v>
      </c>
      <c r="L204">
        <v>43</v>
      </c>
      <c r="M204">
        <v>12000</v>
      </c>
      <c r="N204">
        <v>555.66</v>
      </c>
      <c r="O204">
        <v>11444.34</v>
      </c>
      <c r="P204">
        <v>2064000</v>
      </c>
      <c r="Q204" t="s">
        <v>93</v>
      </c>
      <c r="R204">
        <v>1</v>
      </c>
      <c r="S204">
        <v>0</v>
      </c>
      <c r="T204">
        <v>1</v>
      </c>
      <c r="U204">
        <v>0</v>
      </c>
      <c r="V204">
        <v>900</v>
      </c>
      <c r="W204">
        <v>300</v>
      </c>
      <c r="X204">
        <v>114000</v>
      </c>
      <c r="Y204">
        <v>92500</v>
      </c>
      <c r="Z204">
        <v>4000000</v>
      </c>
      <c r="AA204">
        <v>2</v>
      </c>
      <c r="AC204" t="s">
        <v>669</v>
      </c>
      <c r="AD204" t="s">
        <v>571</v>
      </c>
      <c r="AE204" s="12">
        <v>44258.489583333336</v>
      </c>
      <c r="AF204">
        <v>3128.5630000000001</v>
      </c>
      <c r="AG204" s="12">
        <v>44259.395833333336</v>
      </c>
      <c r="AH204" s="8">
        <v>3159.837</v>
      </c>
      <c r="AI204" s="13">
        <v>0.01</v>
      </c>
      <c r="AJ204">
        <v>18017.009999999998</v>
      </c>
      <c r="AK204" s="13">
        <v>0.01</v>
      </c>
      <c r="AL204">
        <v>576.10180000000003</v>
      </c>
      <c r="AM204">
        <v>1802371.13</v>
      </c>
      <c r="AN204">
        <v>-1171576.54</v>
      </c>
      <c r="AO204" s="12">
        <v>82</v>
      </c>
      <c r="AP204">
        <v>219.72</v>
      </c>
      <c r="AQ204" s="13">
        <v>-1.1000000000000001E-3</v>
      </c>
      <c r="AR204" s="13">
        <v>3.5900000000000001E-2</v>
      </c>
      <c r="AS204" t="s">
        <v>572</v>
      </c>
      <c r="AU204" s="2">
        <v>44258</v>
      </c>
      <c r="AV204" t="s">
        <v>100</v>
      </c>
      <c r="AW204">
        <v>42.75</v>
      </c>
      <c r="AX204">
        <v>43</v>
      </c>
      <c r="AZ204" s="2">
        <f t="shared" si="21"/>
        <v>44258</v>
      </c>
      <c r="BA204" t="s">
        <v>165</v>
      </c>
      <c r="BB204">
        <v>3128.5630000000001</v>
      </c>
      <c r="BC204" s="8">
        <v>3159.837</v>
      </c>
      <c r="BE204" t="str">
        <f t="shared" si="22"/>
        <v>HDFCAMC44258</v>
      </c>
      <c r="BF204">
        <v>1</v>
      </c>
      <c r="BH204" t="str">
        <f t="shared" si="23"/>
        <v>PNB44258</v>
      </c>
      <c r="BI204">
        <v>1</v>
      </c>
      <c r="BL204" t="str">
        <f t="shared" si="24"/>
        <v>PNB44258</v>
      </c>
      <c r="BM204">
        <v>1</v>
      </c>
      <c r="BN204">
        <f t="shared" si="25"/>
        <v>1</v>
      </c>
      <c r="BR204" t="str">
        <f t="shared" si="26"/>
        <v>HDFCAMC44258</v>
      </c>
      <c r="BS204">
        <v>1</v>
      </c>
      <c r="BT204">
        <f t="shared" si="27"/>
        <v>1</v>
      </c>
      <c r="BY204" s="12"/>
      <c r="CA204" s="12"/>
      <c r="CC204" s="13"/>
      <c r="CE204" s="13"/>
      <c r="CI204" s="12"/>
      <c r="CK204" s="13"/>
      <c r="CL204" s="13"/>
    </row>
    <row r="205" spans="1:90" x14ac:dyDescent="0.45">
      <c r="A205">
        <v>8</v>
      </c>
      <c r="B205" s="2">
        <v>44258</v>
      </c>
      <c r="C205" s="2">
        <v>44259</v>
      </c>
      <c r="D205" t="s">
        <v>27</v>
      </c>
      <c r="E205" t="s">
        <v>142</v>
      </c>
      <c r="F205" t="s">
        <v>411</v>
      </c>
      <c r="G205">
        <v>2000</v>
      </c>
      <c r="H205">
        <v>2000</v>
      </c>
      <c r="I205">
        <v>1</v>
      </c>
      <c r="J205">
        <v>771.3</v>
      </c>
      <c r="K205">
        <v>1542600</v>
      </c>
      <c r="L205">
        <v>772.3</v>
      </c>
      <c r="M205">
        <v>2000</v>
      </c>
      <c r="N205">
        <v>416.77199999999999</v>
      </c>
      <c r="O205">
        <v>1583.2280000000001</v>
      </c>
      <c r="P205">
        <v>1544600</v>
      </c>
      <c r="Q205" t="s">
        <v>93</v>
      </c>
      <c r="R205">
        <v>1</v>
      </c>
      <c r="S205">
        <v>0</v>
      </c>
      <c r="T205">
        <v>2</v>
      </c>
      <c r="U205">
        <v>0</v>
      </c>
      <c r="V205">
        <v>900</v>
      </c>
      <c r="W205">
        <v>300</v>
      </c>
      <c r="X205">
        <v>114000</v>
      </c>
      <c r="Y205">
        <v>92500</v>
      </c>
      <c r="Z205">
        <v>4000000</v>
      </c>
      <c r="AA205">
        <v>2</v>
      </c>
      <c r="AC205" t="s">
        <v>671</v>
      </c>
      <c r="AD205" t="s">
        <v>571</v>
      </c>
      <c r="AE205" s="12">
        <v>44258.489583333336</v>
      </c>
      <c r="AF205">
        <v>372.88639999999998</v>
      </c>
      <c r="AG205" s="12">
        <v>44259.395833333336</v>
      </c>
      <c r="AH205" s="8">
        <v>364.13549999999998</v>
      </c>
      <c r="AI205" s="13">
        <v>-2.35E-2</v>
      </c>
      <c r="AJ205">
        <v>-42298.06</v>
      </c>
      <c r="AK205" s="13">
        <v>-2.35E-2</v>
      </c>
      <c r="AL205">
        <v>4833.567</v>
      </c>
      <c r="AM205">
        <v>1802371.13</v>
      </c>
      <c r="AN205">
        <v>-1213874.6000000001</v>
      </c>
      <c r="AO205" s="12">
        <v>82</v>
      </c>
      <c r="AP205">
        <v>-515.83000000000004</v>
      </c>
      <c r="AQ205" s="13">
        <v>-3.7199999999999997E-2</v>
      </c>
      <c r="AR205" s="13">
        <v>1.1599999999999999E-2</v>
      </c>
      <c r="AS205" t="s">
        <v>572</v>
      </c>
      <c r="AU205" s="2">
        <v>44258</v>
      </c>
      <c r="AV205" t="s">
        <v>142</v>
      </c>
      <c r="AW205">
        <v>771.3</v>
      </c>
      <c r="AX205">
        <v>772.3</v>
      </c>
      <c r="AZ205" s="2">
        <f t="shared" si="21"/>
        <v>44258</v>
      </c>
      <c r="BA205" t="s">
        <v>178</v>
      </c>
      <c r="BB205">
        <v>372.88639999999998</v>
      </c>
      <c r="BC205" s="8">
        <v>364.13549999999998</v>
      </c>
      <c r="BE205" t="str">
        <f t="shared" si="22"/>
        <v>NAM_INDIA44258</v>
      </c>
      <c r="BF205">
        <v>1</v>
      </c>
      <c r="BH205" t="str">
        <f t="shared" si="23"/>
        <v>TATACHEM44258</v>
      </c>
      <c r="BI205">
        <v>1</v>
      </c>
      <c r="BL205" t="str">
        <f t="shared" si="24"/>
        <v>TATACHEM44258</v>
      </c>
      <c r="BM205">
        <v>1</v>
      </c>
      <c r="BN205">
        <f t="shared" si="25"/>
        <v>1</v>
      </c>
      <c r="BR205" t="str">
        <f t="shared" si="26"/>
        <v>NAM_INDIA44258</v>
      </c>
      <c r="BS205">
        <v>1</v>
      </c>
      <c r="BT205" t="str">
        <f t="shared" si="27"/>
        <v>ERROR</v>
      </c>
      <c r="BY205" s="12"/>
      <c r="CA205" s="12"/>
      <c r="CC205" s="13"/>
      <c r="CE205" s="13"/>
      <c r="CI205" s="12"/>
      <c r="CK205" s="13"/>
      <c r="CL205" s="13"/>
    </row>
    <row r="206" spans="1:90" x14ac:dyDescent="0.45">
      <c r="A206">
        <v>9</v>
      </c>
      <c r="B206" s="2">
        <v>44258</v>
      </c>
      <c r="C206" s="2">
        <v>44259</v>
      </c>
      <c r="D206" t="s">
        <v>27</v>
      </c>
      <c r="E206" t="s">
        <v>80</v>
      </c>
      <c r="F206" t="s">
        <v>399</v>
      </c>
      <c r="G206">
        <v>1700</v>
      </c>
      <c r="H206">
        <v>1700</v>
      </c>
      <c r="I206">
        <v>1</v>
      </c>
      <c r="J206">
        <v>782.2</v>
      </c>
      <c r="K206">
        <v>1329740</v>
      </c>
      <c r="L206">
        <v>756.4</v>
      </c>
      <c r="M206">
        <v>-43860.000000000116</v>
      </c>
      <c r="N206">
        <v>353.1087</v>
      </c>
      <c r="O206">
        <v>-44213.108700000113</v>
      </c>
      <c r="P206">
        <v>1285880</v>
      </c>
      <c r="Q206" t="s">
        <v>93</v>
      </c>
      <c r="R206">
        <v>1</v>
      </c>
      <c r="S206">
        <v>0</v>
      </c>
      <c r="T206">
        <v>1</v>
      </c>
      <c r="U206">
        <v>0</v>
      </c>
      <c r="V206">
        <v>900</v>
      </c>
      <c r="W206">
        <v>300</v>
      </c>
      <c r="X206">
        <v>114000</v>
      </c>
      <c r="Y206">
        <v>92500</v>
      </c>
      <c r="Z206">
        <v>4000000</v>
      </c>
      <c r="AA206">
        <v>2</v>
      </c>
      <c r="AC206" t="s">
        <v>665</v>
      </c>
      <c r="AD206" t="s">
        <v>571</v>
      </c>
      <c r="AE206" s="12">
        <v>44259.486111111109</v>
      </c>
      <c r="AF206">
        <v>30102.37</v>
      </c>
      <c r="AG206" s="12">
        <v>44260.392361111109</v>
      </c>
      <c r="AH206" s="8">
        <v>29396.89</v>
      </c>
      <c r="AI206" s="13">
        <v>-2.3400000000000001E-2</v>
      </c>
      <c r="AJ206">
        <v>-41182.370000000003</v>
      </c>
      <c r="AK206" s="13">
        <v>-2.3400000000000001E-2</v>
      </c>
      <c r="AL206">
        <v>58.374969999999998</v>
      </c>
      <c r="AM206">
        <v>1757225.13</v>
      </c>
      <c r="AN206">
        <v>-1255056.98</v>
      </c>
      <c r="AO206" s="12">
        <v>83</v>
      </c>
      <c r="AP206">
        <v>-496.17</v>
      </c>
      <c r="AQ206" s="13">
        <v>-3.39E-2</v>
      </c>
      <c r="AR206" s="13">
        <v>3.8999999999999998E-3</v>
      </c>
      <c r="AS206" t="s">
        <v>572</v>
      </c>
      <c r="AU206" s="2">
        <v>44258</v>
      </c>
      <c r="AV206" t="s">
        <v>80</v>
      </c>
      <c r="AW206">
        <v>782.2</v>
      </c>
      <c r="AX206">
        <v>756.4</v>
      </c>
      <c r="AZ206" s="2">
        <f t="shared" si="21"/>
        <v>44259</v>
      </c>
      <c r="BA206" t="s">
        <v>33</v>
      </c>
      <c r="BB206">
        <v>30102.37</v>
      </c>
      <c r="BC206" s="8">
        <v>29396.89</v>
      </c>
      <c r="BE206" t="str">
        <f t="shared" si="22"/>
        <v>PAGEIND44259</v>
      </c>
      <c r="BF206">
        <v>1</v>
      </c>
      <c r="BH206" t="str">
        <f t="shared" si="23"/>
        <v>TATASTEEL44258</v>
      </c>
      <c r="BI206">
        <v>1</v>
      </c>
      <c r="BL206" t="str">
        <f t="shared" si="24"/>
        <v>TATASTEEL44258</v>
      </c>
      <c r="BM206">
        <v>1</v>
      </c>
      <c r="BN206">
        <f t="shared" si="25"/>
        <v>1</v>
      </c>
      <c r="BR206" t="str">
        <f t="shared" si="26"/>
        <v>PAGEIND44259</v>
      </c>
      <c r="BS206">
        <v>1</v>
      </c>
      <c r="BT206">
        <f t="shared" si="27"/>
        <v>1</v>
      </c>
      <c r="BY206" s="12"/>
      <c r="CA206" s="12"/>
      <c r="CC206" s="13"/>
      <c r="CE206" s="13"/>
      <c r="CI206" s="12"/>
      <c r="CK206" s="13"/>
      <c r="CL206" s="13"/>
    </row>
    <row r="207" spans="1:90" x14ac:dyDescent="0.45">
      <c r="A207">
        <v>10</v>
      </c>
      <c r="B207" s="2">
        <v>44258</v>
      </c>
      <c r="C207" s="2">
        <v>44259</v>
      </c>
      <c r="D207" t="s">
        <v>27</v>
      </c>
      <c r="E207" t="s">
        <v>111</v>
      </c>
      <c r="F207" t="s">
        <v>460</v>
      </c>
      <c r="G207">
        <v>3000</v>
      </c>
      <c r="H207">
        <v>6000</v>
      </c>
      <c r="I207">
        <v>2</v>
      </c>
      <c r="J207">
        <v>408.2</v>
      </c>
      <c r="K207">
        <v>2449200</v>
      </c>
      <c r="L207">
        <v>404.7</v>
      </c>
      <c r="M207">
        <v>-21000</v>
      </c>
      <c r="N207">
        <v>658.44899999999996</v>
      </c>
      <c r="O207">
        <v>-21658.449000000001</v>
      </c>
      <c r="P207">
        <v>2428200</v>
      </c>
      <c r="Q207" t="s">
        <v>93</v>
      </c>
      <c r="R207">
        <v>1</v>
      </c>
      <c r="S207">
        <v>0</v>
      </c>
      <c r="T207">
        <v>1</v>
      </c>
      <c r="U207">
        <v>0</v>
      </c>
      <c r="V207">
        <v>900</v>
      </c>
      <c r="W207">
        <v>300</v>
      </c>
      <c r="X207">
        <v>114000</v>
      </c>
      <c r="Y207">
        <v>92500</v>
      </c>
      <c r="Z207">
        <v>4000000</v>
      </c>
      <c r="AA207">
        <v>2</v>
      </c>
      <c r="AC207" t="s">
        <v>609</v>
      </c>
      <c r="AD207" t="s">
        <v>571</v>
      </c>
      <c r="AE207" s="12">
        <v>44259.486111111109</v>
      </c>
      <c r="AF207">
        <v>112.1691</v>
      </c>
      <c r="AG207" s="12">
        <v>44260.392361111109</v>
      </c>
      <c r="AH207" s="8">
        <v>110.1525</v>
      </c>
      <c r="AI207" s="13">
        <v>-1.7999999999999999E-2</v>
      </c>
      <c r="AJ207">
        <v>-31591.759999999998</v>
      </c>
      <c r="AK207" s="13">
        <v>-1.7999999999999999E-2</v>
      </c>
      <c r="AL207">
        <v>15665.86</v>
      </c>
      <c r="AM207">
        <v>1757225.13</v>
      </c>
      <c r="AN207">
        <v>-1286648.74</v>
      </c>
      <c r="AO207" s="12">
        <v>83</v>
      </c>
      <c r="AP207">
        <v>-380.62</v>
      </c>
      <c r="AQ207" s="13">
        <v>-2.7400000000000001E-2</v>
      </c>
      <c r="AR207" s="13">
        <v>6.9999999999999999E-4</v>
      </c>
      <c r="AS207" t="s">
        <v>572</v>
      </c>
      <c r="AU207" s="2">
        <v>44258</v>
      </c>
      <c r="AV207" t="s">
        <v>111</v>
      </c>
      <c r="AW207">
        <v>408.2</v>
      </c>
      <c r="AX207">
        <v>404.7</v>
      </c>
      <c r="AZ207" s="2">
        <f t="shared" si="21"/>
        <v>44259</v>
      </c>
      <c r="BA207" t="s">
        <v>77</v>
      </c>
      <c r="BB207">
        <v>112.1691</v>
      </c>
      <c r="BC207" s="8">
        <v>110.1525</v>
      </c>
      <c r="BE207" t="str">
        <f t="shared" si="22"/>
        <v>TATAPOWER44259</v>
      </c>
      <c r="BF207">
        <v>1</v>
      </c>
      <c r="BH207" t="str">
        <f t="shared" si="23"/>
        <v>TORNTPOWER44258</v>
      </c>
      <c r="BI207">
        <v>1</v>
      </c>
      <c r="BL207" t="str">
        <f t="shared" si="24"/>
        <v>TORNTPOWER44258</v>
      </c>
      <c r="BM207">
        <v>1</v>
      </c>
      <c r="BN207">
        <f t="shared" si="25"/>
        <v>1</v>
      </c>
      <c r="BR207" t="str">
        <f t="shared" si="26"/>
        <v>TATAPOWER44259</v>
      </c>
      <c r="BS207">
        <v>1</v>
      </c>
      <c r="BT207">
        <f t="shared" si="27"/>
        <v>1</v>
      </c>
      <c r="BY207" s="12"/>
      <c r="CA207" s="12"/>
      <c r="CC207" s="13"/>
      <c r="CE207" s="13"/>
      <c r="CI207" s="12"/>
      <c r="CK207" s="13"/>
      <c r="CL207" s="13"/>
    </row>
    <row r="208" spans="1:90" x14ac:dyDescent="0.45">
      <c r="A208">
        <v>1</v>
      </c>
      <c r="B208" s="2">
        <v>44259</v>
      </c>
      <c r="C208" s="2">
        <v>44260</v>
      </c>
      <c r="D208" t="s">
        <v>27</v>
      </c>
      <c r="E208" t="s">
        <v>166</v>
      </c>
      <c r="F208" t="s">
        <v>477</v>
      </c>
      <c r="G208">
        <v>500</v>
      </c>
      <c r="H208">
        <v>1500</v>
      </c>
      <c r="I208">
        <v>3</v>
      </c>
      <c r="J208">
        <v>1264.25</v>
      </c>
      <c r="K208">
        <v>1896375</v>
      </c>
      <c r="L208">
        <v>1275.9333333300001</v>
      </c>
      <c r="M208">
        <v>17524.999995000144</v>
      </c>
      <c r="N208">
        <v>514.38712499932501</v>
      </c>
      <c r="O208">
        <v>17010.612870000819</v>
      </c>
      <c r="P208">
        <v>1913899.9999950002</v>
      </c>
      <c r="Q208" t="s">
        <v>93</v>
      </c>
      <c r="R208">
        <v>1</v>
      </c>
      <c r="S208">
        <v>0</v>
      </c>
      <c r="T208">
        <v>2</v>
      </c>
      <c r="U208">
        <v>0</v>
      </c>
      <c r="V208">
        <v>900</v>
      </c>
      <c r="W208">
        <v>300</v>
      </c>
      <c r="X208">
        <v>114000</v>
      </c>
      <c r="Y208">
        <v>92500</v>
      </c>
      <c r="Z208">
        <v>4000000</v>
      </c>
      <c r="AA208">
        <v>2</v>
      </c>
      <c r="AC208" t="s">
        <v>657</v>
      </c>
      <c r="AD208" t="s">
        <v>571</v>
      </c>
      <c r="AE208" s="12">
        <v>44259.486111111109</v>
      </c>
      <c r="AF208">
        <v>416.30799999999999</v>
      </c>
      <c r="AG208" s="12">
        <v>44260.392361111109</v>
      </c>
      <c r="AH208" s="8">
        <v>414.64260000000002</v>
      </c>
      <c r="AI208" s="13">
        <v>-4.0000000000000001E-3</v>
      </c>
      <c r="AJ208">
        <v>-7029.61</v>
      </c>
      <c r="AK208" s="13">
        <v>-4.0000000000000001E-3</v>
      </c>
      <c r="AL208">
        <v>4220.973</v>
      </c>
      <c r="AM208">
        <v>1757225.13</v>
      </c>
      <c r="AN208">
        <v>-1293678.3500000001</v>
      </c>
      <c r="AO208" s="12">
        <v>83</v>
      </c>
      <c r="AP208">
        <v>-84.69</v>
      </c>
      <c r="AQ208" s="13">
        <v>-2.2200000000000001E-2</v>
      </c>
      <c r="AR208" s="13">
        <v>3.6499999999999998E-2</v>
      </c>
      <c r="AS208" t="s">
        <v>572</v>
      </c>
      <c r="AU208" s="2">
        <v>44259</v>
      </c>
      <c r="AV208" t="s">
        <v>166</v>
      </c>
      <c r="AW208">
        <v>1264.25</v>
      </c>
      <c r="AX208">
        <v>1275.9333333300001</v>
      </c>
      <c r="AZ208" s="2">
        <f t="shared" si="21"/>
        <v>44259</v>
      </c>
      <c r="BA208" t="s">
        <v>111</v>
      </c>
      <c r="BB208">
        <v>416.30799999999999</v>
      </c>
      <c r="BC208" s="8">
        <v>414.64260000000002</v>
      </c>
      <c r="BE208" t="str">
        <f t="shared" si="22"/>
        <v>TORNTPOWER44259</v>
      </c>
      <c r="BF208">
        <v>1</v>
      </c>
      <c r="BH208" t="str">
        <f t="shared" si="23"/>
        <v>AUBANK44259</v>
      </c>
      <c r="BI208">
        <v>1</v>
      </c>
      <c r="BL208" t="str">
        <f t="shared" si="24"/>
        <v>AUBANK44259</v>
      </c>
      <c r="BM208">
        <v>1</v>
      </c>
      <c r="BN208">
        <f t="shared" si="25"/>
        <v>1</v>
      </c>
      <c r="BR208" t="str">
        <f t="shared" si="26"/>
        <v>TORNTPOWER44259</v>
      </c>
      <c r="BS208">
        <v>1</v>
      </c>
      <c r="BT208">
        <f t="shared" si="27"/>
        <v>1</v>
      </c>
      <c r="BY208" s="12"/>
      <c r="CA208" s="12"/>
      <c r="CC208" s="13"/>
      <c r="CE208" s="13"/>
      <c r="CI208" s="12"/>
      <c r="CK208" s="13"/>
      <c r="CL208" s="13"/>
    </row>
    <row r="209" spans="1:90" x14ac:dyDescent="0.45">
      <c r="A209">
        <v>2</v>
      </c>
      <c r="B209" s="2">
        <v>44259</v>
      </c>
      <c r="C209" s="2">
        <v>44260</v>
      </c>
      <c r="D209" t="s">
        <v>27</v>
      </c>
      <c r="E209" t="s">
        <v>127</v>
      </c>
      <c r="F209" t="s">
        <v>391</v>
      </c>
      <c r="G209">
        <v>800</v>
      </c>
      <c r="H209">
        <v>3126</v>
      </c>
      <c r="I209">
        <v>3.9075000000000002</v>
      </c>
      <c r="J209">
        <v>635.04999999999995</v>
      </c>
      <c r="K209">
        <v>1985166.2999999998</v>
      </c>
      <c r="L209">
        <v>614.15</v>
      </c>
      <c r="M209">
        <v>-65333.399999999929</v>
      </c>
      <c r="N209">
        <v>527.174892</v>
      </c>
      <c r="O209">
        <v>-65860.574891999931</v>
      </c>
      <c r="P209">
        <v>1919832.9</v>
      </c>
      <c r="Q209" t="s">
        <v>93</v>
      </c>
      <c r="R209">
        <v>1</v>
      </c>
      <c r="S209">
        <v>0</v>
      </c>
      <c r="T209">
        <v>2</v>
      </c>
      <c r="U209">
        <v>0</v>
      </c>
      <c r="V209">
        <v>900</v>
      </c>
      <c r="W209">
        <v>300</v>
      </c>
      <c r="X209">
        <v>114000</v>
      </c>
      <c r="Y209">
        <v>92500</v>
      </c>
      <c r="Z209">
        <v>4000000</v>
      </c>
      <c r="AA209">
        <v>2</v>
      </c>
      <c r="AC209" t="s">
        <v>601</v>
      </c>
      <c r="AD209" t="s">
        <v>571</v>
      </c>
      <c r="AE209" s="12">
        <v>44259.486111111109</v>
      </c>
      <c r="AF209">
        <v>232.6362</v>
      </c>
      <c r="AG209" s="12">
        <v>44260.392361111109</v>
      </c>
      <c r="AH209" s="8">
        <v>226.14230000000001</v>
      </c>
      <c r="AI209" s="13">
        <v>-2.7900000000000001E-2</v>
      </c>
      <c r="AJ209">
        <v>-49051.89</v>
      </c>
      <c r="AK209" s="13">
        <v>-2.7900000000000001E-2</v>
      </c>
      <c r="AL209">
        <v>7553.5339999999997</v>
      </c>
      <c r="AM209">
        <v>1757225</v>
      </c>
      <c r="AN209">
        <v>-1342730.24</v>
      </c>
      <c r="AO209" s="12">
        <v>83</v>
      </c>
      <c r="AP209">
        <v>-590.99</v>
      </c>
      <c r="AQ209" s="13">
        <v>-3.8800000000000001E-2</v>
      </c>
      <c r="AR209" s="13">
        <v>1.2999999999999999E-3</v>
      </c>
      <c r="AS209" t="s">
        <v>572</v>
      </c>
      <c r="AU209" s="2">
        <v>44259</v>
      </c>
      <c r="AV209" t="s">
        <v>127</v>
      </c>
      <c r="AW209">
        <v>635.04999999999995</v>
      </c>
      <c r="AX209">
        <v>614.15</v>
      </c>
      <c r="AZ209" s="2">
        <f t="shared" si="21"/>
        <v>44259</v>
      </c>
      <c r="BA209" t="s">
        <v>41</v>
      </c>
      <c r="BB209">
        <v>232.6362</v>
      </c>
      <c r="BC209" s="8">
        <v>226.14230000000001</v>
      </c>
      <c r="BE209" t="str">
        <f t="shared" si="22"/>
        <v>ZEEL44259</v>
      </c>
      <c r="BF209">
        <v>1</v>
      </c>
      <c r="BH209" t="str">
        <f t="shared" si="23"/>
        <v>CONCOR44259</v>
      </c>
      <c r="BI209">
        <v>1</v>
      </c>
      <c r="BL209" t="str">
        <f t="shared" si="24"/>
        <v>CONCOR44259</v>
      </c>
      <c r="BM209">
        <v>1</v>
      </c>
      <c r="BN209">
        <f t="shared" si="25"/>
        <v>1</v>
      </c>
      <c r="BR209" t="str">
        <f t="shared" si="26"/>
        <v>ZEEL44259</v>
      </c>
      <c r="BS209">
        <v>1</v>
      </c>
      <c r="BT209">
        <f t="shared" si="27"/>
        <v>1</v>
      </c>
      <c r="BY209" s="12"/>
      <c r="CA209" s="12"/>
      <c r="CC209" s="13"/>
      <c r="CE209" s="13"/>
      <c r="CI209" s="12"/>
      <c r="CK209" s="13"/>
      <c r="CL209" s="13"/>
    </row>
    <row r="210" spans="1:90" x14ac:dyDescent="0.45">
      <c r="A210">
        <v>3</v>
      </c>
      <c r="B210" s="2">
        <v>44259</v>
      </c>
      <c r="C210" s="2">
        <v>44260</v>
      </c>
      <c r="D210" t="s">
        <v>27</v>
      </c>
      <c r="E210" t="s">
        <v>167</v>
      </c>
      <c r="F210" t="s">
        <v>478</v>
      </c>
      <c r="G210">
        <v>875</v>
      </c>
      <c r="H210">
        <v>975</v>
      </c>
      <c r="I210">
        <v>1.1142857142857143</v>
      </c>
      <c r="J210">
        <v>2020.95</v>
      </c>
      <c r="K210">
        <v>1970426.25</v>
      </c>
      <c r="L210">
        <v>1986.6833333299901</v>
      </c>
      <c r="M210">
        <v>-33410.000003259702</v>
      </c>
      <c r="N210">
        <v>527.50473749955995</v>
      </c>
      <c r="O210">
        <v>-33937.504740759265</v>
      </c>
      <c r="P210">
        <v>1937016.2499967404</v>
      </c>
      <c r="Q210" t="s">
        <v>93</v>
      </c>
      <c r="R210">
        <v>1</v>
      </c>
      <c r="S210">
        <v>0</v>
      </c>
      <c r="T210">
        <v>2</v>
      </c>
      <c r="U210">
        <v>0</v>
      </c>
      <c r="V210">
        <v>900</v>
      </c>
      <c r="W210">
        <v>300</v>
      </c>
      <c r="X210">
        <v>114000</v>
      </c>
      <c r="Y210">
        <v>92500</v>
      </c>
      <c r="Z210">
        <v>4000000</v>
      </c>
      <c r="AA210">
        <v>2</v>
      </c>
      <c r="AC210" t="s">
        <v>666</v>
      </c>
      <c r="AD210" t="s">
        <v>571</v>
      </c>
      <c r="AE210" s="12">
        <v>44259.493055555555</v>
      </c>
      <c r="AF210">
        <v>943.97170000000006</v>
      </c>
      <c r="AG210" s="12">
        <v>44260.392361111109</v>
      </c>
      <c r="AH210" s="8">
        <v>932.01509999999996</v>
      </c>
      <c r="AI210" s="13">
        <v>-1.2699999999999999E-2</v>
      </c>
      <c r="AJ210">
        <v>-22210.31</v>
      </c>
      <c r="AK210" s="13">
        <v>-1.2699999999999999E-2</v>
      </c>
      <c r="AL210">
        <v>1857.577</v>
      </c>
      <c r="AM210">
        <v>1753500.25</v>
      </c>
      <c r="AN210">
        <v>-1364940.55</v>
      </c>
      <c r="AO210" s="12">
        <v>81</v>
      </c>
      <c r="AP210">
        <v>-274.2</v>
      </c>
      <c r="AQ210" s="13">
        <v>-3.04E-2</v>
      </c>
      <c r="AR210" s="13">
        <v>0</v>
      </c>
      <c r="AS210" t="s">
        <v>572</v>
      </c>
      <c r="AU210" s="2">
        <v>44259</v>
      </c>
      <c r="AV210" t="s">
        <v>167</v>
      </c>
      <c r="AW210">
        <v>2020.95</v>
      </c>
      <c r="AX210">
        <v>1986.6833333299901</v>
      </c>
      <c r="AZ210" s="2">
        <f t="shared" si="21"/>
        <v>44259</v>
      </c>
      <c r="BA210" t="s">
        <v>163</v>
      </c>
      <c r="BB210">
        <v>943.97170000000006</v>
      </c>
      <c r="BC210" s="8">
        <v>932.01509999999996</v>
      </c>
      <c r="BE210" t="str">
        <f t="shared" si="22"/>
        <v>TRENT44259</v>
      </c>
      <c r="BF210">
        <v>1</v>
      </c>
      <c r="BH210" t="str">
        <f t="shared" si="23"/>
        <v>IRCTC44259</v>
      </c>
      <c r="BI210">
        <v>1</v>
      </c>
      <c r="BL210" t="str">
        <f t="shared" si="24"/>
        <v>IRCTC44259</v>
      </c>
      <c r="BM210">
        <v>1</v>
      </c>
      <c r="BN210">
        <f t="shared" si="25"/>
        <v>1</v>
      </c>
      <c r="BR210" t="str">
        <f t="shared" si="26"/>
        <v>TRENT44259</v>
      </c>
      <c r="BS210">
        <v>1</v>
      </c>
      <c r="BT210">
        <f t="shared" si="27"/>
        <v>1</v>
      </c>
      <c r="BY210" s="12"/>
      <c r="CA210" s="12"/>
      <c r="CC210" s="13"/>
      <c r="CE210" s="13"/>
      <c r="CI210" s="12"/>
      <c r="CK210" s="13"/>
      <c r="CL210" s="13"/>
    </row>
    <row r="211" spans="1:90" x14ac:dyDescent="0.45">
      <c r="A211">
        <v>4</v>
      </c>
      <c r="B211" s="2">
        <v>44259</v>
      </c>
      <c r="C211" s="2">
        <v>44260</v>
      </c>
      <c r="D211" t="s">
        <v>27</v>
      </c>
      <c r="E211" t="s">
        <v>33</v>
      </c>
      <c r="F211" t="s">
        <v>469</v>
      </c>
      <c r="G211">
        <v>30</v>
      </c>
      <c r="H211">
        <v>60</v>
      </c>
      <c r="I211">
        <v>2</v>
      </c>
      <c r="J211">
        <v>30087.35</v>
      </c>
      <c r="K211">
        <v>1805241</v>
      </c>
      <c r="L211">
        <v>29411.599999999999</v>
      </c>
      <c r="M211">
        <v>-40545</v>
      </c>
      <c r="N211">
        <v>481.94149500000003</v>
      </c>
      <c r="O211">
        <v>-41026.941494999999</v>
      </c>
      <c r="P211">
        <v>1764696</v>
      </c>
      <c r="Q211" t="s">
        <v>93</v>
      </c>
      <c r="R211">
        <v>1</v>
      </c>
      <c r="S211">
        <v>0</v>
      </c>
      <c r="T211">
        <v>1</v>
      </c>
      <c r="U211">
        <v>0</v>
      </c>
      <c r="V211">
        <v>900</v>
      </c>
      <c r="W211">
        <v>300</v>
      </c>
      <c r="X211">
        <v>114000</v>
      </c>
      <c r="Y211">
        <v>92500</v>
      </c>
      <c r="Z211">
        <v>4000000</v>
      </c>
      <c r="AA211">
        <v>2</v>
      </c>
      <c r="AC211" t="s">
        <v>672</v>
      </c>
      <c r="AD211" t="s">
        <v>571</v>
      </c>
      <c r="AE211" s="12">
        <v>44259.486111111109</v>
      </c>
      <c r="AF211">
        <v>1264.902</v>
      </c>
      <c r="AG211" s="12">
        <v>44260.395833333336</v>
      </c>
      <c r="AH211" s="8">
        <v>1274.374</v>
      </c>
      <c r="AI211" s="13">
        <v>7.4999999999999997E-3</v>
      </c>
      <c r="AJ211">
        <v>13158.68</v>
      </c>
      <c r="AK211" s="13">
        <v>7.4999999999999997E-3</v>
      </c>
      <c r="AL211">
        <v>1389.2190000000001</v>
      </c>
      <c r="AM211">
        <v>1757225</v>
      </c>
      <c r="AN211">
        <v>-1351781.87</v>
      </c>
      <c r="AO211" s="12">
        <v>84</v>
      </c>
      <c r="AP211">
        <v>156.65</v>
      </c>
      <c r="AQ211" s="13">
        <v>-3.0999999999999999E-3</v>
      </c>
      <c r="AR211" s="13">
        <v>2.6100000000000002E-2</v>
      </c>
      <c r="AS211" t="s">
        <v>572</v>
      </c>
      <c r="AU211" s="2">
        <v>44259</v>
      </c>
      <c r="AV211" t="s">
        <v>33</v>
      </c>
      <c r="AW211">
        <v>30087.35</v>
      </c>
      <c r="AX211">
        <v>29411.599999999999</v>
      </c>
      <c r="AZ211" s="2">
        <f t="shared" si="21"/>
        <v>44259</v>
      </c>
      <c r="BA211" t="s">
        <v>166</v>
      </c>
      <c r="BB211">
        <v>1264.902</v>
      </c>
      <c r="BC211" s="8">
        <v>1274.374</v>
      </c>
      <c r="BE211" t="str">
        <f t="shared" si="22"/>
        <v>AUBANK44259</v>
      </c>
      <c r="BF211">
        <v>1</v>
      </c>
      <c r="BH211" t="str">
        <f t="shared" si="23"/>
        <v>PAGEIND44259</v>
      </c>
      <c r="BI211">
        <v>1</v>
      </c>
      <c r="BL211" t="str">
        <f t="shared" si="24"/>
        <v>PAGEIND44259</v>
      </c>
      <c r="BM211">
        <v>1</v>
      </c>
      <c r="BN211">
        <f t="shared" si="25"/>
        <v>1</v>
      </c>
      <c r="BR211" t="str">
        <f t="shared" si="26"/>
        <v>AUBANK44259</v>
      </c>
      <c r="BS211">
        <v>1</v>
      </c>
      <c r="BT211">
        <f t="shared" si="27"/>
        <v>1</v>
      </c>
      <c r="BY211" s="12"/>
      <c r="CA211" s="12"/>
      <c r="CC211" s="13"/>
      <c r="CE211" s="13"/>
      <c r="CI211" s="12"/>
      <c r="CK211" s="13"/>
      <c r="CL211" s="13"/>
    </row>
    <row r="212" spans="1:90" x14ac:dyDescent="0.45">
      <c r="A212">
        <v>5</v>
      </c>
      <c r="B212" s="2">
        <v>44259</v>
      </c>
      <c r="C212" s="2">
        <v>44260</v>
      </c>
      <c r="D212" t="s">
        <v>27</v>
      </c>
      <c r="E212" t="s">
        <v>34</v>
      </c>
      <c r="F212" t="s">
        <v>479</v>
      </c>
      <c r="G212">
        <v>407</v>
      </c>
      <c r="H212">
        <v>1221</v>
      </c>
      <c r="I212">
        <v>3</v>
      </c>
      <c r="J212">
        <v>1481</v>
      </c>
      <c r="K212">
        <v>1808301</v>
      </c>
      <c r="L212">
        <v>1472.3833333299999</v>
      </c>
      <c r="M212">
        <v>-10520.950004070106</v>
      </c>
      <c r="N212">
        <v>486.82094174945053</v>
      </c>
      <c r="O212">
        <v>-11007.770945819557</v>
      </c>
      <c r="P212">
        <v>1797780.0499959299</v>
      </c>
      <c r="Q212" t="s">
        <v>93</v>
      </c>
      <c r="R212">
        <v>1</v>
      </c>
      <c r="S212">
        <v>0</v>
      </c>
      <c r="T212">
        <v>2</v>
      </c>
      <c r="U212">
        <v>0</v>
      </c>
      <c r="V212">
        <v>900</v>
      </c>
      <c r="W212">
        <v>300</v>
      </c>
      <c r="X212">
        <v>114000</v>
      </c>
      <c r="Y212">
        <v>92500</v>
      </c>
      <c r="Z212">
        <v>4000000</v>
      </c>
      <c r="AA212">
        <v>2</v>
      </c>
      <c r="AC212" t="s">
        <v>587</v>
      </c>
      <c r="AD212" t="s">
        <v>571</v>
      </c>
      <c r="AE212" s="12">
        <v>44259.486111111109</v>
      </c>
      <c r="AF212">
        <v>635.35379999999998</v>
      </c>
      <c r="AG212" s="12">
        <v>44260.395833333336</v>
      </c>
      <c r="AH212" s="8">
        <v>613.58579999999995</v>
      </c>
      <c r="AI212" s="13">
        <v>-3.4299999999999997E-2</v>
      </c>
      <c r="AJ212">
        <v>-60204.69</v>
      </c>
      <c r="AK212" s="13">
        <v>-3.4299999999999997E-2</v>
      </c>
      <c r="AL212">
        <v>2765.7429999999999</v>
      </c>
      <c r="AM212">
        <v>1757225</v>
      </c>
      <c r="AN212">
        <v>-1411986.55</v>
      </c>
      <c r="AO212" s="12">
        <v>84</v>
      </c>
      <c r="AP212">
        <v>-716.72</v>
      </c>
      <c r="AQ212" s="13">
        <v>-3.6799999999999999E-2</v>
      </c>
      <c r="AR212" s="13">
        <v>1.3599999999999999E-2</v>
      </c>
      <c r="AS212" t="s">
        <v>572</v>
      </c>
      <c r="AU212" s="2">
        <v>44259</v>
      </c>
      <c r="AV212" t="s">
        <v>34</v>
      </c>
      <c r="AW212">
        <v>1481</v>
      </c>
      <c r="AX212">
        <v>1472.3833333299999</v>
      </c>
      <c r="AZ212" s="2">
        <f t="shared" si="21"/>
        <v>44259</v>
      </c>
      <c r="BA212" t="s">
        <v>127</v>
      </c>
      <c r="BB212">
        <v>635.35379999999998</v>
      </c>
      <c r="BC212" s="8">
        <v>613.58579999999995</v>
      </c>
      <c r="BE212" t="str">
        <f t="shared" si="22"/>
        <v>CONCOR44259</v>
      </c>
      <c r="BF212">
        <v>1</v>
      </c>
      <c r="BH212" t="str">
        <f t="shared" si="23"/>
        <v>PVR44259</v>
      </c>
      <c r="BI212">
        <v>1</v>
      </c>
      <c r="BL212" t="str">
        <f t="shared" si="24"/>
        <v>PVR44259</v>
      </c>
      <c r="BM212">
        <v>1</v>
      </c>
      <c r="BN212">
        <f t="shared" si="25"/>
        <v>1</v>
      </c>
      <c r="BR212" t="str">
        <f t="shared" si="26"/>
        <v>CONCOR44259</v>
      </c>
      <c r="BS212">
        <v>1</v>
      </c>
      <c r="BT212">
        <f t="shared" si="27"/>
        <v>1</v>
      </c>
      <c r="BY212" s="12"/>
      <c r="CA212" s="12"/>
      <c r="CC212" s="13"/>
      <c r="CE212" s="13"/>
      <c r="CI212" s="12"/>
      <c r="CK212" s="13"/>
      <c r="CL212" s="13"/>
    </row>
    <row r="213" spans="1:90" x14ac:dyDescent="0.45">
      <c r="A213">
        <v>6</v>
      </c>
      <c r="B213" s="2">
        <v>44259</v>
      </c>
      <c r="C213" s="2">
        <v>44260</v>
      </c>
      <c r="D213" t="s">
        <v>27</v>
      </c>
      <c r="E213" t="s">
        <v>77</v>
      </c>
      <c r="F213" t="s">
        <v>413</v>
      </c>
      <c r="G213">
        <v>6750</v>
      </c>
      <c r="H213">
        <v>13500</v>
      </c>
      <c r="I213">
        <v>2</v>
      </c>
      <c r="J213">
        <v>112.1</v>
      </c>
      <c r="K213">
        <v>1513350</v>
      </c>
      <c r="L213">
        <v>109</v>
      </c>
      <c r="M213">
        <v>-41849.99999999992</v>
      </c>
      <c r="N213">
        <v>402.95474999999999</v>
      </c>
      <c r="O213">
        <v>-42252.954749999917</v>
      </c>
      <c r="P213">
        <v>1471500</v>
      </c>
      <c r="Q213" t="s">
        <v>93</v>
      </c>
      <c r="R213">
        <v>1</v>
      </c>
      <c r="S213">
        <v>0</v>
      </c>
      <c r="T213">
        <v>2</v>
      </c>
      <c r="U213">
        <v>0</v>
      </c>
      <c r="V213">
        <v>900</v>
      </c>
      <c r="W213">
        <v>300</v>
      </c>
      <c r="X213">
        <v>114000</v>
      </c>
      <c r="Y213">
        <v>92500</v>
      </c>
      <c r="Z213">
        <v>4000000</v>
      </c>
      <c r="AA213">
        <v>2</v>
      </c>
      <c r="AC213" t="s">
        <v>673</v>
      </c>
      <c r="AD213" t="s">
        <v>571</v>
      </c>
      <c r="AE213" s="12">
        <v>44259.486111111109</v>
      </c>
      <c r="AF213">
        <v>404.39179999999999</v>
      </c>
      <c r="AG213" s="12">
        <v>44260.395833333336</v>
      </c>
      <c r="AH213" s="8">
        <v>397.53210000000001</v>
      </c>
      <c r="AI213" s="13">
        <v>-1.7000000000000001E-2</v>
      </c>
      <c r="AJ213">
        <v>-29807.82</v>
      </c>
      <c r="AK213" s="13">
        <v>-1.7000000000000001E-2</v>
      </c>
      <c r="AL213">
        <v>4345.3540000000003</v>
      </c>
      <c r="AM213">
        <v>1757225.13</v>
      </c>
      <c r="AN213">
        <v>-1441794.38</v>
      </c>
      <c r="AO213" s="12">
        <v>84</v>
      </c>
      <c r="AP213">
        <v>-354.86</v>
      </c>
      <c r="AQ213" s="13">
        <v>-3.1899999999999998E-2</v>
      </c>
      <c r="AR213" s="13">
        <v>1.1000000000000001E-3</v>
      </c>
      <c r="AS213" t="s">
        <v>572</v>
      </c>
      <c r="AU213" s="2">
        <v>44259</v>
      </c>
      <c r="AV213" t="s">
        <v>77</v>
      </c>
      <c r="AW213">
        <v>112.1</v>
      </c>
      <c r="AX213">
        <v>109</v>
      </c>
      <c r="AZ213" s="2">
        <f t="shared" si="21"/>
        <v>44259</v>
      </c>
      <c r="BA213" t="s">
        <v>167</v>
      </c>
      <c r="BB213">
        <v>404.39179999999999</v>
      </c>
      <c r="BC213" s="8">
        <v>397.53210000000001</v>
      </c>
      <c r="BE213" t="str">
        <f t="shared" si="22"/>
        <v>IRCTC44259</v>
      </c>
      <c r="BF213">
        <v>1</v>
      </c>
      <c r="BH213" t="str">
        <f t="shared" si="23"/>
        <v>TATAPOWER44259</v>
      </c>
      <c r="BI213">
        <v>1</v>
      </c>
      <c r="BL213" t="str">
        <f t="shared" si="24"/>
        <v>TATAPOWER44259</v>
      </c>
      <c r="BM213">
        <v>1</v>
      </c>
      <c r="BN213">
        <f t="shared" si="25"/>
        <v>1</v>
      </c>
      <c r="BR213" t="str">
        <f t="shared" si="26"/>
        <v>IRCTC44259</v>
      </c>
      <c r="BS213">
        <v>1</v>
      </c>
      <c r="BT213">
        <f t="shared" si="27"/>
        <v>1</v>
      </c>
      <c r="BY213" s="12"/>
      <c r="CA213" s="12"/>
      <c r="CC213" s="13"/>
      <c r="CE213" s="13"/>
      <c r="CI213" s="12"/>
      <c r="CK213" s="13"/>
      <c r="CL213" s="13"/>
    </row>
    <row r="214" spans="1:90" x14ac:dyDescent="0.45">
      <c r="A214">
        <v>7</v>
      </c>
      <c r="B214" s="2">
        <v>44259</v>
      </c>
      <c r="C214" s="2">
        <v>44260</v>
      </c>
      <c r="D214" t="s">
        <v>27</v>
      </c>
      <c r="E214" t="s">
        <v>111</v>
      </c>
      <c r="F214" t="s">
        <v>460</v>
      </c>
      <c r="G214">
        <v>1500</v>
      </c>
      <c r="H214">
        <v>3000</v>
      </c>
      <c r="I214">
        <v>2</v>
      </c>
      <c r="J214">
        <v>416.1</v>
      </c>
      <c r="K214">
        <v>1248300</v>
      </c>
      <c r="L214">
        <v>414.85</v>
      </c>
      <c r="M214">
        <v>-3750</v>
      </c>
      <c r="N214">
        <v>336.53475000000003</v>
      </c>
      <c r="O214">
        <v>-4086.5347499999998</v>
      </c>
      <c r="P214">
        <v>1244550</v>
      </c>
      <c r="Q214" t="s">
        <v>93</v>
      </c>
      <c r="R214">
        <v>1</v>
      </c>
      <c r="S214">
        <v>0</v>
      </c>
      <c r="T214">
        <v>1</v>
      </c>
      <c r="U214">
        <v>0</v>
      </c>
      <c r="V214">
        <v>900</v>
      </c>
      <c r="W214">
        <v>300</v>
      </c>
      <c r="X214">
        <v>114000</v>
      </c>
      <c r="Y214">
        <v>92500</v>
      </c>
      <c r="Z214">
        <v>4000000</v>
      </c>
      <c r="AA214">
        <v>2</v>
      </c>
      <c r="AC214" t="s">
        <v>674</v>
      </c>
      <c r="AD214" t="s">
        <v>571</v>
      </c>
      <c r="AE214" s="12">
        <v>44259.486111111109</v>
      </c>
      <c r="AF214">
        <v>1481.761</v>
      </c>
      <c r="AG214" s="12">
        <v>44260.395833333336</v>
      </c>
      <c r="AH214" s="8">
        <v>1471.577</v>
      </c>
      <c r="AI214" s="13">
        <v>-6.8999999999999999E-3</v>
      </c>
      <c r="AJ214">
        <v>-12077.24</v>
      </c>
      <c r="AK214" s="13">
        <v>-6.8999999999999999E-3</v>
      </c>
      <c r="AL214">
        <v>1185.903</v>
      </c>
      <c r="AM214">
        <v>1757225.13</v>
      </c>
      <c r="AN214">
        <v>-1453871.62</v>
      </c>
      <c r="AO214" s="12">
        <v>84</v>
      </c>
      <c r="AP214">
        <v>-143.78</v>
      </c>
      <c r="AQ214" s="13">
        <v>-1.37E-2</v>
      </c>
      <c r="AR214" s="13">
        <v>8.6999999999999994E-3</v>
      </c>
      <c r="AS214" t="s">
        <v>572</v>
      </c>
      <c r="AU214" s="2">
        <v>44259</v>
      </c>
      <c r="AV214" t="s">
        <v>111</v>
      </c>
      <c r="AW214">
        <v>416.1</v>
      </c>
      <c r="AX214">
        <v>414.85</v>
      </c>
      <c r="AZ214" s="2">
        <f t="shared" si="21"/>
        <v>44259</v>
      </c>
      <c r="BA214" t="s">
        <v>34</v>
      </c>
      <c r="BB214">
        <v>1481.761</v>
      </c>
      <c r="BC214" s="8">
        <v>1471.577</v>
      </c>
      <c r="BE214" t="str">
        <f t="shared" si="22"/>
        <v>PVR44259</v>
      </c>
      <c r="BF214">
        <v>1</v>
      </c>
      <c r="BH214" t="str">
        <f t="shared" si="23"/>
        <v>TORNTPOWER44259</v>
      </c>
      <c r="BI214">
        <v>1</v>
      </c>
      <c r="BL214" t="str">
        <f t="shared" si="24"/>
        <v>TORNTPOWER44259</v>
      </c>
      <c r="BM214">
        <v>1</v>
      </c>
      <c r="BN214">
        <f t="shared" si="25"/>
        <v>1</v>
      </c>
      <c r="BR214" t="str">
        <f t="shared" si="26"/>
        <v>PVR44259</v>
      </c>
      <c r="BS214">
        <v>1</v>
      </c>
      <c r="BT214">
        <f t="shared" si="27"/>
        <v>1</v>
      </c>
      <c r="BY214" s="12"/>
      <c r="CA214" s="12"/>
      <c r="CC214" s="13"/>
      <c r="CE214" s="13"/>
      <c r="CI214" s="12"/>
      <c r="CK214" s="13"/>
      <c r="CL214" s="13"/>
    </row>
    <row r="215" spans="1:90" x14ac:dyDescent="0.45">
      <c r="A215">
        <v>8</v>
      </c>
      <c r="B215" s="2">
        <v>44259</v>
      </c>
      <c r="C215" s="2">
        <v>44260</v>
      </c>
      <c r="D215" t="s">
        <v>27</v>
      </c>
      <c r="E215" t="s">
        <v>163</v>
      </c>
      <c r="F215" t="s">
        <v>473</v>
      </c>
      <c r="G215">
        <v>725</v>
      </c>
      <c r="H215">
        <v>2175</v>
      </c>
      <c r="I215">
        <v>3</v>
      </c>
      <c r="J215">
        <v>943.15</v>
      </c>
      <c r="K215">
        <v>2051351.25</v>
      </c>
      <c r="L215">
        <v>932.5</v>
      </c>
      <c r="M215">
        <v>-23163.749999999949</v>
      </c>
      <c r="N215">
        <v>550.73773125000002</v>
      </c>
      <c r="O215">
        <v>-23714.487731249948</v>
      </c>
      <c r="P215">
        <v>2028187.5</v>
      </c>
      <c r="Q215" t="s">
        <v>93</v>
      </c>
      <c r="R215">
        <v>2</v>
      </c>
      <c r="S215">
        <v>2</v>
      </c>
      <c r="T215">
        <v>1</v>
      </c>
      <c r="U215">
        <v>0</v>
      </c>
      <c r="V215">
        <v>900</v>
      </c>
      <c r="W215">
        <v>300</v>
      </c>
      <c r="X215">
        <v>115000</v>
      </c>
      <c r="Y215">
        <v>92500</v>
      </c>
      <c r="Z215">
        <v>4000000</v>
      </c>
      <c r="AA215">
        <v>2</v>
      </c>
      <c r="AC215" t="s">
        <v>599</v>
      </c>
      <c r="AD215" t="s">
        <v>571</v>
      </c>
      <c r="AE215" s="12">
        <v>44259.489583333336</v>
      </c>
      <c r="AF215">
        <v>628.60799999999995</v>
      </c>
      <c r="AG215" s="12">
        <v>44260.395833333336</v>
      </c>
      <c r="AH215" s="8">
        <v>612.28710000000001</v>
      </c>
      <c r="AI215" s="13">
        <v>-2.5999999999999999E-2</v>
      </c>
      <c r="AJ215">
        <v>-45565.99</v>
      </c>
      <c r="AK215" s="13">
        <v>-2.5999999999999999E-2</v>
      </c>
      <c r="AL215">
        <v>2791.88</v>
      </c>
      <c r="AM215">
        <v>1754998</v>
      </c>
      <c r="AN215">
        <v>-1499437.61</v>
      </c>
      <c r="AO215" s="12">
        <v>83</v>
      </c>
      <c r="AP215">
        <v>-548.99</v>
      </c>
      <c r="AQ215" s="13">
        <v>-3.0499999999999999E-2</v>
      </c>
      <c r="AR215" s="13">
        <v>3.0000000000000001E-3</v>
      </c>
      <c r="AS215" t="s">
        <v>572</v>
      </c>
      <c r="AU215" s="2">
        <v>44259</v>
      </c>
      <c r="AV215" t="s">
        <v>163</v>
      </c>
      <c r="AW215">
        <v>943.15</v>
      </c>
      <c r="AX215">
        <v>932.5</v>
      </c>
      <c r="AZ215" s="2">
        <f t="shared" si="21"/>
        <v>44259</v>
      </c>
      <c r="BA215" t="s">
        <v>101</v>
      </c>
      <c r="BB215">
        <v>628.60799999999995</v>
      </c>
      <c r="BC215" s="8">
        <v>612.28710000000001</v>
      </c>
      <c r="BE215" t="str">
        <f t="shared" si="22"/>
        <v>UPL44259</v>
      </c>
      <c r="BF215">
        <v>1</v>
      </c>
      <c r="BH215" t="str">
        <f t="shared" si="23"/>
        <v>TRENT44259</v>
      </c>
      <c r="BI215">
        <v>1</v>
      </c>
      <c r="BL215" t="str">
        <f t="shared" si="24"/>
        <v>TRENT44259</v>
      </c>
      <c r="BM215">
        <v>1</v>
      </c>
      <c r="BN215">
        <f t="shared" si="25"/>
        <v>1</v>
      </c>
      <c r="BR215" t="str">
        <f t="shared" si="26"/>
        <v>UPL44259</v>
      </c>
      <c r="BS215">
        <v>1</v>
      </c>
      <c r="BT215">
        <f t="shared" si="27"/>
        <v>1</v>
      </c>
      <c r="BY215" s="12"/>
      <c r="CA215" s="12"/>
      <c r="CC215" s="13"/>
      <c r="CE215" s="13"/>
      <c r="CI215" s="12"/>
      <c r="CK215" s="13"/>
      <c r="CL215" s="13"/>
    </row>
    <row r="216" spans="1:90" x14ac:dyDescent="0.45">
      <c r="A216">
        <v>9</v>
      </c>
      <c r="B216" s="2">
        <v>44259</v>
      </c>
      <c r="C216" s="2">
        <v>44260</v>
      </c>
      <c r="D216" t="s">
        <v>27</v>
      </c>
      <c r="E216" t="s">
        <v>101</v>
      </c>
      <c r="F216" t="s">
        <v>403</v>
      </c>
      <c r="G216">
        <v>1300</v>
      </c>
      <c r="H216">
        <v>2600</v>
      </c>
      <c r="I216">
        <v>2</v>
      </c>
      <c r="J216">
        <v>628.29999999999995</v>
      </c>
      <c r="K216">
        <v>1633579.9999999998</v>
      </c>
      <c r="L216">
        <v>612.125</v>
      </c>
      <c r="M216">
        <v>-42054.999999999884</v>
      </c>
      <c r="N216">
        <v>435.38917500000002</v>
      </c>
      <c r="O216">
        <v>-42490.38917499988</v>
      </c>
      <c r="P216">
        <v>1591525</v>
      </c>
      <c r="Q216" t="s">
        <v>93</v>
      </c>
      <c r="R216">
        <v>2</v>
      </c>
      <c r="S216">
        <v>1</v>
      </c>
      <c r="T216">
        <v>2</v>
      </c>
      <c r="U216">
        <v>0</v>
      </c>
      <c r="V216">
        <v>900</v>
      </c>
      <c r="W216">
        <v>300</v>
      </c>
      <c r="X216">
        <v>114500</v>
      </c>
      <c r="Y216">
        <v>92500</v>
      </c>
      <c r="Z216">
        <v>4000000</v>
      </c>
      <c r="AA216">
        <v>2</v>
      </c>
      <c r="AC216" t="s">
        <v>640</v>
      </c>
      <c r="AD216" t="s">
        <v>571</v>
      </c>
      <c r="AE216" s="12">
        <v>44260.486111111109</v>
      </c>
      <c r="AF216">
        <v>6900.2169999999996</v>
      </c>
      <c r="AG216" s="12">
        <v>44263.392361111109</v>
      </c>
      <c r="AH216" s="8">
        <v>6789.3040000000001</v>
      </c>
      <c r="AI216" s="13">
        <v>-1.61E-2</v>
      </c>
      <c r="AJ216">
        <v>-27327.34</v>
      </c>
      <c r="AK216" s="13">
        <v>-1.61E-2</v>
      </c>
      <c r="AL216">
        <v>246.3854</v>
      </c>
      <c r="AM216">
        <v>1700112.5</v>
      </c>
      <c r="AN216">
        <v>-1526764.95</v>
      </c>
      <c r="AO216" s="12">
        <v>82</v>
      </c>
      <c r="AP216">
        <v>-333.26</v>
      </c>
      <c r="AQ216" s="13">
        <v>-2.1299999999999999E-2</v>
      </c>
      <c r="AR216" s="13">
        <v>1.4E-3</v>
      </c>
      <c r="AS216" t="s">
        <v>572</v>
      </c>
      <c r="AU216" s="2">
        <v>44259</v>
      </c>
      <c r="AV216" t="s">
        <v>101</v>
      </c>
      <c r="AW216">
        <v>628.29999999999995</v>
      </c>
      <c r="AX216">
        <v>612.125</v>
      </c>
      <c r="AZ216" s="2">
        <f t="shared" si="21"/>
        <v>44260</v>
      </c>
      <c r="BA216" t="s">
        <v>60</v>
      </c>
      <c r="BB216">
        <v>6900.2169999999996</v>
      </c>
      <c r="BC216" s="8">
        <v>6789.3040000000001</v>
      </c>
      <c r="BE216" t="str">
        <f t="shared" si="22"/>
        <v>ULTRACEMCO44260</v>
      </c>
      <c r="BF216">
        <v>1</v>
      </c>
      <c r="BH216" t="str">
        <f t="shared" si="23"/>
        <v>UPL44259</v>
      </c>
      <c r="BI216">
        <v>1</v>
      </c>
      <c r="BL216" t="str">
        <f t="shared" si="24"/>
        <v>UPL44259</v>
      </c>
      <c r="BM216">
        <v>1</v>
      </c>
      <c r="BN216">
        <f t="shared" si="25"/>
        <v>1</v>
      </c>
      <c r="BR216" t="str">
        <f t="shared" si="26"/>
        <v>ULTRACEMCO44260</v>
      </c>
      <c r="BS216">
        <v>1</v>
      </c>
      <c r="BT216">
        <f t="shared" si="27"/>
        <v>1</v>
      </c>
      <c r="BY216" s="12"/>
      <c r="CA216" s="12"/>
      <c r="CC216" s="13"/>
      <c r="CE216" s="13"/>
      <c r="CI216" s="12"/>
      <c r="CK216" s="13"/>
      <c r="CL216" s="13"/>
    </row>
    <row r="217" spans="1:90" x14ac:dyDescent="0.45">
      <c r="A217">
        <v>10</v>
      </c>
      <c r="B217" s="2">
        <v>44259</v>
      </c>
      <c r="C217" s="2">
        <v>44260</v>
      </c>
      <c r="D217" t="s">
        <v>27</v>
      </c>
      <c r="E217" t="s">
        <v>41</v>
      </c>
      <c r="F217" t="s">
        <v>405</v>
      </c>
      <c r="G217">
        <v>3000</v>
      </c>
      <c r="H217">
        <v>9000</v>
      </c>
      <c r="I217">
        <v>3</v>
      </c>
      <c r="J217">
        <v>232.5</v>
      </c>
      <c r="K217">
        <v>2092500</v>
      </c>
      <c r="L217">
        <v>226.25</v>
      </c>
      <c r="M217">
        <v>-56250</v>
      </c>
      <c r="N217">
        <v>557.38125000000002</v>
      </c>
      <c r="O217">
        <v>-56807.381249999999</v>
      </c>
      <c r="P217">
        <v>2036250</v>
      </c>
      <c r="Q217" t="s">
        <v>93</v>
      </c>
      <c r="R217">
        <v>1</v>
      </c>
      <c r="S217">
        <v>0</v>
      </c>
      <c r="T217">
        <v>1</v>
      </c>
      <c r="U217">
        <v>0</v>
      </c>
      <c r="V217">
        <v>900</v>
      </c>
      <c r="W217">
        <v>300</v>
      </c>
      <c r="X217">
        <v>114000</v>
      </c>
      <c r="Y217">
        <v>92500</v>
      </c>
      <c r="Z217">
        <v>4000000</v>
      </c>
      <c r="AA217">
        <v>2</v>
      </c>
      <c r="AC217" t="s">
        <v>665</v>
      </c>
      <c r="AD217" t="s">
        <v>571</v>
      </c>
      <c r="AE217" s="12">
        <v>44260.493055555555</v>
      </c>
      <c r="AF217">
        <v>28792.39</v>
      </c>
      <c r="AG217" s="12">
        <v>44263.392361111109</v>
      </c>
      <c r="AH217" s="8">
        <v>28439.27</v>
      </c>
      <c r="AI217" s="13">
        <v>-1.23E-2</v>
      </c>
      <c r="AJ217">
        <v>-20850.650000000001</v>
      </c>
      <c r="AK217" s="13">
        <v>-1.23E-2</v>
      </c>
      <c r="AL217">
        <v>59.04692</v>
      </c>
      <c r="AM217">
        <v>1700101.75</v>
      </c>
      <c r="AN217">
        <v>-1547615.6</v>
      </c>
      <c r="AO217" s="12">
        <v>80</v>
      </c>
      <c r="AP217">
        <v>-260.63</v>
      </c>
      <c r="AQ217" s="13">
        <v>-2.3400000000000001E-2</v>
      </c>
      <c r="AR217" s="13">
        <v>0</v>
      </c>
      <c r="AS217" t="s">
        <v>572</v>
      </c>
      <c r="AU217" s="2">
        <v>44259</v>
      </c>
      <c r="AV217" t="s">
        <v>41</v>
      </c>
      <c r="AW217">
        <v>232.5</v>
      </c>
      <c r="AX217">
        <v>226.25</v>
      </c>
      <c r="AZ217" s="2">
        <f t="shared" si="21"/>
        <v>44260</v>
      </c>
      <c r="BA217" t="s">
        <v>33</v>
      </c>
      <c r="BB217">
        <v>28792.39</v>
      </c>
      <c r="BC217" s="8">
        <v>28439.27</v>
      </c>
      <c r="BE217" t="str">
        <f t="shared" si="22"/>
        <v>PAGEIND44260</v>
      </c>
      <c r="BF217">
        <v>1</v>
      </c>
      <c r="BH217" t="str">
        <f t="shared" si="23"/>
        <v>ZEEL44259</v>
      </c>
      <c r="BI217">
        <v>1</v>
      </c>
      <c r="BL217" t="str">
        <f t="shared" si="24"/>
        <v>ZEEL44259</v>
      </c>
      <c r="BM217">
        <v>1</v>
      </c>
      <c r="BN217">
        <f t="shared" si="25"/>
        <v>1</v>
      </c>
      <c r="BR217" t="str">
        <f t="shared" si="26"/>
        <v>PAGEIND44260</v>
      </c>
      <c r="BS217">
        <v>1</v>
      </c>
      <c r="BT217" t="str">
        <f t="shared" si="27"/>
        <v>ERROR</v>
      </c>
      <c r="BY217" s="12"/>
      <c r="CA217" s="12"/>
      <c r="CC217" s="13"/>
      <c r="CE217" s="13"/>
      <c r="CI217" s="12"/>
      <c r="CK217" s="13"/>
      <c r="CL217" s="13"/>
    </row>
    <row r="218" spans="1:90" x14ac:dyDescent="0.45">
      <c r="A218">
        <v>1</v>
      </c>
      <c r="B218" s="2">
        <v>44260</v>
      </c>
      <c r="C218" s="2">
        <v>44263</v>
      </c>
      <c r="D218" t="s">
        <v>27</v>
      </c>
      <c r="E218" t="s">
        <v>60</v>
      </c>
      <c r="F218" t="s">
        <v>442</v>
      </c>
      <c r="G218">
        <v>100</v>
      </c>
      <c r="H218">
        <v>200</v>
      </c>
      <c r="I218">
        <v>2</v>
      </c>
      <c r="J218">
        <v>6896.75</v>
      </c>
      <c r="K218">
        <v>1379350</v>
      </c>
      <c r="L218">
        <v>6792.7</v>
      </c>
      <c r="M218">
        <v>-20810.000000000036</v>
      </c>
      <c r="N218">
        <v>369.61515000000003</v>
      </c>
      <c r="O218">
        <v>-21179.615150000038</v>
      </c>
      <c r="P218">
        <v>1358540</v>
      </c>
      <c r="Q218" t="s">
        <v>93</v>
      </c>
      <c r="R218">
        <v>1</v>
      </c>
      <c r="S218">
        <v>0</v>
      </c>
      <c r="T218">
        <v>1</v>
      </c>
      <c r="U218">
        <v>0</v>
      </c>
      <c r="V218">
        <v>900</v>
      </c>
      <c r="W218">
        <v>300</v>
      </c>
      <c r="X218">
        <v>114000</v>
      </c>
      <c r="Y218">
        <v>92500</v>
      </c>
      <c r="Z218">
        <v>4000000</v>
      </c>
      <c r="AA218">
        <v>2</v>
      </c>
      <c r="AC218" t="s">
        <v>662</v>
      </c>
      <c r="AD218" t="s">
        <v>571</v>
      </c>
      <c r="AE218" s="12">
        <v>44263.434027777781</v>
      </c>
      <c r="AF218">
        <v>155.44640000000001</v>
      </c>
      <c r="AG218" s="12">
        <v>44264.392361111109</v>
      </c>
      <c r="AH218" s="8">
        <v>151.27430000000001</v>
      </c>
      <c r="AI218" s="13">
        <v>-2.6800000000000001E-2</v>
      </c>
      <c r="AJ218">
        <v>-45371.51</v>
      </c>
      <c r="AK218" s="13">
        <v>-2.6800000000000001E-2</v>
      </c>
      <c r="AL218">
        <v>10874.98</v>
      </c>
      <c r="AM218">
        <v>1690476.88</v>
      </c>
      <c r="AN218">
        <v>-1592987.11</v>
      </c>
      <c r="AO218" s="12">
        <v>97</v>
      </c>
      <c r="AP218">
        <v>-467.75</v>
      </c>
      <c r="AQ218" s="13">
        <v>-2.8000000000000001E-2</v>
      </c>
      <c r="AR218" s="13">
        <v>1.6000000000000001E-3</v>
      </c>
      <c r="AS218" t="s">
        <v>572</v>
      </c>
      <c r="AU218" s="2">
        <v>44260</v>
      </c>
      <c r="AV218" t="s">
        <v>60</v>
      </c>
      <c r="AW218">
        <v>6896.75</v>
      </c>
      <c r="AX218">
        <v>6792.7</v>
      </c>
      <c r="AZ218" s="2">
        <f t="shared" si="21"/>
        <v>44263</v>
      </c>
      <c r="BA218" t="s">
        <v>114</v>
      </c>
      <c r="BB218">
        <v>155.44640000000001</v>
      </c>
      <c r="BC218" s="8">
        <v>151.27430000000001</v>
      </c>
      <c r="BE218" t="str">
        <f t="shared" si="22"/>
        <v>GAIL44263</v>
      </c>
      <c r="BF218">
        <v>1</v>
      </c>
      <c r="BH218" t="str">
        <f t="shared" si="23"/>
        <v>ULTRACEMCO44260</v>
      </c>
      <c r="BI218">
        <v>1</v>
      </c>
      <c r="BL218" t="str">
        <f t="shared" si="24"/>
        <v>ULTRACEMCO44260</v>
      </c>
      <c r="BM218">
        <v>1</v>
      </c>
      <c r="BN218">
        <f t="shared" si="25"/>
        <v>1</v>
      </c>
      <c r="BR218" t="str">
        <f t="shared" si="26"/>
        <v>GAIL44263</v>
      </c>
      <c r="BS218">
        <v>1</v>
      </c>
      <c r="BT218">
        <f t="shared" si="27"/>
        <v>1</v>
      </c>
      <c r="BY218" s="12"/>
      <c r="CA218" s="12"/>
      <c r="CC218" s="13"/>
      <c r="CE218" s="13"/>
      <c r="CI218" s="12"/>
      <c r="CK218" s="13"/>
      <c r="CL218" s="13"/>
    </row>
    <row r="219" spans="1:90" x14ac:dyDescent="0.45">
      <c r="A219">
        <v>1</v>
      </c>
      <c r="B219" s="2">
        <v>44263</v>
      </c>
      <c r="C219" s="2">
        <v>44264</v>
      </c>
      <c r="D219" t="s">
        <v>27</v>
      </c>
      <c r="E219" t="s">
        <v>123</v>
      </c>
      <c r="F219" t="s">
        <v>439</v>
      </c>
      <c r="G219">
        <v>1200</v>
      </c>
      <c r="H219">
        <v>2400</v>
      </c>
      <c r="I219">
        <v>2</v>
      </c>
      <c r="J219">
        <v>883.8</v>
      </c>
      <c r="K219">
        <v>2121120</v>
      </c>
      <c r="L219">
        <v>876.4</v>
      </c>
      <c r="M219">
        <v>-17759.999999999945</v>
      </c>
      <c r="N219">
        <v>570.3048</v>
      </c>
      <c r="O219">
        <v>-18330.304799999947</v>
      </c>
      <c r="P219">
        <v>2103360</v>
      </c>
      <c r="Q219" t="s">
        <v>93</v>
      </c>
      <c r="R219">
        <v>1</v>
      </c>
      <c r="S219">
        <v>0</v>
      </c>
      <c r="T219">
        <v>2</v>
      </c>
      <c r="U219">
        <v>0</v>
      </c>
      <c r="V219">
        <v>900</v>
      </c>
      <c r="W219">
        <v>300</v>
      </c>
      <c r="X219">
        <v>102500</v>
      </c>
      <c r="Y219">
        <v>92500</v>
      </c>
      <c r="Z219">
        <v>4000000</v>
      </c>
      <c r="AA219">
        <v>2</v>
      </c>
      <c r="AC219" t="s">
        <v>637</v>
      </c>
      <c r="AD219" t="s">
        <v>571</v>
      </c>
      <c r="AE219" s="12">
        <v>44263.434027777781</v>
      </c>
      <c r="AF219">
        <v>884.24189999999999</v>
      </c>
      <c r="AG219" s="12">
        <v>44264.395833333336</v>
      </c>
      <c r="AH219" s="8">
        <v>875.42370000000005</v>
      </c>
      <c r="AI219" s="13">
        <v>-0.01</v>
      </c>
      <c r="AJ219">
        <v>-16858.47</v>
      </c>
      <c r="AK219" s="13">
        <v>-0.01</v>
      </c>
      <c r="AL219">
        <v>1911.7809999999999</v>
      </c>
      <c r="AM219">
        <v>1690476.88</v>
      </c>
      <c r="AN219">
        <v>-1609845.58</v>
      </c>
      <c r="AO219" s="12">
        <v>98</v>
      </c>
      <c r="AP219">
        <v>-172.03</v>
      </c>
      <c r="AQ219" s="13">
        <v>-1.47E-2</v>
      </c>
      <c r="AR219" s="13">
        <v>9.7000000000000003E-3</v>
      </c>
      <c r="AS219" t="s">
        <v>572</v>
      </c>
      <c r="AU219" s="2">
        <v>44263</v>
      </c>
      <c r="AV219" t="s">
        <v>123</v>
      </c>
      <c r="AW219">
        <v>883.8</v>
      </c>
      <c r="AX219">
        <v>876.4</v>
      </c>
      <c r="AZ219" s="2">
        <f t="shared" si="21"/>
        <v>44263</v>
      </c>
      <c r="BA219" t="s">
        <v>123</v>
      </c>
      <c r="BB219">
        <v>884.24189999999999</v>
      </c>
      <c r="BC219" s="8">
        <v>875.42370000000005</v>
      </c>
      <c r="BE219" t="str">
        <f t="shared" si="22"/>
        <v>CUMMINSIND44263</v>
      </c>
      <c r="BF219">
        <v>1</v>
      </c>
      <c r="BH219" t="str">
        <f t="shared" si="23"/>
        <v>CUMMINSIND44263</v>
      </c>
      <c r="BI219">
        <v>1</v>
      </c>
      <c r="BL219" t="str">
        <f t="shared" si="24"/>
        <v>CUMMINSIND44263</v>
      </c>
      <c r="BM219">
        <v>1</v>
      </c>
      <c r="BN219">
        <f t="shared" si="25"/>
        <v>1</v>
      </c>
      <c r="BR219" t="str">
        <f t="shared" si="26"/>
        <v>CUMMINSIND44263</v>
      </c>
      <c r="BS219">
        <v>1</v>
      </c>
      <c r="BT219">
        <f t="shared" si="27"/>
        <v>1</v>
      </c>
      <c r="BY219" s="12"/>
      <c r="CA219" s="12"/>
      <c r="CC219" s="13"/>
      <c r="CE219" s="13"/>
      <c r="CI219" s="12"/>
      <c r="CK219" s="13"/>
      <c r="CL219" s="13"/>
    </row>
    <row r="220" spans="1:90" x14ac:dyDescent="0.45">
      <c r="A220">
        <v>2</v>
      </c>
      <c r="B220" s="2">
        <v>44263</v>
      </c>
      <c r="C220" s="2">
        <v>44264</v>
      </c>
      <c r="D220" t="s">
        <v>27</v>
      </c>
      <c r="E220" t="s">
        <v>114</v>
      </c>
      <c r="F220" t="s">
        <v>466</v>
      </c>
      <c r="G220">
        <v>6100</v>
      </c>
      <c r="H220">
        <v>12200</v>
      </c>
      <c r="I220">
        <v>2</v>
      </c>
      <c r="J220">
        <v>155.4</v>
      </c>
      <c r="K220">
        <v>1895880</v>
      </c>
      <c r="L220">
        <v>151.30000000000001</v>
      </c>
      <c r="M220">
        <v>-50019.999999999927</v>
      </c>
      <c r="N220">
        <v>505.13490000000002</v>
      </c>
      <c r="O220">
        <v>-50525.134899999925</v>
      </c>
      <c r="P220">
        <v>1845860.0000000002</v>
      </c>
      <c r="Q220" t="s">
        <v>93</v>
      </c>
      <c r="R220">
        <v>1</v>
      </c>
      <c r="S220">
        <v>0</v>
      </c>
      <c r="T220">
        <v>1</v>
      </c>
      <c r="U220">
        <v>0</v>
      </c>
      <c r="V220">
        <v>900</v>
      </c>
      <c r="W220">
        <v>300</v>
      </c>
      <c r="X220">
        <v>102500</v>
      </c>
      <c r="Y220">
        <v>92500</v>
      </c>
      <c r="Z220">
        <v>4000000</v>
      </c>
      <c r="AA220">
        <v>2</v>
      </c>
      <c r="AC220" t="s">
        <v>675</v>
      </c>
      <c r="AD220" t="s">
        <v>571</v>
      </c>
      <c r="AE220" s="12">
        <v>44263.434027777781</v>
      </c>
      <c r="AF220">
        <v>2766.8330000000001</v>
      </c>
      <c r="AG220" s="12">
        <v>44264.395833333336</v>
      </c>
      <c r="AH220" s="8">
        <v>2704.393</v>
      </c>
      <c r="AI220" s="13">
        <v>-2.2599999999999999E-2</v>
      </c>
      <c r="AJ220">
        <v>-38149.53</v>
      </c>
      <c r="AK220" s="13">
        <v>-2.2599999999999999E-2</v>
      </c>
      <c r="AL220">
        <v>610.97889999999995</v>
      </c>
      <c r="AM220">
        <v>1690476.88</v>
      </c>
      <c r="AN220">
        <v>-1647995.1</v>
      </c>
      <c r="AO220" s="12">
        <v>98</v>
      </c>
      <c r="AP220">
        <v>-389.28</v>
      </c>
      <c r="AQ220" s="13">
        <v>-2.2599999999999999E-2</v>
      </c>
      <c r="AR220" s="13">
        <v>5.1000000000000004E-3</v>
      </c>
      <c r="AS220" t="s">
        <v>572</v>
      </c>
      <c r="AU220" s="2">
        <v>44263</v>
      </c>
      <c r="AV220" t="s">
        <v>114</v>
      </c>
      <c r="AW220">
        <v>155.4</v>
      </c>
      <c r="AX220">
        <v>151.30000000000001</v>
      </c>
      <c r="AZ220" s="2">
        <f t="shared" si="21"/>
        <v>44263</v>
      </c>
      <c r="BA220" t="s">
        <v>168</v>
      </c>
      <c r="BB220">
        <v>2766.8330000000001</v>
      </c>
      <c r="BC220" s="8">
        <v>2704.393</v>
      </c>
      <c r="BE220" t="str">
        <f t="shared" si="22"/>
        <v>LTTS44263</v>
      </c>
      <c r="BF220">
        <v>1</v>
      </c>
      <c r="BH220" t="str">
        <f t="shared" si="23"/>
        <v>GAIL44263</v>
      </c>
      <c r="BI220">
        <v>1</v>
      </c>
      <c r="BL220" t="str">
        <f t="shared" si="24"/>
        <v>GAIL44263</v>
      </c>
      <c r="BM220">
        <v>1</v>
      </c>
      <c r="BN220">
        <f t="shared" si="25"/>
        <v>1</v>
      </c>
      <c r="BR220" t="str">
        <f t="shared" si="26"/>
        <v>LTTS44263</v>
      </c>
      <c r="BS220">
        <v>1</v>
      </c>
      <c r="BT220">
        <f t="shared" si="27"/>
        <v>1</v>
      </c>
      <c r="BY220" s="12"/>
      <c r="CA220" s="12"/>
      <c r="CC220" s="13"/>
      <c r="CE220" s="13"/>
      <c r="CI220" s="12"/>
      <c r="CK220" s="13"/>
      <c r="CL220" s="13"/>
    </row>
    <row r="221" spans="1:90" x14ac:dyDescent="0.45">
      <c r="A221">
        <v>3</v>
      </c>
      <c r="B221" s="2">
        <v>44263</v>
      </c>
      <c r="C221" s="2">
        <v>44264</v>
      </c>
      <c r="D221" t="s">
        <v>27</v>
      </c>
      <c r="E221" t="s">
        <v>168</v>
      </c>
      <c r="F221" t="s">
        <v>480</v>
      </c>
      <c r="G221">
        <v>200</v>
      </c>
      <c r="H221">
        <v>600</v>
      </c>
      <c r="I221">
        <v>3</v>
      </c>
      <c r="J221">
        <v>2765.75</v>
      </c>
      <c r="K221">
        <v>1659450</v>
      </c>
      <c r="L221">
        <v>2707.35</v>
      </c>
      <c r="M221">
        <v>-35040.000000000058</v>
      </c>
      <c r="N221">
        <v>443.3211</v>
      </c>
      <c r="O221">
        <v>-35483.321100000059</v>
      </c>
      <c r="P221">
        <v>1624410</v>
      </c>
      <c r="Q221" t="s">
        <v>93</v>
      </c>
      <c r="R221">
        <v>1</v>
      </c>
      <c r="S221">
        <v>0</v>
      </c>
      <c r="T221">
        <v>2</v>
      </c>
      <c r="U221">
        <v>0</v>
      </c>
      <c r="V221">
        <v>900</v>
      </c>
      <c r="W221">
        <v>300</v>
      </c>
      <c r="X221">
        <v>102500</v>
      </c>
      <c r="Y221">
        <v>92500</v>
      </c>
      <c r="Z221">
        <v>4000000</v>
      </c>
      <c r="AA221">
        <v>2</v>
      </c>
      <c r="AC221" t="s">
        <v>675</v>
      </c>
      <c r="AD221" t="s">
        <v>571</v>
      </c>
      <c r="AE221" s="12">
        <v>44264.496527777781</v>
      </c>
      <c r="AF221">
        <v>2703.701</v>
      </c>
      <c r="AG221" s="12">
        <v>44265.392361111109</v>
      </c>
      <c r="AH221" s="8">
        <v>2828.585</v>
      </c>
      <c r="AI221" s="13">
        <v>4.6199999999999998E-2</v>
      </c>
      <c r="AJ221">
        <v>77173.039999999994</v>
      </c>
      <c r="AK221" s="13">
        <v>4.6199999999999998E-2</v>
      </c>
      <c r="AL221">
        <v>617.95780000000002</v>
      </c>
      <c r="AM221">
        <v>1670773.13</v>
      </c>
      <c r="AN221">
        <v>-1570822.07</v>
      </c>
      <c r="AO221" s="12">
        <v>80</v>
      </c>
      <c r="AP221">
        <v>964.66</v>
      </c>
      <c r="AQ221" s="13">
        <v>-2.35E-2</v>
      </c>
      <c r="AR221" s="13">
        <v>4.9200000000000001E-2</v>
      </c>
      <c r="AS221" t="s">
        <v>572</v>
      </c>
      <c r="AU221" s="2">
        <v>44263</v>
      </c>
      <c r="AV221" t="s">
        <v>168</v>
      </c>
      <c r="AW221">
        <v>2765.75</v>
      </c>
      <c r="AX221">
        <v>2707.35</v>
      </c>
      <c r="AZ221" s="2">
        <f t="shared" si="21"/>
        <v>44264</v>
      </c>
      <c r="BA221" t="s">
        <v>168</v>
      </c>
      <c r="BB221">
        <v>2703.701</v>
      </c>
      <c r="BC221" s="8">
        <v>2828.585</v>
      </c>
      <c r="BE221" t="str">
        <f t="shared" si="22"/>
        <v>LTTS44264</v>
      </c>
      <c r="BF221">
        <v>1</v>
      </c>
      <c r="BH221" t="str">
        <f t="shared" si="23"/>
        <v>LTTS44263</v>
      </c>
      <c r="BI221">
        <v>1</v>
      </c>
      <c r="BL221" t="str">
        <f t="shared" si="24"/>
        <v>LTTS44263</v>
      </c>
      <c r="BM221">
        <v>1</v>
      </c>
      <c r="BN221">
        <f t="shared" si="25"/>
        <v>1</v>
      </c>
      <c r="BR221" t="str">
        <f t="shared" si="26"/>
        <v>LTTS44264</v>
      </c>
      <c r="BS221">
        <v>1</v>
      </c>
      <c r="BT221" t="str">
        <f t="shared" si="27"/>
        <v>ERROR</v>
      </c>
      <c r="BY221" s="12"/>
      <c r="CA221" s="12"/>
      <c r="CC221" s="13"/>
      <c r="CE221" s="13"/>
      <c r="CI221" s="12"/>
      <c r="CK221" s="13"/>
      <c r="CL221" s="13"/>
    </row>
    <row r="222" spans="1:90" x14ac:dyDescent="0.45">
      <c r="A222">
        <v>1</v>
      </c>
      <c r="B222" s="2">
        <v>44264</v>
      </c>
      <c r="C222" s="2">
        <v>44265</v>
      </c>
      <c r="D222" t="s">
        <v>27</v>
      </c>
      <c r="E222" t="s">
        <v>73</v>
      </c>
      <c r="F222" t="s">
        <v>459</v>
      </c>
      <c r="G222">
        <v>4000</v>
      </c>
      <c r="H222">
        <v>8000</v>
      </c>
      <c r="I222">
        <v>2</v>
      </c>
      <c r="J222">
        <v>212.8</v>
      </c>
      <c r="K222">
        <v>1702400</v>
      </c>
      <c r="L222">
        <v>211.15</v>
      </c>
      <c r="M222">
        <v>-13200.000000000045</v>
      </c>
      <c r="N222">
        <v>457.86599999999999</v>
      </c>
      <c r="O222">
        <v>-13657.866000000045</v>
      </c>
      <c r="P222">
        <v>1689200</v>
      </c>
      <c r="Q222" t="s">
        <v>93</v>
      </c>
      <c r="R222">
        <v>1</v>
      </c>
      <c r="S222">
        <v>0</v>
      </c>
      <c r="T222">
        <v>0</v>
      </c>
      <c r="U222">
        <v>0</v>
      </c>
      <c r="V222">
        <v>900</v>
      </c>
      <c r="W222">
        <v>300</v>
      </c>
      <c r="X222">
        <v>114000</v>
      </c>
      <c r="Y222">
        <v>92500</v>
      </c>
      <c r="Z222">
        <v>4000000</v>
      </c>
      <c r="AA222">
        <v>2</v>
      </c>
      <c r="AC222" t="s">
        <v>655</v>
      </c>
      <c r="AD222" t="s">
        <v>571</v>
      </c>
      <c r="AE222" s="12">
        <v>44264.486111111109</v>
      </c>
      <c r="AF222">
        <v>212.90639999999999</v>
      </c>
      <c r="AG222" s="12">
        <v>44265.395833333336</v>
      </c>
      <c r="AH222" s="8">
        <v>211.03880000000001</v>
      </c>
      <c r="AI222" s="13">
        <v>-8.8000000000000005E-3</v>
      </c>
      <c r="AJ222">
        <v>-14652.64</v>
      </c>
      <c r="AK222" s="13">
        <v>-8.8000000000000005E-3</v>
      </c>
      <c r="AL222">
        <v>7845.7060000000001</v>
      </c>
      <c r="AM222">
        <v>1670401</v>
      </c>
      <c r="AN222">
        <v>-1585474.7</v>
      </c>
      <c r="AO222" s="12">
        <v>84</v>
      </c>
      <c r="AP222">
        <v>-174.44</v>
      </c>
      <c r="AQ222" s="13">
        <v>-3.15E-2</v>
      </c>
      <c r="AR222" s="13">
        <v>3.3E-3</v>
      </c>
      <c r="AS222" t="s">
        <v>572</v>
      </c>
      <c r="AU222" s="2">
        <v>44264</v>
      </c>
      <c r="AV222" t="s">
        <v>73</v>
      </c>
      <c r="AW222">
        <v>212.8</v>
      </c>
      <c r="AX222">
        <v>211.15</v>
      </c>
      <c r="AZ222" s="2">
        <f t="shared" si="21"/>
        <v>44264</v>
      </c>
      <c r="BA222" t="s">
        <v>73</v>
      </c>
      <c r="BB222">
        <v>212.90639999999999</v>
      </c>
      <c r="BC222" s="8">
        <v>211.03880000000001</v>
      </c>
      <c r="BE222" t="str">
        <f t="shared" si="22"/>
        <v>M_MFIN44264</v>
      </c>
      <c r="BF222">
        <v>1</v>
      </c>
      <c r="BH222" t="str">
        <f t="shared" si="23"/>
        <v>M_MFIN44264</v>
      </c>
      <c r="BI222">
        <v>1</v>
      </c>
      <c r="BL222" t="str">
        <f t="shared" si="24"/>
        <v>M_MFIN44264</v>
      </c>
      <c r="BM222">
        <v>1</v>
      </c>
      <c r="BN222">
        <f t="shared" si="25"/>
        <v>1</v>
      </c>
      <c r="BR222" t="str">
        <f t="shared" si="26"/>
        <v>M_MFIN44264</v>
      </c>
      <c r="BS222">
        <v>1</v>
      </c>
      <c r="BT222">
        <f t="shared" si="27"/>
        <v>1</v>
      </c>
      <c r="BY222" s="12"/>
      <c r="CA222" s="12"/>
      <c r="CC222" s="13"/>
      <c r="CE222" s="13"/>
      <c r="CI222" s="12"/>
      <c r="CK222" s="13"/>
      <c r="CL222" s="13"/>
    </row>
    <row r="223" spans="1:90" x14ac:dyDescent="0.45">
      <c r="A223">
        <v>2</v>
      </c>
      <c r="B223" s="2">
        <v>44264</v>
      </c>
      <c r="C223" s="2">
        <v>44265</v>
      </c>
      <c r="D223" t="s">
        <v>27</v>
      </c>
      <c r="E223" t="s">
        <v>163</v>
      </c>
      <c r="F223" t="s">
        <v>473</v>
      </c>
      <c r="G223">
        <v>725</v>
      </c>
      <c r="H223">
        <v>2175</v>
      </c>
      <c r="I223">
        <v>3</v>
      </c>
      <c r="J223">
        <v>922.2</v>
      </c>
      <c r="K223">
        <v>2005785</v>
      </c>
      <c r="L223">
        <v>909.32</v>
      </c>
      <c r="M223">
        <v>-28013.999999999989</v>
      </c>
      <c r="N223">
        <v>537.78006000000005</v>
      </c>
      <c r="O223">
        <v>-28551.78005999999</v>
      </c>
      <c r="P223">
        <v>1977771</v>
      </c>
      <c r="Q223" t="s">
        <v>93</v>
      </c>
      <c r="R223">
        <v>2</v>
      </c>
      <c r="S223">
        <v>0</v>
      </c>
      <c r="T223">
        <v>0</v>
      </c>
      <c r="U223">
        <v>0</v>
      </c>
      <c r="V223">
        <v>900</v>
      </c>
      <c r="W223">
        <v>300</v>
      </c>
      <c r="X223">
        <v>115500</v>
      </c>
      <c r="Y223">
        <v>92500</v>
      </c>
      <c r="Z223">
        <v>4000000</v>
      </c>
      <c r="AA223">
        <v>2</v>
      </c>
      <c r="AC223" t="s">
        <v>666</v>
      </c>
      <c r="AD223" t="s">
        <v>571</v>
      </c>
      <c r="AE223" s="12">
        <v>44264.493055555555</v>
      </c>
      <c r="AF223">
        <v>922.66110000000003</v>
      </c>
      <c r="AG223" s="12">
        <v>44265.395833333336</v>
      </c>
      <c r="AH223" s="8">
        <v>909.93910000000005</v>
      </c>
      <c r="AI223" s="13">
        <v>-1.38E-2</v>
      </c>
      <c r="AJ223">
        <v>-23034.15</v>
      </c>
      <c r="AK223" s="13">
        <v>-1.38E-2</v>
      </c>
      <c r="AL223">
        <v>1810.576</v>
      </c>
      <c r="AM223">
        <v>1670547.88</v>
      </c>
      <c r="AN223">
        <v>-1608508.85</v>
      </c>
      <c r="AO223" s="12">
        <v>82</v>
      </c>
      <c r="AP223">
        <v>-280.89999999999998</v>
      </c>
      <c r="AQ223" s="13">
        <v>-2.2800000000000001E-2</v>
      </c>
      <c r="AR223" s="13">
        <v>1.2999999999999999E-2</v>
      </c>
      <c r="AS223" t="s">
        <v>572</v>
      </c>
      <c r="AU223" s="2">
        <v>44264</v>
      </c>
      <c r="AV223" t="s">
        <v>163</v>
      </c>
      <c r="AW223">
        <v>922.2</v>
      </c>
      <c r="AX223">
        <v>909.32</v>
      </c>
      <c r="AZ223" s="2">
        <f t="shared" si="21"/>
        <v>44264</v>
      </c>
      <c r="BA223" t="s">
        <v>163</v>
      </c>
      <c r="BB223">
        <v>922.66110000000003</v>
      </c>
      <c r="BC223" s="8">
        <v>909.93910000000005</v>
      </c>
      <c r="BE223" t="str">
        <f t="shared" si="22"/>
        <v>TRENT44264</v>
      </c>
      <c r="BF223">
        <v>1</v>
      </c>
      <c r="BH223" t="str">
        <f t="shared" si="23"/>
        <v>TRENT44264</v>
      </c>
      <c r="BI223">
        <v>1</v>
      </c>
      <c r="BL223" t="str">
        <f t="shared" si="24"/>
        <v>TRENT44264</v>
      </c>
      <c r="BM223">
        <v>1</v>
      </c>
      <c r="BN223">
        <f t="shared" si="25"/>
        <v>1</v>
      </c>
      <c r="BR223" t="str">
        <f t="shared" si="26"/>
        <v>TRENT44264</v>
      </c>
      <c r="BS223">
        <v>1</v>
      </c>
      <c r="BT223">
        <f t="shared" si="27"/>
        <v>1</v>
      </c>
      <c r="BY223" s="12"/>
      <c r="CA223" s="12"/>
      <c r="CC223" s="13"/>
      <c r="CE223" s="13"/>
      <c r="CI223" s="12"/>
      <c r="CK223" s="13"/>
      <c r="CL223" s="13"/>
    </row>
    <row r="224" spans="1:90" x14ac:dyDescent="0.45">
      <c r="A224">
        <v>1</v>
      </c>
      <c r="B224" s="2">
        <v>44265</v>
      </c>
      <c r="C224" s="2">
        <v>44267</v>
      </c>
      <c r="D224" t="s">
        <v>27</v>
      </c>
      <c r="E224" t="s">
        <v>153</v>
      </c>
      <c r="F224" t="s">
        <v>428</v>
      </c>
      <c r="G224">
        <v>375</v>
      </c>
      <c r="H224">
        <v>750</v>
      </c>
      <c r="I224">
        <v>2</v>
      </c>
      <c r="J224">
        <v>2740.15</v>
      </c>
      <c r="K224">
        <v>2055112.5</v>
      </c>
      <c r="L224">
        <v>2774.75</v>
      </c>
      <c r="M224">
        <v>25949.999999999931</v>
      </c>
      <c r="N224">
        <v>558.38362500000005</v>
      </c>
      <c r="O224">
        <v>25391.616374999932</v>
      </c>
      <c r="P224">
        <v>2081062.5</v>
      </c>
      <c r="Q224" t="s">
        <v>93</v>
      </c>
      <c r="R224">
        <v>1</v>
      </c>
      <c r="S224">
        <v>0</v>
      </c>
      <c r="T224">
        <v>1</v>
      </c>
      <c r="U224">
        <v>0</v>
      </c>
      <c r="V224">
        <v>900</v>
      </c>
      <c r="W224">
        <v>300</v>
      </c>
      <c r="X224">
        <v>114000</v>
      </c>
      <c r="Y224">
        <v>92500</v>
      </c>
      <c r="Z224">
        <v>4000000</v>
      </c>
      <c r="AA224">
        <v>2</v>
      </c>
      <c r="AC224" t="s">
        <v>624</v>
      </c>
      <c r="AD224" t="s">
        <v>571</v>
      </c>
      <c r="AE224" s="12">
        <v>44265.486111111109</v>
      </c>
      <c r="AF224">
        <v>2741.5239999999999</v>
      </c>
      <c r="AG224" s="12">
        <v>44267.392361111109</v>
      </c>
      <c r="AH224" s="8">
        <v>2773.3490000000002</v>
      </c>
      <c r="AI224" s="13">
        <v>1.1599999999999999E-2</v>
      </c>
      <c r="AJ224">
        <v>19482.54</v>
      </c>
      <c r="AK224" s="13">
        <v>1.1599999999999999E-2</v>
      </c>
      <c r="AL224">
        <v>612.1771</v>
      </c>
      <c r="AM224">
        <v>1678298.25</v>
      </c>
      <c r="AN224">
        <v>-1589026.32</v>
      </c>
      <c r="AO224" s="12">
        <v>83</v>
      </c>
      <c r="AP224">
        <v>234.73</v>
      </c>
      <c r="AQ224" s="13">
        <v>-9.1000000000000004E-3</v>
      </c>
      <c r="AR224" s="13">
        <v>1.7299999999999999E-2</v>
      </c>
      <c r="AS224" t="s">
        <v>572</v>
      </c>
      <c r="AU224" s="2">
        <v>44265</v>
      </c>
      <c r="AV224" t="s">
        <v>153</v>
      </c>
      <c r="AW224">
        <v>2740.15</v>
      </c>
      <c r="AX224">
        <v>2774.75</v>
      </c>
      <c r="AZ224" s="2">
        <f t="shared" si="21"/>
        <v>44265</v>
      </c>
      <c r="BA224" t="s">
        <v>153</v>
      </c>
      <c r="BB224">
        <v>2741.5239999999999</v>
      </c>
      <c r="BC224" s="8">
        <v>2773.3490000000002</v>
      </c>
      <c r="BE224" t="str">
        <f t="shared" si="22"/>
        <v>COFORGE44265</v>
      </c>
      <c r="BF224">
        <v>1</v>
      </c>
      <c r="BH224" t="str">
        <f t="shared" si="23"/>
        <v>COFORGE44265</v>
      </c>
      <c r="BI224">
        <v>1</v>
      </c>
      <c r="BL224" t="str">
        <f t="shared" si="24"/>
        <v>COFORGE44265</v>
      </c>
      <c r="BM224">
        <v>1</v>
      </c>
      <c r="BN224">
        <f t="shared" si="25"/>
        <v>1</v>
      </c>
      <c r="BR224" t="str">
        <f t="shared" si="26"/>
        <v>COFORGE44265</v>
      </c>
      <c r="BS224">
        <v>1</v>
      </c>
      <c r="BT224">
        <f t="shared" si="27"/>
        <v>1</v>
      </c>
      <c r="BY224" s="12"/>
      <c r="CA224" s="12"/>
      <c r="CC224" s="13"/>
      <c r="CE224" s="13"/>
      <c r="CI224" s="12"/>
      <c r="CK224" s="13"/>
      <c r="CL224" s="13"/>
    </row>
    <row r="225" spans="1:90" x14ac:dyDescent="0.45">
      <c r="A225">
        <v>2</v>
      </c>
      <c r="B225" s="2">
        <v>44265</v>
      </c>
      <c r="C225" s="2">
        <v>44267</v>
      </c>
      <c r="D225" t="s">
        <v>27</v>
      </c>
      <c r="E225" t="s">
        <v>169</v>
      </c>
      <c r="F225" t="s">
        <v>481</v>
      </c>
      <c r="G225">
        <v>150</v>
      </c>
      <c r="H225">
        <v>450</v>
      </c>
      <c r="I225">
        <v>3</v>
      </c>
      <c r="J225">
        <v>4146.75</v>
      </c>
      <c r="K225">
        <v>1866037.5</v>
      </c>
      <c r="L225">
        <v>4108.6000000000004</v>
      </c>
      <c r="M225">
        <v>-17167.499999999836</v>
      </c>
      <c r="N225">
        <v>501.51251250000001</v>
      </c>
      <c r="O225">
        <v>-17669.012512499838</v>
      </c>
      <c r="P225">
        <v>1848870.0000000002</v>
      </c>
      <c r="Q225" t="s">
        <v>93</v>
      </c>
      <c r="R225">
        <v>1</v>
      </c>
      <c r="S225">
        <v>0</v>
      </c>
      <c r="T225">
        <v>1</v>
      </c>
      <c r="U225">
        <v>0</v>
      </c>
      <c r="V225">
        <v>900</v>
      </c>
      <c r="W225">
        <v>300</v>
      </c>
      <c r="X225">
        <v>114000</v>
      </c>
      <c r="Y225">
        <v>92500</v>
      </c>
      <c r="Z225">
        <v>4000000</v>
      </c>
      <c r="AA225">
        <v>2</v>
      </c>
      <c r="AC225" t="s">
        <v>676</v>
      </c>
      <c r="AD225" t="s">
        <v>571</v>
      </c>
      <c r="AE225" s="12">
        <v>44265.486111111109</v>
      </c>
      <c r="AF225">
        <v>4148.8230000000003</v>
      </c>
      <c r="AG225" s="12">
        <v>44267.392361111109</v>
      </c>
      <c r="AH225" s="8">
        <v>4107.1949999999997</v>
      </c>
      <c r="AI225" s="13">
        <v>-0.01</v>
      </c>
      <c r="AJ225">
        <v>-16839.52</v>
      </c>
      <c r="AK225" s="13">
        <v>-0.01</v>
      </c>
      <c r="AL225">
        <v>404.52390000000003</v>
      </c>
      <c r="AM225">
        <v>1678298.25</v>
      </c>
      <c r="AN225">
        <v>-1605865.84</v>
      </c>
      <c r="AO225" s="12">
        <v>83</v>
      </c>
      <c r="AP225">
        <v>-202.89</v>
      </c>
      <c r="AQ225" s="13">
        <v>-1.23E-2</v>
      </c>
      <c r="AR225" s="13">
        <v>1.23E-2</v>
      </c>
      <c r="AS225" t="s">
        <v>572</v>
      </c>
      <c r="AU225" s="2">
        <v>44265</v>
      </c>
      <c r="AV225" t="s">
        <v>169</v>
      </c>
      <c r="AW225">
        <v>4146.75</v>
      </c>
      <c r="AX225">
        <v>4108.6000000000004</v>
      </c>
      <c r="AZ225" s="2">
        <f t="shared" si="21"/>
        <v>44265</v>
      </c>
      <c r="BA225" t="s">
        <v>169</v>
      </c>
      <c r="BB225">
        <v>4148.8230000000003</v>
      </c>
      <c r="BC225" s="8">
        <v>4107.1949999999997</v>
      </c>
      <c r="BE225" t="str">
        <f t="shared" si="22"/>
        <v>LTI44265</v>
      </c>
      <c r="BF225">
        <v>1</v>
      </c>
      <c r="BH225" t="str">
        <f t="shared" si="23"/>
        <v>LTI44265</v>
      </c>
      <c r="BI225">
        <v>1</v>
      </c>
      <c r="BL225" t="str">
        <f t="shared" si="24"/>
        <v>LTI44265</v>
      </c>
      <c r="BM225">
        <v>1</v>
      </c>
      <c r="BN225">
        <f t="shared" si="25"/>
        <v>1</v>
      </c>
      <c r="BR225" t="str">
        <f t="shared" si="26"/>
        <v>LTI44265</v>
      </c>
      <c r="BS225">
        <v>1</v>
      </c>
      <c r="BT225">
        <f t="shared" si="27"/>
        <v>1</v>
      </c>
      <c r="BY225" s="12"/>
      <c r="CA225" s="12"/>
      <c r="CC225" s="13"/>
      <c r="CE225" s="13"/>
      <c r="CI225" s="12"/>
      <c r="CK225" s="13"/>
      <c r="CL225" s="13"/>
    </row>
    <row r="226" spans="1:90" x14ac:dyDescent="0.45">
      <c r="A226">
        <v>1</v>
      </c>
      <c r="B226" s="2">
        <v>44267</v>
      </c>
      <c r="C226" s="2">
        <v>44270</v>
      </c>
      <c r="D226" t="s">
        <v>27</v>
      </c>
      <c r="E226" t="s">
        <v>123</v>
      </c>
      <c r="F226" t="s">
        <v>439</v>
      </c>
      <c r="G226">
        <v>600</v>
      </c>
      <c r="H226">
        <v>2400</v>
      </c>
      <c r="I226">
        <v>4</v>
      </c>
      <c r="J226">
        <v>913.95</v>
      </c>
      <c r="K226">
        <v>2193480</v>
      </c>
      <c r="L226">
        <v>870.25</v>
      </c>
      <c r="M226">
        <v>-104880.00000000012</v>
      </c>
      <c r="N226">
        <v>578.08079999999995</v>
      </c>
      <c r="O226">
        <v>-105458.08080000011</v>
      </c>
      <c r="P226">
        <v>2088600</v>
      </c>
      <c r="Q226" t="s">
        <v>93</v>
      </c>
      <c r="R226">
        <v>3</v>
      </c>
      <c r="S226">
        <v>2</v>
      </c>
      <c r="T226">
        <v>1</v>
      </c>
      <c r="U226">
        <v>0</v>
      </c>
      <c r="V226">
        <v>900</v>
      </c>
      <c r="W226">
        <v>300</v>
      </c>
      <c r="X226">
        <v>115500</v>
      </c>
      <c r="Y226">
        <v>92500</v>
      </c>
      <c r="Z226">
        <v>4000000</v>
      </c>
      <c r="AA226">
        <v>2</v>
      </c>
      <c r="AC226" t="s">
        <v>609</v>
      </c>
      <c r="AD226" t="s">
        <v>571</v>
      </c>
      <c r="AE226" s="12">
        <v>44267.486111111109</v>
      </c>
      <c r="AF226">
        <v>114.04559999999999</v>
      </c>
      <c r="AG226" s="12">
        <v>44270.392361111109</v>
      </c>
      <c r="AH226" s="8">
        <v>112.11360000000001</v>
      </c>
      <c r="AI226" s="13">
        <v>-1.6899999999999998E-2</v>
      </c>
      <c r="AJ226">
        <v>-28438.84</v>
      </c>
      <c r="AK226" s="13">
        <v>-1.6899999999999998E-2</v>
      </c>
      <c r="AL226">
        <v>14720.66</v>
      </c>
      <c r="AM226">
        <v>1678826.88</v>
      </c>
      <c r="AN226">
        <v>-1634304.67</v>
      </c>
      <c r="AO226" s="12">
        <v>82</v>
      </c>
      <c r="AP226">
        <v>-346.82</v>
      </c>
      <c r="AQ226" s="13">
        <v>-3.2399999999999998E-2</v>
      </c>
      <c r="AR226" s="13">
        <v>4.8999999999999998E-3</v>
      </c>
      <c r="AS226" t="s">
        <v>572</v>
      </c>
      <c r="AU226" s="2">
        <v>44267</v>
      </c>
      <c r="AV226" t="s">
        <v>123</v>
      </c>
      <c r="AW226">
        <v>913.95</v>
      </c>
      <c r="AX226">
        <v>870.25</v>
      </c>
      <c r="AZ226" s="2">
        <f t="shared" si="21"/>
        <v>44267</v>
      </c>
      <c r="BA226" t="s">
        <v>77</v>
      </c>
      <c r="BB226">
        <v>114.04559999999999</v>
      </c>
      <c r="BC226" s="8">
        <v>112.11360000000001</v>
      </c>
      <c r="BE226" t="str">
        <f t="shared" si="22"/>
        <v>TATAPOWER44267</v>
      </c>
      <c r="BF226">
        <v>1</v>
      </c>
      <c r="BH226" t="str">
        <f t="shared" si="23"/>
        <v>CUMMINSIND44267</v>
      </c>
      <c r="BI226">
        <v>1</v>
      </c>
      <c r="BL226" t="str">
        <f t="shared" si="24"/>
        <v>CUMMINSIND44267</v>
      </c>
      <c r="BM226">
        <v>1</v>
      </c>
      <c r="BN226">
        <f t="shared" si="25"/>
        <v>1</v>
      </c>
      <c r="BR226" t="str">
        <f t="shared" si="26"/>
        <v>TATAPOWER44267</v>
      </c>
      <c r="BS226">
        <v>1</v>
      </c>
      <c r="BT226">
        <f t="shared" si="27"/>
        <v>1</v>
      </c>
      <c r="BY226" s="12"/>
      <c r="CA226" s="12"/>
      <c r="CC226" s="13"/>
      <c r="CE226" s="13"/>
      <c r="CI226" s="12"/>
      <c r="CK226" s="13"/>
      <c r="CL226" s="13"/>
    </row>
    <row r="227" spans="1:90" x14ac:dyDescent="0.45">
      <c r="A227">
        <v>2</v>
      </c>
      <c r="B227" s="2">
        <v>44267</v>
      </c>
      <c r="C227" s="2">
        <v>44270</v>
      </c>
      <c r="D227" t="s">
        <v>27</v>
      </c>
      <c r="E227" t="s">
        <v>77</v>
      </c>
      <c r="F227" t="s">
        <v>413</v>
      </c>
      <c r="G227">
        <v>6750</v>
      </c>
      <c r="H227">
        <v>13500</v>
      </c>
      <c r="I227">
        <v>2</v>
      </c>
      <c r="J227">
        <v>114</v>
      </c>
      <c r="K227">
        <v>1539000</v>
      </c>
      <c r="L227">
        <v>112.15</v>
      </c>
      <c r="M227">
        <v>-24974.999999999924</v>
      </c>
      <c r="N227">
        <v>412.15837499999998</v>
      </c>
      <c r="O227">
        <v>-25387.158374999923</v>
      </c>
      <c r="P227">
        <v>1514025</v>
      </c>
      <c r="Q227" t="s">
        <v>93</v>
      </c>
      <c r="R227">
        <v>1</v>
      </c>
      <c r="S227">
        <v>0</v>
      </c>
      <c r="T227">
        <v>1</v>
      </c>
      <c r="U227">
        <v>0</v>
      </c>
      <c r="V227">
        <v>900</v>
      </c>
      <c r="W227">
        <v>300</v>
      </c>
      <c r="X227">
        <v>114000</v>
      </c>
      <c r="Y227">
        <v>92500</v>
      </c>
      <c r="Z227">
        <v>4000000</v>
      </c>
      <c r="AA227">
        <v>2</v>
      </c>
      <c r="AC227" t="s">
        <v>637</v>
      </c>
      <c r="AD227" t="s">
        <v>571</v>
      </c>
      <c r="AE227" s="12">
        <v>44267.496527777781</v>
      </c>
      <c r="AF227">
        <v>914.91409999999996</v>
      </c>
      <c r="AG227" s="12">
        <v>44270.392361111109</v>
      </c>
      <c r="AH227" s="8">
        <v>869.81489999999997</v>
      </c>
      <c r="AI227" s="13">
        <v>-4.9299999999999997E-2</v>
      </c>
      <c r="AJ227">
        <v>-82675.86</v>
      </c>
      <c r="AK227" s="13">
        <v>-4.9299999999999997E-2</v>
      </c>
      <c r="AL227">
        <v>1833.2</v>
      </c>
      <c r="AM227">
        <v>1677220.5</v>
      </c>
      <c r="AN227">
        <v>-1716980.53</v>
      </c>
      <c r="AO227" s="12">
        <v>79</v>
      </c>
      <c r="AP227">
        <v>-1046.53</v>
      </c>
      <c r="AQ227" s="13">
        <v>-5.1299999999999998E-2</v>
      </c>
      <c r="AR227" s="13">
        <v>5.1999999999999998E-3</v>
      </c>
      <c r="AS227" t="s">
        <v>572</v>
      </c>
      <c r="AU227" s="2">
        <v>44267</v>
      </c>
      <c r="AV227" t="s">
        <v>77</v>
      </c>
      <c r="AW227">
        <v>114</v>
      </c>
      <c r="AX227">
        <v>112.15</v>
      </c>
      <c r="AZ227" s="2">
        <f t="shared" si="21"/>
        <v>44267</v>
      </c>
      <c r="BA227" t="s">
        <v>123</v>
      </c>
      <c r="BB227">
        <v>914.91409999999996</v>
      </c>
      <c r="BC227" s="8">
        <v>869.81489999999997</v>
      </c>
      <c r="BE227" t="str">
        <f t="shared" si="22"/>
        <v>CUMMINSIND44267</v>
      </c>
      <c r="BF227">
        <v>1</v>
      </c>
      <c r="BH227" t="str">
        <f t="shared" si="23"/>
        <v>TATAPOWER44267</v>
      </c>
      <c r="BI227">
        <v>1</v>
      </c>
      <c r="BL227" t="str">
        <f t="shared" si="24"/>
        <v>TATAPOWER44267</v>
      </c>
      <c r="BM227">
        <v>1</v>
      </c>
      <c r="BN227">
        <f t="shared" si="25"/>
        <v>1</v>
      </c>
      <c r="BR227" t="str">
        <f t="shared" si="26"/>
        <v>CUMMINSIND44267</v>
      </c>
      <c r="BS227">
        <v>1</v>
      </c>
      <c r="BT227">
        <f t="shared" si="27"/>
        <v>1</v>
      </c>
      <c r="BY227" s="12"/>
      <c r="CA227" s="12"/>
      <c r="CC227" s="13"/>
      <c r="CE227" s="13"/>
      <c r="CI227" s="12"/>
      <c r="CK227" s="13"/>
      <c r="CL227" s="13"/>
    </row>
    <row r="228" spans="1:90" x14ac:dyDescent="0.45">
      <c r="A228">
        <v>1</v>
      </c>
      <c r="B228" s="2">
        <v>44271</v>
      </c>
      <c r="C228" s="2">
        <v>44272</v>
      </c>
      <c r="D228" t="s">
        <v>27</v>
      </c>
      <c r="E228" t="s">
        <v>170</v>
      </c>
      <c r="F228" t="s">
        <v>482</v>
      </c>
      <c r="G228">
        <v>325</v>
      </c>
      <c r="H228">
        <v>975</v>
      </c>
      <c r="I228">
        <v>3</v>
      </c>
      <c r="J228">
        <v>1712.75</v>
      </c>
      <c r="K228">
        <v>1669931.25</v>
      </c>
      <c r="L228">
        <v>1727.6</v>
      </c>
      <c r="M228">
        <v>14478.749999999911</v>
      </c>
      <c r="N228">
        <v>452.83606874999998</v>
      </c>
      <c r="O228">
        <v>14025.91393124991</v>
      </c>
      <c r="P228">
        <v>1684410</v>
      </c>
      <c r="Q228" t="s">
        <v>93</v>
      </c>
      <c r="R228">
        <v>3</v>
      </c>
      <c r="S228">
        <v>2</v>
      </c>
      <c r="T228">
        <v>1</v>
      </c>
      <c r="U228">
        <v>0</v>
      </c>
      <c r="V228">
        <v>900</v>
      </c>
      <c r="W228">
        <v>300</v>
      </c>
      <c r="X228">
        <v>115500</v>
      </c>
      <c r="Y228">
        <v>92500</v>
      </c>
      <c r="Z228">
        <v>4000000</v>
      </c>
      <c r="AA228">
        <v>2</v>
      </c>
      <c r="AC228" t="s">
        <v>649</v>
      </c>
      <c r="AD228" t="s">
        <v>571</v>
      </c>
      <c r="AE228" s="12">
        <v>44271.486111111109</v>
      </c>
      <c r="AF228">
        <v>1421.1559999999999</v>
      </c>
      <c r="AG228" s="12">
        <v>44272.392361111109</v>
      </c>
      <c r="AH228" s="8">
        <v>1453.7090000000001</v>
      </c>
      <c r="AI228" s="13">
        <v>2.29E-2</v>
      </c>
      <c r="AJ228">
        <v>37946.17</v>
      </c>
      <c r="AK228" s="13">
        <v>2.29E-2</v>
      </c>
      <c r="AL228">
        <v>1165.674</v>
      </c>
      <c r="AM228">
        <v>1656603.88</v>
      </c>
      <c r="AN228">
        <v>-1679034.36</v>
      </c>
      <c r="AO228" s="12">
        <v>82</v>
      </c>
      <c r="AP228">
        <v>462.76</v>
      </c>
      <c r="AQ228" s="13">
        <v>-2.3999999999999998E-3</v>
      </c>
      <c r="AR228" s="13">
        <v>2.3099999999999999E-2</v>
      </c>
      <c r="AS228" t="s">
        <v>572</v>
      </c>
      <c r="AU228" s="2">
        <v>44271</v>
      </c>
      <c r="AV228" t="s">
        <v>170</v>
      </c>
      <c r="AW228">
        <v>1712.75</v>
      </c>
      <c r="AX228">
        <v>1727.6</v>
      </c>
      <c r="AZ228" s="2">
        <f t="shared" si="21"/>
        <v>44271</v>
      </c>
      <c r="BA228" t="s">
        <v>138</v>
      </c>
      <c r="BB228">
        <v>1421.1559999999999</v>
      </c>
      <c r="BC228" s="8">
        <v>1453.7090000000001</v>
      </c>
      <c r="BE228" t="str">
        <f t="shared" si="22"/>
        <v>GODREJPROP44271</v>
      </c>
      <c r="BF228">
        <v>1</v>
      </c>
      <c r="BH228" t="str">
        <f t="shared" si="23"/>
        <v>MPHASIS44271</v>
      </c>
      <c r="BI228">
        <v>1</v>
      </c>
      <c r="BL228" t="str">
        <f t="shared" si="24"/>
        <v>MPHASIS44271</v>
      </c>
      <c r="BM228">
        <v>1</v>
      </c>
      <c r="BN228">
        <f t="shared" si="25"/>
        <v>1</v>
      </c>
      <c r="BR228" t="str">
        <f t="shared" si="26"/>
        <v>GODREJPROP44271</v>
      </c>
      <c r="BS228">
        <v>1</v>
      </c>
      <c r="BT228">
        <f t="shared" si="27"/>
        <v>1</v>
      </c>
      <c r="BY228" s="12"/>
      <c r="CA228" s="12"/>
      <c r="CC228" s="13"/>
      <c r="CE228" s="13"/>
      <c r="CI228" s="12"/>
      <c r="CK228" s="13"/>
      <c r="CL228" s="13"/>
    </row>
    <row r="229" spans="1:90" x14ac:dyDescent="0.45">
      <c r="A229">
        <v>2</v>
      </c>
      <c r="B229" s="2">
        <v>44271</v>
      </c>
      <c r="C229" s="2">
        <v>44272</v>
      </c>
      <c r="D229" t="s">
        <v>27</v>
      </c>
      <c r="E229" t="s">
        <v>153</v>
      </c>
      <c r="F229" t="s">
        <v>428</v>
      </c>
      <c r="G229">
        <v>375</v>
      </c>
      <c r="H229">
        <v>750</v>
      </c>
      <c r="I229">
        <v>2</v>
      </c>
      <c r="J229">
        <v>2989.95</v>
      </c>
      <c r="K229">
        <v>2242462.5</v>
      </c>
      <c r="L229">
        <v>3007.25</v>
      </c>
      <c r="M229">
        <v>12975.000000000136</v>
      </c>
      <c r="N229">
        <v>607.2165</v>
      </c>
      <c r="O229">
        <v>12367.783500000136</v>
      </c>
      <c r="P229">
        <v>2255437.5</v>
      </c>
      <c r="Q229" t="s">
        <v>93</v>
      </c>
      <c r="R229">
        <v>3</v>
      </c>
      <c r="S229">
        <v>2</v>
      </c>
      <c r="T229">
        <v>1</v>
      </c>
      <c r="U229">
        <v>0</v>
      </c>
      <c r="V229">
        <v>900</v>
      </c>
      <c r="W229">
        <v>300</v>
      </c>
      <c r="X229">
        <v>115500</v>
      </c>
      <c r="Y229">
        <v>92500</v>
      </c>
      <c r="Z229">
        <v>4000000</v>
      </c>
      <c r="AA229">
        <v>2</v>
      </c>
      <c r="AC229" t="s">
        <v>677</v>
      </c>
      <c r="AD229" t="s">
        <v>571</v>
      </c>
      <c r="AE229" s="12">
        <v>44271.489583333336</v>
      </c>
      <c r="AF229">
        <v>1701.0930000000001</v>
      </c>
      <c r="AG229" s="12">
        <v>44272.392361111109</v>
      </c>
      <c r="AH229" s="8">
        <v>1726.722</v>
      </c>
      <c r="AI229" s="13">
        <v>1.5100000000000001E-2</v>
      </c>
      <c r="AJ229">
        <v>24966.6</v>
      </c>
      <c r="AK229" s="13">
        <v>1.5100000000000001E-2</v>
      </c>
      <c r="AL229">
        <v>974.15440000000001</v>
      </c>
      <c r="AM229">
        <v>1657127</v>
      </c>
      <c r="AN229">
        <v>-1654067.76</v>
      </c>
      <c r="AO229" s="12">
        <v>81</v>
      </c>
      <c r="AP229">
        <v>308.23</v>
      </c>
      <c r="AQ229" s="13">
        <v>-6.9999999999999999E-4</v>
      </c>
      <c r="AR229" s="13">
        <v>2.58E-2</v>
      </c>
      <c r="AS229" t="s">
        <v>572</v>
      </c>
      <c r="AU229" s="2">
        <v>44271</v>
      </c>
      <c r="AV229" t="s">
        <v>153</v>
      </c>
      <c r="AW229">
        <v>2989.95</v>
      </c>
      <c r="AX229">
        <v>3007.25</v>
      </c>
      <c r="AZ229" s="2">
        <f t="shared" si="21"/>
        <v>44271</v>
      </c>
      <c r="BA229" t="s">
        <v>170</v>
      </c>
      <c r="BB229">
        <v>1701.0930000000001</v>
      </c>
      <c r="BC229" s="8">
        <v>1726.722</v>
      </c>
      <c r="BE229" t="str">
        <f t="shared" si="22"/>
        <v>MPHASIS44271</v>
      </c>
      <c r="BF229">
        <v>1</v>
      </c>
      <c r="BH229" t="str">
        <f t="shared" si="23"/>
        <v>COFORGE44271</v>
      </c>
      <c r="BI229">
        <v>1</v>
      </c>
      <c r="BL229" t="str">
        <f t="shared" si="24"/>
        <v>COFORGE44271</v>
      </c>
      <c r="BM229">
        <v>1</v>
      </c>
      <c r="BN229">
        <f t="shared" si="25"/>
        <v>1</v>
      </c>
      <c r="BR229" t="str">
        <f t="shared" si="26"/>
        <v>MPHASIS44271</v>
      </c>
      <c r="BS229">
        <v>1</v>
      </c>
      <c r="BT229">
        <f t="shared" si="27"/>
        <v>1</v>
      </c>
      <c r="BY229" s="12"/>
      <c r="CA229" s="12"/>
      <c r="CC229" s="13"/>
      <c r="CE229" s="13"/>
      <c r="CI229" s="12"/>
      <c r="CK229" s="13"/>
      <c r="CL229" s="13"/>
    </row>
    <row r="230" spans="1:90" x14ac:dyDescent="0.45">
      <c r="A230">
        <v>3</v>
      </c>
      <c r="B230" s="2">
        <v>44271</v>
      </c>
      <c r="C230" s="2">
        <v>44272</v>
      </c>
      <c r="D230" t="s">
        <v>27</v>
      </c>
      <c r="E230" t="s">
        <v>138</v>
      </c>
      <c r="F230" t="s">
        <v>451</v>
      </c>
      <c r="G230">
        <v>650</v>
      </c>
      <c r="H230">
        <v>1300</v>
      </c>
      <c r="I230">
        <v>2</v>
      </c>
      <c r="J230">
        <v>1420.45</v>
      </c>
      <c r="K230">
        <v>1846585</v>
      </c>
      <c r="L230">
        <v>1451.65</v>
      </c>
      <c r="M230">
        <v>40560.000000000058</v>
      </c>
      <c r="N230">
        <v>504.05355000000003</v>
      </c>
      <c r="O230">
        <v>40055.946450000061</v>
      </c>
      <c r="P230">
        <v>1887145.0000000002</v>
      </c>
      <c r="Q230" t="s">
        <v>93</v>
      </c>
      <c r="R230">
        <v>1</v>
      </c>
      <c r="S230">
        <v>0</v>
      </c>
      <c r="T230">
        <v>2</v>
      </c>
      <c r="U230">
        <v>0</v>
      </c>
      <c r="V230">
        <v>900</v>
      </c>
      <c r="W230">
        <v>300</v>
      </c>
      <c r="X230">
        <v>114000</v>
      </c>
      <c r="Y230">
        <v>92500</v>
      </c>
      <c r="Z230">
        <v>4000000</v>
      </c>
      <c r="AA230">
        <v>2</v>
      </c>
      <c r="AC230" t="s">
        <v>624</v>
      </c>
      <c r="AD230" t="s">
        <v>571</v>
      </c>
      <c r="AE230" s="12">
        <v>44271.496527777781</v>
      </c>
      <c r="AF230">
        <v>2992.99</v>
      </c>
      <c r="AG230" s="12">
        <v>44272.392361111109</v>
      </c>
      <c r="AH230" s="8">
        <v>3005.76</v>
      </c>
      <c r="AI230" s="13">
        <v>4.3E-3</v>
      </c>
      <c r="AJ230">
        <v>7083.29</v>
      </c>
      <c r="AK230" s="13">
        <v>4.3E-3</v>
      </c>
      <c r="AL230">
        <v>554.68179999999995</v>
      </c>
      <c r="AM230">
        <v>1660157.13</v>
      </c>
      <c r="AN230">
        <v>-1646984.47</v>
      </c>
      <c r="AO230" s="12">
        <v>79</v>
      </c>
      <c r="AP230">
        <v>89.66</v>
      </c>
      <c r="AQ230" s="13">
        <v>-9.7999999999999997E-3</v>
      </c>
      <c r="AR230" s="13">
        <v>1.17E-2</v>
      </c>
      <c r="AS230" t="s">
        <v>572</v>
      </c>
      <c r="AU230" s="2">
        <v>44271</v>
      </c>
      <c r="AV230" t="s">
        <v>138</v>
      </c>
      <c r="AW230">
        <v>1420.45</v>
      </c>
      <c r="AX230">
        <v>1451.65</v>
      </c>
      <c r="AZ230" s="2">
        <f t="shared" si="21"/>
        <v>44271</v>
      </c>
      <c r="BA230" t="s">
        <v>153</v>
      </c>
      <c r="BB230">
        <v>2992.99</v>
      </c>
      <c r="BC230" s="8">
        <v>3005.76</v>
      </c>
      <c r="BE230" t="str">
        <f t="shared" si="22"/>
        <v>COFORGE44271</v>
      </c>
      <c r="BF230">
        <v>1</v>
      </c>
      <c r="BH230" t="str">
        <f t="shared" si="23"/>
        <v>GODREJPROP44271</v>
      </c>
      <c r="BI230">
        <v>1</v>
      </c>
      <c r="BL230" t="str">
        <f t="shared" si="24"/>
        <v>GODREJPROP44271</v>
      </c>
      <c r="BM230">
        <v>1</v>
      </c>
      <c r="BN230">
        <f t="shared" si="25"/>
        <v>1</v>
      </c>
      <c r="BR230" t="str">
        <f t="shared" si="26"/>
        <v>COFORGE44271</v>
      </c>
      <c r="BS230">
        <v>1</v>
      </c>
      <c r="BT230">
        <f t="shared" si="27"/>
        <v>1</v>
      </c>
      <c r="BY230" s="12"/>
      <c r="CA230" s="12"/>
      <c r="CC230" s="13"/>
      <c r="CE230" s="13"/>
      <c r="CI230" s="12"/>
      <c r="CK230" s="13"/>
      <c r="CL230" s="13"/>
    </row>
    <row r="231" spans="1:90" x14ac:dyDescent="0.45">
      <c r="A231">
        <v>1</v>
      </c>
      <c r="B231" s="2">
        <v>44273</v>
      </c>
      <c r="C231" s="2">
        <v>44274</v>
      </c>
      <c r="D231" t="s">
        <v>27</v>
      </c>
      <c r="E231" t="s">
        <v>41</v>
      </c>
      <c r="F231" t="s">
        <v>405</v>
      </c>
      <c r="G231">
        <v>3000</v>
      </c>
      <c r="H231">
        <v>9000</v>
      </c>
      <c r="I231">
        <v>3</v>
      </c>
      <c r="J231">
        <v>214.6</v>
      </c>
      <c r="K231">
        <v>1931400</v>
      </c>
      <c r="L231">
        <v>204.16666667000001</v>
      </c>
      <c r="M231">
        <v>-93899.999969999844</v>
      </c>
      <c r="N231">
        <v>508.80150000404996</v>
      </c>
      <c r="O231">
        <v>-94408.801470003891</v>
      </c>
      <c r="P231">
        <v>1837500.00003</v>
      </c>
      <c r="Q231" t="s">
        <v>93</v>
      </c>
      <c r="R231">
        <v>1</v>
      </c>
      <c r="S231">
        <v>0</v>
      </c>
      <c r="T231">
        <v>2</v>
      </c>
      <c r="U231">
        <v>0</v>
      </c>
      <c r="V231">
        <v>900</v>
      </c>
      <c r="W231">
        <v>300</v>
      </c>
      <c r="X231">
        <v>114000</v>
      </c>
      <c r="Y231">
        <v>92500</v>
      </c>
      <c r="Z231">
        <v>4000000</v>
      </c>
      <c r="AA231">
        <v>2</v>
      </c>
      <c r="AC231" t="s">
        <v>601</v>
      </c>
      <c r="AD231" t="s">
        <v>571</v>
      </c>
      <c r="AE231" s="12">
        <v>44273.486111111109</v>
      </c>
      <c r="AF231">
        <v>214.7045</v>
      </c>
      <c r="AG231" s="12">
        <v>44274.395833333336</v>
      </c>
      <c r="AH231" s="8">
        <v>204.09569999999999</v>
      </c>
      <c r="AI231" s="13">
        <v>-4.9399999999999999E-2</v>
      </c>
      <c r="AJ231">
        <v>-82546.44</v>
      </c>
      <c r="AK231" s="13">
        <v>-4.9399999999999999E-2</v>
      </c>
      <c r="AL231">
        <v>7780.94</v>
      </c>
      <c r="AM231">
        <v>1670603.13</v>
      </c>
      <c r="AN231">
        <v>-1729530.91</v>
      </c>
      <c r="AO231" s="12">
        <v>83</v>
      </c>
      <c r="AP231">
        <v>-994.54</v>
      </c>
      <c r="AQ231" s="13">
        <v>-5.0299999999999997E-2</v>
      </c>
      <c r="AR231" s="13">
        <v>6.0000000000000001E-3</v>
      </c>
      <c r="AS231" t="s">
        <v>572</v>
      </c>
      <c r="AU231" s="2">
        <v>44273</v>
      </c>
      <c r="AV231" t="s">
        <v>41</v>
      </c>
      <c r="AW231">
        <v>214.6</v>
      </c>
      <c r="AX231">
        <v>204.16666667000001</v>
      </c>
      <c r="AZ231" s="2">
        <f t="shared" si="21"/>
        <v>44273</v>
      </c>
      <c r="BA231" t="s">
        <v>41</v>
      </c>
      <c r="BB231">
        <v>214.7045</v>
      </c>
      <c r="BC231" s="8">
        <v>204.09569999999999</v>
      </c>
      <c r="BE231" t="str">
        <f t="shared" si="22"/>
        <v>ZEEL44273</v>
      </c>
      <c r="BF231">
        <v>1</v>
      </c>
      <c r="BH231" t="str">
        <f t="shared" si="23"/>
        <v>ZEEL44273</v>
      </c>
      <c r="BI231">
        <v>1</v>
      </c>
      <c r="BL231" t="str">
        <f t="shared" si="24"/>
        <v>ZEEL44273</v>
      </c>
      <c r="BM231">
        <v>1</v>
      </c>
      <c r="BN231">
        <f t="shared" si="25"/>
        <v>1</v>
      </c>
      <c r="BR231" t="str">
        <f t="shared" si="26"/>
        <v>ZEEL44273</v>
      </c>
      <c r="BS231">
        <v>1</v>
      </c>
      <c r="BT231">
        <f t="shared" si="27"/>
        <v>1</v>
      </c>
      <c r="BY231" s="12"/>
      <c r="CA231" s="12"/>
      <c r="CC231" s="13"/>
      <c r="CE231" s="13"/>
      <c r="CI231" s="12"/>
      <c r="CK231" s="13"/>
      <c r="CL231" s="13"/>
    </row>
    <row r="232" spans="1:90" x14ac:dyDescent="0.45">
      <c r="A232">
        <v>1</v>
      </c>
      <c r="B232" s="2">
        <v>44274</v>
      </c>
      <c r="C232" s="2">
        <v>44277</v>
      </c>
      <c r="D232" t="s">
        <v>27</v>
      </c>
      <c r="E232" t="s">
        <v>166</v>
      </c>
      <c r="F232" t="s">
        <v>477</v>
      </c>
      <c r="G232">
        <v>500</v>
      </c>
      <c r="H232">
        <v>1500</v>
      </c>
      <c r="I232">
        <v>3</v>
      </c>
      <c r="J232">
        <v>1168.1333333299999</v>
      </c>
      <c r="K232">
        <v>1752199.999995</v>
      </c>
      <c r="L232">
        <v>1213.8499999999999</v>
      </c>
      <c r="M232">
        <v>68575.000004999994</v>
      </c>
      <c r="N232">
        <v>482.351624999325</v>
      </c>
      <c r="O232">
        <v>68092.648380000668</v>
      </c>
      <c r="P232">
        <v>1820774.9999999998</v>
      </c>
      <c r="Q232" t="s">
        <v>93</v>
      </c>
      <c r="R232">
        <v>3</v>
      </c>
      <c r="S232">
        <v>2</v>
      </c>
      <c r="T232">
        <v>2</v>
      </c>
      <c r="U232">
        <v>0</v>
      </c>
      <c r="V232">
        <v>900</v>
      </c>
      <c r="W232">
        <v>300</v>
      </c>
      <c r="X232">
        <v>115500</v>
      </c>
      <c r="Y232">
        <v>92500</v>
      </c>
      <c r="Z232">
        <v>4000000</v>
      </c>
      <c r="AA232">
        <v>2</v>
      </c>
      <c r="AC232" t="s">
        <v>655</v>
      </c>
      <c r="AD232" t="s">
        <v>571</v>
      </c>
      <c r="AE232" s="12">
        <v>44274.486111111109</v>
      </c>
      <c r="AF232">
        <v>206.00290000000001</v>
      </c>
      <c r="AG232" s="12">
        <v>44277.392361111109</v>
      </c>
      <c r="AH232" s="8">
        <v>218.39940000000001</v>
      </c>
      <c r="AI232" s="13">
        <v>6.0199999999999997E-2</v>
      </c>
      <c r="AJ232">
        <v>99537.29</v>
      </c>
      <c r="AK232" s="13">
        <v>6.0199999999999997E-2</v>
      </c>
      <c r="AL232">
        <v>8029.4669999999996</v>
      </c>
      <c r="AM232">
        <v>1654093.75</v>
      </c>
      <c r="AN232">
        <v>-1629993.62</v>
      </c>
      <c r="AO232" s="12">
        <v>83</v>
      </c>
      <c r="AP232">
        <v>1199.24</v>
      </c>
      <c r="AQ232" s="13">
        <v>-6.7999999999999996E-3</v>
      </c>
      <c r="AR232" s="13">
        <v>6.9199999999999998E-2</v>
      </c>
      <c r="AS232" t="s">
        <v>572</v>
      </c>
      <c r="AU232" s="2">
        <v>44274</v>
      </c>
      <c r="AV232" t="s">
        <v>166</v>
      </c>
      <c r="AW232">
        <v>1168.1333333299999</v>
      </c>
      <c r="AX232">
        <v>1213.8499999999999</v>
      </c>
      <c r="AZ232" s="2">
        <f t="shared" si="21"/>
        <v>44274</v>
      </c>
      <c r="BA232" t="s">
        <v>73</v>
      </c>
      <c r="BB232">
        <v>206.00290000000001</v>
      </c>
      <c r="BC232" s="8">
        <v>218.39940000000001</v>
      </c>
      <c r="BE232" t="str">
        <f t="shared" si="22"/>
        <v>M_MFIN44274</v>
      </c>
      <c r="BF232">
        <v>1</v>
      </c>
      <c r="BH232" t="str">
        <f t="shared" si="23"/>
        <v>AUBANK44274</v>
      </c>
      <c r="BI232">
        <v>1</v>
      </c>
      <c r="BL232" t="str">
        <f t="shared" si="24"/>
        <v>AUBANK44274</v>
      </c>
      <c r="BM232">
        <v>1</v>
      </c>
      <c r="BN232">
        <f t="shared" si="25"/>
        <v>1</v>
      </c>
      <c r="BR232" t="str">
        <f t="shared" si="26"/>
        <v>M_MFIN44274</v>
      </c>
      <c r="BS232">
        <v>1</v>
      </c>
      <c r="BT232">
        <f t="shared" si="27"/>
        <v>1</v>
      </c>
      <c r="BY232" s="12"/>
      <c r="CA232" s="12"/>
      <c r="CC232" s="13"/>
      <c r="CE232" s="13"/>
      <c r="CI232" s="12"/>
      <c r="CK232" s="13"/>
      <c r="CL232" s="13"/>
    </row>
    <row r="233" spans="1:90" x14ac:dyDescent="0.45">
      <c r="A233">
        <v>2</v>
      </c>
      <c r="B233" s="2">
        <v>44274</v>
      </c>
      <c r="C233" s="2">
        <v>44277</v>
      </c>
      <c r="D233" t="s">
        <v>27</v>
      </c>
      <c r="E233" t="s">
        <v>89</v>
      </c>
      <c r="F233" t="s">
        <v>461</v>
      </c>
      <c r="G233">
        <v>1375</v>
      </c>
      <c r="H233">
        <v>2750</v>
      </c>
      <c r="I233">
        <v>2</v>
      </c>
      <c r="J233">
        <v>496.55</v>
      </c>
      <c r="K233">
        <v>1365512.5</v>
      </c>
      <c r="L233">
        <v>510.875</v>
      </c>
      <c r="M233">
        <v>39393.749999999971</v>
      </c>
      <c r="N233">
        <v>374.00653125000002</v>
      </c>
      <c r="O233">
        <v>39019.74346874997</v>
      </c>
      <c r="P233">
        <v>1404906.25</v>
      </c>
      <c r="Q233" t="s">
        <v>93</v>
      </c>
      <c r="R233">
        <v>1</v>
      </c>
      <c r="S233">
        <v>0</v>
      </c>
      <c r="T233">
        <v>2</v>
      </c>
      <c r="U233">
        <v>0</v>
      </c>
      <c r="V233">
        <v>900</v>
      </c>
      <c r="W233">
        <v>300</v>
      </c>
      <c r="X233">
        <v>114000</v>
      </c>
      <c r="Y233">
        <v>92500</v>
      </c>
      <c r="Z233">
        <v>4000000</v>
      </c>
      <c r="AA233">
        <v>2</v>
      </c>
      <c r="AC233" t="s">
        <v>672</v>
      </c>
      <c r="AD233" t="s">
        <v>571</v>
      </c>
      <c r="AE233" s="12">
        <v>44274.496527777781</v>
      </c>
      <c r="AF233">
        <v>1169.318</v>
      </c>
      <c r="AG233" s="12">
        <v>44277.392361111109</v>
      </c>
      <c r="AH233" s="8">
        <v>1213.2629999999999</v>
      </c>
      <c r="AI233" s="13">
        <v>3.7600000000000001E-2</v>
      </c>
      <c r="AJ233">
        <v>62314.76</v>
      </c>
      <c r="AK233" s="13">
        <v>3.7600000000000001E-2</v>
      </c>
      <c r="AL233">
        <v>1418.0170000000001</v>
      </c>
      <c r="AM233">
        <v>1658113.13</v>
      </c>
      <c r="AN233">
        <v>-1567678.86</v>
      </c>
      <c r="AO233" s="12">
        <v>80</v>
      </c>
      <c r="AP233">
        <v>778.93</v>
      </c>
      <c r="AQ233" s="13">
        <v>-3.3E-3</v>
      </c>
      <c r="AR233" s="13">
        <v>4.3799999999999999E-2</v>
      </c>
      <c r="AS233" t="s">
        <v>572</v>
      </c>
      <c r="AU233" s="2">
        <v>44274</v>
      </c>
      <c r="AV233" t="s">
        <v>89</v>
      </c>
      <c r="AW233">
        <v>496.55</v>
      </c>
      <c r="AX233">
        <v>510.875</v>
      </c>
      <c r="AZ233" s="2">
        <f t="shared" si="21"/>
        <v>44274</v>
      </c>
      <c r="BA233" t="s">
        <v>166</v>
      </c>
      <c r="BB233">
        <v>1169.318</v>
      </c>
      <c r="BC233" s="8">
        <v>1213.2629999999999</v>
      </c>
      <c r="BE233" t="str">
        <f t="shared" si="22"/>
        <v>AUBANK44274</v>
      </c>
      <c r="BF233">
        <v>1</v>
      </c>
      <c r="BH233" t="str">
        <f t="shared" si="23"/>
        <v>IGL44274</v>
      </c>
      <c r="BI233">
        <v>1</v>
      </c>
      <c r="BL233" t="str">
        <f t="shared" si="24"/>
        <v>IGL44274</v>
      </c>
      <c r="BM233">
        <v>1</v>
      </c>
      <c r="BN233">
        <f t="shared" si="25"/>
        <v>1</v>
      </c>
      <c r="BR233" t="str">
        <f t="shared" si="26"/>
        <v>AUBANK44274</v>
      </c>
      <c r="BS233">
        <v>1</v>
      </c>
      <c r="BT233">
        <f t="shared" si="27"/>
        <v>1</v>
      </c>
      <c r="BY233" s="12"/>
      <c r="CA233" s="12"/>
      <c r="CC233" s="13"/>
      <c r="CE233" s="13"/>
      <c r="CI233" s="12"/>
      <c r="CK233" s="13"/>
      <c r="CL233" s="13"/>
    </row>
    <row r="234" spans="1:90" x14ac:dyDescent="0.45">
      <c r="A234">
        <v>3</v>
      </c>
      <c r="B234" s="2">
        <v>44274</v>
      </c>
      <c r="C234" s="2">
        <v>44277</v>
      </c>
      <c r="D234" t="s">
        <v>27</v>
      </c>
      <c r="E234" t="s">
        <v>73</v>
      </c>
      <c r="F234" t="s">
        <v>459</v>
      </c>
      <c r="G234">
        <v>4000</v>
      </c>
      <c r="H234">
        <v>8000</v>
      </c>
      <c r="I234">
        <v>2</v>
      </c>
      <c r="J234">
        <v>205.875</v>
      </c>
      <c r="K234">
        <v>1647000</v>
      </c>
      <c r="L234">
        <v>218.5</v>
      </c>
      <c r="M234">
        <v>101000</v>
      </c>
      <c r="N234">
        <v>458.32499999999999</v>
      </c>
      <c r="O234">
        <v>100541.675</v>
      </c>
      <c r="P234">
        <v>1748000</v>
      </c>
      <c r="Q234" t="s">
        <v>93</v>
      </c>
      <c r="R234">
        <v>1</v>
      </c>
      <c r="S234">
        <v>0</v>
      </c>
      <c r="T234">
        <v>2</v>
      </c>
      <c r="U234">
        <v>0</v>
      </c>
      <c r="V234">
        <v>900</v>
      </c>
      <c r="W234">
        <v>300</v>
      </c>
      <c r="X234">
        <v>114000</v>
      </c>
      <c r="Y234">
        <v>92500</v>
      </c>
      <c r="Z234">
        <v>4000000</v>
      </c>
      <c r="AA234">
        <v>2</v>
      </c>
      <c r="AC234" t="s">
        <v>658</v>
      </c>
      <c r="AD234" t="s">
        <v>571</v>
      </c>
      <c r="AE234" s="12">
        <v>44274.486111111109</v>
      </c>
      <c r="AF234">
        <v>496.78269999999998</v>
      </c>
      <c r="AG234" s="12">
        <v>44277.395833333336</v>
      </c>
      <c r="AH234" s="8">
        <v>510.33920000000001</v>
      </c>
      <c r="AI234" s="13">
        <v>2.7300000000000001E-2</v>
      </c>
      <c r="AJ234">
        <v>45137.89</v>
      </c>
      <c r="AK234" s="13">
        <v>2.7300000000000001E-2</v>
      </c>
      <c r="AL234">
        <v>3329.6129999999998</v>
      </c>
      <c r="AM234">
        <v>1654093.88</v>
      </c>
      <c r="AN234">
        <v>-1522540.97</v>
      </c>
      <c r="AO234" s="12">
        <v>84</v>
      </c>
      <c r="AP234">
        <v>537.36</v>
      </c>
      <c r="AQ234" s="13">
        <v>-3.2000000000000002E-3</v>
      </c>
      <c r="AR234" s="13">
        <v>4.2000000000000003E-2</v>
      </c>
      <c r="AS234" t="s">
        <v>572</v>
      </c>
      <c r="AU234" s="2">
        <v>44274</v>
      </c>
      <c r="AV234" t="s">
        <v>73</v>
      </c>
      <c r="AW234">
        <v>205.875</v>
      </c>
      <c r="AX234">
        <v>218.5</v>
      </c>
      <c r="AZ234" s="2">
        <f t="shared" si="21"/>
        <v>44274</v>
      </c>
      <c r="BA234" t="s">
        <v>89</v>
      </c>
      <c r="BB234">
        <v>496.78269999999998</v>
      </c>
      <c r="BC234" s="8">
        <v>510.33920000000001</v>
      </c>
      <c r="BE234" t="str">
        <f t="shared" si="22"/>
        <v>IGL44274</v>
      </c>
      <c r="BF234">
        <v>1</v>
      </c>
      <c r="BH234" t="str">
        <f t="shared" si="23"/>
        <v>M_MFIN44274</v>
      </c>
      <c r="BI234">
        <v>1</v>
      </c>
      <c r="BL234" t="str">
        <f t="shared" si="24"/>
        <v>M_MFIN44274</v>
      </c>
      <c r="BM234">
        <v>1</v>
      </c>
      <c r="BN234">
        <f t="shared" si="25"/>
        <v>1</v>
      </c>
      <c r="BR234" t="str">
        <f t="shared" si="26"/>
        <v>IGL44274</v>
      </c>
      <c r="BS234">
        <v>1</v>
      </c>
      <c r="BT234">
        <f t="shared" si="27"/>
        <v>1</v>
      </c>
      <c r="BY234" s="12"/>
      <c r="CA234" s="12"/>
      <c r="CC234" s="13"/>
      <c r="CE234" s="13"/>
      <c r="CI234" s="12"/>
      <c r="CK234" s="13"/>
      <c r="CL234" s="13"/>
    </row>
    <row r="235" spans="1:90" x14ac:dyDescent="0.45">
      <c r="A235">
        <v>4</v>
      </c>
      <c r="B235" s="2">
        <v>44274</v>
      </c>
      <c r="C235" s="2">
        <v>44277</v>
      </c>
      <c r="D235" t="s">
        <v>27</v>
      </c>
      <c r="E235" t="s">
        <v>141</v>
      </c>
      <c r="F235" t="s">
        <v>417</v>
      </c>
      <c r="G235">
        <v>5700</v>
      </c>
      <c r="H235">
        <v>17100</v>
      </c>
      <c r="I235">
        <v>3</v>
      </c>
      <c r="J235">
        <v>106.55</v>
      </c>
      <c r="K235">
        <v>1822005</v>
      </c>
      <c r="L235">
        <v>107.766666669999</v>
      </c>
      <c r="M235">
        <v>20805.000056982906</v>
      </c>
      <c r="N235">
        <v>494.75002500769273</v>
      </c>
      <c r="O235">
        <v>20310.250031975214</v>
      </c>
      <c r="P235">
        <v>1842810.000056983</v>
      </c>
      <c r="Q235" t="s">
        <v>93</v>
      </c>
      <c r="R235">
        <v>2</v>
      </c>
      <c r="S235">
        <v>1</v>
      </c>
      <c r="T235">
        <v>2</v>
      </c>
      <c r="U235">
        <v>0</v>
      </c>
      <c r="V235">
        <v>900</v>
      </c>
      <c r="W235">
        <v>300</v>
      </c>
      <c r="X235">
        <v>114500</v>
      </c>
      <c r="Y235">
        <v>92500</v>
      </c>
      <c r="Z235">
        <v>4000000</v>
      </c>
      <c r="AA235">
        <v>2</v>
      </c>
      <c r="AC235" t="s">
        <v>647</v>
      </c>
      <c r="AD235" t="s">
        <v>571</v>
      </c>
      <c r="AE235" s="12">
        <v>44274.486111111109</v>
      </c>
      <c r="AF235">
        <v>109.1545</v>
      </c>
      <c r="AG235" s="12">
        <v>44277.395833333336</v>
      </c>
      <c r="AH235" s="8">
        <v>109.98990000000001</v>
      </c>
      <c r="AI235" s="13">
        <v>7.7000000000000002E-3</v>
      </c>
      <c r="AJ235">
        <v>12659.39</v>
      </c>
      <c r="AK235" s="13">
        <v>7.7000000000000002E-3</v>
      </c>
      <c r="AL235">
        <v>15153.69</v>
      </c>
      <c r="AM235">
        <v>1654093.75</v>
      </c>
      <c r="AN235">
        <v>-1509881.58</v>
      </c>
      <c r="AO235" s="12">
        <v>84</v>
      </c>
      <c r="AP235">
        <v>150.71</v>
      </c>
      <c r="AQ235" s="13">
        <v>-3.2000000000000002E-3</v>
      </c>
      <c r="AR235" s="13">
        <v>3.61E-2</v>
      </c>
      <c r="AS235" t="s">
        <v>572</v>
      </c>
      <c r="AU235" s="2">
        <v>44274</v>
      </c>
      <c r="AV235" t="s">
        <v>141</v>
      </c>
      <c r="AW235">
        <v>106.55</v>
      </c>
      <c r="AX235">
        <v>107.766666669999</v>
      </c>
      <c r="AZ235" s="2">
        <f t="shared" si="21"/>
        <v>44274</v>
      </c>
      <c r="BA235" t="s">
        <v>129</v>
      </c>
      <c r="BB235">
        <v>109.1545</v>
      </c>
      <c r="BC235" s="8">
        <v>109.98990000000001</v>
      </c>
      <c r="BE235" t="str">
        <f t="shared" si="22"/>
        <v>ONGC44274</v>
      </c>
      <c r="BF235">
        <v>1</v>
      </c>
      <c r="BH235" t="str">
        <f t="shared" si="23"/>
        <v>NTPC44274</v>
      </c>
      <c r="BI235">
        <v>1</v>
      </c>
      <c r="BL235" t="str">
        <f t="shared" si="24"/>
        <v>NTPC44274</v>
      </c>
      <c r="BM235">
        <v>1</v>
      </c>
      <c r="BN235">
        <f t="shared" si="25"/>
        <v>1</v>
      </c>
      <c r="BR235" t="str">
        <f t="shared" si="26"/>
        <v>ONGC44274</v>
      </c>
      <c r="BS235">
        <v>1</v>
      </c>
      <c r="BT235">
        <f t="shared" si="27"/>
        <v>1</v>
      </c>
      <c r="BY235" s="12"/>
      <c r="CA235" s="12"/>
      <c r="CC235" s="13"/>
      <c r="CE235" s="13"/>
      <c r="CI235" s="12"/>
      <c r="CK235" s="13"/>
      <c r="CL235" s="13"/>
    </row>
    <row r="236" spans="1:90" x14ac:dyDescent="0.45">
      <c r="A236">
        <v>5</v>
      </c>
      <c r="B236" s="2">
        <v>44274</v>
      </c>
      <c r="C236" s="2">
        <v>44277</v>
      </c>
      <c r="D236" t="s">
        <v>27</v>
      </c>
      <c r="E236" t="s">
        <v>129</v>
      </c>
      <c r="F236" t="s">
        <v>449</v>
      </c>
      <c r="G236">
        <v>7700</v>
      </c>
      <c r="H236">
        <v>15400</v>
      </c>
      <c r="I236">
        <v>2</v>
      </c>
      <c r="J236">
        <v>109.15</v>
      </c>
      <c r="K236">
        <v>1680910</v>
      </c>
      <c r="L236">
        <v>109.95</v>
      </c>
      <c r="M236">
        <v>12319.999999999956</v>
      </c>
      <c r="N236">
        <v>455.50889999999998</v>
      </c>
      <c r="O236">
        <v>11864.491099999956</v>
      </c>
      <c r="P236">
        <v>1693230</v>
      </c>
      <c r="Q236" t="s">
        <v>93</v>
      </c>
      <c r="R236">
        <v>1</v>
      </c>
      <c r="S236">
        <v>0</v>
      </c>
      <c r="T236">
        <v>2</v>
      </c>
      <c r="U236">
        <v>0</v>
      </c>
      <c r="V236">
        <v>900</v>
      </c>
      <c r="W236">
        <v>300</v>
      </c>
      <c r="X236">
        <v>114000</v>
      </c>
      <c r="Y236">
        <v>92500</v>
      </c>
      <c r="Z236">
        <v>4000000</v>
      </c>
      <c r="AA236">
        <v>2</v>
      </c>
      <c r="AC236" t="s">
        <v>645</v>
      </c>
      <c r="AD236" t="s">
        <v>571</v>
      </c>
      <c r="AE236" s="12">
        <v>44274.486111111109</v>
      </c>
      <c r="AF236">
        <v>171.38560000000001</v>
      </c>
      <c r="AG236" s="12">
        <v>44277.395833333336</v>
      </c>
      <c r="AH236" s="8">
        <v>169.36799999999999</v>
      </c>
      <c r="AI236" s="13">
        <v>-1.18E-2</v>
      </c>
      <c r="AJ236">
        <v>-19472.46</v>
      </c>
      <c r="AK236" s="13">
        <v>-1.18E-2</v>
      </c>
      <c r="AL236">
        <v>9651.2980000000007</v>
      </c>
      <c r="AM236">
        <v>1654093.88</v>
      </c>
      <c r="AN236">
        <v>-1529354.04</v>
      </c>
      <c r="AO236" s="12">
        <v>84</v>
      </c>
      <c r="AP236">
        <v>-231.81</v>
      </c>
      <c r="AQ236" s="13">
        <v>-1.54E-2</v>
      </c>
      <c r="AR236" s="13">
        <v>2.8400000000000002E-2</v>
      </c>
      <c r="AS236" t="s">
        <v>572</v>
      </c>
      <c r="AU236" s="2">
        <v>44274</v>
      </c>
      <c r="AV236" t="s">
        <v>129</v>
      </c>
      <c r="AW236">
        <v>109.15</v>
      </c>
      <c r="AX236">
        <v>109.95</v>
      </c>
      <c r="AZ236" s="2">
        <f t="shared" si="21"/>
        <v>44274</v>
      </c>
      <c r="BA236" t="s">
        <v>42</v>
      </c>
      <c r="BB236">
        <v>171.38560000000001</v>
      </c>
      <c r="BC236" s="8">
        <v>169.36799999999999</v>
      </c>
      <c r="BE236" t="str">
        <f t="shared" si="22"/>
        <v>POWERGRID44274</v>
      </c>
      <c r="BF236">
        <v>1</v>
      </c>
      <c r="BH236" t="str">
        <f t="shared" si="23"/>
        <v>ONGC44274</v>
      </c>
      <c r="BI236">
        <v>1</v>
      </c>
      <c r="BL236" t="str">
        <f t="shared" si="24"/>
        <v>ONGC44274</v>
      </c>
      <c r="BM236">
        <v>1</v>
      </c>
      <c r="BN236">
        <f t="shared" si="25"/>
        <v>1</v>
      </c>
      <c r="BR236" t="str">
        <f t="shared" si="26"/>
        <v>POWERGRID44274</v>
      </c>
      <c r="BS236">
        <v>1</v>
      </c>
      <c r="BT236">
        <f t="shared" si="27"/>
        <v>1</v>
      </c>
      <c r="BY236" s="12"/>
      <c r="CA236" s="12"/>
      <c r="CC236" s="13"/>
      <c r="CE236" s="13"/>
      <c r="CI236" s="12"/>
      <c r="CK236" s="13"/>
      <c r="CL236" s="13"/>
    </row>
    <row r="237" spans="1:90" x14ac:dyDescent="0.45">
      <c r="A237">
        <v>6</v>
      </c>
      <c r="B237" s="2">
        <v>44274</v>
      </c>
      <c r="C237" s="2">
        <v>44277</v>
      </c>
      <c r="D237" t="s">
        <v>27</v>
      </c>
      <c r="E237" t="s">
        <v>162</v>
      </c>
      <c r="F237" t="s">
        <v>472</v>
      </c>
      <c r="G237">
        <v>250</v>
      </c>
      <c r="H237">
        <v>750</v>
      </c>
      <c r="I237">
        <v>3</v>
      </c>
      <c r="J237">
        <v>2217.9499999999998</v>
      </c>
      <c r="K237">
        <v>1663462.4999999998</v>
      </c>
      <c r="L237">
        <v>2290.9333333300001</v>
      </c>
      <c r="M237">
        <v>54737.499997500207</v>
      </c>
      <c r="N237">
        <v>456.5244374996625</v>
      </c>
      <c r="O237">
        <v>54280.975560000545</v>
      </c>
      <c r="P237">
        <v>1718199.9999975001</v>
      </c>
      <c r="Q237" t="s">
        <v>93</v>
      </c>
      <c r="R237">
        <v>3</v>
      </c>
      <c r="S237">
        <v>2</v>
      </c>
      <c r="T237">
        <v>2</v>
      </c>
      <c r="U237">
        <v>0</v>
      </c>
      <c r="V237">
        <v>900</v>
      </c>
      <c r="W237">
        <v>300</v>
      </c>
      <c r="X237">
        <v>115500</v>
      </c>
      <c r="Y237">
        <v>92500</v>
      </c>
      <c r="Z237">
        <v>4000000</v>
      </c>
      <c r="AA237">
        <v>2</v>
      </c>
      <c r="AC237" t="s">
        <v>678</v>
      </c>
      <c r="AD237" t="s">
        <v>571</v>
      </c>
      <c r="AE237" s="12">
        <v>44274.486111111109</v>
      </c>
      <c r="AF237">
        <v>1194.1969999999999</v>
      </c>
      <c r="AG237" s="12">
        <v>44277.395833333336</v>
      </c>
      <c r="AH237" s="8">
        <v>1202.2460000000001</v>
      </c>
      <c r="AI237" s="13">
        <v>6.7000000000000002E-3</v>
      </c>
      <c r="AJ237">
        <v>11148.75</v>
      </c>
      <c r="AK237" s="13">
        <v>6.7000000000000002E-3</v>
      </c>
      <c r="AL237">
        <v>1385.11</v>
      </c>
      <c r="AM237">
        <v>1654093.88</v>
      </c>
      <c r="AN237">
        <v>-1518205.29</v>
      </c>
      <c r="AO237" s="12">
        <v>84</v>
      </c>
      <c r="AP237">
        <v>132.72</v>
      </c>
      <c r="AQ237" s="13">
        <v>-0.01</v>
      </c>
      <c r="AR237" s="13">
        <v>2.0899999999999998E-2</v>
      </c>
      <c r="AS237" t="s">
        <v>572</v>
      </c>
      <c r="AU237" s="2">
        <v>44274</v>
      </c>
      <c r="AV237" t="s">
        <v>162</v>
      </c>
      <c r="AW237">
        <v>2217.9499999999998</v>
      </c>
      <c r="AX237">
        <v>2290.9333333300001</v>
      </c>
      <c r="AZ237" s="2">
        <f t="shared" si="21"/>
        <v>44274</v>
      </c>
      <c r="BA237" t="s">
        <v>37</v>
      </c>
      <c r="BB237">
        <v>1194.1969999999999</v>
      </c>
      <c r="BC237" s="8">
        <v>1202.2460000000001</v>
      </c>
      <c r="BE237" t="str">
        <f t="shared" si="22"/>
        <v>UBL44274</v>
      </c>
      <c r="BF237">
        <v>1</v>
      </c>
      <c r="BH237" t="str">
        <f t="shared" si="23"/>
        <v>PIIND44274</v>
      </c>
      <c r="BI237">
        <v>1</v>
      </c>
      <c r="BL237" t="str">
        <f t="shared" si="24"/>
        <v>PIIND44274</v>
      </c>
      <c r="BM237">
        <v>1</v>
      </c>
      <c r="BN237">
        <f t="shared" si="25"/>
        <v>1</v>
      </c>
      <c r="BR237" t="str">
        <f t="shared" si="26"/>
        <v>UBL44274</v>
      </c>
      <c r="BS237">
        <v>1</v>
      </c>
      <c r="BT237">
        <f t="shared" si="27"/>
        <v>1</v>
      </c>
      <c r="BY237" s="12"/>
      <c r="CA237" s="12"/>
      <c r="CC237" s="13"/>
      <c r="CE237" s="13"/>
      <c r="CI237" s="12"/>
      <c r="CK237" s="13"/>
      <c r="CL237" s="13"/>
    </row>
    <row r="238" spans="1:90" x14ac:dyDescent="0.45">
      <c r="A238">
        <v>7</v>
      </c>
      <c r="B238" s="2">
        <v>44274</v>
      </c>
      <c r="C238" s="2">
        <v>44277</v>
      </c>
      <c r="D238" t="s">
        <v>27</v>
      </c>
      <c r="E238" t="s">
        <v>42</v>
      </c>
      <c r="F238" t="s">
        <v>447</v>
      </c>
      <c r="G238">
        <v>5333</v>
      </c>
      <c r="H238">
        <v>8000</v>
      </c>
      <c r="I238">
        <v>1.5000937558597411</v>
      </c>
      <c r="J238">
        <v>228.4</v>
      </c>
      <c r="K238">
        <v>1827200</v>
      </c>
      <c r="L238">
        <v>226.07499999999999</v>
      </c>
      <c r="M238">
        <v>-18600.000000000138</v>
      </c>
      <c r="N238">
        <v>490.83300000000003</v>
      </c>
      <c r="O238">
        <v>-19090.833000000137</v>
      </c>
      <c r="P238">
        <v>1808600</v>
      </c>
      <c r="Q238" t="s">
        <v>93</v>
      </c>
      <c r="R238">
        <v>1</v>
      </c>
      <c r="S238">
        <v>0</v>
      </c>
      <c r="T238">
        <v>2</v>
      </c>
      <c r="U238">
        <v>0</v>
      </c>
      <c r="V238">
        <v>900</v>
      </c>
      <c r="W238">
        <v>300</v>
      </c>
      <c r="X238">
        <v>114000</v>
      </c>
      <c r="Y238">
        <v>92500</v>
      </c>
      <c r="Z238">
        <v>4000000</v>
      </c>
      <c r="AA238">
        <v>2</v>
      </c>
      <c r="AC238" t="s">
        <v>613</v>
      </c>
      <c r="AD238" t="s">
        <v>571</v>
      </c>
      <c r="AE238" s="12">
        <v>44274.489583333336</v>
      </c>
      <c r="AF238">
        <v>106.60290000000001</v>
      </c>
      <c r="AG238" s="12">
        <v>44277.395833333336</v>
      </c>
      <c r="AH238" s="8">
        <v>107.6922</v>
      </c>
      <c r="AI238" s="13">
        <v>1.0200000000000001E-2</v>
      </c>
      <c r="AJ238">
        <v>16877.02</v>
      </c>
      <c r="AK238" s="13">
        <v>1.0200000000000001E-2</v>
      </c>
      <c r="AL238">
        <v>15493.46</v>
      </c>
      <c r="AM238">
        <v>1651646.88</v>
      </c>
      <c r="AN238">
        <v>-1501328.27</v>
      </c>
      <c r="AO238" s="12">
        <v>83</v>
      </c>
      <c r="AP238">
        <v>203.34</v>
      </c>
      <c r="AQ238" s="13">
        <v>-4.7000000000000002E-3</v>
      </c>
      <c r="AR238" s="13">
        <v>2.7199999999999998E-2</v>
      </c>
      <c r="AS238" t="s">
        <v>572</v>
      </c>
      <c r="AU238" s="2">
        <v>44274</v>
      </c>
      <c r="AV238" t="s">
        <v>42</v>
      </c>
      <c r="AW238">
        <v>228.4</v>
      </c>
      <c r="AX238">
        <v>226.07499999999999</v>
      </c>
      <c r="AZ238" s="2">
        <f t="shared" si="21"/>
        <v>44274</v>
      </c>
      <c r="BA238" t="s">
        <v>141</v>
      </c>
      <c r="BB238">
        <v>106.60290000000001</v>
      </c>
      <c r="BC238" s="8">
        <v>107.6922</v>
      </c>
      <c r="BE238" t="str">
        <f t="shared" si="22"/>
        <v>NTPC44274</v>
      </c>
      <c r="BF238">
        <v>1</v>
      </c>
      <c r="BH238" t="str">
        <f t="shared" si="23"/>
        <v>POWERGRID44274</v>
      </c>
      <c r="BI238">
        <v>1</v>
      </c>
      <c r="BL238" t="str">
        <f t="shared" si="24"/>
        <v>POWERGRID44274</v>
      </c>
      <c r="BM238">
        <v>1</v>
      </c>
      <c r="BN238">
        <f t="shared" si="25"/>
        <v>1</v>
      </c>
      <c r="BR238" t="str">
        <f t="shared" si="26"/>
        <v>NTPC44274</v>
      </c>
      <c r="BS238">
        <v>1</v>
      </c>
      <c r="BT238">
        <f t="shared" si="27"/>
        <v>1</v>
      </c>
      <c r="BY238" s="12"/>
      <c r="CA238" s="12"/>
      <c r="CC238" s="13"/>
      <c r="CE238" s="13"/>
      <c r="CI238" s="12"/>
      <c r="CK238" s="13"/>
      <c r="CL238" s="13"/>
    </row>
    <row r="239" spans="1:90" x14ac:dyDescent="0.45">
      <c r="A239">
        <v>8</v>
      </c>
      <c r="B239" s="2">
        <v>44274</v>
      </c>
      <c r="C239" s="2">
        <v>44277</v>
      </c>
      <c r="D239" t="s">
        <v>27</v>
      </c>
      <c r="E239" t="s">
        <v>37</v>
      </c>
      <c r="F239" t="s">
        <v>483</v>
      </c>
      <c r="G239">
        <v>350</v>
      </c>
      <c r="H239">
        <v>1400</v>
      </c>
      <c r="I239">
        <v>4</v>
      </c>
      <c r="J239">
        <v>1193.5999999999999</v>
      </c>
      <c r="K239">
        <v>1671039.9999999998</v>
      </c>
      <c r="L239">
        <v>1203.45</v>
      </c>
      <c r="M239">
        <v>13790.000000000191</v>
      </c>
      <c r="N239">
        <v>453.04245000000003</v>
      </c>
      <c r="O239">
        <v>13336.95755000019</v>
      </c>
      <c r="P239">
        <v>1684830</v>
      </c>
      <c r="Q239" t="s">
        <v>93</v>
      </c>
      <c r="R239">
        <v>1</v>
      </c>
      <c r="S239">
        <v>0</v>
      </c>
      <c r="T239">
        <v>2</v>
      </c>
      <c r="U239">
        <v>0</v>
      </c>
      <c r="V239">
        <v>900</v>
      </c>
      <c r="W239">
        <v>300</v>
      </c>
      <c r="X239">
        <v>114000</v>
      </c>
      <c r="Y239">
        <v>92500</v>
      </c>
      <c r="Z239">
        <v>4000000</v>
      </c>
      <c r="AA239">
        <v>2</v>
      </c>
      <c r="AC239" t="s">
        <v>667</v>
      </c>
      <c r="AD239" t="s">
        <v>571</v>
      </c>
      <c r="AE239" s="12">
        <v>44274.496527777781</v>
      </c>
      <c r="AF239">
        <v>2226.7249999999999</v>
      </c>
      <c r="AG239" s="12">
        <v>44277.395833333336</v>
      </c>
      <c r="AH239" s="8">
        <v>2292.7049999999999</v>
      </c>
      <c r="AI239" s="13">
        <v>2.9600000000000001E-2</v>
      </c>
      <c r="AJ239">
        <v>49131.49</v>
      </c>
      <c r="AK239" s="13">
        <v>2.9600000000000001E-2</v>
      </c>
      <c r="AL239">
        <v>744.6422</v>
      </c>
      <c r="AM239">
        <v>1658113.13</v>
      </c>
      <c r="AN239">
        <v>-1452196.77</v>
      </c>
      <c r="AO239" s="12">
        <v>81</v>
      </c>
      <c r="AP239">
        <v>606.55999999999995</v>
      </c>
      <c r="AQ239" s="13">
        <v>-5.3E-3</v>
      </c>
      <c r="AR239" s="13">
        <v>4.2200000000000001E-2</v>
      </c>
      <c r="AS239" t="s">
        <v>572</v>
      </c>
      <c r="AU239" s="2">
        <v>44274</v>
      </c>
      <c r="AV239" t="s">
        <v>37</v>
      </c>
      <c r="AW239">
        <v>1193.5999999999999</v>
      </c>
      <c r="AX239">
        <v>1203.45</v>
      </c>
      <c r="AZ239" s="2">
        <f t="shared" si="21"/>
        <v>44274</v>
      </c>
      <c r="BA239" t="s">
        <v>162</v>
      </c>
      <c r="BB239">
        <v>2226.7249999999999</v>
      </c>
      <c r="BC239" s="8">
        <v>2292.7049999999999</v>
      </c>
      <c r="BE239" t="str">
        <f t="shared" si="22"/>
        <v>PIIND44274</v>
      </c>
      <c r="BF239">
        <v>1</v>
      </c>
      <c r="BH239" t="str">
        <f t="shared" si="23"/>
        <v>UBL44274</v>
      </c>
      <c r="BI239">
        <v>1</v>
      </c>
      <c r="BL239" t="str">
        <f t="shared" si="24"/>
        <v>UBL44274</v>
      </c>
      <c r="BM239">
        <v>1</v>
      </c>
      <c r="BN239">
        <f t="shared" si="25"/>
        <v>1</v>
      </c>
      <c r="BR239" t="str">
        <f t="shared" si="26"/>
        <v>PIIND44274</v>
      </c>
      <c r="BS239">
        <v>1</v>
      </c>
      <c r="BT239">
        <f t="shared" si="27"/>
        <v>1</v>
      </c>
      <c r="BY239" s="12"/>
      <c r="CA239" s="12"/>
      <c r="CC239" s="13"/>
      <c r="CE239" s="13"/>
      <c r="CI239" s="12"/>
      <c r="CK239" s="13"/>
      <c r="CL239" s="13"/>
    </row>
    <row r="240" spans="1:90" x14ac:dyDescent="0.45">
      <c r="A240">
        <v>1</v>
      </c>
      <c r="B240" s="2">
        <v>44277</v>
      </c>
      <c r="C240" s="2">
        <v>44278</v>
      </c>
      <c r="D240" t="s">
        <v>27</v>
      </c>
      <c r="E240" t="s">
        <v>154</v>
      </c>
      <c r="F240" t="s">
        <v>437</v>
      </c>
      <c r="G240">
        <v>500</v>
      </c>
      <c r="H240">
        <v>1000</v>
      </c>
      <c r="I240">
        <v>2</v>
      </c>
      <c r="J240">
        <v>1842.95</v>
      </c>
      <c r="K240">
        <v>1842950</v>
      </c>
      <c r="L240">
        <v>1855.15</v>
      </c>
      <c r="M240">
        <v>12200.000000000045</v>
      </c>
      <c r="N240">
        <v>499.24349999999998</v>
      </c>
      <c r="O240">
        <v>11700.756500000045</v>
      </c>
      <c r="P240">
        <v>1855150</v>
      </c>
      <c r="Q240" t="s">
        <v>93</v>
      </c>
      <c r="R240">
        <v>1</v>
      </c>
      <c r="S240">
        <v>0</v>
      </c>
      <c r="T240">
        <v>1</v>
      </c>
      <c r="U240">
        <v>0</v>
      </c>
      <c r="V240">
        <v>900</v>
      </c>
      <c r="W240">
        <v>300</v>
      </c>
      <c r="X240">
        <v>102500</v>
      </c>
      <c r="Y240">
        <v>92500</v>
      </c>
      <c r="Z240">
        <v>4000000</v>
      </c>
      <c r="AA240">
        <v>2</v>
      </c>
      <c r="AC240" t="s">
        <v>635</v>
      </c>
      <c r="AD240" t="s">
        <v>571</v>
      </c>
      <c r="AE240" s="12">
        <v>44277.434027777781</v>
      </c>
      <c r="AF240">
        <v>1843.848</v>
      </c>
      <c r="AG240" s="12">
        <v>44278.392361111109</v>
      </c>
      <c r="AH240" s="8">
        <v>1854.076</v>
      </c>
      <c r="AI240" s="13">
        <v>5.4999999999999997E-3</v>
      </c>
      <c r="AJ240">
        <v>9483.1</v>
      </c>
      <c r="AK240" s="13">
        <v>5.4999999999999997E-3</v>
      </c>
      <c r="AL240">
        <v>927.1703</v>
      </c>
      <c r="AM240">
        <v>1709560.63</v>
      </c>
      <c r="AN240">
        <v>-1442713.67</v>
      </c>
      <c r="AO240" s="12">
        <v>97</v>
      </c>
      <c r="AP240">
        <v>97.76</v>
      </c>
      <c r="AQ240" s="13">
        <v>-2.7000000000000001E-3</v>
      </c>
      <c r="AR240" s="13">
        <v>1.5599999999999999E-2</v>
      </c>
      <c r="AS240" t="s">
        <v>572</v>
      </c>
      <c r="AU240" s="2">
        <v>44277</v>
      </c>
      <c r="AV240" t="s">
        <v>154</v>
      </c>
      <c r="AW240">
        <v>1842.95</v>
      </c>
      <c r="AX240">
        <v>1855.15</v>
      </c>
      <c r="AZ240" s="2">
        <f t="shared" si="21"/>
        <v>44277</v>
      </c>
      <c r="BA240" t="s">
        <v>154</v>
      </c>
      <c r="BB240">
        <v>1843.848</v>
      </c>
      <c r="BC240" s="8">
        <v>1854.076</v>
      </c>
      <c r="BE240" t="str">
        <f t="shared" si="22"/>
        <v>ACC44277</v>
      </c>
      <c r="BF240">
        <v>1</v>
      </c>
      <c r="BH240" t="str">
        <f t="shared" si="23"/>
        <v>ACC44277</v>
      </c>
      <c r="BI240">
        <v>1</v>
      </c>
      <c r="BL240" t="str">
        <f t="shared" si="24"/>
        <v>ACC44277</v>
      </c>
      <c r="BM240">
        <v>1</v>
      </c>
      <c r="BN240">
        <f t="shared" si="25"/>
        <v>1</v>
      </c>
      <c r="BR240" t="str">
        <f t="shared" si="26"/>
        <v>ACC44277</v>
      </c>
      <c r="BS240">
        <v>1</v>
      </c>
      <c r="BT240">
        <f t="shared" si="27"/>
        <v>1</v>
      </c>
      <c r="BY240" s="12"/>
      <c r="CA240" s="12"/>
      <c r="CC240" s="13"/>
      <c r="CE240" s="13"/>
      <c r="CI240" s="12"/>
      <c r="CK240" s="13"/>
      <c r="CL240" s="13"/>
    </row>
    <row r="241" spans="1:90" x14ac:dyDescent="0.45">
      <c r="A241">
        <v>2</v>
      </c>
      <c r="B241" s="2">
        <v>44277</v>
      </c>
      <c r="C241" s="2">
        <v>44278</v>
      </c>
      <c r="D241" t="s">
        <v>27</v>
      </c>
      <c r="E241" t="s">
        <v>105</v>
      </c>
      <c r="F241" t="s">
        <v>438</v>
      </c>
      <c r="G241">
        <v>3000</v>
      </c>
      <c r="H241">
        <v>6000</v>
      </c>
      <c r="I241">
        <v>2</v>
      </c>
      <c r="J241">
        <v>292.2</v>
      </c>
      <c r="K241">
        <v>1753200</v>
      </c>
      <c r="L241">
        <v>296.55</v>
      </c>
      <c r="M241">
        <v>26100.000000000138</v>
      </c>
      <c r="N241">
        <v>476.88749999999999</v>
      </c>
      <c r="O241">
        <v>25623.112500000138</v>
      </c>
      <c r="P241">
        <v>1779300</v>
      </c>
      <c r="Q241" t="s">
        <v>93</v>
      </c>
      <c r="R241">
        <v>1</v>
      </c>
      <c r="S241">
        <v>0</v>
      </c>
      <c r="T241">
        <v>1</v>
      </c>
      <c r="U241">
        <v>0</v>
      </c>
      <c r="V241">
        <v>900</v>
      </c>
      <c r="W241">
        <v>300</v>
      </c>
      <c r="X241">
        <v>102500</v>
      </c>
      <c r="Y241">
        <v>92500</v>
      </c>
      <c r="Z241">
        <v>4000000</v>
      </c>
      <c r="AA241">
        <v>2</v>
      </c>
      <c r="AC241" t="s">
        <v>636</v>
      </c>
      <c r="AD241" t="s">
        <v>571</v>
      </c>
      <c r="AE241" s="12">
        <v>44277.434027777781</v>
      </c>
      <c r="AF241">
        <v>292.32130000000001</v>
      </c>
      <c r="AG241" s="12">
        <v>44278.392361111109</v>
      </c>
      <c r="AH241" s="8">
        <v>296.40879999999999</v>
      </c>
      <c r="AI241" s="13">
        <v>1.4E-2</v>
      </c>
      <c r="AJ241">
        <v>23904.62</v>
      </c>
      <c r="AK241" s="13">
        <v>1.4E-2</v>
      </c>
      <c r="AL241">
        <v>5848.2240000000002</v>
      </c>
      <c r="AM241">
        <v>1709560.63</v>
      </c>
      <c r="AN241">
        <v>-1418809.06</v>
      </c>
      <c r="AO241" s="12">
        <v>97</v>
      </c>
      <c r="AP241">
        <v>246.44</v>
      </c>
      <c r="AQ241" s="13">
        <v>-7.3000000000000001E-3</v>
      </c>
      <c r="AR241" s="13">
        <v>2.76E-2</v>
      </c>
      <c r="AS241" t="s">
        <v>572</v>
      </c>
      <c r="AU241" s="2">
        <v>44277</v>
      </c>
      <c r="AV241" t="s">
        <v>105</v>
      </c>
      <c r="AW241">
        <v>292.2</v>
      </c>
      <c r="AX241">
        <v>296.55</v>
      </c>
      <c r="AZ241" s="2">
        <f t="shared" si="21"/>
        <v>44277</v>
      </c>
      <c r="BA241" t="s">
        <v>105</v>
      </c>
      <c r="BB241">
        <v>292.32130000000001</v>
      </c>
      <c r="BC241" s="8">
        <v>296.40879999999999</v>
      </c>
      <c r="BE241" t="str">
        <f t="shared" si="22"/>
        <v>AMBUJACEM44277</v>
      </c>
      <c r="BF241">
        <v>1</v>
      </c>
      <c r="BH241" t="str">
        <f t="shared" si="23"/>
        <v>AMBUJACEM44277</v>
      </c>
      <c r="BI241">
        <v>1</v>
      </c>
      <c r="BL241" t="str">
        <f t="shared" si="24"/>
        <v>AMBUJACEM44277</v>
      </c>
      <c r="BM241">
        <v>1</v>
      </c>
      <c r="BN241">
        <f t="shared" si="25"/>
        <v>1</v>
      </c>
      <c r="BR241" t="str">
        <f t="shared" si="26"/>
        <v>AMBUJACEM44277</v>
      </c>
      <c r="BS241">
        <v>1</v>
      </c>
      <c r="BT241">
        <f t="shared" si="27"/>
        <v>1</v>
      </c>
      <c r="BY241" s="12"/>
      <c r="CA241" s="12"/>
      <c r="CC241" s="13"/>
      <c r="CE241" s="13"/>
      <c r="CI241" s="12"/>
      <c r="CK241" s="13"/>
      <c r="CL241" s="13"/>
    </row>
    <row r="242" spans="1:90" x14ac:dyDescent="0.45">
      <c r="A242">
        <v>3</v>
      </c>
      <c r="B242" s="2">
        <v>44277</v>
      </c>
      <c r="C242" s="2">
        <v>44278</v>
      </c>
      <c r="D242" t="s">
        <v>27</v>
      </c>
      <c r="E242" t="s">
        <v>138</v>
      </c>
      <c r="F242" t="s">
        <v>451</v>
      </c>
      <c r="G242">
        <v>650</v>
      </c>
      <c r="H242">
        <v>1300</v>
      </c>
      <c r="I242">
        <v>2</v>
      </c>
      <c r="J242">
        <v>1360.15</v>
      </c>
      <c r="K242">
        <v>1768195.0000000002</v>
      </c>
      <c r="L242">
        <v>1411.3</v>
      </c>
      <c r="M242">
        <v>66494.999999999825</v>
      </c>
      <c r="N242">
        <v>486.389475</v>
      </c>
      <c r="O242">
        <v>66008.610524999822</v>
      </c>
      <c r="P242">
        <v>1834690</v>
      </c>
      <c r="Q242" t="s">
        <v>93</v>
      </c>
      <c r="R242">
        <v>1</v>
      </c>
      <c r="S242">
        <v>0</v>
      </c>
      <c r="T242">
        <v>1</v>
      </c>
      <c r="U242">
        <v>0</v>
      </c>
      <c r="V242">
        <v>900</v>
      </c>
      <c r="W242">
        <v>300</v>
      </c>
      <c r="X242">
        <v>102500</v>
      </c>
      <c r="Y242">
        <v>92500</v>
      </c>
      <c r="Z242">
        <v>4000000</v>
      </c>
      <c r="AA242">
        <v>2</v>
      </c>
      <c r="AC242" t="s">
        <v>649</v>
      </c>
      <c r="AD242" t="s">
        <v>571</v>
      </c>
      <c r="AE242" s="12">
        <v>44277.434027777781</v>
      </c>
      <c r="AF242">
        <v>1360.83</v>
      </c>
      <c r="AG242" s="12">
        <v>44278.392361111109</v>
      </c>
      <c r="AH242" s="8">
        <v>1410.605</v>
      </c>
      <c r="AI242" s="13">
        <v>3.6600000000000001E-2</v>
      </c>
      <c r="AJ242">
        <v>62530.5</v>
      </c>
      <c r="AK242" s="13">
        <v>3.6600000000000001E-2</v>
      </c>
      <c r="AL242">
        <v>1256.2629999999999</v>
      </c>
      <c r="AM242">
        <v>1709560.75</v>
      </c>
      <c r="AN242">
        <v>-1356278.56</v>
      </c>
      <c r="AO242" s="12">
        <v>97</v>
      </c>
      <c r="AP242">
        <v>644.64</v>
      </c>
      <c r="AQ242" s="13">
        <v>-1.6999999999999999E-3</v>
      </c>
      <c r="AR242" s="13">
        <v>4.7E-2</v>
      </c>
      <c r="AS242" t="s">
        <v>572</v>
      </c>
      <c r="AU242" s="2">
        <v>44277</v>
      </c>
      <c r="AV242" t="s">
        <v>138</v>
      </c>
      <c r="AW242">
        <v>1360.15</v>
      </c>
      <c r="AX242">
        <v>1411.3</v>
      </c>
      <c r="AZ242" s="2">
        <f t="shared" si="21"/>
        <v>44277</v>
      </c>
      <c r="BA242" t="s">
        <v>138</v>
      </c>
      <c r="BB242">
        <v>1360.83</v>
      </c>
      <c r="BC242" s="8">
        <v>1410.605</v>
      </c>
      <c r="BE242" t="str">
        <f t="shared" si="22"/>
        <v>GODREJPROP44277</v>
      </c>
      <c r="BF242">
        <v>1</v>
      </c>
      <c r="BH242" t="str">
        <f t="shared" si="23"/>
        <v>GODREJPROP44277</v>
      </c>
      <c r="BI242">
        <v>1</v>
      </c>
      <c r="BL242" t="str">
        <f t="shared" si="24"/>
        <v>GODREJPROP44277</v>
      </c>
      <c r="BM242">
        <v>1</v>
      </c>
      <c r="BN242">
        <f t="shared" si="25"/>
        <v>1</v>
      </c>
      <c r="BR242" t="str">
        <f t="shared" si="26"/>
        <v>GODREJPROP44277</v>
      </c>
      <c r="BS242">
        <v>1</v>
      </c>
      <c r="BT242">
        <f t="shared" si="27"/>
        <v>1</v>
      </c>
      <c r="BY242" s="12"/>
      <c r="CA242" s="12"/>
      <c r="CC242" s="13"/>
      <c r="CE242" s="13"/>
      <c r="CI242" s="12"/>
      <c r="CK242" s="13"/>
      <c r="CL242" s="13"/>
    </row>
    <row r="243" spans="1:90" x14ac:dyDescent="0.45">
      <c r="A243">
        <v>1</v>
      </c>
      <c r="B243" s="2">
        <v>44278</v>
      </c>
      <c r="C243" s="2">
        <v>44279</v>
      </c>
      <c r="D243" t="s">
        <v>27</v>
      </c>
      <c r="E243" t="s">
        <v>63</v>
      </c>
      <c r="F243" t="s">
        <v>384</v>
      </c>
      <c r="G243">
        <v>2000</v>
      </c>
      <c r="H243">
        <v>2000</v>
      </c>
      <c r="I243">
        <v>1</v>
      </c>
      <c r="J243">
        <v>1063</v>
      </c>
      <c r="K243">
        <v>2126000</v>
      </c>
      <c r="L243">
        <v>1089.05</v>
      </c>
      <c r="M243">
        <v>52099.999999999913</v>
      </c>
      <c r="N243">
        <v>581.05349999999999</v>
      </c>
      <c r="O243">
        <v>51518.946499999911</v>
      </c>
      <c r="P243">
        <v>2178100</v>
      </c>
      <c r="Q243" t="s">
        <v>93</v>
      </c>
      <c r="R243">
        <v>1</v>
      </c>
      <c r="S243">
        <v>0</v>
      </c>
      <c r="T243">
        <v>1</v>
      </c>
      <c r="U243">
        <v>0</v>
      </c>
      <c r="V243">
        <v>900</v>
      </c>
      <c r="W243">
        <v>300</v>
      </c>
      <c r="X243">
        <v>114000</v>
      </c>
      <c r="Y243">
        <v>92500</v>
      </c>
      <c r="Z243">
        <v>4000000</v>
      </c>
      <c r="AA243">
        <v>2</v>
      </c>
      <c r="AC243" t="s">
        <v>579</v>
      </c>
      <c r="AD243" t="s">
        <v>571</v>
      </c>
      <c r="AE243" s="12">
        <v>44278.486111111109</v>
      </c>
      <c r="AF243">
        <v>1063.5239999999999</v>
      </c>
      <c r="AG243" s="12">
        <v>44279.392361111109</v>
      </c>
      <c r="AH243" s="8">
        <v>1088.4970000000001</v>
      </c>
      <c r="AI243" s="13">
        <v>2.35E-2</v>
      </c>
      <c r="AJ243">
        <v>40593.279999999999</v>
      </c>
      <c r="AK243" s="13">
        <v>2.35E-2</v>
      </c>
      <c r="AL243">
        <v>1625.4870000000001</v>
      </c>
      <c r="AM243">
        <v>1728744.38</v>
      </c>
      <c r="AN243">
        <v>-1315685.28</v>
      </c>
      <c r="AO243" s="12">
        <v>82</v>
      </c>
      <c r="AP243">
        <v>495.04</v>
      </c>
      <c r="AQ243" s="13">
        <v>-1.55E-2</v>
      </c>
      <c r="AR243" s="13">
        <v>2.6700000000000002E-2</v>
      </c>
      <c r="AS243" t="s">
        <v>572</v>
      </c>
      <c r="AU243" s="2">
        <v>44278</v>
      </c>
      <c r="AV243" t="s">
        <v>63</v>
      </c>
      <c r="AW243">
        <v>1063</v>
      </c>
      <c r="AX243">
        <v>1089.05</v>
      </c>
      <c r="AZ243" s="2">
        <f t="shared" si="21"/>
        <v>44278</v>
      </c>
      <c r="BA243" t="s">
        <v>63</v>
      </c>
      <c r="BB243">
        <v>1063.5239999999999</v>
      </c>
      <c r="BC243" s="8">
        <v>1088.4970000000001</v>
      </c>
      <c r="BE243" t="str">
        <f t="shared" si="22"/>
        <v>ADANIENT44278</v>
      </c>
      <c r="BF243">
        <v>1</v>
      </c>
      <c r="BH243" t="str">
        <f t="shared" si="23"/>
        <v>ADANIENT44278</v>
      </c>
      <c r="BI243">
        <v>1</v>
      </c>
      <c r="BL243" t="str">
        <f t="shared" si="24"/>
        <v>ADANIENT44278</v>
      </c>
      <c r="BM243">
        <v>1</v>
      </c>
      <c r="BN243">
        <f t="shared" si="25"/>
        <v>1</v>
      </c>
      <c r="BR243" t="str">
        <f t="shared" si="26"/>
        <v>ADANIENT44278</v>
      </c>
      <c r="BS243">
        <v>1</v>
      </c>
      <c r="BT243">
        <f t="shared" si="27"/>
        <v>1</v>
      </c>
      <c r="BY243" s="12"/>
      <c r="CA243" s="12"/>
      <c r="CC243" s="13"/>
      <c r="CE243" s="13"/>
      <c r="CI243" s="12"/>
      <c r="CK243" s="13"/>
      <c r="CL243" s="13"/>
    </row>
    <row r="244" spans="1:90" x14ac:dyDescent="0.45">
      <c r="A244">
        <v>2</v>
      </c>
      <c r="B244" s="2">
        <v>44278</v>
      </c>
      <c r="C244" s="2">
        <v>44279</v>
      </c>
      <c r="D244" t="s">
        <v>27</v>
      </c>
      <c r="E244" t="s">
        <v>86</v>
      </c>
      <c r="F244" t="s">
        <v>421</v>
      </c>
      <c r="G244">
        <v>500</v>
      </c>
      <c r="H244">
        <v>1000</v>
      </c>
      <c r="I244">
        <v>2</v>
      </c>
      <c r="J244">
        <v>1752.9</v>
      </c>
      <c r="K244">
        <v>1752900</v>
      </c>
      <c r="L244">
        <v>1751.425</v>
      </c>
      <c r="M244">
        <v>-1475.0000000001364</v>
      </c>
      <c r="N244">
        <v>473.08387499999998</v>
      </c>
      <c r="O244">
        <v>-1948.0838750001365</v>
      </c>
      <c r="P244">
        <v>1751425</v>
      </c>
      <c r="Q244" t="s">
        <v>93</v>
      </c>
      <c r="R244">
        <v>1</v>
      </c>
      <c r="S244">
        <v>0</v>
      </c>
      <c r="T244">
        <v>2</v>
      </c>
      <c r="U244">
        <v>0</v>
      </c>
      <c r="V244">
        <v>900</v>
      </c>
      <c r="W244">
        <v>300</v>
      </c>
      <c r="X244">
        <v>114000</v>
      </c>
      <c r="Y244">
        <v>92500</v>
      </c>
      <c r="Z244">
        <v>4000000</v>
      </c>
      <c r="AA244">
        <v>2</v>
      </c>
      <c r="AC244" t="s">
        <v>617</v>
      </c>
      <c r="AD244" t="s">
        <v>571</v>
      </c>
      <c r="AE244" s="12">
        <v>44278.486111111109</v>
      </c>
      <c r="AF244">
        <v>1753.768</v>
      </c>
      <c r="AG244" s="12">
        <v>44279.395833333336</v>
      </c>
      <c r="AH244" s="8">
        <v>1749.798</v>
      </c>
      <c r="AI244" s="13">
        <v>-2.3E-3</v>
      </c>
      <c r="AJ244">
        <v>-3913.35</v>
      </c>
      <c r="AK244" s="13">
        <v>-2.3E-3</v>
      </c>
      <c r="AL244">
        <v>985.73170000000005</v>
      </c>
      <c r="AM244">
        <v>1728744.25</v>
      </c>
      <c r="AN244">
        <v>-1319598.6299999999</v>
      </c>
      <c r="AO244" s="12">
        <v>83</v>
      </c>
      <c r="AP244">
        <v>-47.15</v>
      </c>
      <c r="AQ244" s="13">
        <v>-1.03E-2</v>
      </c>
      <c r="AR244" s="13">
        <v>1.72E-2</v>
      </c>
      <c r="AS244" t="s">
        <v>572</v>
      </c>
      <c r="AU244" s="2">
        <v>44278</v>
      </c>
      <c r="AV244" t="s">
        <v>86</v>
      </c>
      <c r="AW244">
        <v>1752.9</v>
      </c>
      <c r="AX244">
        <v>1751.425</v>
      </c>
      <c r="AZ244" s="2">
        <f t="shared" si="21"/>
        <v>44278</v>
      </c>
      <c r="BA244" t="s">
        <v>86</v>
      </c>
      <c r="BB244">
        <v>1753.768</v>
      </c>
      <c r="BC244" s="8">
        <v>1749.798</v>
      </c>
      <c r="BE244" t="str">
        <f t="shared" si="22"/>
        <v>INDIGO44278</v>
      </c>
      <c r="BF244">
        <v>1</v>
      </c>
      <c r="BH244" t="str">
        <f t="shared" si="23"/>
        <v>INDIGO44278</v>
      </c>
      <c r="BI244">
        <v>1</v>
      </c>
      <c r="BL244" t="str">
        <f t="shared" si="24"/>
        <v>INDIGO44278</v>
      </c>
      <c r="BM244">
        <v>1</v>
      </c>
      <c r="BN244">
        <f t="shared" si="25"/>
        <v>1</v>
      </c>
      <c r="BR244" t="str">
        <f t="shared" si="26"/>
        <v>INDIGO44278</v>
      </c>
      <c r="BS244">
        <v>1</v>
      </c>
      <c r="BT244">
        <f t="shared" si="27"/>
        <v>1</v>
      </c>
      <c r="BY244" s="12"/>
      <c r="CA244" s="12"/>
      <c r="CC244" s="13"/>
      <c r="CE244" s="13"/>
      <c r="CI244" s="12"/>
      <c r="CK244" s="13"/>
      <c r="CL244" s="13"/>
    </row>
    <row r="245" spans="1:90" x14ac:dyDescent="0.45">
      <c r="A245">
        <v>1</v>
      </c>
      <c r="B245" s="2">
        <v>44279</v>
      </c>
      <c r="C245" s="2">
        <v>44280</v>
      </c>
      <c r="D245" t="s">
        <v>27</v>
      </c>
      <c r="E245" t="s">
        <v>155</v>
      </c>
      <c r="F245" t="s">
        <v>388</v>
      </c>
      <c r="G245">
        <v>425</v>
      </c>
      <c r="H245">
        <v>1275</v>
      </c>
      <c r="I245">
        <v>3</v>
      </c>
      <c r="J245">
        <v>1349.58333333</v>
      </c>
      <c r="K245">
        <v>1720718.7499957499</v>
      </c>
      <c r="L245">
        <v>1311.5166666699999</v>
      </c>
      <c r="M245">
        <v>-48534.999991500015</v>
      </c>
      <c r="N245">
        <v>458.04183749999999</v>
      </c>
      <c r="O245">
        <v>-48993.041829000016</v>
      </c>
      <c r="P245">
        <v>1672183.7500042499</v>
      </c>
      <c r="Q245" t="s">
        <v>93</v>
      </c>
      <c r="R245">
        <v>1</v>
      </c>
      <c r="S245">
        <v>0</v>
      </c>
      <c r="T245">
        <v>2</v>
      </c>
      <c r="U245">
        <v>0</v>
      </c>
      <c r="V245">
        <v>900</v>
      </c>
      <c r="W245">
        <v>300</v>
      </c>
      <c r="X245">
        <v>114000</v>
      </c>
      <c r="Y245">
        <v>92500</v>
      </c>
      <c r="Z245">
        <v>4000000</v>
      </c>
      <c r="AA245">
        <v>2</v>
      </c>
      <c r="AC245" t="s">
        <v>679</v>
      </c>
      <c r="AD245" t="s">
        <v>571</v>
      </c>
      <c r="AE245" s="12">
        <v>44279.486111111109</v>
      </c>
      <c r="AF245">
        <v>677.04340000000002</v>
      </c>
      <c r="AG245" s="12">
        <v>44280.395833333336</v>
      </c>
      <c r="AH245" s="8">
        <v>659.58979999999997</v>
      </c>
      <c r="AI245" s="13">
        <v>-2.58E-2</v>
      </c>
      <c r="AJ245">
        <v>-44754.67</v>
      </c>
      <c r="AK245" s="13">
        <v>-2.58E-2</v>
      </c>
      <c r="AL245">
        <v>2564.2080000000001</v>
      </c>
      <c r="AM245">
        <v>1736080.25</v>
      </c>
      <c r="AN245">
        <v>-1364353.3</v>
      </c>
      <c r="AO245" s="12">
        <v>83</v>
      </c>
      <c r="AP245">
        <v>-539.21</v>
      </c>
      <c r="AQ245" s="13">
        <v>-2.7300000000000001E-2</v>
      </c>
      <c r="AR245" s="13">
        <v>4.2799999999999998E-2</v>
      </c>
      <c r="AS245" t="s">
        <v>572</v>
      </c>
      <c r="AU245" s="2">
        <v>44279</v>
      </c>
      <c r="AV245" t="s">
        <v>155</v>
      </c>
      <c r="AW245">
        <v>1349.58333333</v>
      </c>
      <c r="AX245">
        <v>1311.5166666699999</v>
      </c>
      <c r="AZ245" s="2">
        <f t="shared" si="21"/>
        <v>44279</v>
      </c>
      <c r="BA245" t="s">
        <v>155</v>
      </c>
      <c r="BB245">
        <v>677.04340000000002</v>
      </c>
      <c r="BC245" s="8">
        <v>659.58979999999997</v>
      </c>
      <c r="BE245" t="str">
        <f t="shared" si="22"/>
        <v>AARTIIND44279</v>
      </c>
      <c r="BF245">
        <v>1</v>
      </c>
      <c r="BH245" t="str">
        <f t="shared" si="23"/>
        <v>AARTIIND44279</v>
      </c>
      <c r="BI245">
        <v>1</v>
      </c>
      <c r="BL245" t="str">
        <f t="shared" si="24"/>
        <v>AARTIIND44279</v>
      </c>
      <c r="BM245">
        <v>1</v>
      </c>
      <c r="BN245">
        <f t="shared" si="25"/>
        <v>1</v>
      </c>
      <c r="BR245" t="str">
        <f t="shared" si="26"/>
        <v>AARTIIND44279</v>
      </c>
      <c r="BS245">
        <v>1</v>
      </c>
      <c r="BT245">
        <f t="shared" si="27"/>
        <v>1</v>
      </c>
      <c r="BY245" s="12"/>
      <c r="CA245" s="12"/>
      <c r="CC245" s="13"/>
      <c r="CE245" s="13"/>
      <c r="CI245" s="12"/>
      <c r="CK245" s="13"/>
      <c r="CL245" s="13"/>
    </row>
    <row r="246" spans="1:90" x14ac:dyDescent="0.45">
      <c r="A246">
        <v>1</v>
      </c>
      <c r="B246" s="2">
        <v>44287</v>
      </c>
      <c r="C246" s="2">
        <v>44291</v>
      </c>
      <c r="D246" t="s">
        <v>27</v>
      </c>
      <c r="E246" t="s">
        <v>84</v>
      </c>
      <c r="F246" t="s">
        <v>397</v>
      </c>
      <c r="G246">
        <v>4300</v>
      </c>
      <c r="H246">
        <v>4300</v>
      </c>
      <c r="I246">
        <v>1</v>
      </c>
      <c r="J246">
        <v>343.45</v>
      </c>
      <c r="K246">
        <v>1476835</v>
      </c>
      <c r="L246">
        <v>353.75</v>
      </c>
      <c r="M246">
        <v>44290.000000000051</v>
      </c>
      <c r="N246">
        <v>404.72460000000001</v>
      </c>
      <c r="O246">
        <v>43885.27540000005</v>
      </c>
      <c r="P246">
        <v>1521125</v>
      </c>
      <c r="Q246" t="s">
        <v>93</v>
      </c>
      <c r="R246">
        <v>1</v>
      </c>
      <c r="S246">
        <v>0</v>
      </c>
      <c r="T246">
        <v>1</v>
      </c>
      <c r="U246">
        <v>0</v>
      </c>
      <c r="V246">
        <v>900</v>
      </c>
      <c r="W246">
        <v>300</v>
      </c>
      <c r="X246">
        <v>114000</v>
      </c>
      <c r="Y246">
        <v>92500</v>
      </c>
      <c r="Z246">
        <v>4000000</v>
      </c>
      <c r="AA246">
        <v>2</v>
      </c>
      <c r="AC246" t="s">
        <v>593</v>
      </c>
      <c r="AD246" t="s">
        <v>571</v>
      </c>
      <c r="AE246" s="12">
        <v>44287.486111111109</v>
      </c>
      <c r="AF246">
        <v>343.50040000000001</v>
      </c>
      <c r="AG246" s="12">
        <v>44291.395833333336</v>
      </c>
      <c r="AH246" s="8">
        <v>348.85079999999999</v>
      </c>
      <c r="AI246" s="13">
        <v>1.5599999999999999E-2</v>
      </c>
      <c r="AJ246">
        <v>26901.96</v>
      </c>
      <c r="AK246" s="13">
        <v>1.5599999999999999E-2</v>
      </c>
      <c r="AL246">
        <v>5028.027</v>
      </c>
      <c r="AM246">
        <v>1727129.38</v>
      </c>
      <c r="AN246">
        <v>-1337451.3400000001</v>
      </c>
      <c r="AO246" s="12">
        <v>83</v>
      </c>
      <c r="AP246">
        <v>324.12</v>
      </c>
      <c r="AQ246" s="13">
        <v>-6.9999999999999999E-4</v>
      </c>
      <c r="AR246" s="13">
        <v>3.2199999999999999E-2</v>
      </c>
      <c r="AS246" t="s">
        <v>572</v>
      </c>
      <c r="AU246" s="2">
        <v>44287</v>
      </c>
      <c r="AV246" t="s">
        <v>84</v>
      </c>
      <c r="AW246">
        <v>343.45</v>
      </c>
      <c r="AX246">
        <v>353.75</v>
      </c>
      <c r="AZ246" s="2">
        <f t="shared" si="21"/>
        <v>44287</v>
      </c>
      <c r="BA246" t="s">
        <v>84</v>
      </c>
      <c r="BB246">
        <v>343.50040000000001</v>
      </c>
      <c r="BC246" s="8">
        <v>348.85079999999999</v>
      </c>
      <c r="BE246" t="str">
        <f t="shared" si="22"/>
        <v>HINDALCO44287</v>
      </c>
      <c r="BF246">
        <v>1</v>
      </c>
      <c r="BH246" t="str">
        <f t="shared" si="23"/>
        <v>HINDALCO44287</v>
      </c>
      <c r="BI246">
        <v>1</v>
      </c>
      <c r="BL246" t="str">
        <f t="shared" si="24"/>
        <v>HINDALCO44287</v>
      </c>
      <c r="BM246">
        <v>1</v>
      </c>
      <c r="BN246">
        <f t="shared" si="25"/>
        <v>1</v>
      </c>
      <c r="BR246" t="str">
        <f t="shared" si="26"/>
        <v>HINDALCO44287</v>
      </c>
      <c r="BS246">
        <v>1</v>
      </c>
      <c r="BT246">
        <f t="shared" si="27"/>
        <v>1</v>
      </c>
      <c r="BY246" s="12"/>
      <c r="CA246" s="12"/>
      <c r="CC246" s="13"/>
      <c r="CE246" s="13"/>
      <c r="CI246" s="12"/>
      <c r="CK246" s="13"/>
      <c r="CL246" s="13"/>
    </row>
    <row r="247" spans="1:90" x14ac:dyDescent="0.45">
      <c r="A247">
        <v>2</v>
      </c>
      <c r="B247" s="2">
        <v>44287</v>
      </c>
      <c r="C247" s="2">
        <v>44291</v>
      </c>
      <c r="D247" t="s">
        <v>27</v>
      </c>
      <c r="E247" t="s">
        <v>51</v>
      </c>
      <c r="F247" t="s">
        <v>398</v>
      </c>
      <c r="G247">
        <v>5000</v>
      </c>
      <c r="H247">
        <v>5000</v>
      </c>
      <c r="I247">
        <v>1</v>
      </c>
      <c r="J247">
        <v>363.3</v>
      </c>
      <c r="K247">
        <v>1816500</v>
      </c>
      <c r="L247">
        <v>372.25</v>
      </c>
      <c r="M247">
        <v>44749.999999999942</v>
      </c>
      <c r="N247">
        <v>496.49625000000003</v>
      </c>
      <c r="O247">
        <v>44253.503749999945</v>
      </c>
      <c r="P247">
        <v>1861250</v>
      </c>
      <c r="Q247" t="s">
        <v>93</v>
      </c>
      <c r="R247">
        <v>1</v>
      </c>
      <c r="S247">
        <v>0</v>
      </c>
      <c r="T247">
        <v>2</v>
      </c>
      <c r="U247">
        <v>0</v>
      </c>
      <c r="V247">
        <v>900</v>
      </c>
      <c r="W247">
        <v>300</v>
      </c>
      <c r="X247">
        <v>114000</v>
      </c>
      <c r="Y247">
        <v>92500</v>
      </c>
      <c r="Z247">
        <v>4000000</v>
      </c>
      <c r="AA247">
        <v>2</v>
      </c>
      <c r="AC247" t="s">
        <v>594</v>
      </c>
      <c r="AD247" t="s">
        <v>571</v>
      </c>
      <c r="AE247" s="12">
        <v>44287.486111111109</v>
      </c>
      <c r="AF247">
        <v>363.40649999999999</v>
      </c>
      <c r="AG247" s="12">
        <v>44291.395833333336</v>
      </c>
      <c r="AH247" s="8">
        <v>372.1275</v>
      </c>
      <c r="AI247" s="13">
        <v>2.4E-2</v>
      </c>
      <c r="AJ247">
        <v>41447.51</v>
      </c>
      <c r="AK247" s="13">
        <v>2.4E-2</v>
      </c>
      <c r="AL247">
        <v>4752.6099999999997</v>
      </c>
      <c r="AM247">
        <v>1727129.25</v>
      </c>
      <c r="AN247">
        <v>-1296003.83</v>
      </c>
      <c r="AO247" s="12">
        <v>83</v>
      </c>
      <c r="AP247">
        <v>499.37</v>
      </c>
      <c r="AQ247" s="13">
        <v>-5.9999999999999995E-4</v>
      </c>
      <c r="AR247" s="13">
        <v>5.2999999999999999E-2</v>
      </c>
      <c r="AS247" t="s">
        <v>572</v>
      </c>
      <c r="AU247" s="2">
        <v>44287</v>
      </c>
      <c r="AV247" t="s">
        <v>51</v>
      </c>
      <c r="AW247">
        <v>363.3</v>
      </c>
      <c r="AX247">
        <v>372.25</v>
      </c>
      <c r="AZ247" s="2">
        <f t="shared" si="21"/>
        <v>44287</v>
      </c>
      <c r="BA247" t="s">
        <v>51</v>
      </c>
      <c r="BB247">
        <v>363.40649999999999</v>
      </c>
      <c r="BC247" s="8">
        <v>372.1275</v>
      </c>
      <c r="BE247" t="str">
        <f t="shared" si="22"/>
        <v>JINDALSTEL44287</v>
      </c>
      <c r="BF247">
        <v>1</v>
      </c>
      <c r="BH247" t="str">
        <f t="shared" si="23"/>
        <v>JINDALSTEL44287</v>
      </c>
      <c r="BI247">
        <v>1</v>
      </c>
      <c r="BL247" t="str">
        <f t="shared" si="24"/>
        <v>JINDALSTEL44287</v>
      </c>
      <c r="BM247">
        <v>1</v>
      </c>
      <c r="BN247">
        <f t="shared" si="25"/>
        <v>1</v>
      </c>
      <c r="BR247" t="str">
        <f t="shared" si="26"/>
        <v>JINDALSTEL44287</v>
      </c>
      <c r="BS247">
        <v>1</v>
      </c>
      <c r="BT247">
        <f t="shared" si="27"/>
        <v>1</v>
      </c>
      <c r="BY247" s="12"/>
      <c r="CA247" s="12"/>
      <c r="CC247" s="13"/>
      <c r="CE247" s="13"/>
      <c r="CI247" s="12"/>
      <c r="CK247" s="13"/>
      <c r="CL247" s="13"/>
    </row>
    <row r="248" spans="1:90" x14ac:dyDescent="0.45">
      <c r="A248">
        <v>3</v>
      </c>
      <c r="B248" s="2">
        <v>44287</v>
      </c>
      <c r="C248" s="2">
        <v>44291</v>
      </c>
      <c r="D248" t="s">
        <v>27</v>
      </c>
      <c r="E248" t="s">
        <v>79</v>
      </c>
      <c r="F248" t="s">
        <v>476</v>
      </c>
      <c r="G248">
        <v>2700</v>
      </c>
      <c r="H248">
        <v>2700</v>
      </c>
      <c r="I248">
        <v>1</v>
      </c>
      <c r="J248">
        <v>500.1</v>
      </c>
      <c r="K248">
        <v>1350270</v>
      </c>
      <c r="L248">
        <v>519.70000000000005</v>
      </c>
      <c r="M248">
        <v>52920.000000000058</v>
      </c>
      <c r="N248">
        <v>371.71710000000002</v>
      </c>
      <c r="O248">
        <v>52548.282900000057</v>
      </c>
      <c r="P248">
        <v>1403190.0000000002</v>
      </c>
      <c r="Q248" t="s">
        <v>93</v>
      </c>
      <c r="R248">
        <v>2</v>
      </c>
      <c r="S248">
        <v>1</v>
      </c>
      <c r="T248">
        <v>2</v>
      </c>
      <c r="U248">
        <v>0</v>
      </c>
      <c r="V248">
        <v>900</v>
      </c>
      <c r="W248">
        <v>300</v>
      </c>
      <c r="X248">
        <v>114500</v>
      </c>
      <c r="Y248">
        <v>92500</v>
      </c>
      <c r="Z248">
        <v>4000000</v>
      </c>
      <c r="AA248">
        <v>2</v>
      </c>
      <c r="AC248" t="s">
        <v>660</v>
      </c>
      <c r="AD248" t="s">
        <v>571</v>
      </c>
      <c r="AE248" s="12">
        <v>44287.486111111109</v>
      </c>
      <c r="AF248">
        <v>58.021909999999998</v>
      </c>
      <c r="AG248" s="12">
        <v>44291.395833333336</v>
      </c>
      <c r="AH248" s="8">
        <v>58.691249999999997</v>
      </c>
      <c r="AI248" s="13">
        <v>1.15E-2</v>
      </c>
      <c r="AJ248">
        <v>19924.14</v>
      </c>
      <c r="AK248" s="13">
        <v>1.15E-2</v>
      </c>
      <c r="AL248">
        <v>29766.85</v>
      </c>
      <c r="AM248">
        <v>1727129.25</v>
      </c>
      <c r="AN248">
        <v>-1276079.69</v>
      </c>
      <c r="AO248" s="12">
        <v>83</v>
      </c>
      <c r="AP248">
        <v>240.05</v>
      </c>
      <c r="AQ248" s="13">
        <v>-1.1599999999999999E-2</v>
      </c>
      <c r="AR248" s="13">
        <v>2.98E-2</v>
      </c>
      <c r="AS248" t="s">
        <v>572</v>
      </c>
      <c r="AU248" s="2">
        <v>44287</v>
      </c>
      <c r="AV248" t="s">
        <v>79</v>
      </c>
      <c r="AW248">
        <v>500.1</v>
      </c>
      <c r="AX248">
        <v>519.70000000000005</v>
      </c>
      <c r="AZ248" s="2">
        <f t="shared" si="21"/>
        <v>44287</v>
      </c>
      <c r="BA248" t="s">
        <v>46</v>
      </c>
      <c r="BB248">
        <v>58.021909999999998</v>
      </c>
      <c r="BC248" s="8">
        <v>58.691249999999997</v>
      </c>
      <c r="BE248" t="str">
        <f t="shared" si="22"/>
        <v>NATIONALUM44287</v>
      </c>
      <c r="BF248">
        <v>1</v>
      </c>
      <c r="BH248" t="str">
        <f t="shared" si="23"/>
        <v>JSWSTEEL44287</v>
      </c>
      <c r="BI248">
        <v>1</v>
      </c>
      <c r="BL248" t="str">
        <f t="shared" si="24"/>
        <v>JSWSTEEL44287</v>
      </c>
      <c r="BM248">
        <v>1</v>
      </c>
      <c r="BN248">
        <f t="shared" si="25"/>
        <v>1</v>
      </c>
      <c r="BR248" t="str">
        <f t="shared" si="26"/>
        <v>NATIONALUM44287</v>
      </c>
      <c r="BS248">
        <v>1</v>
      </c>
      <c r="BT248">
        <f t="shared" si="27"/>
        <v>1</v>
      </c>
      <c r="BY248" s="12"/>
      <c r="CA248" s="12"/>
      <c r="CC248" s="13"/>
      <c r="CE248" s="13"/>
      <c r="CI248" s="12"/>
      <c r="CK248" s="13"/>
      <c r="CL248" s="13"/>
    </row>
    <row r="249" spans="1:90" x14ac:dyDescent="0.45">
      <c r="A249">
        <v>4</v>
      </c>
      <c r="B249" s="2">
        <v>44287</v>
      </c>
      <c r="C249" s="2">
        <v>44291</v>
      </c>
      <c r="D249" t="s">
        <v>27</v>
      </c>
      <c r="E249" t="s">
        <v>46</v>
      </c>
      <c r="F249" t="s">
        <v>463</v>
      </c>
      <c r="G249">
        <v>17000</v>
      </c>
      <c r="H249">
        <v>34000</v>
      </c>
      <c r="I249">
        <v>2</v>
      </c>
      <c r="J249">
        <v>58.05</v>
      </c>
      <c r="K249">
        <v>1973700</v>
      </c>
      <c r="L249">
        <v>58.75</v>
      </c>
      <c r="M249">
        <v>23800.000000000098</v>
      </c>
      <c r="N249">
        <v>536.11199999999997</v>
      </c>
      <c r="O249">
        <v>23263.888000000097</v>
      </c>
      <c r="P249">
        <v>1997500</v>
      </c>
      <c r="Q249" t="s">
        <v>93</v>
      </c>
      <c r="R249">
        <v>1</v>
      </c>
      <c r="S249">
        <v>0</v>
      </c>
      <c r="T249">
        <v>2</v>
      </c>
      <c r="U249">
        <v>0</v>
      </c>
      <c r="V249">
        <v>900</v>
      </c>
      <c r="W249">
        <v>300</v>
      </c>
      <c r="X249">
        <v>114000</v>
      </c>
      <c r="Y249">
        <v>92500</v>
      </c>
      <c r="Z249">
        <v>4000000</v>
      </c>
      <c r="AA249">
        <v>2</v>
      </c>
      <c r="AC249" t="s">
        <v>670</v>
      </c>
      <c r="AD249" t="s">
        <v>571</v>
      </c>
      <c r="AE249" s="12">
        <v>44287.489583333336</v>
      </c>
      <c r="AF249">
        <v>500.24259999999998</v>
      </c>
      <c r="AG249" s="12">
        <v>44291.395833333336</v>
      </c>
      <c r="AH249" s="8">
        <v>519.43010000000004</v>
      </c>
      <c r="AI249" s="13">
        <v>3.8399999999999997E-2</v>
      </c>
      <c r="AJ249">
        <v>66281.740000000005</v>
      </c>
      <c r="AK249" s="13">
        <v>3.8399999999999997E-2</v>
      </c>
      <c r="AL249">
        <v>3454.4229999999998</v>
      </c>
      <c r="AM249">
        <v>1728049.38</v>
      </c>
      <c r="AN249">
        <v>-1209797.95</v>
      </c>
      <c r="AO249" s="12">
        <v>82</v>
      </c>
      <c r="AP249">
        <v>808.31</v>
      </c>
      <c r="AQ249" s="13">
        <v>-1.1000000000000001E-3</v>
      </c>
      <c r="AR249" s="13">
        <v>4.8899999999999999E-2</v>
      </c>
      <c r="AS249" t="s">
        <v>572</v>
      </c>
      <c r="AU249" s="2">
        <v>44287</v>
      </c>
      <c r="AV249" t="s">
        <v>46</v>
      </c>
      <c r="AW249">
        <v>58.05</v>
      </c>
      <c r="AX249">
        <v>58.75</v>
      </c>
      <c r="AZ249" s="2">
        <f t="shared" si="21"/>
        <v>44287</v>
      </c>
      <c r="BA249" t="s">
        <v>79</v>
      </c>
      <c r="BB249">
        <v>500.24259999999998</v>
      </c>
      <c r="BC249" s="8">
        <v>519.43010000000004</v>
      </c>
      <c r="BE249" t="str">
        <f t="shared" si="22"/>
        <v>JSWSTEEL44287</v>
      </c>
      <c r="BF249">
        <v>1</v>
      </c>
      <c r="BH249" t="str">
        <f t="shared" si="23"/>
        <v>NATIONALUM44287</v>
      </c>
      <c r="BI249">
        <v>1</v>
      </c>
      <c r="BL249" t="str">
        <f t="shared" si="24"/>
        <v>NATIONALUM44287</v>
      </c>
      <c r="BM249">
        <v>1</v>
      </c>
      <c r="BN249">
        <f t="shared" si="25"/>
        <v>1</v>
      </c>
      <c r="BR249" t="str">
        <f t="shared" si="26"/>
        <v>JSWSTEEL44287</v>
      </c>
      <c r="BS249">
        <v>1</v>
      </c>
      <c r="BT249">
        <f t="shared" si="27"/>
        <v>1</v>
      </c>
      <c r="BY249" s="12"/>
      <c r="CA249" s="12"/>
      <c r="CC249" s="13"/>
      <c r="CE249" s="13"/>
      <c r="CI249" s="12"/>
      <c r="CK249" s="13"/>
      <c r="CL249" s="13"/>
    </row>
    <row r="250" spans="1:90" x14ac:dyDescent="0.45">
      <c r="A250">
        <v>5</v>
      </c>
      <c r="B250" s="2">
        <v>44287</v>
      </c>
      <c r="C250" s="2">
        <v>44291</v>
      </c>
      <c r="D250" t="s">
        <v>27</v>
      </c>
      <c r="E250" t="s">
        <v>76</v>
      </c>
      <c r="F250" t="s">
        <v>484</v>
      </c>
      <c r="G250">
        <v>125</v>
      </c>
      <c r="H250">
        <v>375</v>
      </c>
      <c r="I250">
        <v>3</v>
      </c>
      <c r="J250">
        <v>5744.2333333299903</v>
      </c>
      <c r="K250">
        <v>2154087.4999987464</v>
      </c>
      <c r="L250">
        <v>5741.25</v>
      </c>
      <c r="M250">
        <v>-1118.7499987463525</v>
      </c>
      <c r="N250">
        <v>581.45259374983073</v>
      </c>
      <c r="O250">
        <v>-1700.2025924961831</v>
      </c>
      <c r="P250">
        <v>2152968.75</v>
      </c>
      <c r="Q250" t="s">
        <v>93</v>
      </c>
      <c r="R250">
        <v>3</v>
      </c>
      <c r="S250">
        <v>2</v>
      </c>
      <c r="T250">
        <v>2</v>
      </c>
      <c r="U250">
        <v>0</v>
      </c>
      <c r="V250">
        <v>900</v>
      </c>
      <c r="W250">
        <v>300</v>
      </c>
      <c r="X250">
        <v>115500</v>
      </c>
      <c r="Y250">
        <v>92500</v>
      </c>
      <c r="Z250">
        <v>4000000</v>
      </c>
      <c r="AA250">
        <v>2</v>
      </c>
      <c r="AC250" t="s">
        <v>680</v>
      </c>
      <c r="AD250" t="s">
        <v>571</v>
      </c>
      <c r="AE250" s="12">
        <v>44287.496527777781</v>
      </c>
      <c r="AF250">
        <v>1150.1389999999999</v>
      </c>
      <c r="AG250" s="12">
        <v>44291.395833333336</v>
      </c>
      <c r="AH250" s="8">
        <v>1147.4010000000001</v>
      </c>
      <c r="AI250" s="13">
        <v>-2.3999999999999998E-3</v>
      </c>
      <c r="AJ250">
        <v>-4125.46</v>
      </c>
      <c r="AK250" s="13">
        <v>-2.3999999999999998E-3</v>
      </c>
      <c r="AL250">
        <v>1506.742</v>
      </c>
      <c r="AM250">
        <v>1732963.25</v>
      </c>
      <c r="AN250">
        <v>-1213923.4099999999</v>
      </c>
      <c r="AO250" s="12">
        <v>80</v>
      </c>
      <c r="AP250">
        <v>-51.57</v>
      </c>
      <c r="AQ250" s="13">
        <v>-1.1299999999999999E-2</v>
      </c>
      <c r="AR250" s="13">
        <v>1.2200000000000001E-2</v>
      </c>
      <c r="AS250" t="s">
        <v>572</v>
      </c>
      <c r="AU250" s="2">
        <v>44287</v>
      </c>
      <c r="AV250" t="s">
        <v>76</v>
      </c>
      <c r="AW250">
        <v>5744.2333333299903</v>
      </c>
      <c r="AX250">
        <v>5741.25</v>
      </c>
      <c r="AZ250" s="2">
        <f t="shared" si="21"/>
        <v>44287</v>
      </c>
      <c r="BA250" t="s">
        <v>76</v>
      </c>
      <c r="BB250">
        <v>1150.1389999999999</v>
      </c>
      <c r="BC250" s="8">
        <v>1147.4010000000001</v>
      </c>
      <c r="BE250" t="str">
        <f t="shared" si="22"/>
        <v>SRF44287</v>
      </c>
      <c r="BF250">
        <v>1</v>
      </c>
      <c r="BH250" t="str">
        <f t="shared" si="23"/>
        <v>SRF44287</v>
      </c>
      <c r="BI250">
        <v>1</v>
      </c>
      <c r="BL250" t="str">
        <f t="shared" si="24"/>
        <v>SRF44287</v>
      </c>
      <c r="BM250">
        <v>1</v>
      </c>
      <c r="BN250">
        <f t="shared" si="25"/>
        <v>1</v>
      </c>
      <c r="BR250" t="str">
        <f t="shared" si="26"/>
        <v>SRF44287</v>
      </c>
      <c r="BS250">
        <v>1</v>
      </c>
      <c r="BT250">
        <f t="shared" si="27"/>
        <v>1</v>
      </c>
      <c r="BY250" s="12"/>
      <c r="CA250" s="12"/>
      <c r="CC250" s="13"/>
      <c r="CE250" s="13"/>
      <c r="CI250" s="12"/>
      <c r="CK250" s="13"/>
      <c r="CL250" s="13"/>
    </row>
    <row r="251" spans="1:90" x14ac:dyDescent="0.45">
      <c r="A251">
        <v>1</v>
      </c>
      <c r="B251" s="2">
        <v>44292</v>
      </c>
      <c r="C251" s="2">
        <v>44293</v>
      </c>
      <c r="D251" t="s">
        <v>27</v>
      </c>
      <c r="E251" t="s">
        <v>155</v>
      </c>
      <c r="F251" t="s">
        <v>388</v>
      </c>
      <c r="G251">
        <v>425</v>
      </c>
      <c r="H251">
        <v>1275</v>
      </c>
      <c r="I251">
        <v>3</v>
      </c>
      <c r="J251">
        <v>1389.85</v>
      </c>
      <c r="K251">
        <v>1772058.75</v>
      </c>
      <c r="L251">
        <v>1355.0666666699999</v>
      </c>
      <c r="M251">
        <v>-44348.749995750004</v>
      </c>
      <c r="N251">
        <v>472.46878125057373</v>
      </c>
      <c r="O251">
        <v>-44821.218777000577</v>
      </c>
      <c r="P251">
        <v>1727710.0000042499</v>
      </c>
      <c r="Q251" t="s">
        <v>93</v>
      </c>
      <c r="R251">
        <v>2</v>
      </c>
      <c r="S251">
        <v>1</v>
      </c>
      <c r="T251">
        <v>2</v>
      </c>
      <c r="U251">
        <v>0</v>
      </c>
      <c r="V251">
        <v>900</v>
      </c>
      <c r="W251">
        <v>300</v>
      </c>
      <c r="X251">
        <v>114500</v>
      </c>
      <c r="Y251">
        <v>92500</v>
      </c>
      <c r="Z251">
        <v>4000000</v>
      </c>
      <c r="AA251">
        <v>2</v>
      </c>
      <c r="AC251" t="s">
        <v>579</v>
      </c>
      <c r="AD251" t="s">
        <v>571</v>
      </c>
      <c r="AE251" s="12">
        <v>44292.486111111109</v>
      </c>
      <c r="AF251">
        <v>1221.664</v>
      </c>
      <c r="AG251" s="12">
        <v>44293.392361111109</v>
      </c>
      <c r="AH251" s="8">
        <v>1235.856</v>
      </c>
      <c r="AI251" s="13">
        <v>1.1599999999999999E-2</v>
      </c>
      <c r="AJ251">
        <v>20413.47</v>
      </c>
      <c r="AK251" s="13">
        <v>1.1599999999999999E-2</v>
      </c>
      <c r="AL251">
        <v>1438.3789999999999</v>
      </c>
      <c r="AM251">
        <v>1757215.25</v>
      </c>
      <c r="AN251">
        <v>-1193509.94</v>
      </c>
      <c r="AO251" s="12">
        <v>82</v>
      </c>
      <c r="AP251">
        <v>248.94</v>
      </c>
      <c r="AQ251" s="13">
        <v>-8.8099999999999998E-2</v>
      </c>
      <c r="AR251" s="13">
        <v>2.6499999999999999E-2</v>
      </c>
      <c r="AS251" t="s">
        <v>572</v>
      </c>
      <c r="AU251" s="2">
        <v>44292</v>
      </c>
      <c r="AV251" t="s">
        <v>155</v>
      </c>
      <c r="AW251">
        <v>1389.85</v>
      </c>
      <c r="AX251">
        <v>1355.0666666699999</v>
      </c>
      <c r="AZ251" s="2">
        <f t="shared" si="21"/>
        <v>44292</v>
      </c>
      <c r="BA251" t="s">
        <v>63</v>
      </c>
      <c r="BB251">
        <v>1221.664</v>
      </c>
      <c r="BC251" s="8">
        <v>1235.856</v>
      </c>
      <c r="BE251" t="str">
        <f t="shared" si="22"/>
        <v>ADANIENT44292</v>
      </c>
      <c r="BF251">
        <v>1</v>
      </c>
      <c r="BH251" t="str">
        <f t="shared" si="23"/>
        <v>AARTIIND44292</v>
      </c>
      <c r="BI251">
        <v>1</v>
      </c>
      <c r="BL251" t="str">
        <f t="shared" si="24"/>
        <v>AARTIIND44292</v>
      </c>
      <c r="BM251">
        <v>1</v>
      </c>
      <c r="BN251">
        <f t="shared" si="25"/>
        <v>1</v>
      </c>
      <c r="BR251" t="str">
        <f t="shared" si="26"/>
        <v>ADANIENT44292</v>
      </c>
      <c r="BS251">
        <v>1</v>
      </c>
      <c r="BT251">
        <f t="shared" si="27"/>
        <v>1</v>
      </c>
      <c r="BY251" s="12"/>
      <c r="CA251" s="12"/>
      <c r="CC251" s="13"/>
      <c r="CE251" s="13"/>
      <c r="CI251" s="12"/>
      <c r="CK251" s="13"/>
      <c r="CL251" s="13"/>
    </row>
    <row r="252" spans="1:90" x14ac:dyDescent="0.45">
      <c r="A252">
        <v>2</v>
      </c>
      <c r="B252" s="2">
        <v>44292</v>
      </c>
      <c r="C252" s="2">
        <v>44293</v>
      </c>
      <c r="D252" t="s">
        <v>27</v>
      </c>
      <c r="E252" t="s">
        <v>63</v>
      </c>
      <c r="F252" t="s">
        <v>384</v>
      </c>
      <c r="G252">
        <v>2000</v>
      </c>
      <c r="H252">
        <v>2000</v>
      </c>
      <c r="I252">
        <v>1</v>
      </c>
      <c r="J252">
        <v>1221.1500000000001</v>
      </c>
      <c r="K252">
        <v>2442300</v>
      </c>
      <c r="L252">
        <v>1235.8</v>
      </c>
      <c r="M252">
        <v>29299.999999999727</v>
      </c>
      <c r="N252">
        <v>663.37649999999996</v>
      </c>
      <c r="O252">
        <v>28636.623499999729</v>
      </c>
      <c r="P252">
        <v>2471600</v>
      </c>
      <c r="Q252" t="s">
        <v>93</v>
      </c>
      <c r="R252">
        <v>1</v>
      </c>
      <c r="S252">
        <v>0</v>
      </c>
      <c r="T252">
        <v>1</v>
      </c>
      <c r="U252">
        <v>0</v>
      </c>
      <c r="V252">
        <v>900</v>
      </c>
      <c r="W252">
        <v>300</v>
      </c>
      <c r="X252">
        <v>114000</v>
      </c>
      <c r="Y252">
        <v>92500</v>
      </c>
      <c r="Z252">
        <v>4000000</v>
      </c>
      <c r="AA252">
        <v>2</v>
      </c>
      <c r="AC252" t="s">
        <v>682</v>
      </c>
      <c r="AD252" t="s">
        <v>571</v>
      </c>
      <c r="AE252" s="12">
        <v>44292.486111111109</v>
      </c>
      <c r="AF252">
        <v>1718.8309999999999</v>
      </c>
      <c r="AG252" s="12">
        <v>44293.392361111109</v>
      </c>
      <c r="AH252" s="8">
        <v>1677.2840000000001</v>
      </c>
      <c r="AI252" s="13">
        <v>-2.4199999999999999E-2</v>
      </c>
      <c r="AJ252">
        <v>-42474.82</v>
      </c>
      <c r="AK252" s="13">
        <v>-2.4199999999999999E-2</v>
      </c>
      <c r="AL252">
        <v>1022.332</v>
      </c>
      <c r="AM252">
        <v>1757215.25</v>
      </c>
      <c r="AN252">
        <v>-1235984.75</v>
      </c>
      <c r="AO252" s="12">
        <v>82</v>
      </c>
      <c r="AP252">
        <v>-517.99</v>
      </c>
      <c r="AQ252" s="13">
        <v>-3.1899999999999998E-2</v>
      </c>
      <c r="AR252" s="13">
        <v>1.6000000000000001E-3</v>
      </c>
      <c r="AS252" t="s">
        <v>572</v>
      </c>
      <c r="AU252" s="2">
        <v>44292</v>
      </c>
      <c r="AV252" t="s">
        <v>63</v>
      </c>
      <c r="AW252">
        <v>1221.1500000000001</v>
      </c>
      <c r="AX252">
        <v>1235.8</v>
      </c>
      <c r="AZ252" s="2">
        <f t="shared" si="21"/>
        <v>44292</v>
      </c>
      <c r="BA252" t="s">
        <v>160</v>
      </c>
      <c r="BB252">
        <v>1718.8309999999999</v>
      </c>
      <c r="BC252" s="8">
        <v>1677.2840000000001</v>
      </c>
      <c r="BE252" t="str">
        <f t="shared" si="22"/>
        <v>DEEPAKNTR44292</v>
      </c>
      <c r="BF252">
        <v>1</v>
      </c>
      <c r="BH252" t="str">
        <f t="shared" si="23"/>
        <v>ADANIENT44292</v>
      </c>
      <c r="BI252">
        <v>1</v>
      </c>
      <c r="BL252" t="str">
        <f t="shared" si="24"/>
        <v>ADANIENT44292</v>
      </c>
      <c r="BM252">
        <v>1</v>
      </c>
      <c r="BN252">
        <f t="shared" si="25"/>
        <v>1</v>
      </c>
      <c r="BR252" t="str">
        <f t="shared" si="26"/>
        <v>DEEPAKNTR44292</v>
      </c>
      <c r="BS252">
        <v>1</v>
      </c>
      <c r="BT252">
        <f t="shared" si="27"/>
        <v>1</v>
      </c>
      <c r="BY252" s="12"/>
      <c r="CA252" s="12"/>
      <c r="CC252" s="13"/>
      <c r="CE252" s="13"/>
      <c r="CI252" s="12"/>
      <c r="CK252" s="13"/>
      <c r="CL252" s="13"/>
    </row>
    <row r="253" spans="1:90" x14ac:dyDescent="0.45">
      <c r="A253">
        <v>3</v>
      </c>
      <c r="B253" s="2">
        <v>44292</v>
      </c>
      <c r="C253" s="2">
        <v>44293</v>
      </c>
      <c r="D253" t="s">
        <v>27</v>
      </c>
      <c r="E253" t="s">
        <v>98</v>
      </c>
      <c r="F253" t="s">
        <v>485</v>
      </c>
      <c r="G253">
        <v>2500</v>
      </c>
      <c r="H253">
        <v>2500</v>
      </c>
      <c r="I253">
        <v>1</v>
      </c>
      <c r="J253">
        <v>806.5</v>
      </c>
      <c r="K253">
        <v>2016250</v>
      </c>
      <c r="L253">
        <v>869.15</v>
      </c>
      <c r="M253">
        <v>156624.99999999994</v>
      </c>
      <c r="N253">
        <v>565.53187500000001</v>
      </c>
      <c r="O253">
        <v>156059.46812499996</v>
      </c>
      <c r="P253">
        <v>2172875</v>
      </c>
      <c r="Q253" t="s">
        <v>93</v>
      </c>
      <c r="R253">
        <v>2</v>
      </c>
      <c r="S253">
        <v>2</v>
      </c>
      <c r="T253">
        <v>1</v>
      </c>
      <c r="U253">
        <v>0</v>
      </c>
      <c r="V253">
        <v>900</v>
      </c>
      <c r="W253">
        <v>300</v>
      </c>
      <c r="X253">
        <v>115000</v>
      </c>
      <c r="Y253">
        <v>92500</v>
      </c>
      <c r="Z253">
        <v>4000000</v>
      </c>
      <c r="AA253">
        <v>2</v>
      </c>
      <c r="AC253" t="s">
        <v>614</v>
      </c>
      <c r="AD253" t="s">
        <v>571</v>
      </c>
      <c r="AE253" s="12">
        <v>44292.486111111109</v>
      </c>
      <c r="AF253">
        <v>9.8981580000000005</v>
      </c>
      <c r="AG253" s="12">
        <v>44293.392361111109</v>
      </c>
      <c r="AH253" s="8">
        <v>9.8512540000000008</v>
      </c>
      <c r="AI253" s="13">
        <v>-4.7000000000000002E-3</v>
      </c>
      <c r="AJ253">
        <v>-8327.91</v>
      </c>
      <c r="AK253" s="13">
        <v>-4.7000000000000002E-3</v>
      </c>
      <c r="AL253">
        <v>177529.5</v>
      </c>
      <c r="AM253">
        <v>1757215.38</v>
      </c>
      <c r="AN253">
        <v>-1244312.6599999999</v>
      </c>
      <c r="AO253" s="12">
        <v>82</v>
      </c>
      <c r="AP253">
        <v>-101.56</v>
      </c>
      <c r="AQ253" s="13">
        <v>-2.5100000000000001E-2</v>
      </c>
      <c r="AR253" s="13">
        <v>1.5299999999999999E-2</v>
      </c>
      <c r="AS253" t="s">
        <v>572</v>
      </c>
      <c r="AU253" s="2">
        <v>44292</v>
      </c>
      <c r="AV253" t="s">
        <v>98</v>
      </c>
      <c r="AW253">
        <v>806.5</v>
      </c>
      <c r="AX253">
        <v>869.15</v>
      </c>
      <c r="AZ253" s="2">
        <f t="shared" si="21"/>
        <v>44292</v>
      </c>
      <c r="BA253" t="s">
        <v>56</v>
      </c>
      <c r="BB253">
        <v>9.8981580000000005</v>
      </c>
      <c r="BC253" s="8">
        <v>9.8512540000000008</v>
      </c>
      <c r="BE253" t="str">
        <f t="shared" si="22"/>
        <v>IDEA44292</v>
      </c>
      <c r="BF253">
        <v>1</v>
      </c>
      <c r="BH253" t="str">
        <f t="shared" si="23"/>
        <v>ADANIPORTS44292</v>
      </c>
      <c r="BI253">
        <v>1</v>
      </c>
      <c r="BL253" t="str">
        <f t="shared" si="24"/>
        <v>ADANIPORTS44292</v>
      </c>
      <c r="BM253">
        <v>1</v>
      </c>
      <c r="BN253">
        <f t="shared" si="25"/>
        <v>1</v>
      </c>
      <c r="BR253" t="str">
        <f t="shared" si="26"/>
        <v>IDEA44292</v>
      </c>
      <c r="BS253">
        <v>1</v>
      </c>
      <c r="BT253">
        <f t="shared" si="27"/>
        <v>1</v>
      </c>
      <c r="BY253" s="12"/>
      <c r="CA253" s="12"/>
      <c r="CC253" s="13"/>
      <c r="CE253" s="13"/>
      <c r="CI253" s="12"/>
      <c r="CK253" s="13"/>
      <c r="CL253" s="13"/>
    </row>
    <row r="254" spans="1:90" x14ac:dyDescent="0.45">
      <c r="A254">
        <v>4</v>
      </c>
      <c r="B254" s="2">
        <v>44292</v>
      </c>
      <c r="C254" s="2">
        <v>44293</v>
      </c>
      <c r="D254" t="s">
        <v>27</v>
      </c>
      <c r="E254" t="s">
        <v>160</v>
      </c>
      <c r="F254" t="s">
        <v>470</v>
      </c>
      <c r="G254">
        <v>500</v>
      </c>
      <c r="H254">
        <v>1000</v>
      </c>
      <c r="I254">
        <v>2</v>
      </c>
      <c r="J254">
        <v>1718.25</v>
      </c>
      <c r="K254">
        <v>1718250</v>
      </c>
      <c r="L254">
        <v>1677.95</v>
      </c>
      <c r="M254">
        <v>-40299.999999999956</v>
      </c>
      <c r="N254">
        <v>458.48700000000002</v>
      </c>
      <c r="O254">
        <v>-40758.486999999957</v>
      </c>
      <c r="P254">
        <v>1677950</v>
      </c>
      <c r="Q254" t="s">
        <v>93</v>
      </c>
      <c r="R254">
        <v>1</v>
      </c>
      <c r="S254">
        <v>0</v>
      </c>
      <c r="T254">
        <v>1</v>
      </c>
      <c r="U254">
        <v>0</v>
      </c>
      <c r="V254">
        <v>900</v>
      </c>
      <c r="W254">
        <v>300</v>
      </c>
      <c r="X254">
        <v>114000</v>
      </c>
      <c r="Y254">
        <v>92500</v>
      </c>
      <c r="Z254">
        <v>4000000</v>
      </c>
      <c r="AA254">
        <v>2</v>
      </c>
      <c r="AC254" t="s">
        <v>609</v>
      </c>
      <c r="AD254" t="s">
        <v>571</v>
      </c>
      <c r="AE254" s="12">
        <v>44292.486111111109</v>
      </c>
      <c r="AF254">
        <v>107.6538</v>
      </c>
      <c r="AG254" s="12">
        <v>44293.392361111109</v>
      </c>
      <c r="AH254" s="8">
        <v>105.2924</v>
      </c>
      <c r="AI254" s="13">
        <v>-2.1899999999999999E-2</v>
      </c>
      <c r="AJ254">
        <v>-38544.75</v>
      </c>
      <c r="AK254" s="13">
        <v>-2.1899999999999999E-2</v>
      </c>
      <c r="AL254">
        <v>16322.84</v>
      </c>
      <c r="AM254">
        <v>1757215.25</v>
      </c>
      <c r="AN254">
        <v>-1282857.4099999999</v>
      </c>
      <c r="AO254" s="12">
        <v>82</v>
      </c>
      <c r="AP254">
        <v>-470.06</v>
      </c>
      <c r="AQ254" s="13">
        <v>-3.44E-2</v>
      </c>
      <c r="AR254" s="13">
        <v>0</v>
      </c>
      <c r="AS254" t="s">
        <v>572</v>
      </c>
      <c r="AU254" s="2">
        <v>44292</v>
      </c>
      <c r="AV254" t="s">
        <v>160</v>
      </c>
      <c r="AW254">
        <v>1718.25</v>
      </c>
      <c r="AX254">
        <v>1677.95</v>
      </c>
      <c r="AZ254" s="2">
        <f t="shared" si="21"/>
        <v>44292</v>
      </c>
      <c r="BA254" t="s">
        <v>77</v>
      </c>
      <c r="BB254">
        <v>107.6538</v>
      </c>
      <c r="BC254" s="8">
        <v>105.2924</v>
      </c>
      <c r="BE254" t="str">
        <f t="shared" si="22"/>
        <v>TATAPOWER44292</v>
      </c>
      <c r="BF254">
        <v>1</v>
      </c>
      <c r="BH254" t="str">
        <f t="shared" si="23"/>
        <v>DEEPAKNTR44292</v>
      </c>
      <c r="BI254">
        <v>1</v>
      </c>
      <c r="BL254" t="str">
        <f t="shared" si="24"/>
        <v>DEEPAKNTR44292</v>
      </c>
      <c r="BM254">
        <v>1</v>
      </c>
      <c r="BN254">
        <f t="shared" si="25"/>
        <v>1</v>
      </c>
      <c r="BR254" t="str">
        <f t="shared" si="26"/>
        <v>TATAPOWER44292</v>
      </c>
      <c r="BS254">
        <v>1</v>
      </c>
      <c r="BT254">
        <f t="shared" si="27"/>
        <v>1</v>
      </c>
      <c r="BY254" s="12"/>
      <c r="CA254" s="12"/>
      <c r="CC254" s="13"/>
      <c r="CE254" s="13"/>
      <c r="CI254" s="12"/>
      <c r="CK254" s="13"/>
      <c r="CL254" s="13"/>
    </row>
    <row r="255" spans="1:90" x14ac:dyDescent="0.45">
      <c r="A255">
        <v>5</v>
      </c>
      <c r="B255" s="2">
        <v>44292</v>
      </c>
      <c r="C255" s="2">
        <v>44293</v>
      </c>
      <c r="D255" t="s">
        <v>27</v>
      </c>
      <c r="E255" t="s">
        <v>164</v>
      </c>
      <c r="F255" t="s">
        <v>474</v>
      </c>
      <c r="G255">
        <v>1550</v>
      </c>
      <c r="H255">
        <v>6200</v>
      </c>
      <c r="I255">
        <v>4</v>
      </c>
      <c r="J255">
        <v>325.64999999999998</v>
      </c>
      <c r="K255">
        <v>2019029.9999999998</v>
      </c>
      <c r="L255">
        <v>336.98750000000001</v>
      </c>
      <c r="M255">
        <v>70292.500000000218</v>
      </c>
      <c r="N255">
        <v>554.6275875</v>
      </c>
      <c r="O255">
        <v>69737.872412500219</v>
      </c>
      <c r="P255">
        <v>2089322.5</v>
      </c>
      <c r="Q255" t="s">
        <v>93</v>
      </c>
      <c r="R255">
        <v>1</v>
      </c>
      <c r="S255">
        <v>0</v>
      </c>
      <c r="T255">
        <v>2</v>
      </c>
      <c r="U255">
        <v>0</v>
      </c>
      <c r="V255">
        <v>900</v>
      </c>
      <c r="W255">
        <v>300</v>
      </c>
      <c r="X255">
        <v>114000</v>
      </c>
      <c r="Y255">
        <v>92500</v>
      </c>
      <c r="Z255">
        <v>4000000</v>
      </c>
      <c r="AA255">
        <v>2</v>
      </c>
      <c r="AC255" t="s">
        <v>607</v>
      </c>
      <c r="AD255" t="s">
        <v>571</v>
      </c>
      <c r="AE255" s="12">
        <v>44292.489583333336</v>
      </c>
      <c r="AF255">
        <v>818.16800000000001</v>
      </c>
      <c r="AG255" s="12">
        <v>44293.392361111109</v>
      </c>
      <c r="AH255" s="8">
        <v>815.35490000000004</v>
      </c>
      <c r="AI255" s="13">
        <v>-3.3999999999999998E-3</v>
      </c>
      <c r="AJ255">
        <v>-6035.64</v>
      </c>
      <c r="AK255" s="13">
        <v>-3.3999999999999998E-3</v>
      </c>
      <c r="AL255">
        <v>2145.547</v>
      </c>
      <c r="AM255">
        <v>1755417.88</v>
      </c>
      <c r="AN255">
        <v>-1288893.05</v>
      </c>
      <c r="AO255" s="12">
        <v>81</v>
      </c>
      <c r="AP255">
        <v>-74.510000000000005</v>
      </c>
      <c r="AQ255" s="13">
        <v>-2.0299999999999999E-2</v>
      </c>
      <c r="AR255" s="13">
        <v>4.0000000000000001E-3</v>
      </c>
      <c r="AS255" t="s">
        <v>572</v>
      </c>
      <c r="AU255" s="2">
        <v>44292</v>
      </c>
      <c r="AV255" t="s">
        <v>164</v>
      </c>
      <c r="AW255">
        <v>325.64999999999998</v>
      </c>
      <c r="AX255">
        <v>336.98750000000001</v>
      </c>
      <c r="AZ255" s="2">
        <f t="shared" si="21"/>
        <v>44292</v>
      </c>
      <c r="BA255" t="s">
        <v>142</v>
      </c>
      <c r="BB255">
        <v>818.16800000000001</v>
      </c>
      <c r="BC255" s="8">
        <v>815.35490000000004</v>
      </c>
      <c r="BE255" t="str">
        <f t="shared" si="22"/>
        <v>TATACHEM44292</v>
      </c>
      <c r="BF255">
        <v>1</v>
      </c>
      <c r="BH255" t="str">
        <f t="shared" si="23"/>
        <v>GRANULES44292</v>
      </c>
      <c r="BI255">
        <v>1</v>
      </c>
      <c r="BL255" t="str">
        <f t="shared" si="24"/>
        <v>GRANULES44292</v>
      </c>
      <c r="BM255">
        <v>1</v>
      </c>
      <c r="BN255">
        <f t="shared" si="25"/>
        <v>1</v>
      </c>
      <c r="BR255" t="str">
        <f t="shared" si="26"/>
        <v>TATACHEM44292</v>
      </c>
      <c r="BS255">
        <v>1</v>
      </c>
      <c r="BT255">
        <f t="shared" si="27"/>
        <v>1</v>
      </c>
      <c r="BY255" s="12"/>
      <c r="CA255" s="12"/>
      <c r="CC255" s="13"/>
      <c r="CE255" s="13"/>
      <c r="CI255" s="12"/>
      <c r="CK255" s="13"/>
      <c r="CL255" s="13"/>
    </row>
    <row r="256" spans="1:90" x14ac:dyDescent="0.45">
      <c r="A256">
        <v>6</v>
      </c>
      <c r="B256" s="2">
        <v>44292</v>
      </c>
      <c r="C256" s="2">
        <v>44293</v>
      </c>
      <c r="D256" t="s">
        <v>27</v>
      </c>
      <c r="E256" t="s">
        <v>56</v>
      </c>
      <c r="F256" t="s">
        <v>418</v>
      </c>
      <c r="G256">
        <v>70000</v>
      </c>
      <c r="H256">
        <v>210000</v>
      </c>
      <c r="I256">
        <v>3</v>
      </c>
      <c r="J256">
        <v>9.9</v>
      </c>
      <c r="K256">
        <v>2079000</v>
      </c>
      <c r="L256">
        <v>9.85</v>
      </c>
      <c r="M256">
        <v>-10500.000000000149</v>
      </c>
      <c r="N256">
        <v>559.91250000000002</v>
      </c>
      <c r="O256">
        <v>-11059.91250000015</v>
      </c>
      <c r="P256">
        <v>2068500</v>
      </c>
      <c r="Q256" t="s">
        <v>93</v>
      </c>
      <c r="R256">
        <v>1</v>
      </c>
      <c r="S256">
        <v>0</v>
      </c>
      <c r="T256">
        <v>1</v>
      </c>
      <c r="U256">
        <v>0</v>
      </c>
      <c r="V256">
        <v>900</v>
      </c>
      <c r="W256">
        <v>300</v>
      </c>
      <c r="X256">
        <v>114000</v>
      </c>
      <c r="Y256">
        <v>92500</v>
      </c>
      <c r="Z256">
        <v>4000000</v>
      </c>
      <c r="AA256">
        <v>2</v>
      </c>
      <c r="AC256" t="s">
        <v>681</v>
      </c>
      <c r="AD256" t="s">
        <v>571</v>
      </c>
      <c r="AE256" s="12">
        <v>44292.493055555555</v>
      </c>
      <c r="AF256">
        <v>806.60260000000005</v>
      </c>
      <c r="AG256" s="12">
        <v>44293.392361111109</v>
      </c>
      <c r="AH256" s="8">
        <v>868.97310000000004</v>
      </c>
      <c r="AI256" s="13">
        <v>7.7299999999999994E-2</v>
      </c>
      <c r="AJ256">
        <v>134977.03</v>
      </c>
      <c r="AK256" s="13">
        <v>7.7299999999999994E-2</v>
      </c>
      <c r="AL256">
        <v>2164.116</v>
      </c>
      <c r="AM256">
        <v>1745582</v>
      </c>
      <c r="AN256">
        <v>-1153916.02</v>
      </c>
      <c r="AO256" s="12">
        <v>80</v>
      </c>
      <c r="AP256">
        <v>1687.21</v>
      </c>
      <c r="AQ256" s="13">
        <v>-9.9000000000000008E-3</v>
      </c>
      <c r="AR256" s="13">
        <v>0.10059999999999999</v>
      </c>
      <c r="AS256" t="s">
        <v>572</v>
      </c>
      <c r="AU256" s="2">
        <v>44292</v>
      </c>
      <c r="AV256" t="s">
        <v>56</v>
      </c>
      <c r="AW256">
        <v>9.9</v>
      </c>
      <c r="AX256">
        <v>9.85</v>
      </c>
      <c r="AZ256" s="2">
        <f t="shared" si="21"/>
        <v>44292</v>
      </c>
      <c r="BA256" t="s">
        <v>98</v>
      </c>
      <c r="BB256">
        <v>806.60260000000005</v>
      </c>
      <c r="BC256" s="8">
        <v>868.97310000000004</v>
      </c>
      <c r="BE256" t="str">
        <f t="shared" si="22"/>
        <v>ADANIPORTS44292</v>
      </c>
      <c r="BF256">
        <v>1</v>
      </c>
      <c r="BH256" t="str">
        <f t="shared" si="23"/>
        <v>IDEA44292</v>
      </c>
      <c r="BI256">
        <v>1</v>
      </c>
      <c r="BL256" t="str">
        <f t="shared" si="24"/>
        <v>IDEA44292</v>
      </c>
      <c r="BM256">
        <v>1</v>
      </c>
      <c r="BN256">
        <f t="shared" si="25"/>
        <v>1</v>
      </c>
      <c r="BR256" t="str">
        <f t="shared" si="26"/>
        <v>ADANIPORTS44292</v>
      </c>
      <c r="BS256">
        <v>1</v>
      </c>
      <c r="BT256">
        <f t="shared" si="27"/>
        <v>1</v>
      </c>
      <c r="BY256" s="12"/>
      <c r="CA256" s="12"/>
      <c r="CC256" s="13"/>
      <c r="CE256" s="13"/>
      <c r="CI256" s="12"/>
      <c r="CK256" s="13"/>
      <c r="CL256" s="13"/>
    </row>
    <row r="257" spans="1:90" x14ac:dyDescent="0.45">
      <c r="A257">
        <v>7</v>
      </c>
      <c r="B257" s="2">
        <v>44292</v>
      </c>
      <c r="C257" s="2">
        <v>44293</v>
      </c>
      <c r="D257" t="s">
        <v>27</v>
      </c>
      <c r="E257" t="s">
        <v>171</v>
      </c>
      <c r="F257" t="s">
        <v>486</v>
      </c>
      <c r="G257">
        <v>225</v>
      </c>
      <c r="H257">
        <v>675</v>
      </c>
      <c r="I257">
        <v>3</v>
      </c>
      <c r="J257">
        <v>2956.65</v>
      </c>
      <c r="K257">
        <v>1995738.75</v>
      </c>
      <c r="L257">
        <v>2936.45</v>
      </c>
      <c r="M257">
        <v>-13635.000000000184</v>
      </c>
      <c r="N257">
        <v>537.00873750000005</v>
      </c>
      <c r="O257">
        <v>-14172.008737500184</v>
      </c>
      <c r="P257">
        <v>1982103.7499999998</v>
      </c>
      <c r="Q257" t="s">
        <v>93</v>
      </c>
      <c r="R257">
        <v>1</v>
      </c>
      <c r="S257">
        <v>0</v>
      </c>
      <c r="T257">
        <v>2</v>
      </c>
      <c r="U257">
        <v>0</v>
      </c>
      <c r="V257">
        <v>900</v>
      </c>
      <c r="W257">
        <v>300</v>
      </c>
      <c r="X257">
        <v>114000</v>
      </c>
      <c r="Y257">
        <v>92500</v>
      </c>
      <c r="Z257">
        <v>4000000</v>
      </c>
      <c r="AA257">
        <v>2</v>
      </c>
      <c r="AC257" t="s">
        <v>668</v>
      </c>
      <c r="AD257" t="s">
        <v>571</v>
      </c>
      <c r="AE257" s="12">
        <v>44292.486111111109</v>
      </c>
      <c r="AF257">
        <v>325.75020000000001</v>
      </c>
      <c r="AG257" s="12">
        <v>44293.395833333336</v>
      </c>
      <c r="AH257" s="8">
        <v>336.71300000000002</v>
      </c>
      <c r="AI257" s="13">
        <v>3.3700000000000001E-2</v>
      </c>
      <c r="AJ257">
        <v>59137.35</v>
      </c>
      <c r="AK257" s="13">
        <v>3.3700000000000001E-2</v>
      </c>
      <c r="AL257">
        <v>5394.3649999999998</v>
      </c>
      <c r="AM257">
        <v>1757215.25</v>
      </c>
      <c r="AN257">
        <v>-1094778.68</v>
      </c>
      <c r="AO257" s="12">
        <v>83</v>
      </c>
      <c r="AP257">
        <v>712.5</v>
      </c>
      <c r="AQ257" s="13">
        <v>-1.2699999999999999E-2</v>
      </c>
      <c r="AR257" s="13">
        <v>4.0800000000000003E-2</v>
      </c>
      <c r="AS257" t="s">
        <v>572</v>
      </c>
      <c r="AU257" s="2">
        <v>44292</v>
      </c>
      <c r="AV257" t="s">
        <v>171</v>
      </c>
      <c r="AW257">
        <v>2956.65</v>
      </c>
      <c r="AX257">
        <v>2936.45</v>
      </c>
      <c r="AZ257" s="2">
        <f t="shared" si="21"/>
        <v>44292</v>
      </c>
      <c r="BA257" t="s">
        <v>164</v>
      </c>
      <c r="BB257">
        <v>325.75020000000001</v>
      </c>
      <c r="BC257" s="8">
        <v>336.71300000000002</v>
      </c>
      <c r="BE257" t="str">
        <f t="shared" si="22"/>
        <v>GRANULES44292</v>
      </c>
      <c r="BF257">
        <v>1</v>
      </c>
      <c r="BH257" t="str">
        <f t="shared" si="23"/>
        <v>NAVINFLUOR44292</v>
      </c>
      <c r="BI257">
        <v>1</v>
      </c>
      <c r="BL257" t="str">
        <f t="shared" si="24"/>
        <v>NAVINFLUOR44292</v>
      </c>
      <c r="BM257">
        <v>1</v>
      </c>
      <c r="BN257">
        <f t="shared" si="25"/>
        <v>1</v>
      </c>
      <c r="BR257" t="str">
        <f t="shared" si="26"/>
        <v>GRANULES44292</v>
      </c>
      <c r="BS257">
        <v>1</v>
      </c>
      <c r="BT257">
        <f t="shared" si="27"/>
        <v>1</v>
      </c>
      <c r="BY257" s="12"/>
      <c r="CA257" s="12"/>
      <c r="CC257" s="13"/>
      <c r="CE257" s="13"/>
      <c r="CI257" s="12"/>
      <c r="CK257" s="13"/>
      <c r="CL257" s="13"/>
    </row>
    <row r="258" spans="1:90" x14ac:dyDescent="0.45">
      <c r="A258">
        <v>8</v>
      </c>
      <c r="B258" s="2">
        <v>44292</v>
      </c>
      <c r="C258" s="2">
        <v>44293</v>
      </c>
      <c r="D258" t="s">
        <v>27</v>
      </c>
      <c r="E258" t="s">
        <v>76</v>
      </c>
      <c r="F258" t="s">
        <v>484</v>
      </c>
      <c r="G258">
        <v>125</v>
      </c>
      <c r="H258">
        <v>375</v>
      </c>
      <c r="I258">
        <v>3</v>
      </c>
      <c r="J258">
        <v>5977.5</v>
      </c>
      <c r="K258">
        <v>2241562.5</v>
      </c>
      <c r="L258">
        <v>6152.5666666699999</v>
      </c>
      <c r="M258">
        <v>65650.000001249966</v>
      </c>
      <c r="N258">
        <v>614.08462500016878</v>
      </c>
      <c r="O258">
        <v>65035.915376249795</v>
      </c>
      <c r="P258">
        <v>2307212.5000012498</v>
      </c>
      <c r="Q258" t="s">
        <v>93</v>
      </c>
      <c r="R258">
        <v>1</v>
      </c>
      <c r="S258">
        <v>0</v>
      </c>
      <c r="T258">
        <v>2</v>
      </c>
      <c r="U258">
        <v>0</v>
      </c>
      <c r="V258">
        <v>900</v>
      </c>
      <c r="W258">
        <v>300</v>
      </c>
      <c r="X258">
        <v>114000</v>
      </c>
      <c r="Y258">
        <v>92500</v>
      </c>
      <c r="Z258">
        <v>4000000</v>
      </c>
      <c r="AA258">
        <v>2</v>
      </c>
      <c r="AC258" t="s">
        <v>683</v>
      </c>
      <c r="AD258" t="s">
        <v>571</v>
      </c>
      <c r="AE258" s="12">
        <v>44292.486111111109</v>
      </c>
      <c r="AF258">
        <v>2957.5219999999999</v>
      </c>
      <c r="AG258" s="12">
        <v>44293.395833333336</v>
      </c>
      <c r="AH258" s="8">
        <v>2929.518</v>
      </c>
      <c r="AI258" s="13">
        <v>-9.4999999999999998E-3</v>
      </c>
      <c r="AJ258">
        <v>-16638.61</v>
      </c>
      <c r="AK258" s="13">
        <v>-9.4999999999999998E-3</v>
      </c>
      <c r="AL258">
        <v>594.15129999999999</v>
      </c>
      <c r="AM258">
        <v>1757215.38</v>
      </c>
      <c r="AN258">
        <v>-1111417.29</v>
      </c>
      <c r="AO258" s="12">
        <v>83</v>
      </c>
      <c r="AP258">
        <v>-200.47</v>
      </c>
      <c r="AQ258" s="13">
        <v>-2.12E-2</v>
      </c>
      <c r="AR258" s="13">
        <v>2.0899999999999998E-2</v>
      </c>
      <c r="AS258" t="s">
        <v>572</v>
      </c>
      <c r="AU258" s="2">
        <v>44292</v>
      </c>
      <c r="AV258" t="s">
        <v>76</v>
      </c>
      <c r="AW258">
        <v>5977.5</v>
      </c>
      <c r="AX258">
        <v>6152.5666666699999</v>
      </c>
      <c r="AZ258" s="2">
        <f t="shared" si="21"/>
        <v>44292</v>
      </c>
      <c r="BA258" t="s">
        <v>171</v>
      </c>
      <c r="BB258">
        <v>2957.5219999999999</v>
      </c>
      <c r="BC258" s="8">
        <v>2929.518</v>
      </c>
      <c r="BE258" t="str">
        <f t="shared" si="22"/>
        <v>NAVINFLUOR44292</v>
      </c>
      <c r="BF258">
        <v>1</v>
      </c>
      <c r="BH258" t="str">
        <f t="shared" si="23"/>
        <v>SRF44292</v>
      </c>
      <c r="BI258">
        <v>1</v>
      </c>
      <c r="BL258" t="str">
        <f t="shared" si="24"/>
        <v>SRF44292</v>
      </c>
      <c r="BM258">
        <v>1</v>
      </c>
      <c r="BN258">
        <f t="shared" si="25"/>
        <v>1</v>
      </c>
      <c r="BR258" t="str">
        <f t="shared" si="26"/>
        <v>NAVINFLUOR44292</v>
      </c>
      <c r="BS258">
        <v>1</v>
      </c>
      <c r="BT258">
        <f t="shared" si="27"/>
        <v>1</v>
      </c>
      <c r="BY258" s="12"/>
      <c r="CA258" s="12"/>
      <c r="CC258" s="13"/>
      <c r="CE258" s="13"/>
      <c r="CI258" s="12"/>
      <c r="CK258" s="13"/>
      <c r="CL258" s="13"/>
    </row>
    <row r="259" spans="1:90" x14ac:dyDescent="0.45">
      <c r="A259">
        <v>9</v>
      </c>
      <c r="B259" s="2">
        <v>44292</v>
      </c>
      <c r="C259" s="2">
        <v>44293</v>
      </c>
      <c r="D259" t="s">
        <v>27</v>
      </c>
      <c r="E259" t="s">
        <v>142</v>
      </c>
      <c r="F259" t="s">
        <v>411</v>
      </c>
      <c r="G259">
        <v>2000</v>
      </c>
      <c r="H259">
        <v>2000</v>
      </c>
      <c r="I259">
        <v>1</v>
      </c>
      <c r="J259">
        <v>817.15</v>
      </c>
      <c r="K259">
        <v>1634300</v>
      </c>
      <c r="L259">
        <v>815.7</v>
      </c>
      <c r="M259">
        <v>-2899.9999999998636</v>
      </c>
      <c r="N259">
        <v>440.86950000000002</v>
      </c>
      <c r="O259">
        <v>-3340.8694999998634</v>
      </c>
      <c r="P259">
        <v>1631400</v>
      </c>
      <c r="Q259" t="s">
        <v>93</v>
      </c>
      <c r="R259">
        <v>1</v>
      </c>
      <c r="S259">
        <v>0</v>
      </c>
      <c r="T259">
        <v>1</v>
      </c>
      <c r="U259">
        <v>0</v>
      </c>
      <c r="V259">
        <v>900</v>
      </c>
      <c r="W259">
        <v>300</v>
      </c>
      <c r="X259">
        <v>114000</v>
      </c>
      <c r="Y259">
        <v>92500</v>
      </c>
      <c r="Z259">
        <v>4000000</v>
      </c>
      <c r="AA259">
        <v>2</v>
      </c>
      <c r="AC259" t="s">
        <v>680</v>
      </c>
      <c r="AD259" t="s">
        <v>571</v>
      </c>
      <c r="AE259" s="12">
        <v>44292.486111111109</v>
      </c>
      <c r="AF259">
        <v>1196.0899999999999</v>
      </c>
      <c r="AG259" s="12">
        <v>44293.395833333336</v>
      </c>
      <c r="AH259" s="8">
        <v>1231.817</v>
      </c>
      <c r="AI259" s="13">
        <v>2.9899999999999999E-2</v>
      </c>
      <c r="AJ259">
        <v>52487.7</v>
      </c>
      <c r="AK259" s="13">
        <v>2.9899999999999999E-2</v>
      </c>
      <c r="AL259">
        <v>1469.133</v>
      </c>
      <c r="AM259">
        <v>1757215.25</v>
      </c>
      <c r="AN259">
        <v>-1058929.5900000001</v>
      </c>
      <c r="AO259" s="12">
        <v>83</v>
      </c>
      <c r="AP259">
        <v>632.38</v>
      </c>
      <c r="AQ259" s="13">
        <v>-8.5000000000000006E-3</v>
      </c>
      <c r="AR259" s="13">
        <v>4.1399999999999999E-2</v>
      </c>
      <c r="AS259" t="s">
        <v>572</v>
      </c>
      <c r="AU259" s="2">
        <v>44292</v>
      </c>
      <c r="AV259" t="s">
        <v>142</v>
      </c>
      <c r="AW259">
        <v>817.15</v>
      </c>
      <c r="AX259">
        <v>815.7</v>
      </c>
      <c r="AZ259" s="2">
        <f t="shared" si="21"/>
        <v>44292</v>
      </c>
      <c r="BA259" t="s">
        <v>76</v>
      </c>
      <c r="BB259">
        <v>1196.0899999999999</v>
      </c>
      <c r="BC259" s="8">
        <v>1231.817</v>
      </c>
      <c r="BE259" t="str">
        <f t="shared" si="22"/>
        <v>SRF44292</v>
      </c>
      <c r="BF259">
        <v>1</v>
      </c>
      <c r="BH259" t="str">
        <f t="shared" si="23"/>
        <v>TATACHEM44292</v>
      </c>
      <c r="BI259">
        <v>1</v>
      </c>
      <c r="BL259" t="str">
        <f t="shared" si="24"/>
        <v>TATACHEM44292</v>
      </c>
      <c r="BM259">
        <v>1</v>
      </c>
      <c r="BN259">
        <f t="shared" si="25"/>
        <v>1</v>
      </c>
      <c r="BR259" t="str">
        <f t="shared" si="26"/>
        <v>SRF44292</v>
      </c>
      <c r="BS259">
        <v>1</v>
      </c>
      <c r="BT259">
        <f t="shared" si="27"/>
        <v>1</v>
      </c>
      <c r="BY259" s="12"/>
      <c r="CA259" s="12"/>
      <c r="CC259" s="13"/>
      <c r="CE259" s="13"/>
      <c r="CI259" s="12"/>
      <c r="CK259" s="13"/>
      <c r="CL259" s="13"/>
    </row>
    <row r="260" spans="1:90" x14ac:dyDescent="0.45">
      <c r="A260">
        <v>10</v>
      </c>
      <c r="B260" s="2">
        <v>44292</v>
      </c>
      <c r="C260" s="2">
        <v>44293</v>
      </c>
      <c r="D260" t="s">
        <v>27</v>
      </c>
      <c r="E260" t="s">
        <v>77</v>
      </c>
      <c r="F260" t="s">
        <v>413</v>
      </c>
      <c r="G260">
        <v>13500</v>
      </c>
      <c r="H260">
        <v>13500</v>
      </c>
      <c r="I260">
        <v>1</v>
      </c>
      <c r="J260">
        <v>107.6</v>
      </c>
      <c r="K260">
        <v>1452600</v>
      </c>
      <c r="L260">
        <v>105.35</v>
      </c>
      <c r="M260">
        <v>-30375</v>
      </c>
      <c r="N260">
        <v>388.10137500000002</v>
      </c>
      <c r="O260">
        <v>-30763.101374999998</v>
      </c>
      <c r="P260">
        <v>1422225</v>
      </c>
      <c r="Q260" t="s">
        <v>93</v>
      </c>
      <c r="R260">
        <v>1</v>
      </c>
      <c r="S260">
        <v>0</v>
      </c>
      <c r="T260">
        <v>1</v>
      </c>
      <c r="U260">
        <v>0</v>
      </c>
      <c r="V260">
        <v>900</v>
      </c>
      <c r="W260">
        <v>300</v>
      </c>
      <c r="X260">
        <v>114000</v>
      </c>
      <c r="Y260">
        <v>92500</v>
      </c>
      <c r="Z260">
        <v>4000000</v>
      </c>
      <c r="AA260">
        <v>2</v>
      </c>
      <c r="AC260" t="s">
        <v>584</v>
      </c>
      <c r="AD260" t="s">
        <v>571</v>
      </c>
      <c r="AE260" s="12">
        <v>44292.489583333336</v>
      </c>
      <c r="AF260">
        <v>695.25850000000003</v>
      </c>
      <c r="AG260" s="12">
        <v>44293.395833333336</v>
      </c>
      <c r="AH260" s="8">
        <v>676.59780000000001</v>
      </c>
      <c r="AI260" s="13">
        <v>-2.6800000000000001E-2</v>
      </c>
      <c r="AJ260">
        <v>-47115.32</v>
      </c>
      <c r="AK260" s="13">
        <v>-2.6800000000000001E-2</v>
      </c>
      <c r="AL260">
        <v>2524.8420000000001</v>
      </c>
      <c r="AM260">
        <v>1755417.88</v>
      </c>
      <c r="AN260">
        <v>-1106044.9099999999</v>
      </c>
      <c r="AO260" s="12">
        <v>82</v>
      </c>
      <c r="AP260">
        <v>-574.58000000000004</v>
      </c>
      <c r="AQ260" s="13">
        <v>-3.8199999999999998E-2</v>
      </c>
      <c r="AR260" s="13">
        <v>1.1000000000000001E-3</v>
      </c>
      <c r="AS260" t="s">
        <v>572</v>
      </c>
      <c r="AU260" s="2">
        <v>44292</v>
      </c>
      <c r="AV260" t="s">
        <v>77</v>
      </c>
      <c r="AW260">
        <v>107.6</v>
      </c>
      <c r="AX260">
        <v>105.35</v>
      </c>
      <c r="AZ260" s="2">
        <f t="shared" si="21"/>
        <v>44292</v>
      </c>
      <c r="BA260" t="s">
        <v>155</v>
      </c>
      <c r="BB260">
        <v>695.25850000000003</v>
      </c>
      <c r="BC260" s="8">
        <v>676.59780000000001</v>
      </c>
      <c r="BE260" t="str">
        <f t="shared" si="22"/>
        <v>AARTIIND44292</v>
      </c>
      <c r="BF260">
        <v>1</v>
      </c>
      <c r="BH260" t="str">
        <f t="shared" si="23"/>
        <v>TATAPOWER44292</v>
      </c>
      <c r="BI260">
        <v>1</v>
      </c>
      <c r="BL260" t="str">
        <f t="shared" si="24"/>
        <v>TATAPOWER44292</v>
      </c>
      <c r="BM260">
        <v>1</v>
      </c>
      <c r="BN260">
        <f t="shared" si="25"/>
        <v>1</v>
      </c>
      <c r="BR260" t="str">
        <f t="shared" si="26"/>
        <v>AARTIIND44292</v>
      </c>
      <c r="BS260">
        <v>1</v>
      </c>
      <c r="BT260">
        <f t="shared" si="27"/>
        <v>1</v>
      </c>
      <c r="BY260" s="12"/>
      <c r="CA260" s="12"/>
      <c r="CC260" s="13"/>
      <c r="CE260" s="13"/>
      <c r="CI260" s="12"/>
      <c r="CK260" s="13"/>
      <c r="CL260" s="13"/>
    </row>
    <row r="261" spans="1:90" x14ac:dyDescent="0.45">
      <c r="A261">
        <v>1</v>
      </c>
      <c r="B261" s="2">
        <v>44293</v>
      </c>
      <c r="C261" s="2">
        <v>44294</v>
      </c>
      <c r="D261" t="s">
        <v>27</v>
      </c>
      <c r="E261" t="s">
        <v>126</v>
      </c>
      <c r="F261" t="s">
        <v>487</v>
      </c>
      <c r="G261">
        <v>1800</v>
      </c>
      <c r="H261">
        <v>5400</v>
      </c>
      <c r="I261">
        <v>3</v>
      </c>
      <c r="J261">
        <v>351.05</v>
      </c>
      <c r="K261">
        <v>1895670</v>
      </c>
      <c r="L261">
        <v>353.75</v>
      </c>
      <c r="M261">
        <v>14579.999999999938</v>
      </c>
      <c r="N261">
        <v>513.79920000000004</v>
      </c>
      <c r="O261">
        <v>14066.200799999939</v>
      </c>
      <c r="P261">
        <v>1910250</v>
      </c>
      <c r="Q261" t="s">
        <v>93</v>
      </c>
      <c r="R261">
        <v>1</v>
      </c>
      <c r="S261">
        <v>0</v>
      </c>
      <c r="T261">
        <v>1</v>
      </c>
      <c r="U261">
        <v>0</v>
      </c>
      <c r="V261">
        <v>900</v>
      </c>
      <c r="W261">
        <v>300</v>
      </c>
      <c r="X261">
        <v>114000</v>
      </c>
      <c r="Y261">
        <v>92500</v>
      </c>
      <c r="Z261">
        <v>4000000</v>
      </c>
      <c r="AA261">
        <v>2</v>
      </c>
      <c r="AC261" t="s">
        <v>686</v>
      </c>
      <c r="AD261" t="s">
        <v>571</v>
      </c>
      <c r="AE261" s="12">
        <v>44293.486111111109</v>
      </c>
      <c r="AF261">
        <v>17602.95</v>
      </c>
      <c r="AG261" s="12">
        <v>44294.392361111109</v>
      </c>
      <c r="AH261" s="8">
        <v>17357</v>
      </c>
      <c r="AI261" s="13">
        <v>-1.4E-2</v>
      </c>
      <c r="AJ261">
        <v>-24853.43</v>
      </c>
      <c r="AK261" s="13">
        <v>-1.4E-2</v>
      </c>
      <c r="AL261">
        <v>101.0508</v>
      </c>
      <c r="AM261">
        <v>1778791</v>
      </c>
      <c r="AN261">
        <v>-1130898.3400000001</v>
      </c>
      <c r="AO261" s="12">
        <v>82</v>
      </c>
      <c r="AP261">
        <v>-303.08999999999997</v>
      </c>
      <c r="AQ261" s="13">
        <v>-2.0500000000000001E-2</v>
      </c>
      <c r="AR261" s="13">
        <v>4.0000000000000002E-4</v>
      </c>
      <c r="AS261" t="s">
        <v>572</v>
      </c>
      <c r="AU261" s="2">
        <v>44293</v>
      </c>
      <c r="AV261" t="s">
        <v>126</v>
      </c>
      <c r="AW261">
        <v>351.05</v>
      </c>
      <c r="AX261">
        <v>353.75</v>
      </c>
      <c r="AZ261" s="2">
        <f t="shared" si="21"/>
        <v>44293</v>
      </c>
      <c r="BA261" t="s">
        <v>131</v>
      </c>
      <c r="BB261">
        <v>17602.95</v>
      </c>
      <c r="BC261" s="8">
        <v>17357</v>
      </c>
      <c r="BE261" t="str">
        <f t="shared" si="22"/>
        <v>NESTLEIND44293</v>
      </c>
      <c r="BF261">
        <v>1</v>
      </c>
      <c r="BH261" t="str">
        <f t="shared" si="23"/>
        <v>BANDHANBNK44293</v>
      </c>
      <c r="BI261">
        <v>1</v>
      </c>
      <c r="BL261" t="str">
        <f t="shared" si="24"/>
        <v>BANDHANBNK44293</v>
      </c>
      <c r="BM261">
        <v>1</v>
      </c>
      <c r="BN261">
        <f t="shared" si="25"/>
        <v>1</v>
      </c>
      <c r="BR261" t="str">
        <f t="shared" si="26"/>
        <v>NESTLEIND44293</v>
      </c>
      <c r="BS261">
        <v>1</v>
      </c>
      <c r="BT261">
        <f t="shared" si="27"/>
        <v>1</v>
      </c>
      <c r="BY261" s="12"/>
      <c r="CA261" s="12"/>
      <c r="CC261" s="13"/>
      <c r="CE261" s="13"/>
      <c r="CI261" s="12"/>
      <c r="CK261" s="13"/>
      <c r="CL261" s="13"/>
    </row>
    <row r="262" spans="1:90" x14ac:dyDescent="0.45">
      <c r="A262">
        <v>2</v>
      </c>
      <c r="B262" s="2">
        <v>44293</v>
      </c>
      <c r="C262" s="2">
        <v>44294</v>
      </c>
      <c r="D262" t="s">
        <v>27</v>
      </c>
      <c r="E262" t="s">
        <v>172</v>
      </c>
      <c r="F262" t="s">
        <v>488</v>
      </c>
      <c r="G262">
        <v>3100</v>
      </c>
      <c r="H262">
        <v>12400</v>
      </c>
      <c r="I262">
        <v>4</v>
      </c>
      <c r="J262">
        <v>164.6</v>
      </c>
      <c r="K262">
        <v>2041040</v>
      </c>
      <c r="L262">
        <v>166.6</v>
      </c>
      <c r="M262">
        <v>24800</v>
      </c>
      <c r="N262">
        <v>554.42880000000002</v>
      </c>
      <c r="O262">
        <v>24245.571199999998</v>
      </c>
      <c r="P262">
        <v>2065840</v>
      </c>
      <c r="Q262" t="s">
        <v>93</v>
      </c>
      <c r="R262">
        <v>1</v>
      </c>
      <c r="S262">
        <v>0</v>
      </c>
      <c r="T262">
        <v>2</v>
      </c>
      <c r="U262">
        <v>0</v>
      </c>
      <c r="V262">
        <v>900</v>
      </c>
      <c r="W262">
        <v>300</v>
      </c>
      <c r="X262">
        <v>114000</v>
      </c>
      <c r="Y262">
        <v>92500</v>
      </c>
      <c r="Z262">
        <v>4000000</v>
      </c>
      <c r="AA262">
        <v>2</v>
      </c>
      <c r="AC262" t="s">
        <v>591</v>
      </c>
      <c r="AD262" t="s">
        <v>571</v>
      </c>
      <c r="AE262" s="12">
        <v>44293.486111111109</v>
      </c>
      <c r="AF262">
        <v>1014.3150000000001</v>
      </c>
      <c r="AG262" s="12">
        <v>44294.392361111109</v>
      </c>
      <c r="AH262" s="8">
        <v>1011.884</v>
      </c>
      <c r="AI262" s="13">
        <v>-2.3999999999999998E-3</v>
      </c>
      <c r="AJ262">
        <v>-4263.74</v>
      </c>
      <c r="AK262" s="13">
        <v>-2.3999999999999998E-3</v>
      </c>
      <c r="AL262">
        <v>1753.6869999999999</v>
      </c>
      <c r="AM262">
        <v>1778791.13</v>
      </c>
      <c r="AN262">
        <v>-1135162.08</v>
      </c>
      <c r="AO262" s="12">
        <v>82</v>
      </c>
      <c r="AP262">
        <v>-52</v>
      </c>
      <c r="AQ262" s="13">
        <v>-1.0500000000000001E-2</v>
      </c>
      <c r="AR262" s="13">
        <v>3.2000000000000002E-3</v>
      </c>
      <c r="AS262" t="s">
        <v>572</v>
      </c>
      <c r="AU262" s="2">
        <v>44293</v>
      </c>
      <c r="AV262" t="s">
        <v>172</v>
      </c>
      <c r="AW262">
        <v>164.6</v>
      </c>
      <c r="AX262">
        <v>166.6</v>
      </c>
      <c r="AZ262" s="2">
        <f t="shared" si="21"/>
        <v>44293</v>
      </c>
      <c r="BA262" t="s">
        <v>91</v>
      </c>
      <c r="BB262">
        <v>1014.3150000000001</v>
      </c>
      <c r="BC262" s="8">
        <v>1011.884</v>
      </c>
      <c r="BE262" t="str">
        <f t="shared" si="22"/>
        <v>VOLTAS44293</v>
      </c>
      <c r="BF262">
        <v>1</v>
      </c>
      <c r="BH262" t="str">
        <f t="shared" si="23"/>
        <v>CUB44293</v>
      </c>
      <c r="BI262">
        <v>1</v>
      </c>
      <c r="BL262" t="str">
        <f t="shared" si="24"/>
        <v>CUB44293</v>
      </c>
      <c r="BM262">
        <v>1</v>
      </c>
      <c r="BN262">
        <f t="shared" si="25"/>
        <v>1</v>
      </c>
      <c r="BR262" t="str">
        <f t="shared" si="26"/>
        <v>VOLTAS44293</v>
      </c>
      <c r="BS262">
        <v>1</v>
      </c>
      <c r="BT262">
        <f t="shared" si="27"/>
        <v>1</v>
      </c>
      <c r="BY262" s="12"/>
      <c r="CA262" s="12"/>
      <c r="CC262" s="13"/>
      <c r="CE262" s="13"/>
      <c r="CI262" s="12"/>
      <c r="CK262" s="13"/>
      <c r="CL262" s="13"/>
    </row>
    <row r="263" spans="1:90" x14ac:dyDescent="0.45">
      <c r="A263">
        <v>3</v>
      </c>
      <c r="B263" s="2">
        <v>44293</v>
      </c>
      <c r="C263" s="2">
        <v>44294</v>
      </c>
      <c r="D263" t="s">
        <v>27</v>
      </c>
      <c r="E263" t="s">
        <v>131</v>
      </c>
      <c r="F263" t="s">
        <v>489</v>
      </c>
      <c r="G263">
        <v>50</v>
      </c>
      <c r="H263">
        <v>100</v>
      </c>
      <c r="I263">
        <v>2</v>
      </c>
      <c r="J263">
        <v>17595.099999999999</v>
      </c>
      <c r="K263">
        <v>1759509.9999999998</v>
      </c>
      <c r="L263">
        <v>17350</v>
      </c>
      <c r="M263">
        <v>-24509.999999999854</v>
      </c>
      <c r="N263">
        <v>471.75885</v>
      </c>
      <c r="O263">
        <v>-24981.758849999853</v>
      </c>
      <c r="P263">
        <v>1735000</v>
      </c>
      <c r="Q263" t="s">
        <v>93</v>
      </c>
      <c r="R263">
        <v>1</v>
      </c>
      <c r="S263">
        <v>0</v>
      </c>
      <c r="T263">
        <v>1</v>
      </c>
      <c r="U263">
        <v>0</v>
      </c>
      <c r="V263">
        <v>900</v>
      </c>
      <c r="W263">
        <v>300</v>
      </c>
      <c r="X263">
        <v>114000</v>
      </c>
      <c r="Y263">
        <v>92500</v>
      </c>
      <c r="Z263">
        <v>4000000</v>
      </c>
      <c r="AA263">
        <v>2</v>
      </c>
      <c r="AC263" t="s">
        <v>684</v>
      </c>
      <c r="AD263" t="s">
        <v>571</v>
      </c>
      <c r="AE263" s="12">
        <v>44293.489583333336</v>
      </c>
      <c r="AF263">
        <v>351.31760000000003</v>
      </c>
      <c r="AG263" s="12">
        <v>44294.392361111109</v>
      </c>
      <c r="AH263" s="8">
        <v>353.6148</v>
      </c>
      <c r="AI263" s="13">
        <v>6.4999999999999997E-3</v>
      </c>
      <c r="AJ263">
        <v>11603.31</v>
      </c>
      <c r="AK263" s="13">
        <v>6.4999999999999997E-3</v>
      </c>
      <c r="AL263">
        <v>5051.0649999999996</v>
      </c>
      <c r="AM263">
        <v>1774528</v>
      </c>
      <c r="AN263">
        <v>-1123558.77</v>
      </c>
      <c r="AO263" s="12">
        <v>81</v>
      </c>
      <c r="AP263">
        <v>143.25</v>
      </c>
      <c r="AQ263" s="13">
        <v>-7.3000000000000001E-3</v>
      </c>
      <c r="AR263" s="13">
        <v>2.8400000000000002E-2</v>
      </c>
      <c r="AS263" t="s">
        <v>572</v>
      </c>
      <c r="AU263" s="2">
        <v>44293</v>
      </c>
      <c r="AV263" t="s">
        <v>131</v>
      </c>
      <c r="AW263">
        <v>17595.099999999999</v>
      </c>
      <c r="AX263">
        <v>17350</v>
      </c>
      <c r="AZ263" s="2">
        <f t="shared" si="21"/>
        <v>44293</v>
      </c>
      <c r="BA263" t="s">
        <v>126</v>
      </c>
      <c r="BB263">
        <v>351.31760000000003</v>
      </c>
      <c r="BC263" s="8">
        <v>353.6148</v>
      </c>
      <c r="BE263" t="str">
        <f t="shared" si="22"/>
        <v>BANDHANBNK44293</v>
      </c>
      <c r="BF263">
        <v>1</v>
      </c>
      <c r="BH263" t="str">
        <f t="shared" si="23"/>
        <v>NESTLEIND44293</v>
      </c>
      <c r="BI263">
        <v>1</v>
      </c>
      <c r="BL263" t="str">
        <f t="shared" si="24"/>
        <v>NESTLEIND44293</v>
      </c>
      <c r="BM263">
        <v>1</v>
      </c>
      <c r="BN263">
        <f t="shared" si="25"/>
        <v>1</v>
      </c>
      <c r="BR263" t="str">
        <f t="shared" si="26"/>
        <v>BANDHANBNK44293</v>
      </c>
      <c r="BS263">
        <v>1</v>
      </c>
      <c r="BT263">
        <f t="shared" si="27"/>
        <v>1</v>
      </c>
      <c r="BY263" s="12"/>
      <c r="CA263" s="12"/>
      <c r="CC263" s="13"/>
      <c r="CE263" s="13"/>
      <c r="CI263" s="12"/>
      <c r="CK263" s="13"/>
      <c r="CL263" s="13"/>
    </row>
    <row r="264" spans="1:90" x14ac:dyDescent="0.45">
      <c r="A264">
        <v>4</v>
      </c>
      <c r="B264" s="2">
        <v>44293</v>
      </c>
      <c r="C264" s="2">
        <v>44294</v>
      </c>
      <c r="D264" t="s">
        <v>27</v>
      </c>
      <c r="E264" t="s">
        <v>163</v>
      </c>
      <c r="F264" t="s">
        <v>473</v>
      </c>
      <c r="G264">
        <v>725</v>
      </c>
      <c r="H264">
        <v>2900</v>
      </c>
      <c r="I264">
        <v>4</v>
      </c>
      <c r="J264">
        <v>728.35</v>
      </c>
      <c r="K264">
        <v>2112215</v>
      </c>
      <c r="L264">
        <v>733.83749999999998</v>
      </c>
      <c r="M264">
        <v>15913.749999999869</v>
      </c>
      <c r="N264">
        <v>572.44640625</v>
      </c>
      <c r="O264">
        <v>15341.30359374987</v>
      </c>
      <c r="P264">
        <v>2128128.75</v>
      </c>
      <c r="Q264" t="s">
        <v>93</v>
      </c>
      <c r="R264">
        <v>1</v>
      </c>
      <c r="S264">
        <v>0</v>
      </c>
      <c r="T264">
        <v>2</v>
      </c>
      <c r="U264">
        <v>0</v>
      </c>
      <c r="V264">
        <v>900</v>
      </c>
      <c r="W264">
        <v>300</v>
      </c>
      <c r="X264">
        <v>114000</v>
      </c>
      <c r="Y264">
        <v>92500</v>
      </c>
      <c r="Z264">
        <v>4000000</v>
      </c>
      <c r="AA264">
        <v>2</v>
      </c>
      <c r="AC264" t="s">
        <v>683</v>
      </c>
      <c r="AD264" t="s">
        <v>571</v>
      </c>
      <c r="AE264" s="12">
        <v>44293.493055555555</v>
      </c>
      <c r="AF264">
        <v>2952.1750000000002</v>
      </c>
      <c r="AG264" s="12">
        <v>44294.392361111109</v>
      </c>
      <c r="AH264" s="8">
        <v>3036.8249999999998</v>
      </c>
      <c r="AI264" s="13">
        <v>2.87E-2</v>
      </c>
      <c r="AJ264">
        <v>50829.8</v>
      </c>
      <c r="AK264" s="13">
        <v>2.87E-2</v>
      </c>
      <c r="AL264">
        <v>600.47019999999998</v>
      </c>
      <c r="AM264">
        <v>1772693.38</v>
      </c>
      <c r="AN264">
        <v>-1072728.97</v>
      </c>
      <c r="AO264" s="12">
        <v>80</v>
      </c>
      <c r="AP264">
        <v>635.37</v>
      </c>
      <c r="AQ264" s="13">
        <v>-8.5000000000000006E-3</v>
      </c>
      <c r="AR264" s="13">
        <v>5.5100000000000003E-2</v>
      </c>
      <c r="AS264" t="s">
        <v>572</v>
      </c>
      <c r="AU264" s="2">
        <v>44293</v>
      </c>
      <c r="AV264" t="s">
        <v>163</v>
      </c>
      <c r="AW264">
        <v>728.35</v>
      </c>
      <c r="AX264">
        <v>733.83749999999998</v>
      </c>
      <c r="AZ264" s="2">
        <f t="shared" si="21"/>
        <v>44293</v>
      </c>
      <c r="BA264" t="s">
        <v>171</v>
      </c>
      <c r="BB264">
        <v>2952.1750000000002</v>
      </c>
      <c r="BC264" s="8">
        <v>3036.8249999999998</v>
      </c>
      <c r="BE264" t="str">
        <f t="shared" si="22"/>
        <v>NAVINFLUOR44293</v>
      </c>
      <c r="BF264">
        <v>1</v>
      </c>
      <c r="BH264" t="str">
        <f t="shared" si="23"/>
        <v>TRENT44293</v>
      </c>
      <c r="BI264">
        <v>1</v>
      </c>
      <c r="BL264" t="str">
        <f t="shared" si="24"/>
        <v>TRENT44293</v>
      </c>
      <c r="BM264">
        <v>1</v>
      </c>
      <c r="BN264">
        <f t="shared" si="25"/>
        <v>1</v>
      </c>
      <c r="BR264" t="str">
        <f t="shared" si="26"/>
        <v>NAVINFLUOR44293</v>
      </c>
      <c r="BS264">
        <v>1</v>
      </c>
      <c r="BT264" t="str">
        <f t="shared" si="27"/>
        <v>ERROR</v>
      </c>
      <c r="BY264" s="12"/>
      <c r="CA264" s="12"/>
      <c r="CC264" s="13"/>
      <c r="CE264" s="13"/>
      <c r="CI264" s="12"/>
      <c r="CK264" s="13"/>
      <c r="CL264" s="13"/>
    </row>
    <row r="265" spans="1:90" x14ac:dyDescent="0.45">
      <c r="A265">
        <v>5</v>
      </c>
      <c r="B265" s="2">
        <v>44293</v>
      </c>
      <c r="C265" s="2">
        <v>44294</v>
      </c>
      <c r="D265" t="s">
        <v>27</v>
      </c>
      <c r="E265" t="s">
        <v>91</v>
      </c>
      <c r="F265" t="s">
        <v>395</v>
      </c>
      <c r="G265">
        <v>1000</v>
      </c>
      <c r="H265">
        <v>2000</v>
      </c>
      <c r="I265">
        <v>2</v>
      </c>
      <c r="J265">
        <v>1013.9</v>
      </c>
      <c r="K265">
        <v>2027800</v>
      </c>
      <c r="L265">
        <v>1012.65</v>
      </c>
      <c r="M265">
        <v>-2500</v>
      </c>
      <c r="N265">
        <v>547.16849999999999</v>
      </c>
      <c r="O265">
        <v>-3047.1684999999998</v>
      </c>
      <c r="P265">
        <v>2025300</v>
      </c>
      <c r="Q265" t="s">
        <v>93</v>
      </c>
      <c r="R265">
        <v>1</v>
      </c>
      <c r="S265">
        <v>0</v>
      </c>
      <c r="T265">
        <v>1</v>
      </c>
      <c r="U265">
        <v>0</v>
      </c>
      <c r="V265">
        <v>900</v>
      </c>
      <c r="W265">
        <v>300</v>
      </c>
      <c r="X265">
        <v>114000</v>
      </c>
      <c r="Y265">
        <v>92500</v>
      </c>
      <c r="Z265">
        <v>4000000</v>
      </c>
      <c r="AA265">
        <v>2</v>
      </c>
      <c r="AC265" t="s">
        <v>685</v>
      </c>
      <c r="AD265" t="s">
        <v>571</v>
      </c>
      <c r="AE265" s="12">
        <v>44293.486111111109</v>
      </c>
      <c r="AF265">
        <v>164.6568</v>
      </c>
      <c r="AG265" s="12">
        <v>44294.395833333336</v>
      </c>
      <c r="AH265" s="8">
        <v>166.58330000000001</v>
      </c>
      <c r="AI265" s="13">
        <v>1.17E-2</v>
      </c>
      <c r="AJ265">
        <v>20812.02</v>
      </c>
      <c r="AK265" s="13">
        <v>1.17E-2</v>
      </c>
      <c r="AL265">
        <v>10803.02</v>
      </c>
      <c r="AM265">
        <v>1778791.13</v>
      </c>
      <c r="AN265">
        <v>-1051916.94</v>
      </c>
      <c r="AO265" s="12">
        <v>83</v>
      </c>
      <c r="AP265">
        <v>250.75</v>
      </c>
      <c r="AQ265" s="13">
        <v>-6.4000000000000003E-3</v>
      </c>
      <c r="AR265" s="13">
        <v>2.64E-2</v>
      </c>
      <c r="AS265" t="s">
        <v>572</v>
      </c>
      <c r="AU265" s="2">
        <v>44293</v>
      </c>
      <c r="AV265" t="s">
        <v>91</v>
      </c>
      <c r="AW265">
        <v>1013.9</v>
      </c>
      <c r="AX265">
        <v>1012.65</v>
      </c>
      <c r="AZ265" s="2">
        <f t="shared" ref="AZ265:AZ328" si="28">DATE(YEAR(AE265),MONTH(AE265),DAY(AE265))</f>
        <v>44293</v>
      </c>
      <c r="BA265" t="s">
        <v>172</v>
      </c>
      <c r="BB265">
        <v>164.6568</v>
      </c>
      <c r="BC265" s="8">
        <v>166.58330000000001</v>
      </c>
      <c r="BE265" t="str">
        <f t="shared" ref="BE265:BE328" si="29">CONCATENATE(BA265,AZ265)</f>
        <v>CUB44293</v>
      </c>
      <c r="BF265">
        <v>1</v>
      </c>
      <c r="BH265" t="str">
        <f t="shared" ref="BH265:BH328" si="30">CONCATENATE(AV265,AU265)</f>
        <v>VOLTAS44293</v>
      </c>
      <c r="BI265">
        <v>1</v>
      </c>
      <c r="BL265" t="str">
        <f t="shared" ref="BL265:BL328" si="31">CONCATENATE(AV265,AU265)</f>
        <v>VOLTAS44293</v>
      </c>
      <c r="BM265">
        <v>1</v>
      </c>
      <c r="BN265">
        <f t="shared" ref="BN265:BN328" si="32">IFERROR(VLOOKUP(BL265,$BE$9:$BF$958,2,0),"ERROR")</f>
        <v>1</v>
      </c>
      <c r="BR265" t="str">
        <f t="shared" ref="BR265:BR328" si="33">CONCATENATE(BA265,AZ265)</f>
        <v>CUB44293</v>
      </c>
      <c r="BS265">
        <v>1</v>
      </c>
      <c r="BT265">
        <f t="shared" ref="BT265:BT328" si="34">IFERROR(VLOOKUP(BR265,$BH$9:$BI$958,2,0),"ERROR")</f>
        <v>1</v>
      </c>
      <c r="BY265" s="12"/>
      <c r="CA265" s="12"/>
      <c r="CC265" s="13"/>
      <c r="CE265" s="13"/>
      <c r="CI265" s="12"/>
      <c r="CK265" s="13"/>
      <c r="CL265" s="13"/>
    </row>
    <row r="266" spans="1:90" x14ac:dyDescent="0.45">
      <c r="A266">
        <v>1</v>
      </c>
      <c r="B266" s="2">
        <v>44294</v>
      </c>
      <c r="C266" s="2">
        <v>44295</v>
      </c>
      <c r="D266" t="s">
        <v>27</v>
      </c>
      <c r="E266" t="s">
        <v>32</v>
      </c>
      <c r="F266" t="s">
        <v>387</v>
      </c>
      <c r="G266">
        <v>9000</v>
      </c>
      <c r="H266">
        <v>18000</v>
      </c>
      <c r="I266">
        <v>2</v>
      </c>
      <c r="J266">
        <v>124.75</v>
      </c>
      <c r="K266">
        <v>2245500</v>
      </c>
      <c r="L266">
        <v>124.1</v>
      </c>
      <c r="M266">
        <v>-11700.000000000102</v>
      </c>
      <c r="N266">
        <v>604.70550000000003</v>
      </c>
      <c r="O266">
        <v>-12304.705500000102</v>
      </c>
      <c r="P266">
        <v>2233800</v>
      </c>
      <c r="Q266" t="s">
        <v>93</v>
      </c>
      <c r="R266">
        <v>1</v>
      </c>
      <c r="S266">
        <v>0</v>
      </c>
      <c r="T266">
        <v>1</v>
      </c>
      <c r="U266">
        <v>0</v>
      </c>
      <c r="V266">
        <v>900</v>
      </c>
      <c r="W266">
        <v>300</v>
      </c>
      <c r="X266">
        <v>114000</v>
      </c>
      <c r="Y266">
        <v>92500</v>
      </c>
      <c r="Z266">
        <v>4000000</v>
      </c>
      <c r="AA266">
        <v>2</v>
      </c>
      <c r="AC266" t="s">
        <v>614</v>
      </c>
      <c r="AD266" t="s">
        <v>571</v>
      </c>
      <c r="AE266" s="12">
        <v>44293.486111111109</v>
      </c>
      <c r="AF266">
        <v>9.8549249999999997</v>
      </c>
      <c r="AG266" s="12">
        <v>44294.395833333336</v>
      </c>
      <c r="AH266" s="8">
        <v>9.99</v>
      </c>
      <c r="AI266" s="13">
        <v>1.37E-2</v>
      </c>
      <c r="AJ266">
        <v>24379.82</v>
      </c>
      <c r="AK266" s="13">
        <v>1.37E-2</v>
      </c>
      <c r="AL266">
        <v>180497.7</v>
      </c>
      <c r="AM266">
        <v>1778791</v>
      </c>
      <c r="AN266">
        <v>-1027537.12</v>
      </c>
      <c r="AO266" s="12">
        <v>83</v>
      </c>
      <c r="AP266">
        <v>293.73</v>
      </c>
      <c r="AQ266" s="13">
        <v>-4.6199999999999998E-2</v>
      </c>
      <c r="AR266" s="13">
        <v>1.9800000000000002E-2</v>
      </c>
      <c r="AS266" t="s">
        <v>572</v>
      </c>
      <c r="AU266" s="2">
        <v>44294</v>
      </c>
      <c r="AV266" t="s">
        <v>32</v>
      </c>
      <c r="AW266">
        <v>124.75</v>
      </c>
      <c r="AX266">
        <v>124.1</v>
      </c>
      <c r="AZ266" s="2">
        <f t="shared" si="28"/>
        <v>44293</v>
      </c>
      <c r="BA266" t="s">
        <v>56</v>
      </c>
      <c r="BB266">
        <v>9.8549249999999997</v>
      </c>
      <c r="BC266" s="8">
        <v>9.99</v>
      </c>
      <c r="BE266" t="str">
        <f t="shared" si="29"/>
        <v>IDEA44293</v>
      </c>
      <c r="BF266">
        <v>1</v>
      </c>
      <c r="BH266" t="str">
        <f t="shared" si="30"/>
        <v>ASHOKLEY44294</v>
      </c>
      <c r="BI266">
        <v>1</v>
      </c>
      <c r="BL266" t="str">
        <f t="shared" si="31"/>
        <v>ASHOKLEY44294</v>
      </c>
      <c r="BM266">
        <v>1</v>
      </c>
      <c r="BN266">
        <f t="shared" si="32"/>
        <v>1</v>
      </c>
      <c r="BR266" t="str">
        <f t="shared" si="33"/>
        <v>IDEA44293</v>
      </c>
      <c r="BS266">
        <v>1</v>
      </c>
      <c r="BT266" t="str">
        <f t="shared" si="34"/>
        <v>ERROR</v>
      </c>
      <c r="BY266" s="12"/>
      <c r="CA266" s="12"/>
      <c r="CC266" s="13"/>
      <c r="CE266" s="13"/>
      <c r="CI266" s="12"/>
      <c r="CK266" s="13"/>
      <c r="CL266" s="13"/>
    </row>
    <row r="267" spans="1:90" x14ac:dyDescent="0.45">
      <c r="A267">
        <v>2</v>
      </c>
      <c r="B267" s="2">
        <v>44294</v>
      </c>
      <c r="C267" s="2">
        <v>44295</v>
      </c>
      <c r="D267" t="s">
        <v>27</v>
      </c>
      <c r="E267" t="s">
        <v>47</v>
      </c>
      <c r="F267" t="s">
        <v>414</v>
      </c>
      <c r="G267">
        <v>21000</v>
      </c>
      <c r="H267">
        <v>42000</v>
      </c>
      <c r="I267">
        <v>2</v>
      </c>
      <c r="J267">
        <v>52.6</v>
      </c>
      <c r="K267">
        <v>2209200</v>
      </c>
      <c r="L267">
        <v>52.25</v>
      </c>
      <c r="M267">
        <v>-14700.00000000006</v>
      </c>
      <c r="N267">
        <v>594.49950000000001</v>
      </c>
      <c r="O267">
        <v>-15294.49950000006</v>
      </c>
      <c r="P267">
        <v>2194500</v>
      </c>
      <c r="Q267" t="s">
        <v>93</v>
      </c>
      <c r="R267">
        <v>1</v>
      </c>
      <c r="S267">
        <v>0</v>
      </c>
      <c r="T267">
        <v>1</v>
      </c>
      <c r="U267">
        <v>0</v>
      </c>
      <c r="V267">
        <v>900</v>
      </c>
      <c r="W267">
        <v>300</v>
      </c>
      <c r="X267">
        <v>114000</v>
      </c>
      <c r="Y267">
        <v>92500</v>
      </c>
      <c r="Z267">
        <v>4000000</v>
      </c>
      <c r="AA267">
        <v>2</v>
      </c>
      <c r="AC267" t="s">
        <v>666</v>
      </c>
      <c r="AD267" t="s">
        <v>571</v>
      </c>
      <c r="AE267" s="12">
        <v>44293.486111111109</v>
      </c>
      <c r="AF267">
        <v>728.61680000000001</v>
      </c>
      <c r="AG267" s="12">
        <v>44294.395833333336</v>
      </c>
      <c r="AH267" s="8">
        <v>732.8664</v>
      </c>
      <c r="AI267" s="13">
        <v>5.7999999999999996E-3</v>
      </c>
      <c r="AJ267">
        <v>10374.66</v>
      </c>
      <c r="AK267" s="13">
        <v>5.7999999999999996E-3</v>
      </c>
      <c r="AL267">
        <v>2441.326</v>
      </c>
      <c r="AM267">
        <v>1778791</v>
      </c>
      <c r="AN267">
        <v>-1017162.46</v>
      </c>
      <c r="AO267" s="12">
        <v>83</v>
      </c>
      <c r="AP267">
        <v>125</v>
      </c>
      <c r="AQ267" s="13">
        <v>-4.8999999999999998E-3</v>
      </c>
      <c r="AR267" s="13">
        <v>1.35E-2</v>
      </c>
      <c r="AS267" t="s">
        <v>572</v>
      </c>
      <c r="AU267" s="2">
        <v>44294</v>
      </c>
      <c r="AV267" t="s">
        <v>47</v>
      </c>
      <c r="AW267">
        <v>52.6</v>
      </c>
      <c r="AX267">
        <v>52.25</v>
      </c>
      <c r="AZ267" s="2">
        <f t="shared" si="28"/>
        <v>44293</v>
      </c>
      <c r="BA267" t="s">
        <v>163</v>
      </c>
      <c r="BB267">
        <v>728.61680000000001</v>
      </c>
      <c r="BC267" s="8">
        <v>732.8664</v>
      </c>
      <c r="BE267" t="str">
        <f t="shared" si="29"/>
        <v>TRENT44293</v>
      </c>
      <c r="BF267">
        <v>1</v>
      </c>
      <c r="BH267" t="str">
        <f t="shared" si="30"/>
        <v>BHEL44294</v>
      </c>
      <c r="BI267">
        <v>1</v>
      </c>
      <c r="BL267" t="str">
        <f t="shared" si="31"/>
        <v>BHEL44294</v>
      </c>
      <c r="BM267">
        <v>1</v>
      </c>
      <c r="BN267">
        <f t="shared" si="32"/>
        <v>1</v>
      </c>
      <c r="BR267" t="str">
        <f t="shared" si="33"/>
        <v>TRENT44293</v>
      </c>
      <c r="BS267">
        <v>1</v>
      </c>
      <c r="BT267">
        <f t="shared" si="34"/>
        <v>1</v>
      </c>
      <c r="BY267" s="12"/>
      <c r="CA267" s="12"/>
      <c r="CC267" s="13"/>
      <c r="CE267" s="13"/>
      <c r="CI267" s="12"/>
      <c r="CK267" s="13"/>
      <c r="CL267" s="13"/>
    </row>
    <row r="268" spans="1:90" x14ac:dyDescent="0.45">
      <c r="A268">
        <v>3</v>
      </c>
      <c r="B268" s="2">
        <v>44294</v>
      </c>
      <c r="C268" s="2">
        <v>44295</v>
      </c>
      <c r="D268" t="s">
        <v>27</v>
      </c>
      <c r="E268" t="s">
        <v>156</v>
      </c>
      <c r="F268" t="s">
        <v>389</v>
      </c>
      <c r="G268">
        <v>2800</v>
      </c>
      <c r="H268">
        <v>8400</v>
      </c>
      <c r="I268">
        <v>3</v>
      </c>
      <c r="J268">
        <v>266.39999999999998</v>
      </c>
      <c r="K268">
        <v>2237760</v>
      </c>
      <c r="L268">
        <v>263.14999999999998</v>
      </c>
      <c r="M268">
        <v>-27300</v>
      </c>
      <c r="N268">
        <v>600.50969999999995</v>
      </c>
      <c r="O268">
        <v>-27900.509699999999</v>
      </c>
      <c r="P268">
        <v>2210460</v>
      </c>
      <c r="Q268" t="s">
        <v>93</v>
      </c>
      <c r="R268">
        <v>2</v>
      </c>
      <c r="S268">
        <v>1</v>
      </c>
      <c r="T268">
        <v>1</v>
      </c>
      <c r="U268">
        <v>0</v>
      </c>
      <c r="V268">
        <v>900</v>
      </c>
      <c r="W268">
        <v>300</v>
      </c>
      <c r="X268">
        <v>114500</v>
      </c>
      <c r="Y268">
        <v>92500</v>
      </c>
      <c r="Z268">
        <v>4000000</v>
      </c>
      <c r="AA268">
        <v>2</v>
      </c>
      <c r="AC268" t="s">
        <v>610</v>
      </c>
      <c r="AD268" t="s">
        <v>571</v>
      </c>
      <c r="AE268" s="12">
        <v>44294.486111111109</v>
      </c>
      <c r="AF268">
        <v>52.596730000000001</v>
      </c>
      <c r="AG268" s="12">
        <v>44295.392361111109</v>
      </c>
      <c r="AH268" s="8">
        <v>52.223869999999998</v>
      </c>
      <c r="AI268" s="13">
        <v>-7.1000000000000004E-3</v>
      </c>
      <c r="AJ268">
        <v>-12735.93</v>
      </c>
      <c r="AK268" s="13">
        <v>-7.1000000000000004E-3</v>
      </c>
      <c r="AL268">
        <v>34157.4</v>
      </c>
      <c r="AM268">
        <v>1796567.5</v>
      </c>
      <c r="AN268">
        <v>-1029898.39</v>
      </c>
      <c r="AO268" s="12">
        <v>82</v>
      </c>
      <c r="AP268">
        <v>-155.32</v>
      </c>
      <c r="AQ268" s="13">
        <v>-2.5600000000000001E-2</v>
      </c>
      <c r="AR268" s="13">
        <v>1.6199999999999999E-2</v>
      </c>
      <c r="AS268" t="s">
        <v>572</v>
      </c>
      <c r="AU268" s="2">
        <v>44294</v>
      </c>
      <c r="AV268" t="s">
        <v>156</v>
      </c>
      <c r="AW268">
        <v>266.39999999999998</v>
      </c>
      <c r="AX268">
        <v>263.14999999999998</v>
      </c>
      <c r="AZ268" s="2">
        <f t="shared" si="28"/>
        <v>44294</v>
      </c>
      <c r="BA268" t="s">
        <v>47</v>
      </c>
      <c r="BB268">
        <v>52.596730000000001</v>
      </c>
      <c r="BC268" s="8">
        <v>52.223869999999998</v>
      </c>
      <c r="BE268" t="str">
        <f t="shared" si="29"/>
        <v>BHEL44294</v>
      </c>
      <c r="BF268">
        <v>1</v>
      </c>
      <c r="BH268" t="str">
        <f t="shared" si="30"/>
        <v>INDUSTOWER44294</v>
      </c>
      <c r="BI268">
        <v>1</v>
      </c>
      <c r="BL268" t="str">
        <f t="shared" si="31"/>
        <v>INDUSTOWER44294</v>
      </c>
      <c r="BM268">
        <v>1</v>
      </c>
      <c r="BN268">
        <f t="shared" si="32"/>
        <v>1</v>
      </c>
      <c r="BR268" t="str">
        <f t="shared" si="33"/>
        <v>BHEL44294</v>
      </c>
      <c r="BS268">
        <v>1</v>
      </c>
      <c r="BT268">
        <f t="shared" si="34"/>
        <v>1</v>
      </c>
      <c r="BY268" s="12"/>
      <c r="CA268" s="12"/>
      <c r="CC268" s="13"/>
      <c r="CE268" s="13"/>
      <c r="CI268" s="12"/>
      <c r="CK268" s="13"/>
      <c r="CL268" s="13"/>
    </row>
    <row r="269" spans="1:90" x14ac:dyDescent="0.45">
      <c r="A269">
        <v>4</v>
      </c>
      <c r="B269" s="2">
        <v>44294</v>
      </c>
      <c r="C269" s="2">
        <v>44295</v>
      </c>
      <c r="D269" t="s">
        <v>27</v>
      </c>
      <c r="E269" t="s">
        <v>51</v>
      </c>
      <c r="F269" t="s">
        <v>398</v>
      </c>
      <c r="G269">
        <v>5000</v>
      </c>
      <c r="H269">
        <v>5000</v>
      </c>
      <c r="I269">
        <v>1</v>
      </c>
      <c r="J269">
        <v>407.8</v>
      </c>
      <c r="K269">
        <v>2039000</v>
      </c>
      <c r="L269">
        <v>425.8</v>
      </c>
      <c r="M269">
        <v>90000</v>
      </c>
      <c r="N269">
        <v>562.68000000000006</v>
      </c>
      <c r="O269">
        <v>89437.32</v>
      </c>
      <c r="P269">
        <v>2129000</v>
      </c>
      <c r="Q269" t="s">
        <v>93</v>
      </c>
      <c r="R269">
        <v>1</v>
      </c>
      <c r="S269">
        <v>0</v>
      </c>
      <c r="T269">
        <v>1</v>
      </c>
      <c r="U269">
        <v>0</v>
      </c>
      <c r="V269">
        <v>900</v>
      </c>
      <c r="W269">
        <v>300</v>
      </c>
      <c r="X269">
        <v>114000</v>
      </c>
      <c r="Y269">
        <v>92500</v>
      </c>
      <c r="Z269">
        <v>4000000</v>
      </c>
      <c r="AA269">
        <v>2</v>
      </c>
      <c r="AC269" t="s">
        <v>594</v>
      </c>
      <c r="AD269" t="s">
        <v>571</v>
      </c>
      <c r="AE269" s="12">
        <v>44294.486111111109</v>
      </c>
      <c r="AF269">
        <v>407.9264</v>
      </c>
      <c r="AG269" s="12">
        <v>44295.392361111109</v>
      </c>
      <c r="AH269" s="8">
        <v>425.6891</v>
      </c>
      <c r="AI269" s="13">
        <v>4.3499999999999997E-2</v>
      </c>
      <c r="AJ269">
        <v>78229.53</v>
      </c>
      <c r="AK269" s="13">
        <v>4.3499999999999997E-2</v>
      </c>
      <c r="AL269">
        <v>4404.1459999999997</v>
      </c>
      <c r="AM269">
        <v>1796567.5</v>
      </c>
      <c r="AN269">
        <v>-951668.86</v>
      </c>
      <c r="AO269" s="12">
        <v>82</v>
      </c>
      <c r="AP269">
        <v>954.02</v>
      </c>
      <c r="AQ269" s="13">
        <v>-9.4000000000000004E-3</v>
      </c>
      <c r="AR269" s="13">
        <v>5.5599999999999997E-2</v>
      </c>
      <c r="AS269" t="s">
        <v>572</v>
      </c>
      <c r="AU269" s="2">
        <v>44294</v>
      </c>
      <c r="AV269" t="s">
        <v>51</v>
      </c>
      <c r="AW269">
        <v>407.8</v>
      </c>
      <c r="AX269">
        <v>425.8</v>
      </c>
      <c r="AZ269" s="2">
        <f t="shared" si="28"/>
        <v>44294</v>
      </c>
      <c r="BA269" t="s">
        <v>51</v>
      </c>
      <c r="BB269">
        <v>407.9264</v>
      </c>
      <c r="BC269" s="8">
        <v>425.6891</v>
      </c>
      <c r="BE269" t="str">
        <f t="shared" si="29"/>
        <v>JINDALSTEL44294</v>
      </c>
      <c r="BF269">
        <v>1</v>
      </c>
      <c r="BH269" t="str">
        <f t="shared" si="30"/>
        <v>JINDALSTEL44294</v>
      </c>
      <c r="BI269">
        <v>1</v>
      </c>
      <c r="BL269" t="str">
        <f t="shared" si="31"/>
        <v>JINDALSTEL44294</v>
      </c>
      <c r="BM269">
        <v>1</v>
      </c>
      <c r="BN269">
        <f t="shared" si="32"/>
        <v>1</v>
      </c>
      <c r="BR269" t="str">
        <f t="shared" si="33"/>
        <v>JINDALSTEL44294</v>
      </c>
      <c r="BS269">
        <v>1</v>
      </c>
      <c r="BT269">
        <f t="shared" si="34"/>
        <v>1</v>
      </c>
      <c r="BY269" s="12"/>
      <c r="CA269" s="12"/>
      <c r="CC269" s="13"/>
      <c r="CE269" s="13"/>
      <c r="CI269" s="12"/>
      <c r="CK269" s="13"/>
      <c r="CL269" s="13"/>
    </row>
    <row r="270" spans="1:90" x14ac:dyDescent="0.45">
      <c r="A270">
        <v>5</v>
      </c>
      <c r="B270" s="2">
        <v>44294</v>
      </c>
      <c r="C270" s="2">
        <v>44295</v>
      </c>
      <c r="D270" t="s">
        <v>27</v>
      </c>
      <c r="E270" t="s">
        <v>170</v>
      </c>
      <c r="F270" t="s">
        <v>482</v>
      </c>
      <c r="G270">
        <v>325</v>
      </c>
      <c r="H270">
        <v>975</v>
      </c>
      <c r="I270">
        <v>3</v>
      </c>
      <c r="J270">
        <v>1811.35</v>
      </c>
      <c r="K270">
        <v>1766066.25</v>
      </c>
      <c r="L270">
        <v>1804.65</v>
      </c>
      <c r="M270">
        <v>-6532.4999999998226</v>
      </c>
      <c r="N270">
        <v>475.95600000000002</v>
      </c>
      <c r="O270">
        <v>-7008.4559999998228</v>
      </c>
      <c r="P270">
        <v>1759533.75</v>
      </c>
      <c r="Q270" t="s">
        <v>93</v>
      </c>
      <c r="R270">
        <v>1</v>
      </c>
      <c r="S270">
        <v>0</v>
      </c>
      <c r="T270">
        <v>1</v>
      </c>
      <c r="U270">
        <v>0</v>
      </c>
      <c r="V270">
        <v>900</v>
      </c>
      <c r="W270">
        <v>300</v>
      </c>
      <c r="X270">
        <v>114000</v>
      </c>
      <c r="Y270">
        <v>92500</v>
      </c>
      <c r="Z270">
        <v>4000000</v>
      </c>
      <c r="AA270">
        <v>2</v>
      </c>
      <c r="AC270" t="s">
        <v>667</v>
      </c>
      <c r="AD270" t="s">
        <v>571</v>
      </c>
      <c r="AE270" s="12">
        <v>44294.486111111109</v>
      </c>
      <c r="AF270">
        <v>2531.498</v>
      </c>
      <c r="AG270" s="12">
        <v>44295.392361111109</v>
      </c>
      <c r="AH270" s="8">
        <v>2524.1680000000001</v>
      </c>
      <c r="AI270" s="13">
        <v>-2.8999999999999998E-3</v>
      </c>
      <c r="AJ270">
        <v>-5202</v>
      </c>
      <c r="AK270" s="13">
        <v>-2.8999999999999998E-3</v>
      </c>
      <c r="AL270">
        <v>709.68560000000002</v>
      </c>
      <c r="AM270">
        <v>1796567.5</v>
      </c>
      <c r="AN270">
        <v>-956870.85</v>
      </c>
      <c r="AO270" s="12">
        <v>82</v>
      </c>
      <c r="AP270">
        <v>-63.44</v>
      </c>
      <c r="AQ270" s="13">
        <v>-1.3899999999999999E-2</v>
      </c>
      <c r="AR270" s="13">
        <v>3.5900000000000001E-2</v>
      </c>
      <c r="AS270" t="s">
        <v>572</v>
      </c>
      <c r="AU270" s="2">
        <v>44294</v>
      </c>
      <c r="AV270" t="s">
        <v>170</v>
      </c>
      <c r="AW270">
        <v>1811.35</v>
      </c>
      <c r="AX270">
        <v>1804.65</v>
      </c>
      <c r="AZ270" s="2">
        <f t="shared" si="28"/>
        <v>44294</v>
      </c>
      <c r="BA270" t="s">
        <v>162</v>
      </c>
      <c r="BB270">
        <v>2531.498</v>
      </c>
      <c r="BC270" s="8">
        <v>2524.1680000000001</v>
      </c>
      <c r="BE270" t="str">
        <f t="shared" si="29"/>
        <v>PIIND44294</v>
      </c>
      <c r="BF270">
        <v>1</v>
      </c>
      <c r="BH270" t="str">
        <f t="shared" si="30"/>
        <v>MPHASIS44294</v>
      </c>
      <c r="BI270">
        <v>1</v>
      </c>
      <c r="BL270" t="str">
        <f t="shared" si="31"/>
        <v>MPHASIS44294</v>
      </c>
      <c r="BM270">
        <v>1</v>
      </c>
      <c r="BN270">
        <f t="shared" si="32"/>
        <v>1</v>
      </c>
      <c r="BR270" t="str">
        <f t="shared" si="33"/>
        <v>PIIND44294</v>
      </c>
      <c r="BS270">
        <v>1</v>
      </c>
      <c r="BT270">
        <f t="shared" si="34"/>
        <v>1</v>
      </c>
      <c r="BY270" s="12"/>
      <c r="CA270" s="12"/>
      <c r="CC270" s="13"/>
      <c r="CE270" s="13"/>
      <c r="CI270" s="12"/>
      <c r="CK270" s="13"/>
      <c r="CL270" s="13"/>
    </row>
    <row r="271" spans="1:90" x14ac:dyDescent="0.45">
      <c r="A271">
        <v>6</v>
      </c>
      <c r="B271" s="2">
        <v>44294</v>
      </c>
      <c r="C271" s="2">
        <v>44295</v>
      </c>
      <c r="D271" t="s">
        <v>27</v>
      </c>
      <c r="E271" t="s">
        <v>162</v>
      </c>
      <c r="F271" t="s">
        <v>472</v>
      </c>
      <c r="G271">
        <v>250</v>
      </c>
      <c r="H271">
        <v>750</v>
      </c>
      <c r="I271">
        <v>3</v>
      </c>
      <c r="J271">
        <v>2530.5500000000002</v>
      </c>
      <c r="K271">
        <v>1897912.5000000002</v>
      </c>
      <c r="L271">
        <v>2524.85</v>
      </c>
      <c r="M271">
        <v>-4275.0000000002046</v>
      </c>
      <c r="N271">
        <v>511.85925000000003</v>
      </c>
      <c r="O271">
        <v>-4786.8592500002051</v>
      </c>
      <c r="P271">
        <v>1893637.5</v>
      </c>
      <c r="Q271" t="s">
        <v>93</v>
      </c>
      <c r="R271">
        <v>1</v>
      </c>
      <c r="S271">
        <v>0</v>
      </c>
      <c r="T271">
        <v>2</v>
      </c>
      <c r="U271">
        <v>0</v>
      </c>
      <c r="V271">
        <v>900</v>
      </c>
      <c r="W271">
        <v>300</v>
      </c>
      <c r="X271">
        <v>114000</v>
      </c>
      <c r="Y271">
        <v>92500</v>
      </c>
      <c r="Z271">
        <v>4000000</v>
      </c>
      <c r="AA271">
        <v>2</v>
      </c>
      <c r="AC271" t="s">
        <v>608</v>
      </c>
      <c r="AD271" t="s">
        <v>571</v>
      </c>
      <c r="AE271" s="12">
        <v>44294.486111111109</v>
      </c>
      <c r="AF271">
        <v>319.92309999999998</v>
      </c>
      <c r="AG271" s="12">
        <v>44295.392361111109</v>
      </c>
      <c r="AH271" s="8">
        <v>319.93490000000003</v>
      </c>
      <c r="AI271" s="13">
        <v>0</v>
      </c>
      <c r="AJ271">
        <v>66.260000000000005</v>
      </c>
      <c r="AK271" s="13">
        <v>0</v>
      </c>
      <c r="AL271">
        <v>5615.6239999999998</v>
      </c>
      <c r="AM271">
        <v>1796567.5</v>
      </c>
      <c r="AN271">
        <v>-956804.59</v>
      </c>
      <c r="AO271" s="12">
        <v>82</v>
      </c>
      <c r="AP271">
        <v>0.81</v>
      </c>
      <c r="AQ271" s="13">
        <v>-1.9300000000000001E-2</v>
      </c>
      <c r="AR271" s="13">
        <v>1.5100000000000001E-2</v>
      </c>
      <c r="AS271" t="s">
        <v>572</v>
      </c>
      <c r="AU271" s="2">
        <v>44294</v>
      </c>
      <c r="AV271" t="s">
        <v>162</v>
      </c>
      <c r="AW271">
        <v>2530.5500000000002</v>
      </c>
      <c r="AX271">
        <v>2524.85</v>
      </c>
      <c r="AZ271" s="2">
        <f t="shared" si="28"/>
        <v>44294</v>
      </c>
      <c r="BA271" t="s">
        <v>53</v>
      </c>
      <c r="BB271">
        <v>319.92309999999998</v>
      </c>
      <c r="BC271" s="8">
        <v>319.93490000000003</v>
      </c>
      <c r="BE271" t="str">
        <f t="shared" si="29"/>
        <v>TATAMOTORS44294</v>
      </c>
      <c r="BF271">
        <v>1</v>
      </c>
      <c r="BH271" t="str">
        <f t="shared" si="30"/>
        <v>PIIND44294</v>
      </c>
      <c r="BI271">
        <v>1</v>
      </c>
      <c r="BL271" t="str">
        <f t="shared" si="31"/>
        <v>PIIND44294</v>
      </c>
      <c r="BM271">
        <v>1</v>
      </c>
      <c r="BN271">
        <f t="shared" si="32"/>
        <v>1</v>
      </c>
      <c r="BR271" t="str">
        <f t="shared" si="33"/>
        <v>TATAMOTORS44294</v>
      </c>
      <c r="BS271">
        <v>1</v>
      </c>
      <c r="BT271">
        <f t="shared" si="34"/>
        <v>1</v>
      </c>
      <c r="BY271" s="12"/>
      <c r="CA271" s="12"/>
      <c r="CC271" s="13"/>
      <c r="CE271" s="13"/>
      <c r="CI271" s="12"/>
      <c r="CK271" s="13"/>
      <c r="CL271" s="13"/>
    </row>
    <row r="272" spans="1:90" x14ac:dyDescent="0.45">
      <c r="A272">
        <v>7</v>
      </c>
      <c r="B272" s="2">
        <v>44294</v>
      </c>
      <c r="C272" s="2">
        <v>44295</v>
      </c>
      <c r="D272" t="s">
        <v>27</v>
      </c>
      <c r="E272" t="s">
        <v>53</v>
      </c>
      <c r="F272" t="s">
        <v>412</v>
      </c>
      <c r="G272">
        <v>5700</v>
      </c>
      <c r="H272">
        <v>5700</v>
      </c>
      <c r="I272">
        <v>1</v>
      </c>
      <c r="J272">
        <v>319.8</v>
      </c>
      <c r="K272">
        <v>1822860</v>
      </c>
      <c r="L272">
        <v>320</v>
      </c>
      <c r="M272">
        <v>1139.9999999999352</v>
      </c>
      <c r="N272">
        <v>492.3261</v>
      </c>
      <c r="O272">
        <v>647.6738999999352</v>
      </c>
      <c r="P272">
        <v>1824000</v>
      </c>
      <c r="Q272" t="s">
        <v>93</v>
      </c>
      <c r="R272">
        <v>1</v>
      </c>
      <c r="S272">
        <v>0</v>
      </c>
      <c r="T272">
        <v>1</v>
      </c>
      <c r="U272">
        <v>0</v>
      </c>
      <c r="V272">
        <v>900</v>
      </c>
      <c r="W272">
        <v>300</v>
      </c>
      <c r="X272">
        <v>114000</v>
      </c>
      <c r="Y272">
        <v>92500</v>
      </c>
      <c r="Z272">
        <v>4000000</v>
      </c>
      <c r="AA272">
        <v>2</v>
      </c>
      <c r="AC272" t="s">
        <v>586</v>
      </c>
      <c r="AD272" t="s">
        <v>571</v>
      </c>
      <c r="AE272" s="12">
        <v>44294.489583333336</v>
      </c>
      <c r="AF272">
        <v>266.46030000000002</v>
      </c>
      <c r="AG272" s="12">
        <v>44295.392361111109</v>
      </c>
      <c r="AH272" s="8">
        <v>263.02679999999998</v>
      </c>
      <c r="AI272" s="13">
        <v>-1.29E-2</v>
      </c>
      <c r="AJ272">
        <v>-23105.73</v>
      </c>
      <c r="AK272" s="13">
        <v>-1.29E-2</v>
      </c>
      <c r="AL272">
        <v>6729.4989999999998</v>
      </c>
      <c r="AM272">
        <v>1793144.5</v>
      </c>
      <c r="AN272">
        <v>-979910.32</v>
      </c>
      <c r="AO272" s="12">
        <v>81</v>
      </c>
      <c r="AP272">
        <v>-285.26</v>
      </c>
      <c r="AQ272" s="13">
        <v>-3.4599999999999999E-2</v>
      </c>
      <c r="AR272" s="13">
        <v>4.3E-3</v>
      </c>
      <c r="AS272" t="s">
        <v>572</v>
      </c>
      <c r="AU272" s="2">
        <v>44294</v>
      </c>
      <c r="AV272" t="s">
        <v>53</v>
      </c>
      <c r="AW272">
        <v>319.8</v>
      </c>
      <c r="AX272">
        <v>320</v>
      </c>
      <c r="AZ272" s="2">
        <f t="shared" si="28"/>
        <v>44294</v>
      </c>
      <c r="BA272" t="s">
        <v>156</v>
      </c>
      <c r="BB272">
        <v>266.46030000000002</v>
      </c>
      <c r="BC272" s="8">
        <v>263.02679999999998</v>
      </c>
      <c r="BE272" t="str">
        <f t="shared" si="29"/>
        <v>INDUSTOWER44294</v>
      </c>
      <c r="BF272">
        <v>1</v>
      </c>
      <c r="BH272" t="str">
        <f t="shared" si="30"/>
        <v>TATAMOTORS44294</v>
      </c>
      <c r="BI272">
        <v>1</v>
      </c>
      <c r="BL272" t="str">
        <f t="shared" si="31"/>
        <v>TATAMOTORS44294</v>
      </c>
      <c r="BM272">
        <v>1</v>
      </c>
      <c r="BN272">
        <f t="shared" si="32"/>
        <v>1</v>
      </c>
      <c r="BR272" t="str">
        <f t="shared" si="33"/>
        <v>INDUSTOWER44294</v>
      </c>
      <c r="BS272">
        <v>1</v>
      </c>
      <c r="BT272">
        <f t="shared" si="34"/>
        <v>1</v>
      </c>
      <c r="BY272" s="12"/>
      <c r="CA272" s="12"/>
      <c r="CC272" s="13"/>
      <c r="CE272" s="13"/>
      <c r="CI272" s="12"/>
      <c r="CK272" s="13"/>
      <c r="CL272" s="13"/>
    </row>
    <row r="273" spans="1:90" x14ac:dyDescent="0.45">
      <c r="A273">
        <v>1</v>
      </c>
      <c r="B273" s="2">
        <v>44295</v>
      </c>
      <c r="C273" s="2">
        <v>44298</v>
      </c>
      <c r="D273" t="s">
        <v>27</v>
      </c>
      <c r="E273" t="s">
        <v>85</v>
      </c>
      <c r="F273" t="s">
        <v>490</v>
      </c>
      <c r="G273">
        <v>650</v>
      </c>
      <c r="H273">
        <v>1950</v>
      </c>
      <c r="I273">
        <v>3</v>
      </c>
      <c r="J273">
        <v>947.16666666999902</v>
      </c>
      <c r="K273">
        <v>1846975.0000064981</v>
      </c>
      <c r="L273">
        <v>918.95</v>
      </c>
      <c r="M273">
        <v>-55022.500006497998</v>
      </c>
      <c r="N273">
        <v>491.25521250087724</v>
      </c>
      <c r="O273">
        <v>-55513.755218998878</v>
      </c>
      <c r="P273">
        <v>1791952.5</v>
      </c>
      <c r="Q273" t="s">
        <v>93</v>
      </c>
      <c r="R273">
        <v>1</v>
      </c>
      <c r="S273">
        <v>0</v>
      </c>
      <c r="T273">
        <v>1</v>
      </c>
      <c r="U273">
        <v>0</v>
      </c>
      <c r="V273">
        <v>900</v>
      </c>
      <c r="W273">
        <v>300</v>
      </c>
      <c r="X273">
        <v>114000</v>
      </c>
      <c r="Y273">
        <v>92500</v>
      </c>
      <c r="Z273">
        <v>4000000</v>
      </c>
      <c r="AA273">
        <v>2</v>
      </c>
      <c r="AC273" t="s">
        <v>677</v>
      </c>
      <c r="AD273" t="s">
        <v>571</v>
      </c>
      <c r="AE273" s="12">
        <v>44294.489583333336</v>
      </c>
      <c r="AF273">
        <v>1811.0550000000001</v>
      </c>
      <c r="AG273" s="12">
        <v>44295.392361111109</v>
      </c>
      <c r="AH273" s="8">
        <v>1804.086</v>
      </c>
      <c r="AI273" s="13">
        <v>-3.8E-3</v>
      </c>
      <c r="AJ273">
        <v>-6900.08</v>
      </c>
      <c r="AK273" s="13">
        <v>-3.8E-3</v>
      </c>
      <c r="AL273">
        <v>990.1105</v>
      </c>
      <c r="AM273">
        <v>1793144.63</v>
      </c>
      <c r="AN273">
        <v>-986810.4</v>
      </c>
      <c r="AO273" s="12">
        <v>81</v>
      </c>
      <c r="AP273">
        <v>-85.19</v>
      </c>
      <c r="AQ273" s="13">
        <v>-2.7300000000000001E-2</v>
      </c>
      <c r="AR273" s="13">
        <v>1.43E-2</v>
      </c>
      <c r="AS273" t="s">
        <v>572</v>
      </c>
      <c r="AU273" s="2">
        <v>44295</v>
      </c>
      <c r="AV273" t="s">
        <v>85</v>
      </c>
      <c r="AW273">
        <v>947.16666666999902</v>
      </c>
      <c r="AX273">
        <v>918.95</v>
      </c>
      <c r="AZ273" s="2">
        <f t="shared" si="28"/>
        <v>44294</v>
      </c>
      <c r="BA273" t="s">
        <v>170</v>
      </c>
      <c r="BB273">
        <v>1811.0550000000001</v>
      </c>
      <c r="BC273" s="8">
        <v>1804.086</v>
      </c>
      <c r="BE273" t="str">
        <f t="shared" si="29"/>
        <v>MPHASIS44294</v>
      </c>
      <c r="BF273">
        <v>1</v>
      </c>
      <c r="BH273" t="str">
        <f t="shared" si="30"/>
        <v>AUROPHARMA44295</v>
      </c>
      <c r="BI273">
        <v>1</v>
      </c>
      <c r="BL273" t="str">
        <f t="shared" si="31"/>
        <v>AUROPHARMA44295</v>
      </c>
      <c r="BM273">
        <v>1</v>
      </c>
      <c r="BN273">
        <f t="shared" si="32"/>
        <v>1</v>
      </c>
      <c r="BR273" t="str">
        <f t="shared" si="33"/>
        <v>MPHASIS44294</v>
      </c>
      <c r="BS273">
        <v>1</v>
      </c>
      <c r="BT273">
        <f t="shared" si="34"/>
        <v>1</v>
      </c>
      <c r="BY273" s="12"/>
      <c r="CA273" s="12"/>
      <c r="CC273" s="13"/>
      <c r="CE273" s="13"/>
      <c r="CI273" s="12"/>
      <c r="CK273" s="13"/>
      <c r="CL273" s="13"/>
    </row>
    <row r="274" spans="1:90" x14ac:dyDescent="0.45">
      <c r="A274">
        <v>2</v>
      </c>
      <c r="B274" s="2">
        <v>44295</v>
      </c>
      <c r="C274" s="2">
        <v>44298</v>
      </c>
      <c r="D274" t="s">
        <v>27</v>
      </c>
      <c r="E274" t="s">
        <v>59</v>
      </c>
      <c r="F274" t="s">
        <v>464</v>
      </c>
      <c r="G274">
        <v>11700</v>
      </c>
      <c r="H274">
        <v>23400</v>
      </c>
      <c r="I274">
        <v>2</v>
      </c>
      <c r="J274">
        <v>76.45</v>
      </c>
      <c r="K274">
        <v>1788930</v>
      </c>
      <c r="L274">
        <v>67.825000000000003</v>
      </c>
      <c r="M274">
        <v>-201825</v>
      </c>
      <c r="N274">
        <v>455.764725</v>
      </c>
      <c r="O274">
        <v>-202280.76472499999</v>
      </c>
      <c r="P274">
        <v>1587105</v>
      </c>
      <c r="Q274" t="s">
        <v>93</v>
      </c>
      <c r="R274">
        <v>1</v>
      </c>
      <c r="S274">
        <v>0</v>
      </c>
      <c r="T274">
        <v>2</v>
      </c>
      <c r="U274">
        <v>0</v>
      </c>
      <c r="V274">
        <v>900</v>
      </c>
      <c r="W274">
        <v>300</v>
      </c>
      <c r="X274">
        <v>114000</v>
      </c>
      <c r="Y274">
        <v>92500</v>
      </c>
      <c r="Z274">
        <v>4000000</v>
      </c>
      <c r="AA274">
        <v>2</v>
      </c>
      <c r="AC274" t="s">
        <v>583</v>
      </c>
      <c r="AD274" t="s">
        <v>571</v>
      </c>
      <c r="AE274" s="12">
        <v>44294.486111111109</v>
      </c>
      <c r="AF274">
        <v>124.79089999999999</v>
      </c>
      <c r="AG274" s="12">
        <v>44295.395833333336</v>
      </c>
      <c r="AH274" s="8">
        <v>123.6263</v>
      </c>
      <c r="AI274" s="13">
        <v>-9.2999999999999992E-3</v>
      </c>
      <c r="AJ274">
        <v>-16766.3</v>
      </c>
      <c r="AK274" s="13">
        <v>-9.2999999999999992E-3</v>
      </c>
      <c r="AL274">
        <v>14396.62</v>
      </c>
      <c r="AM274">
        <v>1796567.5</v>
      </c>
      <c r="AN274">
        <v>-1003576.71</v>
      </c>
      <c r="AO274" s="12">
        <v>83</v>
      </c>
      <c r="AP274">
        <v>-202</v>
      </c>
      <c r="AQ274" s="13">
        <v>-3.2000000000000001E-2</v>
      </c>
      <c r="AR274" s="13">
        <v>7.3000000000000001E-3</v>
      </c>
      <c r="AS274" t="s">
        <v>572</v>
      </c>
      <c r="AU274" s="2">
        <v>44295</v>
      </c>
      <c r="AV274" t="s">
        <v>59</v>
      </c>
      <c r="AW274">
        <v>76.45</v>
      </c>
      <c r="AX274">
        <v>67.825000000000003</v>
      </c>
      <c r="AZ274" s="2">
        <f t="shared" si="28"/>
        <v>44294</v>
      </c>
      <c r="BA274" t="s">
        <v>32</v>
      </c>
      <c r="BB274">
        <v>124.79089999999999</v>
      </c>
      <c r="BC274" s="8">
        <v>123.6263</v>
      </c>
      <c r="BE274" t="str">
        <f t="shared" si="29"/>
        <v>ASHOKLEY44294</v>
      </c>
      <c r="BF274">
        <v>1</v>
      </c>
      <c r="BH274" t="str">
        <f t="shared" si="30"/>
        <v>BANKBARODA44295</v>
      </c>
      <c r="BI274">
        <v>1</v>
      </c>
      <c r="BL274" t="str">
        <f t="shared" si="31"/>
        <v>BANKBARODA44295</v>
      </c>
      <c r="BM274">
        <v>1</v>
      </c>
      <c r="BN274">
        <f t="shared" si="32"/>
        <v>1</v>
      </c>
      <c r="BR274" t="str">
        <f t="shared" si="33"/>
        <v>ASHOKLEY44294</v>
      </c>
      <c r="BS274">
        <v>1</v>
      </c>
      <c r="BT274">
        <f t="shared" si="34"/>
        <v>1</v>
      </c>
      <c r="BY274" s="12"/>
      <c r="CA274" s="12"/>
      <c r="CC274" s="13"/>
      <c r="CE274" s="13"/>
      <c r="CI274" s="12"/>
      <c r="CK274" s="13"/>
      <c r="CL274" s="13"/>
    </row>
    <row r="275" spans="1:90" x14ac:dyDescent="0.45">
      <c r="A275">
        <v>3</v>
      </c>
      <c r="B275" s="2">
        <v>44295</v>
      </c>
      <c r="C275" s="2">
        <v>44298</v>
      </c>
      <c r="D275" t="s">
        <v>27</v>
      </c>
      <c r="E275" t="s">
        <v>57</v>
      </c>
      <c r="F275" t="s">
        <v>491</v>
      </c>
      <c r="G275">
        <v>2200</v>
      </c>
      <c r="H275">
        <v>4400</v>
      </c>
      <c r="I275">
        <v>2</v>
      </c>
      <c r="J275">
        <v>502.2</v>
      </c>
      <c r="K275">
        <v>2209680</v>
      </c>
      <c r="L275">
        <v>518.25</v>
      </c>
      <c r="M275">
        <v>70620.000000000044</v>
      </c>
      <c r="N275">
        <v>606.14729999999997</v>
      </c>
      <c r="O275">
        <v>70013.852700000047</v>
      </c>
      <c r="P275">
        <v>2280300</v>
      </c>
      <c r="Q275" t="s">
        <v>93</v>
      </c>
      <c r="R275">
        <v>1</v>
      </c>
      <c r="S275">
        <v>0</v>
      </c>
      <c r="T275">
        <v>1</v>
      </c>
      <c r="U275">
        <v>0</v>
      </c>
      <c r="V275">
        <v>900</v>
      </c>
      <c r="W275">
        <v>300</v>
      </c>
      <c r="X275">
        <v>114000</v>
      </c>
      <c r="Y275">
        <v>92500</v>
      </c>
      <c r="Z275">
        <v>4000000</v>
      </c>
      <c r="AA275">
        <v>2</v>
      </c>
      <c r="AC275" t="s">
        <v>687</v>
      </c>
      <c r="AD275" t="s">
        <v>571</v>
      </c>
      <c r="AE275" s="12">
        <v>44295.486111111109</v>
      </c>
      <c r="AF275">
        <v>947.32339999999999</v>
      </c>
      <c r="AG275" s="12">
        <v>44298.392361111109</v>
      </c>
      <c r="AH275" s="8">
        <v>918.64419999999996</v>
      </c>
      <c r="AI275" s="13">
        <v>-3.0300000000000001E-2</v>
      </c>
      <c r="AJ275">
        <v>-54471.41</v>
      </c>
      <c r="AK275" s="13">
        <v>-3.0300000000000001E-2</v>
      </c>
      <c r="AL275">
        <v>1899.335</v>
      </c>
      <c r="AM275">
        <v>1799284.63</v>
      </c>
      <c r="AN275">
        <v>-1058048.1200000001</v>
      </c>
      <c r="AO275" s="12">
        <v>82</v>
      </c>
      <c r="AP275">
        <v>-664.29</v>
      </c>
      <c r="AQ275" s="13">
        <v>-3.7199999999999997E-2</v>
      </c>
      <c r="AR275" s="13">
        <v>1.23E-2</v>
      </c>
      <c r="AS275" t="s">
        <v>572</v>
      </c>
      <c r="AU275" s="2">
        <v>44295</v>
      </c>
      <c r="AV275" t="s">
        <v>57</v>
      </c>
      <c r="AW275">
        <v>502.2</v>
      </c>
      <c r="AX275">
        <v>518.25</v>
      </c>
      <c r="AZ275" s="2">
        <f t="shared" si="28"/>
        <v>44295</v>
      </c>
      <c r="BA275" t="s">
        <v>85</v>
      </c>
      <c r="BB275">
        <v>947.32339999999999</v>
      </c>
      <c r="BC275" s="8">
        <v>918.64419999999996</v>
      </c>
      <c r="BE275" t="str">
        <f t="shared" si="29"/>
        <v>AUROPHARMA44295</v>
      </c>
      <c r="BF275">
        <v>1</v>
      </c>
      <c r="BH275" t="str">
        <f t="shared" si="30"/>
        <v>CADILAHC44295</v>
      </c>
      <c r="BI275">
        <v>1</v>
      </c>
      <c r="BL275" t="str">
        <f t="shared" si="31"/>
        <v>CADILAHC44295</v>
      </c>
      <c r="BM275">
        <v>1</v>
      </c>
      <c r="BN275">
        <f t="shared" si="32"/>
        <v>1</v>
      </c>
      <c r="BR275" t="str">
        <f t="shared" si="33"/>
        <v>AUROPHARMA44295</v>
      </c>
      <c r="BS275">
        <v>1</v>
      </c>
      <c r="BT275">
        <f t="shared" si="34"/>
        <v>1</v>
      </c>
      <c r="BY275" s="12"/>
      <c r="CA275" s="12"/>
      <c r="CC275" s="13"/>
      <c r="CE275" s="13"/>
      <c r="CI275" s="12"/>
      <c r="CK275" s="13"/>
      <c r="CL275" s="13"/>
    </row>
    <row r="276" spans="1:90" x14ac:dyDescent="0.45">
      <c r="A276">
        <v>4</v>
      </c>
      <c r="B276" s="2">
        <v>44295</v>
      </c>
      <c r="C276" s="2">
        <v>44298</v>
      </c>
      <c r="D276" t="s">
        <v>27</v>
      </c>
      <c r="E276" t="s">
        <v>124</v>
      </c>
      <c r="F276" t="s">
        <v>492</v>
      </c>
      <c r="G276">
        <v>5400</v>
      </c>
      <c r="H276">
        <v>10800</v>
      </c>
      <c r="I276">
        <v>2</v>
      </c>
      <c r="J276">
        <v>153.94999999999999</v>
      </c>
      <c r="K276">
        <v>1662659.9999999998</v>
      </c>
      <c r="L276">
        <v>138.69999999999999</v>
      </c>
      <c r="M276">
        <v>-164700</v>
      </c>
      <c r="N276">
        <v>426.68369999999993</v>
      </c>
      <c r="O276">
        <v>-165126.68369999999</v>
      </c>
      <c r="P276">
        <v>1497959.9999999998</v>
      </c>
      <c r="Q276" t="s">
        <v>93</v>
      </c>
      <c r="R276">
        <v>2</v>
      </c>
      <c r="S276">
        <v>1</v>
      </c>
      <c r="T276">
        <v>1</v>
      </c>
      <c r="U276">
        <v>0</v>
      </c>
      <c r="V276">
        <v>900</v>
      </c>
      <c r="W276">
        <v>300</v>
      </c>
      <c r="X276">
        <v>114500</v>
      </c>
      <c r="Y276">
        <v>92500</v>
      </c>
      <c r="Z276">
        <v>4000000</v>
      </c>
      <c r="AA276">
        <v>2</v>
      </c>
      <c r="AC276" t="s">
        <v>688</v>
      </c>
      <c r="AD276" t="s">
        <v>571</v>
      </c>
      <c r="AE276" s="12">
        <v>44295.486111111109</v>
      </c>
      <c r="AF276">
        <v>502.3322</v>
      </c>
      <c r="AG276" s="12">
        <v>44298.392361111109</v>
      </c>
      <c r="AH276" s="8">
        <v>518.10749999999996</v>
      </c>
      <c r="AI276" s="13">
        <v>3.1399999999999997E-2</v>
      </c>
      <c r="AJ276">
        <v>56504.95</v>
      </c>
      <c r="AK276" s="13">
        <v>3.1399999999999997E-2</v>
      </c>
      <c r="AL276">
        <v>3581.8620000000001</v>
      </c>
      <c r="AM276">
        <v>1799284.63</v>
      </c>
      <c r="AN276">
        <v>-1001543.17</v>
      </c>
      <c r="AO276" s="12">
        <v>82</v>
      </c>
      <c r="AP276">
        <v>689.08</v>
      </c>
      <c r="AQ276" s="13">
        <v>-1.21E-2</v>
      </c>
      <c r="AR276" s="13">
        <v>5.7099999999999998E-2</v>
      </c>
      <c r="AS276" t="s">
        <v>572</v>
      </c>
      <c r="AU276" s="2">
        <v>44295</v>
      </c>
      <c r="AV276" t="s">
        <v>124</v>
      </c>
      <c r="AW276">
        <v>153.94999999999999</v>
      </c>
      <c r="AX276">
        <v>138.69999999999999</v>
      </c>
      <c r="AZ276" s="2">
        <f t="shared" si="28"/>
        <v>44295</v>
      </c>
      <c r="BA276" t="s">
        <v>57</v>
      </c>
      <c r="BB276">
        <v>502.3322</v>
      </c>
      <c r="BC276" s="8">
        <v>518.10749999999996</v>
      </c>
      <c r="BE276" t="str">
        <f t="shared" si="29"/>
        <v>CADILAHC44295</v>
      </c>
      <c r="BF276">
        <v>1</v>
      </c>
      <c r="BH276" t="str">
        <f t="shared" si="30"/>
        <v>CANBK44295</v>
      </c>
      <c r="BI276">
        <v>1</v>
      </c>
      <c r="BL276" t="str">
        <f t="shared" si="31"/>
        <v>CANBK44295</v>
      </c>
      <c r="BM276">
        <v>1</v>
      </c>
      <c r="BN276">
        <f t="shared" si="32"/>
        <v>1</v>
      </c>
      <c r="BR276" t="str">
        <f t="shared" si="33"/>
        <v>CADILAHC44295</v>
      </c>
      <c r="BS276">
        <v>1</v>
      </c>
      <c r="BT276">
        <f t="shared" si="34"/>
        <v>1</v>
      </c>
      <c r="BY276" s="12"/>
      <c r="CA276" s="12"/>
      <c r="CC276" s="13"/>
      <c r="CE276" s="13"/>
      <c r="CI276" s="12"/>
      <c r="CK276" s="13"/>
      <c r="CL276" s="13"/>
    </row>
    <row r="277" spans="1:90" x14ac:dyDescent="0.45">
      <c r="A277">
        <v>5</v>
      </c>
      <c r="B277" s="2">
        <v>44295</v>
      </c>
      <c r="C277" s="2">
        <v>44298</v>
      </c>
      <c r="D277" t="s">
        <v>27</v>
      </c>
      <c r="E277" t="s">
        <v>96</v>
      </c>
      <c r="F277" t="s">
        <v>493</v>
      </c>
      <c r="G277">
        <v>1150</v>
      </c>
      <c r="H277">
        <v>3450</v>
      </c>
      <c r="I277">
        <v>3</v>
      </c>
      <c r="J277">
        <v>527.75</v>
      </c>
      <c r="K277">
        <v>1820737.5</v>
      </c>
      <c r="L277">
        <v>515.70000000000005</v>
      </c>
      <c r="M277">
        <v>-41572.49999999984</v>
      </c>
      <c r="N277">
        <v>485.98683749999998</v>
      </c>
      <c r="O277">
        <v>-42058.48683749984</v>
      </c>
      <c r="P277">
        <v>1779165.0000000002</v>
      </c>
      <c r="Q277" t="s">
        <v>93</v>
      </c>
      <c r="R277">
        <v>2</v>
      </c>
      <c r="S277">
        <v>1</v>
      </c>
      <c r="T277">
        <v>2</v>
      </c>
      <c r="U277">
        <v>0</v>
      </c>
      <c r="V277">
        <v>900</v>
      </c>
      <c r="W277">
        <v>300</v>
      </c>
      <c r="X277">
        <v>114500</v>
      </c>
      <c r="Y277">
        <v>92500</v>
      </c>
      <c r="Z277">
        <v>4000000</v>
      </c>
      <c r="AA277">
        <v>2</v>
      </c>
      <c r="AC277" t="s">
        <v>691</v>
      </c>
      <c r="AD277" t="s">
        <v>571</v>
      </c>
      <c r="AE277" s="12">
        <v>44295.486111111109</v>
      </c>
      <c r="AF277">
        <v>641.75239999999997</v>
      </c>
      <c r="AG277" s="12">
        <v>44298.392361111109</v>
      </c>
      <c r="AH277" s="8">
        <v>633.12739999999997</v>
      </c>
      <c r="AI277" s="13">
        <v>-1.34E-2</v>
      </c>
      <c r="AJ277">
        <v>-24181.96</v>
      </c>
      <c r="AK277" s="13">
        <v>-1.34E-2</v>
      </c>
      <c r="AL277">
        <v>2803.7049999999999</v>
      </c>
      <c r="AM277">
        <v>1799284.75</v>
      </c>
      <c r="AN277">
        <v>-1025725.13</v>
      </c>
      <c r="AO277" s="12">
        <v>82</v>
      </c>
      <c r="AP277">
        <v>-294.89999999999998</v>
      </c>
      <c r="AQ277" s="13">
        <v>-3.44E-2</v>
      </c>
      <c r="AR277" s="13">
        <v>6.8999999999999999E-3</v>
      </c>
      <c r="AS277" t="s">
        <v>572</v>
      </c>
      <c r="AU277" s="2">
        <v>44295</v>
      </c>
      <c r="AV277" t="s">
        <v>96</v>
      </c>
      <c r="AW277">
        <v>527.75</v>
      </c>
      <c r="AX277">
        <v>515.70000000000005</v>
      </c>
      <c r="AZ277" s="2">
        <f t="shared" si="28"/>
        <v>44295</v>
      </c>
      <c r="BA277" t="s">
        <v>116</v>
      </c>
      <c r="BB277">
        <v>641.75239999999997</v>
      </c>
      <c r="BC277" s="8">
        <v>633.12739999999997</v>
      </c>
      <c r="BE277" t="str">
        <f t="shared" si="29"/>
        <v>SUNPHARMA44295</v>
      </c>
      <c r="BF277">
        <v>1</v>
      </c>
      <c r="BH277" t="str">
        <f t="shared" si="30"/>
        <v>GLENMARK44295</v>
      </c>
      <c r="BI277">
        <v>1</v>
      </c>
      <c r="BL277" t="str">
        <f t="shared" si="31"/>
        <v>GLENMARK44295</v>
      </c>
      <c r="BM277">
        <v>1</v>
      </c>
      <c r="BN277">
        <f t="shared" si="32"/>
        <v>1</v>
      </c>
      <c r="BR277" t="str">
        <f t="shared" si="33"/>
        <v>SUNPHARMA44295</v>
      </c>
      <c r="BS277">
        <v>1</v>
      </c>
      <c r="BT277">
        <f t="shared" si="34"/>
        <v>1</v>
      </c>
      <c r="BY277" s="12"/>
      <c r="CA277" s="12"/>
      <c r="CC277" s="13"/>
      <c r="CE277" s="13"/>
      <c r="CI277" s="12"/>
      <c r="CK277" s="13"/>
      <c r="CL277" s="13"/>
    </row>
    <row r="278" spans="1:90" x14ac:dyDescent="0.45">
      <c r="A278">
        <v>6</v>
      </c>
      <c r="B278" s="2">
        <v>44295</v>
      </c>
      <c r="C278" s="2">
        <v>44298</v>
      </c>
      <c r="D278" t="s">
        <v>27</v>
      </c>
      <c r="E278" t="s">
        <v>168</v>
      </c>
      <c r="F278" t="s">
        <v>480</v>
      </c>
      <c r="G278">
        <v>200</v>
      </c>
      <c r="H278">
        <v>600</v>
      </c>
      <c r="I278">
        <v>3</v>
      </c>
      <c r="J278">
        <v>3031.45</v>
      </c>
      <c r="K278">
        <v>1818870</v>
      </c>
      <c r="L278">
        <v>2811.4</v>
      </c>
      <c r="M278">
        <v>-132029.99999999983</v>
      </c>
      <c r="N278">
        <v>473.27085</v>
      </c>
      <c r="O278">
        <v>-132503.27084999983</v>
      </c>
      <c r="P278">
        <v>1686840</v>
      </c>
      <c r="Q278" t="s">
        <v>93</v>
      </c>
      <c r="R278">
        <v>2</v>
      </c>
      <c r="S278">
        <v>2</v>
      </c>
      <c r="T278">
        <v>2</v>
      </c>
      <c r="U278">
        <v>0</v>
      </c>
      <c r="V278">
        <v>900</v>
      </c>
      <c r="W278">
        <v>300</v>
      </c>
      <c r="X278">
        <v>115000</v>
      </c>
      <c r="Y278">
        <v>92500</v>
      </c>
      <c r="Z278">
        <v>4000000</v>
      </c>
      <c r="AA278">
        <v>2</v>
      </c>
      <c r="AC278" t="s">
        <v>661</v>
      </c>
      <c r="AD278" t="s">
        <v>571</v>
      </c>
      <c r="AE278" s="12">
        <v>44295.486111111109</v>
      </c>
      <c r="AF278">
        <v>76.488219999999998</v>
      </c>
      <c r="AG278" s="12">
        <v>44298.395833333336</v>
      </c>
      <c r="AH278" s="8">
        <v>67.732200000000006</v>
      </c>
      <c r="AI278" s="13">
        <v>-0.1145</v>
      </c>
      <c r="AJ278">
        <v>-205973.37</v>
      </c>
      <c r="AK278" s="13">
        <v>-0.1145</v>
      </c>
      <c r="AL278">
        <v>23523.68</v>
      </c>
      <c r="AM278">
        <v>1799284.75</v>
      </c>
      <c r="AN278">
        <v>-1231698.5</v>
      </c>
      <c r="AO278" s="12">
        <v>83</v>
      </c>
      <c r="AP278">
        <v>-2481.61</v>
      </c>
      <c r="AQ278" s="13">
        <v>-0.14369999999999999</v>
      </c>
      <c r="AR278" s="13">
        <v>8.0000000000000004E-4</v>
      </c>
      <c r="AS278" t="s">
        <v>572</v>
      </c>
      <c r="AU278" s="2">
        <v>44295</v>
      </c>
      <c r="AV278" t="s">
        <v>168</v>
      </c>
      <c r="AW278">
        <v>3031.45</v>
      </c>
      <c r="AX278">
        <v>2811.4</v>
      </c>
      <c r="AZ278" s="2">
        <f t="shared" si="28"/>
        <v>44295</v>
      </c>
      <c r="BA278" t="s">
        <v>59</v>
      </c>
      <c r="BB278">
        <v>76.488219999999998</v>
      </c>
      <c r="BC278" s="8">
        <v>67.732200000000006</v>
      </c>
      <c r="BE278" t="str">
        <f t="shared" si="29"/>
        <v>BANKBARODA44295</v>
      </c>
      <c r="BF278">
        <v>1</v>
      </c>
      <c r="BH278" t="str">
        <f t="shared" si="30"/>
        <v>LTTS44295</v>
      </c>
      <c r="BI278">
        <v>1</v>
      </c>
      <c r="BL278" t="str">
        <f t="shared" si="31"/>
        <v>LTTS44295</v>
      </c>
      <c r="BM278">
        <v>1</v>
      </c>
      <c r="BN278">
        <f t="shared" si="32"/>
        <v>1</v>
      </c>
      <c r="BR278" t="str">
        <f t="shared" si="33"/>
        <v>BANKBARODA44295</v>
      </c>
      <c r="BS278">
        <v>1</v>
      </c>
      <c r="BT278">
        <f t="shared" si="34"/>
        <v>1</v>
      </c>
      <c r="BY278" s="12"/>
      <c r="CA278" s="12"/>
      <c r="CC278" s="13"/>
      <c r="CE278" s="13"/>
      <c r="CI278" s="12"/>
      <c r="CK278" s="13"/>
      <c r="CL278" s="13"/>
    </row>
    <row r="279" spans="1:90" x14ac:dyDescent="0.45">
      <c r="A279">
        <v>7</v>
      </c>
      <c r="B279" s="2">
        <v>44295</v>
      </c>
      <c r="C279" s="2">
        <v>44298</v>
      </c>
      <c r="D279" t="s">
        <v>27</v>
      </c>
      <c r="E279" t="s">
        <v>162</v>
      </c>
      <c r="F279" t="s">
        <v>472</v>
      </c>
      <c r="G279">
        <v>250</v>
      </c>
      <c r="H279">
        <v>750</v>
      </c>
      <c r="I279">
        <v>3</v>
      </c>
      <c r="J279">
        <v>2653.65</v>
      </c>
      <c r="K279">
        <v>1990237.5</v>
      </c>
      <c r="L279">
        <v>2396.85</v>
      </c>
      <c r="M279">
        <v>-192600.00000000015</v>
      </c>
      <c r="N279">
        <v>511.36312500000003</v>
      </c>
      <c r="O279">
        <v>-193111.36312500015</v>
      </c>
      <c r="P279">
        <v>1797637.5</v>
      </c>
      <c r="Q279" t="s">
        <v>93</v>
      </c>
      <c r="R279">
        <v>1</v>
      </c>
      <c r="S279">
        <v>0</v>
      </c>
      <c r="T279">
        <v>2</v>
      </c>
      <c r="U279">
        <v>0</v>
      </c>
      <c r="V279">
        <v>900</v>
      </c>
      <c r="W279">
        <v>300</v>
      </c>
      <c r="X279">
        <v>114000</v>
      </c>
      <c r="Y279">
        <v>92500</v>
      </c>
      <c r="Z279">
        <v>4000000</v>
      </c>
      <c r="AA279">
        <v>2</v>
      </c>
      <c r="AC279" t="s">
        <v>667</v>
      </c>
      <c r="AD279" t="s">
        <v>571</v>
      </c>
      <c r="AE279" s="12">
        <v>44295.486111111109</v>
      </c>
      <c r="AF279">
        <v>2654.712</v>
      </c>
      <c r="AG279" s="12">
        <v>44298.395833333336</v>
      </c>
      <c r="AH279" s="8">
        <v>2397.4499999999998</v>
      </c>
      <c r="AI279" s="13">
        <v>-9.69E-2</v>
      </c>
      <c r="AJ279">
        <v>-174364.53</v>
      </c>
      <c r="AK279" s="13">
        <v>-9.69E-2</v>
      </c>
      <c r="AL279">
        <v>677.77030000000002</v>
      </c>
      <c r="AM279">
        <v>1799284.63</v>
      </c>
      <c r="AN279">
        <v>-1406063.04</v>
      </c>
      <c r="AO279" s="12">
        <v>83</v>
      </c>
      <c r="AP279">
        <v>-2100.7800000000002</v>
      </c>
      <c r="AQ279" s="13">
        <v>-9.7799999999999998E-2</v>
      </c>
      <c r="AR279" s="13">
        <v>1E-4</v>
      </c>
      <c r="AS279" t="s">
        <v>572</v>
      </c>
      <c r="AU279" s="2">
        <v>44295</v>
      </c>
      <c r="AV279" t="s">
        <v>162</v>
      </c>
      <c r="AW279">
        <v>2653.65</v>
      </c>
      <c r="AX279">
        <v>2396.85</v>
      </c>
      <c r="AZ279" s="2">
        <f t="shared" si="28"/>
        <v>44295</v>
      </c>
      <c r="BA279" t="s">
        <v>162</v>
      </c>
      <c r="BB279">
        <v>2654.712</v>
      </c>
      <c r="BC279" s="8">
        <v>2397.4499999999998</v>
      </c>
      <c r="BE279" t="str">
        <f t="shared" si="29"/>
        <v>PIIND44295</v>
      </c>
      <c r="BF279">
        <v>1</v>
      </c>
      <c r="BH279" t="str">
        <f t="shared" si="30"/>
        <v>PIIND44295</v>
      </c>
      <c r="BI279">
        <v>1</v>
      </c>
      <c r="BL279" t="str">
        <f t="shared" si="31"/>
        <v>PIIND44295</v>
      </c>
      <c r="BM279">
        <v>1</v>
      </c>
      <c r="BN279">
        <f t="shared" si="32"/>
        <v>1</v>
      </c>
      <c r="BR279" t="str">
        <f t="shared" si="33"/>
        <v>PIIND44295</v>
      </c>
      <c r="BS279">
        <v>1</v>
      </c>
      <c r="BT279">
        <f t="shared" si="34"/>
        <v>1</v>
      </c>
      <c r="BY279" s="12"/>
      <c r="CA279" s="12"/>
      <c r="CC279" s="13"/>
      <c r="CE279" s="13"/>
      <c r="CI279" s="12"/>
      <c r="CK279" s="13"/>
      <c r="CL279" s="13"/>
    </row>
    <row r="280" spans="1:90" x14ac:dyDescent="0.45">
      <c r="A280">
        <v>8</v>
      </c>
      <c r="B280" s="2">
        <v>44295</v>
      </c>
      <c r="C280" s="2">
        <v>44298</v>
      </c>
      <c r="D280" t="s">
        <v>27</v>
      </c>
      <c r="E280" t="s">
        <v>100</v>
      </c>
      <c r="F280" t="s">
        <v>456</v>
      </c>
      <c r="G280">
        <v>16000</v>
      </c>
      <c r="H280">
        <v>48000</v>
      </c>
      <c r="I280">
        <v>3</v>
      </c>
      <c r="J280">
        <v>38.75</v>
      </c>
      <c r="K280">
        <v>1860000</v>
      </c>
      <c r="L280">
        <v>35.35</v>
      </c>
      <c r="M280">
        <v>-163199.99999999994</v>
      </c>
      <c r="N280">
        <v>480.16800000000001</v>
      </c>
      <c r="O280">
        <v>-163680.16799999995</v>
      </c>
      <c r="P280">
        <v>1696800</v>
      </c>
      <c r="Q280" t="s">
        <v>93</v>
      </c>
      <c r="R280">
        <v>1</v>
      </c>
      <c r="S280">
        <v>0</v>
      </c>
      <c r="T280">
        <v>1</v>
      </c>
      <c r="U280">
        <v>0</v>
      </c>
      <c r="V280">
        <v>900</v>
      </c>
      <c r="W280">
        <v>300</v>
      </c>
      <c r="X280">
        <v>114000</v>
      </c>
      <c r="Y280">
        <v>92500</v>
      </c>
      <c r="Z280">
        <v>4000000</v>
      </c>
      <c r="AA280">
        <v>2</v>
      </c>
      <c r="AC280" t="s">
        <v>654</v>
      </c>
      <c r="AD280" t="s">
        <v>571</v>
      </c>
      <c r="AE280" s="12">
        <v>44295.486111111109</v>
      </c>
      <c r="AF280">
        <v>38.745440000000002</v>
      </c>
      <c r="AG280" s="12">
        <v>44298.395833333336</v>
      </c>
      <c r="AH280" s="8">
        <v>34.865099999999998</v>
      </c>
      <c r="AI280" s="13">
        <v>-0.10009999999999999</v>
      </c>
      <c r="AJ280">
        <v>-180197.62</v>
      </c>
      <c r="AK280" s="13">
        <v>-0.10009999999999999</v>
      </c>
      <c r="AL280">
        <v>46438.62</v>
      </c>
      <c r="AM280">
        <v>1799284.75</v>
      </c>
      <c r="AN280">
        <v>-1586260.66</v>
      </c>
      <c r="AO280" s="12">
        <v>83</v>
      </c>
      <c r="AP280">
        <v>-2171.06</v>
      </c>
      <c r="AQ280" s="13">
        <v>-0.12759999999999999</v>
      </c>
      <c r="AR280" s="13">
        <v>2.7000000000000001E-3</v>
      </c>
      <c r="AS280" t="s">
        <v>572</v>
      </c>
      <c r="AU280" s="2">
        <v>44295</v>
      </c>
      <c r="AV280" t="s">
        <v>100</v>
      </c>
      <c r="AW280">
        <v>38.75</v>
      </c>
      <c r="AX280">
        <v>35.35</v>
      </c>
      <c r="AZ280" s="2">
        <f t="shared" si="28"/>
        <v>44295</v>
      </c>
      <c r="BA280" t="s">
        <v>100</v>
      </c>
      <c r="BB280">
        <v>38.745440000000002</v>
      </c>
      <c r="BC280" s="8">
        <v>34.865099999999998</v>
      </c>
      <c r="BE280" t="str">
        <f t="shared" si="29"/>
        <v>PNB44295</v>
      </c>
      <c r="BF280">
        <v>1</v>
      </c>
      <c r="BH280" t="str">
        <f t="shared" si="30"/>
        <v>PNB44295</v>
      </c>
      <c r="BI280">
        <v>1</v>
      </c>
      <c r="BL280" t="str">
        <f t="shared" si="31"/>
        <v>PNB44295</v>
      </c>
      <c r="BM280">
        <v>1</v>
      </c>
      <c r="BN280">
        <f t="shared" si="32"/>
        <v>1</v>
      </c>
      <c r="BR280" t="str">
        <f t="shared" si="33"/>
        <v>PNB44295</v>
      </c>
      <c r="BS280">
        <v>1</v>
      </c>
      <c r="BT280">
        <f t="shared" si="34"/>
        <v>1</v>
      </c>
      <c r="BY280" s="12"/>
      <c r="CA280" s="12"/>
      <c r="CC280" s="13"/>
      <c r="CE280" s="13"/>
      <c r="CI280" s="12"/>
      <c r="CK280" s="13"/>
      <c r="CL280" s="13"/>
    </row>
    <row r="281" spans="1:90" x14ac:dyDescent="0.45">
      <c r="A281">
        <v>9</v>
      </c>
      <c r="B281" s="2">
        <v>44295</v>
      </c>
      <c r="C281" s="2">
        <v>44298</v>
      </c>
      <c r="D281" t="s">
        <v>27</v>
      </c>
      <c r="E281" t="s">
        <v>116</v>
      </c>
      <c r="F281" t="s">
        <v>494</v>
      </c>
      <c r="G281">
        <v>1400</v>
      </c>
      <c r="H281">
        <v>2800</v>
      </c>
      <c r="I281">
        <v>2</v>
      </c>
      <c r="J281">
        <v>641.54999999999995</v>
      </c>
      <c r="K281">
        <v>1796339.9999999998</v>
      </c>
      <c r="L281">
        <v>633.29999999999995</v>
      </c>
      <c r="M281">
        <v>-23100</v>
      </c>
      <c r="N281">
        <v>481.89329999999995</v>
      </c>
      <c r="O281">
        <v>-23581.8933</v>
      </c>
      <c r="P281">
        <v>1773239.9999999998</v>
      </c>
      <c r="Q281" t="s">
        <v>93</v>
      </c>
      <c r="R281">
        <v>1</v>
      </c>
      <c r="S281">
        <v>0</v>
      </c>
      <c r="T281">
        <v>1</v>
      </c>
      <c r="U281">
        <v>0</v>
      </c>
      <c r="V281">
        <v>900</v>
      </c>
      <c r="W281">
        <v>300</v>
      </c>
      <c r="X281">
        <v>114000</v>
      </c>
      <c r="Y281">
        <v>92500</v>
      </c>
      <c r="Z281">
        <v>4000000</v>
      </c>
      <c r="AA281">
        <v>2</v>
      </c>
      <c r="AC281" t="s">
        <v>689</v>
      </c>
      <c r="AD281" t="s">
        <v>571</v>
      </c>
      <c r="AE281" s="12">
        <v>44295.489583333336</v>
      </c>
      <c r="AF281">
        <v>154.03479999999999</v>
      </c>
      <c r="AG281" s="12">
        <v>44298.395833333336</v>
      </c>
      <c r="AH281" s="8">
        <v>137.26259999999999</v>
      </c>
      <c r="AI281" s="13">
        <v>-0.1089</v>
      </c>
      <c r="AJ281">
        <v>-195993.72</v>
      </c>
      <c r="AK281" s="13">
        <v>-0.1089</v>
      </c>
      <c r="AL281">
        <v>11685.63</v>
      </c>
      <c r="AM281">
        <v>1799994.13</v>
      </c>
      <c r="AN281">
        <v>-1782254.38</v>
      </c>
      <c r="AO281" s="12">
        <v>82</v>
      </c>
      <c r="AP281">
        <v>-2390.17</v>
      </c>
      <c r="AQ281" s="13">
        <v>-0.1512</v>
      </c>
      <c r="AR281" s="13">
        <v>2.3999999999999998E-3</v>
      </c>
      <c r="AS281" t="s">
        <v>572</v>
      </c>
      <c r="AU281" s="2">
        <v>44295</v>
      </c>
      <c r="AV281" t="s">
        <v>116</v>
      </c>
      <c r="AW281">
        <v>641.54999999999995</v>
      </c>
      <c r="AX281">
        <v>633.29999999999995</v>
      </c>
      <c r="AZ281" s="2">
        <f t="shared" si="28"/>
        <v>44295</v>
      </c>
      <c r="BA281" t="s">
        <v>124</v>
      </c>
      <c r="BB281">
        <v>154.03479999999999</v>
      </c>
      <c r="BC281" s="8">
        <v>137.26259999999999</v>
      </c>
      <c r="BE281" t="str">
        <f t="shared" si="29"/>
        <v>CANBK44295</v>
      </c>
      <c r="BF281">
        <v>1</v>
      </c>
      <c r="BH281" t="str">
        <f t="shared" si="30"/>
        <v>SUNPHARMA44295</v>
      </c>
      <c r="BI281">
        <v>1</v>
      </c>
      <c r="BL281" t="str">
        <f t="shared" si="31"/>
        <v>SUNPHARMA44295</v>
      </c>
      <c r="BM281">
        <v>1</v>
      </c>
      <c r="BN281">
        <f t="shared" si="32"/>
        <v>1</v>
      </c>
      <c r="BR281" t="str">
        <f t="shared" si="33"/>
        <v>CANBK44295</v>
      </c>
      <c r="BS281">
        <v>1</v>
      </c>
      <c r="BT281">
        <f t="shared" si="34"/>
        <v>1</v>
      </c>
      <c r="BY281" s="12"/>
      <c r="CA281" s="12"/>
      <c r="CC281" s="13"/>
      <c r="CE281" s="13"/>
      <c r="CI281" s="12"/>
      <c r="CK281" s="13"/>
      <c r="CL281" s="13"/>
    </row>
    <row r="282" spans="1:90" x14ac:dyDescent="0.45">
      <c r="A282">
        <v>1</v>
      </c>
      <c r="B282" s="2">
        <v>44298</v>
      </c>
      <c r="C282" s="2">
        <v>44299</v>
      </c>
      <c r="D282" t="s">
        <v>27</v>
      </c>
      <c r="E282" t="s">
        <v>115</v>
      </c>
      <c r="F282" t="s">
        <v>443</v>
      </c>
      <c r="G282">
        <v>1300</v>
      </c>
      <c r="H282">
        <v>1300</v>
      </c>
      <c r="I282">
        <v>1</v>
      </c>
      <c r="J282">
        <v>924.65</v>
      </c>
      <c r="K282">
        <v>1202045</v>
      </c>
      <c r="L282">
        <v>909</v>
      </c>
      <c r="M282">
        <v>-20344.999999999971</v>
      </c>
      <c r="N282">
        <v>321.80557499999998</v>
      </c>
      <c r="O282">
        <v>-20666.805574999969</v>
      </c>
      <c r="P282">
        <v>1181700</v>
      </c>
      <c r="Q282" t="s">
        <v>93</v>
      </c>
      <c r="R282">
        <v>1</v>
      </c>
      <c r="S282">
        <v>0</v>
      </c>
      <c r="T282">
        <v>2</v>
      </c>
      <c r="U282">
        <v>0</v>
      </c>
      <c r="V282">
        <v>900</v>
      </c>
      <c r="W282">
        <v>300</v>
      </c>
      <c r="X282">
        <v>102500</v>
      </c>
      <c r="Y282">
        <v>92500</v>
      </c>
      <c r="Z282">
        <v>4000000</v>
      </c>
      <c r="AA282">
        <v>2</v>
      </c>
      <c r="AC282" t="s">
        <v>690</v>
      </c>
      <c r="AD282" t="s">
        <v>571</v>
      </c>
      <c r="AE282" s="12">
        <v>44295.489583333336</v>
      </c>
      <c r="AF282">
        <v>527.95839999999998</v>
      </c>
      <c r="AG282" s="12">
        <v>44298.395833333336</v>
      </c>
      <c r="AH282" s="8">
        <v>516.48299999999995</v>
      </c>
      <c r="AI282" s="13">
        <v>-2.1700000000000001E-2</v>
      </c>
      <c r="AJ282">
        <v>-39123.64</v>
      </c>
      <c r="AK282" s="13">
        <v>-2.1700000000000001E-2</v>
      </c>
      <c r="AL282">
        <v>3409.3490000000002</v>
      </c>
      <c r="AM282">
        <v>1799994.13</v>
      </c>
      <c r="AN282">
        <v>-1821378.02</v>
      </c>
      <c r="AO282" s="12">
        <v>82</v>
      </c>
      <c r="AP282">
        <v>-477.12</v>
      </c>
      <c r="AQ282" s="13">
        <v>-6.7100000000000007E-2</v>
      </c>
      <c r="AR282" s="13">
        <v>2.0299999999999999E-2</v>
      </c>
      <c r="AS282" t="s">
        <v>572</v>
      </c>
      <c r="AU282" s="2">
        <v>44298</v>
      </c>
      <c r="AV282" t="s">
        <v>115</v>
      </c>
      <c r="AW282">
        <v>924.65</v>
      </c>
      <c r="AX282">
        <v>909</v>
      </c>
      <c r="AZ282" s="2">
        <f t="shared" si="28"/>
        <v>44295</v>
      </c>
      <c r="BA282" t="s">
        <v>96</v>
      </c>
      <c r="BB282">
        <v>527.95839999999998</v>
      </c>
      <c r="BC282" s="8">
        <v>516.48299999999995</v>
      </c>
      <c r="BE282" t="str">
        <f t="shared" si="29"/>
        <v>GLENMARK44295</v>
      </c>
      <c r="BF282">
        <v>1</v>
      </c>
      <c r="BH282" t="str">
        <f t="shared" si="30"/>
        <v>CIPLA44298</v>
      </c>
      <c r="BI282">
        <v>1</v>
      </c>
      <c r="BL282" t="str">
        <f t="shared" si="31"/>
        <v>CIPLA44298</v>
      </c>
      <c r="BM282">
        <v>1</v>
      </c>
      <c r="BN282">
        <f t="shared" si="32"/>
        <v>1</v>
      </c>
      <c r="BR282" t="str">
        <f t="shared" si="33"/>
        <v>GLENMARK44295</v>
      </c>
      <c r="BS282">
        <v>1</v>
      </c>
      <c r="BT282">
        <f t="shared" si="34"/>
        <v>1</v>
      </c>
      <c r="BY282" s="12"/>
      <c r="CA282" s="12"/>
      <c r="CC282" s="13"/>
      <c r="CE282" s="13"/>
      <c r="CI282" s="12"/>
      <c r="CK282" s="13"/>
      <c r="CL282" s="13"/>
    </row>
    <row r="283" spans="1:90" x14ac:dyDescent="0.45">
      <c r="A283">
        <v>1</v>
      </c>
      <c r="B283" s="2">
        <v>44299</v>
      </c>
      <c r="C283" s="2">
        <v>44301</v>
      </c>
      <c r="D283" t="s">
        <v>27</v>
      </c>
      <c r="E283" t="s">
        <v>113</v>
      </c>
      <c r="F283" t="s">
        <v>426</v>
      </c>
      <c r="G283">
        <v>5000</v>
      </c>
      <c r="H283">
        <v>10000</v>
      </c>
      <c r="I283">
        <v>2</v>
      </c>
      <c r="J283">
        <v>210.7</v>
      </c>
      <c r="K283">
        <v>2107000</v>
      </c>
      <c r="L283">
        <v>214.8</v>
      </c>
      <c r="M283">
        <v>41000.000000000226</v>
      </c>
      <c r="N283">
        <v>574.42499999999995</v>
      </c>
      <c r="O283">
        <v>40425.575000000223</v>
      </c>
      <c r="P283">
        <v>2148000</v>
      </c>
      <c r="Q283" t="s">
        <v>93</v>
      </c>
      <c r="R283">
        <v>1</v>
      </c>
      <c r="S283">
        <v>0</v>
      </c>
      <c r="T283">
        <v>1</v>
      </c>
      <c r="U283">
        <v>0</v>
      </c>
      <c r="V283">
        <v>900</v>
      </c>
      <c r="W283">
        <v>300</v>
      </c>
      <c r="X283">
        <v>114000</v>
      </c>
      <c r="Y283">
        <v>92500</v>
      </c>
      <c r="Z283">
        <v>4000000</v>
      </c>
      <c r="AA283">
        <v>2</v>
      </c>
      <c r="AC283" t="s">
        <v>675</v>
      </c>
      <c r="AD283" t="s">
        <v>571</v>
      </c>
      <c r="AE283" s="12">
        <v>44295.493055555555</v>
      </c>
      <c r="AF283">
        <v>3032.5740000000001</v>
      </c>
      <c r="AG283" s="12">
        <v>44298.395833333336</v>
      </c>
      <c r="AH283" s="8">
        <v>2813.3339999999998</v>
      </c>
      <c r="AI283" s="13">
        <v>-7.2300000000000003E-2</v>
      </c>
      <c r="AJ283">
        <v>-129393</v>
      </c>
      <c r="AK283" s="13">
        <v>-7.2300000000000003E-2</v>
      </c>
      <c r="AL283">
        <v>590.18880000000001</v>
      </c>
      <c r="AM283">
        <v>1789791.5</v>
      </c>
      <c r="AN283">
        <v>-1950771.02</v>
      </c>
      <c r="AO283" s="12">
        <v>81</v>
      </c>
      <c r="AP283">
        <v>-1597.44</v>
      </c>
      <c r="AQ283" s="13">
        <v>-7.7799999999999994E-2</v>
      </c>
      <c r="AR283" s="13">
        <v>1.4E-2</v>
      </c>
      <c r="AS283" t="s">
        <v>572</v>
      </c>
      <c r="AU283" s="2">
        <v>44299</v>
      </c>
      <c r="AV283" t="s">
        <v>113</v>
      </c>
      <c r="AW283">
        <v>210.7</v>
      </c>
      <c r="AX283">
        <v>214.8</v>
      </c>
      <c r="AZ283" s="2">
        <f t="shared" si="28"/>
        <v>44295</v>
      </c>
      <c r="BA283" t="s">
        <v>168</v>
      </c>
      <c r="BB283">
        <v>3032.5740000000001</v>
      </c>
      <c r="BC283" s="8">
        <v>2813.3339999999998</v>
      </c>
      <c r="BE283" t="str">
        <f t="shared" si="29"/>
        <v>LTTS44295</v>
      </c>
      <c r="BF283">
        <v>1</v>
      </c>
      <c r="BH283" t="str">
        <f t="shared" si="30"/>
        <v>APOLLOTYRE44299</v>
      </c>
      <c r="BI283">
        <v>1</v>
      </c>
      <c r="BL283" t="str">
        <f t="shared" si="31"/>
        <v>APOLLOTYRE44299</v>
      </c>
      <c r="BM283">
        <v>1</v>
      </c>
      <c r="BN283">
        <f t="shared" si="32"/>
        <v>1</v>
      </c>
      <c r="BR283" t="str">
        <f t="shared" si="33"/>
        <v>LTTS44295</v>
      </c>
      <c r="BS283">
        <v>1</v>
      </c>
      <c r="BT283">
        <f t="shared" si="34"/>
        <v>1</v>
      </c>
      <c r="BY283" s="12"/>
      <c r="CA283" s="12"/>
      <c r="CC283" s="13"/>
      <c r="CE283" s="13"/>
      <c r="CI283" s="12"/>
      <c r="CK283" s="13"/>
      <c r="CL283" s="13"/>
    </row>
    <row r="284" spans="1:90" x14ac:dyDescent="0.45">
      <c r="A284">
        <v>2</v>
      </c>
      <c r="B284" s="2">
        <v>44299</v>
      </c>
      <c r="C284" s="2">
        <v>44301</v>
      </c>
      <c r="D284" t="s">
        <v>27</v>
      </c>
      <c r="E284" t="s">
        <v>148</v>
      </c>
      <c r="F284" t="s">
        <v>431</v>
      </c>
      <c r="G284">
        <v>125</v>
      </c>
      <c r="H284">
        <v>125</v>
      </c>
      <c r="I284">
        <v>1</v>
      </c>
      <c r="J284">
        <v>9496.1</v>
      </c>
      <c r="K284">
        <v>1187012.5</v>
      </c>
      <c r="L284">
        <v>9803.9500000000007</v>
      </c>
      <c r="M284">
        <v>38481.250000000044</v>
      </c>
      <c r="N284">
        <v>325.68834375</v>
      </c>
      <c r="O284">
        <v>38155.561656250044</v>
      </c>
      <c r="P284">
        <v>1225493.75</v>
      </c>
      <c r="Q284" t="s">
        <v>93</v>
      </c>
      <c r="R284">
        <v>1</v>
      </c>
      <c r="S284">
        <v>0</v>
      </c>
      <c r="T284">
        <v>1</v>
      </c>
      <c r="U284">
        <v>0</v>
      </c>
      <c r="V284">
        <v>900</v>
      </c>
      <c r="W284">
        <v>300</v>
      </c>
      <c r="X284">
        <v>114000</v>
      </c>
      <c r="Y284">
        <v>92500</v>
      </c>
      <c r="Z284">
        <v>4000000</v>
      </c>
      <c r="AA284">
        <v>2</v>
      </c>
      <c r="AC284" t="s">
        <v>641</v>
      </c>
      <c r="AD284" t="s">
        <v>571</v>
      </c>
      <c r="AE284" s="12">
        <v>44298.4375</v>
      </c>
      <c r="AF284">
        <v>929.0643</v>
      </c>
      <c r="AG284" s="12">
        <v>44299.395833333336</v>
      </c>
      <c r="AH284" s="8">
        <v>908.74040000000002</v>
      </c>
      <c r="AI284" s="13">
        <v>-2.1899999999999999E-2</v>
      </c>
      <c r="AJ284">
        <v>-35216.449999999997</v>
      </c>
      <c r="AK284" s="13">
        <v>-2.1899999999999999E-2</v>
      </c>
      <c r="AL284">
        <v>1732.76</v>
      </c>
      <c r="AM284">
        <v>1609845.75</v>
      </c>
      <c r="AN284">
        <v>-1985987.47</v>
      </c>
      <c r="AO284" s="12">
        <v>97</v>
      </c>
      <c r="AP284">
        <v>-363.06</v>
      </c>
      <c r="AQ284" s="13">
        <v>-5.28E-2</v>
      </c>
      <c r="AR284" s="13">
        <v>1.3899999999999999E-2</v>
      </c>
      <c r="AS284" t="s">
        <v>572</v>
      </c>
      <c r="AU284" s="2">
        <v>44299</v>
      </c>
      <c r="AV284" t="s">
        <v>148</v>
      </c>
      <c r="AW284">
        <v>9496.1</v>
      </c>
      <c r="AX284">
        <v>9803.9500000000007</v>
      </c>
      <c r="AZ284" s="2">
        <f t="shared" si="28"/>
        <v>44298</v>
      </c>
      <c r="BA284" t="s">
        <v>115</v>
      </c>
      <c r="BB284">
        <v>929.0643</v>
      </c>
      <c r="BC284" s="8">
        <v>908.74040000000002</v>
      </c>
      <c r="BE284" t="str">
        <f t="shared" si="29"/>
        <v>CIPLA44298</v>
      </c>
      <c r="BF284">
        <v>1</v>
      </c>
      <c r="BH284" t="str">
        <f t="shared" si="30"/>
        <v>BAJAJFINSV44299</v>
      </c>
      <c r="BI284">
        <v>1</v>
      </c>
      <c r="BL284" t="str">
        <f t="shared" si="31"/>
        <v>BAJAJFINSV44299</v>
      </c>
      <c r="BM284">
        <v>1</v>
      </c>
      <c r="BN284">
        <f t="shared" si="32"/>
        <v>1</v>
      </c>
      <c r="BR284" t="str">
        <f t="shared" si="33"/>
        <v>CIPLA44298</v>
      </c>
      <c r="BS284">
        <v>1</v>
      </c>
      <c r="BT284">
        <f t="shared" si="34"/>
        <v>1</v>
      </c>
      <c r="BY284" s="12"/>
      <c r="CA284" s="12"/>
      <c r="CC284" s="13"/>
      <c r="CE284" s="13"/>
      <c r="CI284" s="12"/>
      <c r="CK284" s="13"/>
      <c r="CL284" s="13"/>
    </row>
    <row r="285" spans="1:90" x14ac:dyDescent="0.45">
      <c r="A285">
        <v>3</v>
      </c>
      <c r="B285" s="2">
        <v>44299</v>
      </c>
      <c r="C285" s="2">
        <v>44301</v>
      </c>
      <c r="D285" t="s">
        <v>27</v>
      </c>
      <c r="E285" t="s">
        <v>68</v>
      </c>
      <c r="F285" t="s">
        <v>407</v>
      </c>
      <c r="G285">
        <v>2500</v>
      </c>
      <c r="H285">
        <v>2500</v>
      </c>
      <c r="I285">
        <v>1</v>
      </c>
      <c r="J285">
        <v>533.65</v>
      </c>
      <c r="K285">
        <v>1334125</v>
      </c>
      <c r="L285">
        <v>525.04999999999995</v>
      </c>
      <c r="M285">
        <v>-21500.000000000058</v>
      </c>
      <c r="N285">
        <v>357.31125000000003</v>
      </c>
      <c r="O285">
        <v>-21857.311250000057</v>
      </c>
      <c r="P285">
        <v>1312625</v>
      </c>
      <c r="Q285" t="s">
        <v>93</v>
      </c>
      <c r="R285">
        <v>2</v>
      </c>
      <c r="S285">
        <v>1</v>
      </c>
      <c r="T285">
        <v>1</v>
      </c>
      <c r="U285">
        <v>0</v>
      </c>
      <c r="V285">
        <v>900</v>
      </c>
      <c r="W285">
        <v>300</v>
      </c>
      <c r="X285">
        <v>114500</v>
      </c>
      <c r="Y285">
        <v>92500</v>
      </c>
      <c r="Z285">
        <v>4000000</v>
      </c>
      <c r="AA285">
        <v>2</v>
      </c>
      <c r="AC285" t="s">
        <v>622</v>
      </c>
      <c r="AD285" t="s">
        <v>571</v>
      </c>
      <c r="AE285" s="12">
        <v>44299.486111111109</v>
      </c>
      <c r="AF285">
        <v>210.7748</v>
      </c>
      <c r="AG285" s="12">
        <v>44301.392361111109</v>
      </c>
      <c r="AH285" s="8">
        <v>214.69470000000001</v>
      </c>
      <c r="AI285" s="13">
        <v>1.8599999999999998E-2</v>
      </c>
      <c r="AJ285">
        <v>29808.240000000002</v>
      </c>
      <c r="AK285" s="13">
        <v>1.8599999999999998E-2</v>
      </c>
      <c r="AL285">
        <v>7604.3360000000002</v>
      </c>
      <c r="AM285">
        <v>1602802.5</v>
      </c>
      <c r="AN285">
        <v>-1956179.23</v>
      </c>
      <c r="AO285" s="12">
        <v>82</v>
      </c>
      <c r="AP285">
        <v>363.52</v>
      </c>
      <c r="AQ285" s="13">
        <v>-1.5100000000000001E-2</v>
      </c>
      <c r="AR285" s="13">
        <v>3.4799999999999998E-2</v>
      </c>
      <c r="AS285" t="s">
        <v>572</v>
      </c>
      <c r="AU285" s="2">
        <v>44299</v>
      </c>
      <c r="AV285" t="s">
        <v>68</v>
      </c>
      <c r="AW285">
        <v>533.65</v>
      </c>
      <c r="AX285">
        <v>525.04999999999995</v>
      </c>
      <c r="AZ285" s="2">
        <f t="shared" si="28"/>
        <v>44299</v>
      </c>
      <c r="BA285" t="s">
        <v>113</v>
      </c>
      <c r="BB285">
        <v>210.7748</v>
      </c>
      <c r="BC285" s="8">
        <v>214.69470000000001</v>
      </c>
      <c r="BE285" t="str">
        <f t="shared" si="29"/>
        <v>APOLLOTYRE44299</v>
      </c>
      <c r="BF285">
        <v>1</v>
      </c>
      <c r="BH285" t="str">
        <f t="shared" si="30"/>
        <v>CHOLAFIN44299</v>
      </c>
      <c r="BI285">
        <v>1</v>
      </c>
      <c r="BL285" t="str">
        <f t="shared" si="31"/>
        <v>CHOLAFIN44299</v>
      </c>
      <c r="BM285">
        <v>1</v>
      </c>
      <c r="BN285">
        <f t="shared" si="32"/>
        <v>1</v>
      </c>
      <c r="BR285" t="str">
        <f t="shared" si="33"/>
        <v>APOLLOTYRE44299</v>
      </c>
      <c r="BS285">
        <v>1</v>
      </c>
      <c r="BT285">
        <f t="shared" si="34"/>
        <v>1</v>
      </c>
      <c r="BY285" s="12"/>
      <c r="CA285" s="12"/>
      <c r="CC285" s="13"/>
      <c r="CE285" s="13"/>
      <c r="CI285" s="12"/>
      <c r="CK285" s="13"/>
      <c r="CL285" s="13"/>
    </row>
    <row r="286" spans="1:90" x14ac:dyDescent="0.45">
      <c r="A286">
        <v>4</v>
      </c>
      <c r="B286" s="2">
        <v>44299</v>
      </c>
      <c r="C286" s="2">
        <v>44301</v>
      </c>
      <c r="D286" t="s">
        <v>27</v>
      </c>
      <c r="E286" t="s">
        <v>125</v>
      </c>
      <c r="F286" t="s">
        <v>495</v>
      </c>
      <c r="G286">
        <v>10000</v>
      </c>
      <c r="H286">
        <v>20000</v>
      </c>
      <c r="I286">
        <v>2</v>
      </c>
      <c r="J286">
        <v>73.95</v>
      </c>
      <c r="K286">
        <v>1479000</v>
      </c>
      <c r="L286">
        <v>76.45</v>
      </c>
      <c r="M286">
        <v>50000</v>
      </c>
      <c r="N286">
        <v>406.08</v>
      </c>
      <c r="O286">
        <v>49593.919999999998</v>
      </c>
      <c r="P286">
        <v>1529000</v>
      </c>
      <c r="Q286" t="s">
        <v>93</v>
      </c>
      <c r="R286">
        <v>1</v>
      </c>
      <c r="S286">
        <v>0</v>
      </c>
      <c r="T286">
        <v>2</v>
      </c>
      <c r="U286">
        <v>0</v>
      </c>
      <c r="V286">
        <v>900</v>
      </c>
      <c r="W286">
        <v>300</v>
      </c>
      <c r="X286">
        <v>114000</v>
      </c>
      <c r="Y286">
        <v>92500</v>
      </c>
      <c r="Z286">
        <v>4000000</v>
      </c>
      <c r="AA286">
        <v>2</v>
      </c>
      <c r="AC286" t="s">
        <v>627</v>
      </c>
      <c r="AD286" t="s">
        <v>571</v>
      </c>
      <c r="AE286" s="12">
        <v>44299.486111111109</v>
      </c>
      <c r="AF286">
        <v>9499.6710000000003</v>
      </c>
      <c r="AG286" s="12">
        <v>44301.392361111109</v>
      </c>
      <c r="AH286" s="8">
        <v>9802.2880000000005</v>
      </c>
      <c r="AI286" s="13">
        <v>3.1899999999999998E-2</v>
      </c>
      <c r="AJ286">
        <v>51058.62</v>
      </c>
      <c r="AK286" s="13">
        <v>3.1899999999999998E-2</v>
      </c>
      <c r="AL286">
        <v>168.72190000000001</v>
      </c>
      <c r="AM286">
        <v>1602802.5</v>
      </c>
      <c r="AN286">
        <v>-1905120.61</v>
      </c>
      <c r="AO286" s="12">
        <v>82</v>
      </c>
      <c r="AP286">
        <v>622.66999999999996</v>
      </c>
      <c r="AQ286" s="13">
        <v>-3.2000000000000002E-3</v>
      </c>
      <c r="AR286" s="13">
        <v>3.9E-2</v>
      </c>
      <c r="AS286" t="s">
        <v>572</v>
      </c>
      <c r="AU286" s="2">
        <v>44299</v>
      </c>
      <c r="AV286" t="s">
        <v>125</v>
      </c>
      <c r="AW286">
        <v>73.95</v>
      </c>
      <c r="AX286">
        <v>76.45</v>
      </c>
      <c r="AZ286" s="2">
        <f t="shared" si="28"/>
        <v>44299</v>
      </c>
      <c r="BA286" t="s">
        <v>148</v>
      </c>
      <c r="BB286">
        <v>9499.6710000000003</v>
      </c>
      <c r="BC286" s="8">
        <v>9802.2880000000005</v>
      </c>
      <c r="BE286" t="str">
        <f t="shared" si="29"/>
        <v>BAJAJFINSV44299</v>
      </c>
      <c r="BF286">
        <v>1</v>
      </c>
      <c r="BH286" t="str">
        <f t="shared" si="30"/>
        <v>FEDERALBNK44299</v>
      </c>
      <c r="BI286">
        <v>1</v>
      </c>
      <c r="BL286" t="str">
        <f t="shared" si="31"/>
        <v>FEDERALBNK44299</v>
      </c>
      <c r="BM286">
        <v>1</v>
      </c>
      <c r="BN286">
        <f t="shared" si="32"/>
        <v>1</v>
      </c>
      <c r="BR286" t="str">
        <f t="shared" si="33"/>
        <v>BAJAJFINSV44299</v>
      </c>
      <c r="BS286">
        <v>1</v>
      </c>
      <c r="BT286">
        <f t="shared" si="34"/>
        <v>1</v>
      </c>
      <c r="BY286" s="12"/>
      <c r="CA286" s="12"/>
      <c r="CC286" s="13"/>
      <c r="CE286" s="13"/>
      <c r="CI286" s="12"/>
      <c r="CK286" s="13"/>
      <c r="CL286" s="13"/>
    </row>
    <row r="287" spans="1:90" x14ac:dyDescent="0.45">
      <c r="A287">
        <v>5</v>
      </c>
      <c r="B287" s="2">
        <v>44299</v>
      </c>
      <c r="C287" s="2">
        <v>44301</v>
      </c>
      <c r="D287" t="s">
        <v>27</v>
      </c>
      <c r="E287" t="s">
        <v>97</v>
      </c>
      <c r="F287" t="s">
        <v>422</v>
      </c>
      <c r="G287">
        <v>8924</v>
      </c>
      <c r="H287">
        <v>17848</v>
      </c>
      <c r="I287">
        <v>2</v>
      </c>
      <c r="J287">
        <v>91.924999999999997</v>
      </c>
      <c r="K287">
        <v>1640677.4</v>
      </c>
      <c r="L287">
        <v>95.2</v>
      </c>
      <c r="M287">
        <v>58452.200000000099</v>
      </c>
      <c r="N287">
        <v>450.87394499999999</v>
      </c>
      <c r="O287">
        <v>58001.3260550001</v>
      </c>
      <c r="P287">
        <v>1699129.6</v>
      </c>
      <c r="Q287" t="s">
        <v>93</v>
      </c>
      <c r="R287">
        <v>1</v>
      </c>
      <c r="S287">
        <v>0</v>
      </c>
      <c r="T287">
        <v>2</v>
      </c>
      <c r="U287">
        <v>0</v>
      </c>
      <c r="V287">
        <v>900</v>
      </c>
      <c r="W287">
        <v>300</v>
      </c>
      <c r="X287">
        <v>114000</v>
      </c>
      <c r="Y287">
        <v>92500</v>
      </c>
      <c r="Z287">
        <v>4000000</v>
      </c>
      <c r="AA287">
        <v>2</v>
      </c>
      <c r="AC287" t="s">
        <v>612</v>
      </c>
      <c r="AD287" t="s">
        <v>571</v>
      </c>
      <c r="AE287" s="12">
        <v>44299.486111111109</v>
      </c>
      <c r="AF287">
        <v>788.29380000000003</v>
      </c>
      <c r="AG287" s="12">
        <v>44301.392361111109</v>
      </c>
      <c r="AH287" s="8">
        <v>797.21799999999996</v>
      </c>
      <c r="AI287" s="13">
        <v>1.1299999999999999E-2</v>
      </c>
      <c r="AJ287">
        <v>18145.18</v>
      </c>
      <c r="AK287" s="13">
        <v>1.1299999999999999E-2</v>
      </c>
      <c r="AL287">
        <v>2033.2550000000001</v>
      </c>
      <c r="AM287">
        <v>1602802.5</v>
      </c>
      <c r="AN287">
        <v>-1886975.44</v>
      </c>
      <c r="AO287" s="12">
        <v>82</v>
      </c>
      <c r="AP287">
        <v>221.28</v>
      </c>
      <c r="AQ287" s="13">
        <v>-3.5000000000000001E-3</v>
      </c>
      <c r="AR287" s="13">
        <v>3.61E-2</v>
      </c>
      <c r="AS287" t="s">
        <v>572</v>
      </c>
      <c r="AU287" s="2">
        <v>44299</v>
      </c>
      <c r="AV287" t="s">
        <v>97</v>
      </c>
      <c r="AW287">
        <v>91.924999999999997</v>
      </c>
      <c r="AX287">
        <v>95.2</v>
      </c>
      <c r="AZ287" s="2">
        <f t="shared" si="28"/>
        <v>44299</v>
      </c>
      <c r="BA287" t="s">
        <v>139</v>
      </c>
      <c r="BB287">
        <v>788.29380000000003</v>
      </c>
      <c r="BC287" s="8">
        <v>797.21799999999996</v>
      </c>
      <c r="BE287" t="str">
        <f t="shared" si="29"/>
        <v>M_M44299</v>
      </c>
      <c r="BF287">
        <v>1</v>
      </c>
      <c r="BH287" t="str">
        <f t="shared" si="30"/>
        <v>L_TFH44299</v>
      </c>
      <c r="BI287">
        <v>1</v>
      </c>
      <c r="BL287" t="str">
        <f t="shared" si="31"/>
        <v>L_TFH44299</v>
      </c>
      <c r="BM287">
        <v>1</v>
      </c>
      <c r="BN287">
        <f t="shared" si="32"/>
        <v>1</v>
      </c>
      <c r="BR287" t="str">
        <f t="shared" si="33"/>
        <v>M_M44299</v>
      </c>
      <c r="BS287">
        <v>1</v>
      </c>
      <c r="BT287">
        <f t="shared" si="34"/>
        <v>1</v>
      </c>
      <c r="BY287" s="12"/>
      <c r="CA287" s="12"/>
      <c r="CC287" s="13"/>
      <c r="CE287" s="13"/>
      <c r="CI287" s="12"/>
      <c r="CK287" s="13"/>
      <c r="CL287" s="13"/>
    </row>
    <row r="288" spans="1:90" x14ac:dyDescent="0.45">
      <c r="A288">
        <v>6</v>
      </c>
      <c r="B288" s="2">
        <v>44299</v>
      </c>
      <c r="C288" s="2">
        <v>44301</v>
      </c>
      <c r="D288" t="s">
        <v>27</v>
      </c>
      <c r="E288" t="s">
        <v>139</v>
      </c>
      <c r="F288" t="s">
        <v>416</v>
      </c>
      <c r="G288">
        <v>1400</v>
      </c>
      <c r="H288">
        <v>2800</v>
      </c>
      <c r="I288">
        <v>2</v>
      </c>
      <c r="J288">
        <v>787.85</v>
      </c>
      <c r="K288">
        <v>2205980</v>
      </c>
      <c r="L288">
        <v>797.55</v>
      </c>
      <c r="M288">
        <v>27159.999999999811</v>
      </c>
      <c r="N288">
        <v>599.28120000000001</v>
      </c>
      <c r="O288">
        <v>26560.71879999981</v>
      </c>
      <c r="P288">
        <v>2233140</v>
      </c>
      <c r="Q288" t="s">
        <v>93</v>
      </c>
      <c r="R288">
        <v>1</v>
      </c>
      <c r="S288">
        <v>0</v>
      </c>
      <c r="T288">
        <v>1</v>
      </c>
      <c r="U288">
        <v>0</v>
      </c>
      <c r="V288">
        <v>900</v>
      </c>
      <c r="W288">
        <v>300</v>
      </c>
      <c r="X288">
        <v>114000</v>
      </c>
      <c r="Y288">
        <v>92500</v>
      </c>
      <c r="Z288">
        <v>4000000</v>
      </c>
      <c r="AA288">
        <v>2</v>
      </c>
      <c r="AC288" t="s">
        <v>647</v>
      </c>
      <c r="AD288" t="s">
        <v>571</v>
      </c>
      <c r="AE288" s="12">
        <v>44299.486111111109</v>
      </c>
      <c r="AF288">
        <v>101.55070000000001</v>
      </c>
      <c r="AG288" s="12">
        <v>44301.392361111109</v>
      </c>
      <c r="AH288" s="8">
        <v>106.547</v>
      </c>
      <c r="AI288" s="13">
        <v>4.9200000000000001E-2</v>
      </c>
      <c r="AJ288">
        <v>78857.94</v>
      </c>
      <c r="AK288" s="13">
        <v>4.9200000000000001E-2</v>
      </c>
      <c r="AL288">
        <v>15783.27</v>
      </c>
      <c r="AM288">
        <v>1602802.5</v>
      </c>
      <c r="AN288">
        <v>-1808117.5</v>
      </c>
      <c r="AO288" s="12">
        <v>82</v>
      </c>
      <c r="AP288">
        <v>961.68</v>
      </c>
      <c r="AQ288" s="13">
        <v>-3.5000000000000001E-3</v>
      </c>
      <c r="AR288" s="13">
        <v>5.6099999999999997E-2</v>
      </c>
      <c r="AS288" t="s">
        <v>572</v>
      </c>
      <c r="AU288" s="2">
        <v>44299</v>
      </c>
      <c r="AV288" t="s">
        <v>139</v>
      </c>
      <c r="AW288">
        <v>787.85</v>
      </c>
      <c r="AX288">
        <v>797.55</v>
      </c>
      <c r="AZ288" s="2">
        <f t="shared" si="28"/>
        <v>44299</v>
      </c>
      <c r="BA288" t="s">
        <v>129</v>
      </c>
      <c r="BB288">
        <v>101.55070000000001</v>
      </c>
      <c r="BC288" s="8">
        <v>106.547</v>
      </c>
      <c r="BE288" t="str">
        <f t="shared" si="29"/>
        <v>ONGC44299</v>
      </c>
      <c r="BF288">
        <v>1</v>
      </c>
      <c r="BH288" t="str">
        <f t="shared" si="30"/>
        <v>M_M44299</v>
      </c>
      <c r="BI288">
        <v>1</v>
      </c>
      <c r="BL288" t="str">
        <f t="shared" si="31"/>
        <v>M_M44299</v>
      </c>
      <c r="BM288">
        <v>1</v>
      </c>
      <c r="BN288">
        <f t="shared" si="32"/>
        <v>1</v>
      </c>
      <c r="BR288" t="str">
        <f t="shared" si="33"/>
        <v>ONGC44299</v>
      </c>
      <c r="BS288">
        <v>1</v>
      </c>
      <c r="BT288">
        <f t="shared" si="34"/>
        <v>1</v>
      </c>
      <c r="BY288" s="12"/>
      <c r="CA288" s="12"/>
      <c r="CC288" s="13"/>
      <c r="CE288" s="13"/>
      <c r="CI288" s="12"/>
      <c r="CK288" s="13"/>
      <c r="CL288" s="13"/>
    </row>
    <row r="289" spans="1:90" x14ac:dyDescent="0.45">
      <c r="A289">
        <v>7</v>
      </c>
      <c r="B289" s="2">
        <v>44299</v>
      </c>
      <c r="C289" s="2">
        <v>44301</v>
      </c>
      <c r="D289" t="s">
        <v>27</v>
      </c>
      <c r="E289" t="s">
        <v>129</v>
      </c>
      <c r="F289" t="s">
        <v>449</v>
      </c>
      <c r="G289">
        <v>7700</v>
      </c>
      <c r="H289">
        <v>15400</v>
      </c>
      <c r="I289">
        <v>2</v>
      </c>
      <c r="J289">
        <v>101.5</v>
      </c>
      <c r="K289">
        <v>1563100</v>
      </c>
      <c r="L289">
        <v>106.6</v>
      </c>
      <c r="M289">
        <v>78539.999999999913</v>
      </c>
      <c r="N289">
        <v>432.63990000000001</v>
      </c>
      <c r="O289">
        <v>78107.360099999918</v>
      </c>
      <c r="P289">
        <v>1641640</v>
      </c>
      <c r="Q289" t="s">
        <v>93</v>
      </c>
      <c r="R289">
        <v>1</v>
      </c>
      <c r="S289">
        <v>0</v>
      </c>
      <c r="T289">
        <v>1</v>
      </c>
      <c r="U289">
        <v>0</v>
      </c>
      <c r="V289">
        <v>900</v>
      </c>
      <c r="W289">
        <v>300</v>
      </c>
      <c r="X289">
        <v>114000</v>
      </c>
      <c r="Y289">
        <v>92500</v>
      </c>
      <c r="Z289">
        <v>4000000</v>
      </c>
      <c r="AA289">
        <v>2</v>
      </c>
      <c r="AC289" t="s">
        <v>667</v>
      </c>
      <c r="AD289" t="s">
        <v>571</v>
      </c>
      <c r="AE289" s="12">
        <v>44299.486111111109</v>
      </c>
      <c r="AF289">
        <v>2507.87</v>
      </c>
      <c r="AG289" s="12">
        <v>44301.392361111109</v>
      </c>
      <c r="AH289" s="8">
        <v>2480.951</v>
      </c>
      <c r="AI289" s="13">
        <v>-1.0699999999999999E-2</v>
      </c>
      <c r="AJ289">
        <v>-17204.18</v>
      </c>
      <c r="AK289" s="13">
        <v>-1.0699999999999999E-2</v>
      </c>
      <c r="AL289">
        <v>639.10900000000004</v>
      </c>
      <c r="AM289">
        <v>1602802.5</v>
      </c>
      <c r="AN289">
        <v>-1825321.67</v>
      </c>
      <c r="AO289" s="12">
        <v>82</v>
      </c>
      <c r="AP289">
        <v>-209.81</v>
      </c>
      <c r="AQ289" s="13">
        <v>-5.2999999999999999E-2</v>
      </c>
      <c r="AR289" s="13">
        <v>5.0000000000000001E-4</v>
      </c>
      <c r="AS289" t="s">
        <v>572</v>
      </c>
      <c r="AU289" s="2">
        <v>44299</v>
      </c>
      <c r="AV289" t="s">
        <v>129</v>
      </c>
      <c r="AW289">
        <v>101.5</v>
      </c>
      <c r="AX289">
        <v>106.6</v>
      </c>
      <c r="AZ289" s="2">
        <f t="shared" si="28"/>
        <v>44299</v>
      </c>
      <c r="BA289" t="s">
        <v>162</v>
      </c>
      <c r="BB289">
        <v>2507.87</v>
      </c>
      <c r="BC289" s="8">
        <v>2480.951</v>
      </c>
      <c r="BE289" t="str">
        <f t="shared" si="29"/>
        <v>PIIND44299</v>
      </c>
      <c r="BF289">
        <v>1</v>
      </c>
      <c r="BH289" t="str">
        <f t="shared" si="30"/>
        <v>ONGC44299</v>
      </c>
      <c r="BI289">
        <v>1</v>
      </c>
      <c r="BL289" t="str">
        <f t="shared" si="31"/>
        <v>ONGC44299</v>
      </c>
      <c r="BM289">
        <v>1</v>
      </c>
      <c r="BN289">
        <f t="shared" si="32"/>
        <v>1</v>
      </c>
      <c r="BR289" t="str">
        <f t="shared" si="33"/>
        <v>PIIND44299</v>
      </c>
      <c r="BS289">
        <v>1</v>
      </c>
      <c r="BT289">
        <f t="shared" si="34"/>
        <v>1</v>
      </c>
      <c r="BY289" s="12"/>
      <c r="CA289" s="12"/>
      <c r="CC289" s="13"/>
      <c r="CE289" s="13"/>
      <c r="CI289" s="12"/>
      <c r="CK289" s="13"/>
      <c r="CL289" s="13"/>
    </row>
    <row r="290" spans="1:90" x14ac:dyDescent="0.45">
      <c r="A290">
        <v>8</v>
      </c>
      <c r="B290" s="2">
        <v>44299</v>
      </c>
      <c r="C290" s="2">
        <v>44301</v>
      </c>
      <c r="D290" t="s">
        <v>27</v>
      </c>
      <c r="E290" t="s">
        <v>162</v>
      </c>
      <c r="F290" t="s">
        <v>472</v>
      </c>
      <c r="G290">
        <v>250</v>
      </c>
      <c r="H290">
        <v>750</v>
      </c>
      <c r="I290">
        <v>3</v>
      </c>
      <c r="J290">
        <v>2506.8000000000002</v>
      </c>
      <c r="K290">
        <v>1880100.0000000002</v>
      </c>
      <c r="L290">
        <v>2481.4</v>
      </c>
      <c r="M290">
        <v>-19050.000000000069</v>
      </c>
      <c r="N290">
        <v>505.05525</v>
      </c>
      <c r="O290">
        <v>-19555.05525000007</v>
      </c>
      <c r="P290">
        <v>1861050</v>
      </c>
      <c r="Q290" t="s">
        <v>93</v>
      </c>
      <c r="R290">
        <v>1</v>
      </c>
      <c r="S290">
        <v>0</v>
      </c>
      <c r="T290">
        <v>1</v>
      </c>
      <c r="U290">
        <v>0</v>
      </c>
      <c r="V290">
        <v>900</v>
      </c>
      <c r="W290">
        <v>300</v>
      </c>
      <c r="X290">
        <v>114000</v>
      </c>
      <c r="Y290">
        <v>92500</v>
      </c>
      <c r="Z290">
        <v>4000000</v>
      </c>
      <c r="AA290">
        <v>2</v>
      </c>
      <c r="AC290" t="s">
        <v>589</v>
      </c>
      <c r="AD290" t="s">
        <v>571</v>
      </c>
      <c r="AE290" s="12">
        <v>44299.486111111109</v>
      </c>
      <c r="AF290">
        <v>1360.1990000000001</v>
      </c>
      <c r="AG290" s="12">
        <v>44301.392361111109</v>
      </c>
      <c r="AH290" s="8">
        <v>1365.933</v>
      </c>
      <c r="AI290" s="13">
        <v>4.1999999999999997E-3</v>
      </c>
      <c r="AJ290">
        <v>6756.71</v>
      </c>
      <c r="AK290" s="13">
        <v>4.1999999999999997E-3</v>
      </c>
      <c r="AL290">
        <v>1178.3589999999999</v>
      </c>
      <c r="AM290">
        <v>1602802.63</v>
      </c>
      <c r="AN290">
        <v>-1818564.96</v>
      </c>
      <c r="AO290" s="12">
        <v>82</v>
      </c>
      <c r="AP290">
        <v>82.4</v>
      </c>
      <c r="AQ290" s="13">
        <v>-1.7000000000000001E-2</v>
      </c>
      <c r="AR290" s="13">
        <v>2.8500000000000001E-2</v>
      </c>
      <c r="AS290" t="s">
        <v>572</v>
      </c>
      <c r="AU290" s="2">
        <v>44299</v>
      </c>
      <c r="AV290" t="s">
        <v>162</v>
      </c>
      <c r="AW290">
        <v>2506.8000000000002</v>
      </c>
      <c r="AX290">
        <v>2481.4</v>
      </c>
      <c r="AZ290" s="2">
        <f t="shared" si="28"/>
        <v>44299</v>
      </c>
      <c r="BA290" t="s">
        <v>55</v>
      </c>
      <c r="BB290">
        <v>1360.1990000000001</v>
      </c>
      <c r="BC290" s="8">
        <v>1365.933</v>
      </c>
      <c r="BE290" t="str">
        <f t="shared" si="29"/>
        <v>SRTRANSFIN44299</v>
      </c>
      <c r="BF290">
        <v>1</v>
      </c>
      <c r="BH290" t="str">
        <f t="shared" si="30"/>
        <v>PIIND44299</v>
      </c>
      <c r="BI290">
        <v>1</v>
      </c>
      <c r="BL290" t="str">
        <f t="shared" si="31"/>
        <v>PIIND44299</v>
      </c>
      <c r="BM290">
        <v>1</v>
      </c>
      <c r="BN290">
        <f t="shared" si="32"/>
        <v>1</v>
      </c>
      <c r="BR290" t="str">
        <f t="shared" si="33"/>
        <v>SRTRANSFIN44299</v>
      </c>
      <c r="BS290">
        <v>1</v>
      </c>
      <c r="BT290">
        <f t="shared" si="34"/>
        <v>1</v>
      </c>
      <c r="BY290" s="12"/>
      <c r="CA290" s="12"/>
      <c r="CC290" s="13"/>
      <c r="CE290" s="13"/>
      <c r="CI290" s="12"/>
      <c r="CK290" s="13"/>
      <c r="CL290" s="13"/>
    </row>
    <row r="291" spans="1:90" x14ac:dyDescent="0.45">
      <c r="A291">
        <v>9</v>
      </c>
      <c r="B291" s="2">
        <v>44299</v>
      </c>
      <c r="C291" s="2">
        <v>44301</v>
      </c>
      <c r="D291" t="s">
        <v>27</v>
      </c>
      <c r="E291" t="s">
        <v>88</v>
      </c>
      <c r="F291" t="s">
        <v>423</v>
      </c>
      <c r="G291">
        <v>6000</v>
      </c>
      <c r="H291">
        <v>12000</v>
      </c>
      <c r="I291">
        <v>2</v>
      </c>
      <c r="J291">
        <v>129.25</v>
      </c>
      <c r="K291">
        <v>1551000</v>
      </c>
      <c r="L291">
        <v>130.6</v>
      </c>
      <c r="M291">
        <v>16199.999999999931</v>
      </c>
      <c r="N291">
        <v>420.95699999999999</v>
      </c>
      <c r="O291">
        <v>15779.042999999931</v>
      </c>
      <c r="P291">
        <v>1567200</v>
      </c>
      <c r="Q291" t="s">
        <v>93</v>
      </c>
      <c r="R291">
        <v>1</v>
      </c>
      <c r="S291">
        <v>0</v>
      </c>
      <c r="T291">
        <v>2</v>
      </c>
      <c r="U291">
        <v>0</v>
      </c>
      <c r="V291">
        <v>900</v>
      </c>
      <c r="W291">
        <v>300</v>
      </c>
      <c r="X291">
        <v>114000</v>
      </c>
      <c r="Y291">
        <v>92500</v>
      </c>
      <c r="Z291">
        <v>4000000</v>
      </c>
      <c r="AA291">
        <v>2</v>
      </c>
      <c r="AC291" t="s">
        <v>603</v>
      </c>
      <c r="AD291" t="s">
        <v>571</v>
      </c>
      <c r="AE291" s="12">
        <v>44299.489583333336</v>
      </c>
      <c r="AF291">
        <v>534.26700000000005</v>
      </c>
      <c r="AG291" s="12">
        <v>44301.392361111109</v>
      </c>
      <c r="AH291" s="8">
        <v>525.90610000000004</v>
      </c>
      <c r="AI291" s="13">
        <v>-1.5599999999999999E-2</v>
      </c>
      <c r="AJ291">
        <v>-25075.88</v>
      </c>
      <c r="AK291" s="13">
        <v>-1.5599999999999999E-2</v>
      </c>
      <c r="AL291">
        <v>2999.1840000000002</v>
      </c>
      <c r="AM291">
        <v>1602365.13</v>
      </c>
      <c r="AN291">
        <v>-1843640.84</v>
      </c>
      <c r="AO291" s="12">
        <v>81</v>
      </c>
      <c r="AP291">
        <v>-309.58</v>
      </c>
      <c r="AQ291" s="13">
        <v>-2.0899999999999998E-2</v>
      </c>
      <c r="AR291" s="13">
        <v>1.35E-2</v>
      </c>
      <c r="AS291" t="s">
        <v>572</v>
      </c>
      <c r="AU291" s="2">
        <v>44299</v>
      </c>
      <c r="AV291" t="s">
        <v>88</v>
      </c>
      <c r="AW291">
        <v>129.25</v>
      </c>
      <c r="AX291">
        <v>130.6</v>
      </c>
      <c r="AZ291" s="2">
        <f t="shared" si="28"/>
        <v>44299</v>
      </c>
      <c r="BA291" t="s">
        <v>68</v>
      </c>
      <c r="BB291">
        <v>534.26700000000005</v>
      </c>
      <c r="BC291" s="8">
        <v>525.90610000000004</v>
      </c>
      <c r="BE291" t="str">
        <f t="shared" si="29"/>
        <v>CHOLAFIN44299</v>
      </c>
      <c r="BF291">
        <v>1</v>
      </c>
      <c r="BH291" t="str">
        <f t="shared" si="30"/>
        <v>RECLTD44299</v>
      </c>
      <c r="BI291">
        <v>1</v>
      </c>
      <c r="BL291" t="str">
        <f t="shared" si="31"/>
        <v>RECLTD44299</v>
      </c>
      <c r="BM291">
        <v>1</v>
      </c>
      <c r="BN291">
        <f t="shared" si="32"/>
        <v>1</v>
      </c>
      <c r="BR291" t="str">
        <f t="shared" si="33"/>
        <v>CHOLAFIN44299</v>
      </c>
      <c r="BS291">
        <v>1</v>
      </c>
      <c r="BT291">
        <f t="shared" si="34"/>
        <v>1</v>
      </c>
      <c r="BY291" s="12"/>
      <c r="CA291" s="12"/>
      <c r="CC291" s="13"/>
      <c r="CE291" s="13"/>
      <c r="CI291" s="12"/>
      <c r="CK291" s="13"/>
      <c r="CL291" s="13"/>
    </row>
    <row r="292" spans="1:90" x14ac:dyDescent="0.45">
      <c r="A292">
        <v>10</v>
      </c>
      <c r="B292" s="2">
        <v>44299</v>
      </c>
      <c r="C292" s="2">
        <v>44301</v>
      </c>
      <c r="D292" t="s">
        <v>27</v>
      </c>
      <c r="E292" t="s">
        <v>55</v>
      </c>
      <c r="F292" t="s">
        <v>393</v>
      </c>
      <c r="G292">
        <v>800</v>
      </c>
      <c r="H292">
        <v>1600</v>
      </c>
      <c r="I292">
        <v>2</v>
      </c>
      <c r="J292">
        <v>1359.75</v>
      </c>
      <c r="K292">
        <v>2175600</v>
      </c>
      <c r="L292">
        <v>1366.35</v>
      </c>
      <c r="M292">
        <v>10559.999999999854</v>
      </c>
      <c r="N292">
        <v>588.83759999999995</v>
      </c>
      <c r="O292">
        <v>9971.1623999998537</v>
      </c>
      <c r="P292">
        <v>2186160</v>
      </c>
      <c r="Q292" t="s">
        <v>93</v>
      </c>
      <c r="R292">
        <v>1</v>
      </c>
      <c r="S292">
        <v>0</v>
      </c>
      <c r="T292">
        <v>1</v>
      </c>
      <c r="U292">
        <v>0</v>
      </c>
      <c r="V292">
        <v>900</v>
      </c>
      <c r="W292">
        <v>300</v>
      </c>
      <c r="X292">
        <v>114000</v>
      </c>
      <c r="Y292">
        <v>92500</v>
      </c>
      <c r="Z292">
        <v>4000000</v>
      </c>
      <c r="AA292">
        <v>2</v>
      </c>
      <c r="AC292" t="s">
        <v>692</v>
      </c>
      <c r="AD292" t="s">
        <v>571</v>
      </c>
      <c r="AE292" s="12">
        <v>44299.486111111109</v>
      </c>
      <c r="AF292">
        <v>73.990049999999997</v>
      </c>
      <c r="AG292" s="12">
        <v>44301.395833333336</v>
      </c>
      <c r="AH292" s="8">
        <v>76.473460000000003</v>
      </c>
      <c r="AI292" s="13">
        <v>3.3599999999999998E-2</v>
      </c>
      <c r="AJ292">
        <v>53796.42</v>
      </c>
      <c r="AK292" s="13">
        <v>3.3599999999999998E-2</v>
      </c>
      <c r="AL292">
        <v>21662.41</v>
      </c>
      <c r="AM292">
        <v>1602802.5</v>
      </c>
      <c r="AN292">
        <v>-1789844.42</v>
      </c>
      <c r="AO292" s="12">
        <v>83</v>
      </c>
      <c r="AP292">
        <v>648.15</v>
      </c>
      <c r="AQ292" s="13">
        <v>-5.8999999999999999E-3</v>
      </c>
      <c r="AR292" s="13">
        <v>4.8800000000000003E-2</v>
      </c>
      <c r="AS292" t="s">
        <v>572</v>
      </c>
      <c r="AU292" s="2">
        <v>44299</v>
      </c>
      <c r="AV292" t="s">
        <v>55</v>
      </c>
      <c r="AW292">
        <v>1359.75</v>
      </c>
      <c r="AX292">
        <v>1366.35</v>
      </c>
      <c r="AZ292" s="2">
        <f t="shared" si="28"/>
        <v>44299</v>
      </c>
      <c r="BA292" t="s">
        <v>125</v>
      </c>
      <c r="BB292">
        <v>73.990049999999997</v>
      </c>
      <c r="BC292" s="8">
        <v>76.473460000000003</v>
      </c>
      <c r="BE292" t="str">
        <f t="shared" si="29"/>
        <v>FEDERALBNK44299</v>
      </c>
      <c r="BF292">
        <v>1</v>
      </c>
      <c r="BH292" t="str">
        <f t="shared" si="30"/>
        <v>SRTRANSFIN44299</v>
      </c>
      <c r="BI292">
        <v>1</v>
      </c>
      <c r="BL292" t="str">
        <f t="shared" si="31"/>
        <v>SRTRANSFIN44299</v>
      </c>
      <c r="BM292">
        <v>1</v>
      </c>
      <c r="BN292">
        <f t="shared" si="32"/>
        <v>1</v>
      </c>
      <c r="BR292" t="str">
        <f t="shared" si="33"/>
        <v>FEDERALBNK44299</v>
      </c>
      <c r="BS292">
        <v>1</v>
      </c>
      <c r="BT292">
        <f t="shared" si="34"/>
        <v>1</v>
      </c>
      <c r="BY292" s="12"/>
      <c r="CA292" s="12"/>
      <c r="CC292" s="13"/>
      <c r="CE292" s="13"/>
      <c r="CI292" s="12"/>
      <c r="CK292" s="13"/>
      <c r="CL292" s="13"/>
    </row>
    <row r="293" spans="1:90" x14ac:dyDescent="0.45">
      <c r="A293">
        <v>1</v>
      </c>
      <c r="B293" s="2">
        <v>44301</v>
      </c>
      <c r="C293" s="2">
        <v>44302</v>
      </c>
      <c r="D293" t="s">
        <v>27</v>
      </c>
      <c r="E293" t="s">
        <v>153</v>
      </c>
      <c r="F293" t="s">
        <v>428</v>
      </c>
      <c r="G293">
        <v>375</v>
      </c>
      <c r="H293">
        <v>750</v>
      </c>
      <c r="I293">
        <v>2</v>
      </c>
      <c r="J293">
        <v>3038.15</v>
      </c>
      <c r="K293">
        <v>2278612.5</v>
      </c>
      <c r="L293">
        <v>3074.9</v>
      </c>
      <c r="M293">
        <v>27562.5</v>
      </c>
      <c r="N293">
        <v>618.94631249999998</v>
      </c>
      <c r="O293">
        <v>26943.5536875</v>
      </c>
      <c r="P293">
        <v>2306175</v>
      </c>
      <c r="Q293" t="s">
        <v>93</v>
      </c>
      <c r="R293">
        <v>2</v>
      </c>
      <c r="S293">
        <v>1</v>
      </c>
      <c r="T293">
        <v>1</v>
      </c>
      <c r="U293">
        <v>0</v>
      </c>
      <c r="V293">
        <v>900</v>
      </c>
      <c r="W293">
        <v>300</v>
      </c>
      <c r="X293">
        <v>114500</v>
      </c>
      <c r="Y293">
        <v>92500</v>
      </c>
      <c r="Z293">
        <v>4000000</v>
      </c>
      <c r="AA293">
        <v>2</v>
      </c>
      <c r="AC293" t="s">
        <v>618</v>
      </c>
      <c r="AD293" t="s">
        <v>571</v>
      </c>
      <c r="AE293" s="12">
        <v>44299.486111111109</v>
      </c>
      <c r="AF293">
        <v>91.979879999999994</v>
      </c>
      <c r="AG293" s="12">
        <v>44301.395833333336</v>
      </c>
      <c r="AH293" s="8">
        <v>95.204700000000003</v>
      </c>
      <c r="AI293" s="13">
        <v>3.5099999999999999E-2</v>
      </c>
      <c r="AJ293">
        <v>56194</v>
      </c>
      <c r="AK293" s="13">
        <v>3.5099999999999999E-2</v>
      </c>
      <c r="AL293">
        <v>17425.580000000002</v>
      </c>
      <c r="AM293">
        <v>1602802.38</v>
      </c>
      <c r="AN293">
        <v>-1733650.42</v>
      </c>
      <c r="AO293" s="12">
        <v>83</v>
      </c>
      <c r="AP293">
        <v>677.04</v>
      </c>
      <c r="AQ293" s="13">
        <v>-8.5000000000000006E-3</v>
      </c>
      <c r="AR293" s="13">
        <v>3.8300000000000001E-2</v>
      </c>
      <c r="AS293" t="s">
        <v>572</v>
      </c>
      <c r="AU293" s="2">
        <v>44301</v>
      </c>
      <c r="AV293" t="s">
        <v>153</v>
      </c>
      <c r="AW293">
        <v>3038.15</v>
      </c>
      <c r="AX293">
        <v>3074.9</v>
      </c>
      <c r="AZ293" s="2">
        <f t="shared" si="28"/>
        <v>44299</v>
      </c>
      <c r="BA293" t="s">
        <v>97</v>
      </c>
      <c r="BB293">
        <v>91.979879999999994</v>
      </c>
      <c r="BC293" s="8">
        <v>95.204700000000003</v>
      </c>
      <c r="BE293" t="str">
        <f t="shared" si="29"/>
        <v>L_TFH44299</v>
      </c>
      <c r="BF293">
        <v>1</v>
      </c>
      <c r="BH293" t="str">
        <f t="shared" si="30"/>
        <v>COFORGE44301</v>
      </c>
      <c r="BI293">
        <v>1</v>
      </c>
      <c r="BL293" t="str">
        <f t="shared" si="31"/>
        <v>COFORGE44301</v>
      </c>
      <c r="BM293">
        <v>1</v>
      </c>
      <c r="BN293">
        <f t="shared" si="32"/>
        <v>1</v>
      </c>
      <c r="BR293" t="str">
        <f t="shared" si="33"/>
        <v>L_TFH44299</v>
      </c>
      <c r="BS293">
        <v>1</v>
      </c>
      <c r="BT293">
        <f t="shared" si="34"/>
        <v>1</v>
      </c>
      <c r="BY293" s="12"/>
      <c r="CA293" s="12"/>
      <c r="CC293" s="13"/>
      <c r="CE293" s="13"/>
      <c r="CI293" s="12"/>
      <c r="CK293" s="13"/>
      <c r="CL293" s="13"/>
    </row>
    <row r="294" spans="1:90" x14ac:dyDescent="0.45">
      <c r="A294">
        <v>2</v>
      </c>
      <c r="B294" s="2">
        <v>44301</v>
      </c>
      <c r="C294" s="2">
        <v>44302</v>
      </c>
      <c r="D294" t="s">
        <v>27</v>
      </c>
      <c r="E294" t="s">
        <v>96</v>
      </c>
      <c r="F294" t="s">
        <v>493</v>
      </c>
      <c r="G294">
        <v>1150</v>
      </c>
      <c r="H294">
        <v>3450</v>
      </c>
      <c r="I294">
        <v>3</v>
      </c>
      <c r="J294">
        <v>543.65</v>
      </c>
      <c r="K294">
        <v>1875592.5</v>
      </c>
      <c r="L294">
        <v>536.85</v>
      </c>
      <c r="M294">
        <v>-23459.999999999844</v>
      </c>
      <c r="N294">
        <v>503.24287500000003</v>
      </c>
      <c r="O294">
        <v>-23963.242874999843</v>
      </c>
      <c r="P294">
        <v>1852132.5</v>
      </c>
      <c r="Q294" t="s">
        <v>93</v>
      </c>
      <c r="R294">
        <v>1</v>
      </c>
      <c r="S294">
        <v>0</v>
      </c>
      <c r="T294">
        <v>1</v>
      </c>
      <c r="U294">
        <v>0</v>
      </c>
      <c r="V294">
        <v>900</v>
      </c>
      <c r="W294">
        <v>300</v>
      </c>
      <c r="X294">
        <v>114000</v>
      </c>
      <c r="Y294">
        <v>92500</v>
      </c>
      <c r="Z294">
        <v>4000000</v>
      </c>
      <c r="AA294">
        <v>2</v>
      </c>
      <c r="AC294" t="s">
        <v>619</v>
      </c>
      <c r="AD294" t="s">
        <v>571</v>
      </c>
      <c r="AE294" s="12">
        <v>44299.486111111109</v>
      </c>
      <c r="AF294">
        <v>129.29079999999999</v>
      </c>
      <c r="AG294" s="12">
        <v>44301.395833333336</v>
      </c>
      <c r="AH294" s="8">
        <v>130.5693</v>
      </c>
      <c r="AI294" s="13">
        <v>9.9000000000000008E-3</v>
      </c>
      <c r="AJ294">
        <v>15849.41</v>
      </c>
      <c r="AK294" s="13">
        <v>9.9000000000000008E-3</v>
      </c>
      <c r="AL294">
        <v>12396.88</v>
      </c>
      <c r="AM294">
        <v>1602802.5</v>
      </c>
      <c r="AN294">
        <v>-1717801.01</v>
      </c>
      <c r="AO294" s="12">
        <v>83</v>
      </c>
      <c r="AP294">
        <v>190.96</v>
      </c>
      <c r="AQ294" s="13">
        <v>-1.04E-2</v>
      </c>
      <c r="AR294" s="13">
        <v>2.5600000000000001E-2</v>
      </c>
      <c r="AS294" t="s">
        <v>572</v>
      </c>
      <c r="AU294" s="2">
        <v>44301</v>
      </c>
      <c r="AV294" t="s">
        <v>96</v>
      </c>
      <c r="AW294">
        <v>543.65</v>
      </c>
      <c r="AX294">
        <v>536.85</v>
      </c>
      <c r="AZ294" s="2">
        <f t="shared" si="28"/>
        <v>44299</v>
      </c>
      <c r="BA294" t="s">
        <v>88</v>
      </c>
      <c r="BB294">
        <v>129.29079999999999</v>
      </c>
      <c r="BC294" s="8">
        <v>130.5693</v>
      </c>
      <c r="BE294" t="str">
        <f t="shared" si="29"/>
        <v>RECLTD44299</v>
      </c>
      <c r="BF294">
        <v>1</v>
      </c>
      <c r="BH294" t="str">
        <f t="shared" si="30"/>
        <v>GLENMARK44301</v>
      </c>
      <c r="BI294">
        <v>1</v>
      </c>
      <c r="BL294" t="str">
        <f t="shared" si="31"/>
        <v>GLENMARK44301</v>
      </c>
      <c r="BM294">
        <v>1</v>
      </c>
      <c r="BN294">
        <f t="shared" si="32"/>
        <v>1</v>
      </c>
      <c r="BR294" t="str">
        <f t="shared" si="33"/>
        <v>RECLTD44299</v>
      </c>
      <c r="BS294">
        <v>1</v>
      </c>
      <c r="BT294">
        <f t="shared" si="34"/>
        <v>1</v>
      </c>
      <c r="BY294" s="12"/>
      <c r="CA294" s="12"/>
      <c r="CC294" s="13"/>
      <c r="CE294" s="13"/>
      <c r="CI294" s="12"/>
      <c r="CK294" s="13"/>
      <c r="CL294" s="13"/>
    </row>
    <row r="295" spans="1:90" x14ac:dyDescent="0.45">
      <c r="A295">
        <v>1</v>
      </c>
      <c r="B295" s="2">
        <v>44302</v>
      </c>
      <c r="C295" s="2">
        <v>44305</v>
      </c>
      <c r="D295" t="s">
        <v>27</v>
      </c>
      <c r="E295" t="s">
        <v>63</v>
      </c>
      <c r="F295" t="s">
        <v>384</v>
      </c>
      <c r="G295">
        <v>2000</v>
      </c>
      <c r="H295">
        <v>2000</v>
      </c>
      <c r="I295">
        <v>1</v>
      </c>
      <c r="J295">
        <v>1178.0999999999999</v>
      </c>
      <c r="K295">
        <v>2356200</v>
      </c>
      <c r="L295">
        <v>1112.8499999999999</v>
      </c>
      <c r="M295">
        <v>-130500</v>
      </c>
      <c r="N295">
        <v>618.55650000000003</v>
      </c>
      <c r="O295">
        <v>-131118.55650000001</v>
      </c>
      <c r="P295">
        <v>2225700</v>
      </c>
      <c r="Q295" t="s">
        <v>93</v>
      </c>
      <c r="R295">
        <v>1</v>
      </c>
      <c r="S295">
        <v>0</v>
      </c>
      <c r="T295">
        <v>1</v>
      </c>
      <c r="U295">
        <v>0</v>
      </c>
      <c r="V295">
        <v>900</v>
      </c>
      <c r="W295">
        <v>300</v>
      </c>
      <c r="X295">
        <v>114000</v>
      </c>
      <c r="Y295">
        <v>92500</v>
      </c>
      <c r="Z295">
        <v>4000000</v>
      </c>
      <c r="AA295">
        <v>2</v>
      </c>
      <c r="AC295" t="s">
        <v>624</v>
      </c>
      <c r="AD295" t="s">
        <v>571</v>
      </c>
      <c r="AE295" s="12">
        <v>44301.489583333336</v>
      </c>
      <c r="AF295">
        <v>3039.5309999999999</v>
      </c>
      <c r="AG295" s="12">
        <v>44302.392361111109</v>
      </c>
      <c r="AH295" s="8">
        <v>3073.7159999999999</v>
      </c>
      <c r="AI295" s="13">
        <v>1.12E-2</v>
      </c>
      <c r="AJ295">
        <v>18629.650000000001</v>
      </c>
      <c r="AK295" s="13">
        <v>1.12E-2</v>
      </c>
      <c r="AL295">
        <v>544.96559999999999</v>
      </c>
      <c r="AM295">
        <v>1656439.75</v>
      </c>
      <c r="AN295">
        <v>-1699171.36</v>
      </c>
      <c r="AO295" s="12">
        <v>81</v>
      </c>
      <c r="AP295">
        <v>230</v>
      </c>
      <c r="AQ295" s="13">
        <v>-1.17E-2</v>
      </c>
      <c r="AR295" s="13">
        <v>5.5899999999999998E-2</v>
      </c>
      <c r="AS295" t="s">
        <v>572</v>
      </c>
      <c r="AU295" s="2">
        <v>44302</v>
      </c>
      <c r="AV295" t="s">
        <v>63</v>
      </c>
      <c r="AW295">
        <v>1178.0999999999999</v>
      </c>
      <c r="AX295">
        <v>1112.8499999999999</v>
      </c>
      <c r="AZ295" s="2">
        <f t="shared" si="28"/>
        <v>44301</v>
      </c>
      <c r="BA295" t="s">
        <v>153</v>
      </c>
      <c r="BB295">
        <v>3039.5309999999999</v>
      </c>
      <c r="BC295" s="8">
        <v>3073.7159999999999</v>
      </c>
      <c r="BE295" t="str">
        <f t="shared" si="29"/>
        <v>COFORGE44301</v>
      </c>
      <c r="BF295">
        <v>1</v>
      </c>
      <c r="BH295" t="str">
        <f t="shared" si="30"/>
        <v>ADANIENT44302</v>
      </c>
      <c r="BI295">
        <v>1</v>
      </c>
      <c r="BL295" t="str">
        <f t="shared" si="31"/>
        <v>ADANIENT44302</v>
      </c>
      <c r="BM295">
        <v>1</v>
      </c>
      <c r="BN295">
        <f t="shared" si="32"/>
        <v>1</v>
      </c>
      <c r="BR295" t="str">
        <f t="shared" si="33"/>
        <v>COFORGE44301</v>
      </c>
      <c r="BS295">
        <v>1</v>
      </c>
      <c r="BT295">
        <f t="shared" si="34"/>
        <v>1</v>
      </c>
      <c r="BY295" s="12"/>
      <c r="CA295" s="12"/>
      <c r="CC295" s="13"/>
      <c r="CE295" s="13"/>
      <c r="CI295" s="12"/>
      <c r="CK295" s="13"/>
      <c r="CL295" s="13"/>
    </row>
    <row r="296" spans="1:90" x14ac:dyDescent="0.45">
      <c r="A296">
        <v>2</v>
      </c>
      <c r="B296" s="2">
        <v>44302</v>
      </c>
      <c r="C296" s="2">
        <v>44305</v>
      </c>
      <c r="D296" t="s">
        <v>27</v>
      </c>
      <c r="E296" t="s">
        <v>50</v>
      </c>
      <c r="F296" t="s">
        <v>496</v>
      </c>
      <c r="G296">
        <v>1800</v>
      </c>
      <c r="H296">
        <v>3600</v>
      </c>
      <c r="I296">
        <v>2</v>
      </c>
      <c r="J296">
        <v>421.85</v>
      </c>
      <c r="K296">
        <v>1518660</v>
      </c>
      <c r="L296">
        <v>404.75</v>
      </c>
      <c r="M296">
        <v>-61560.00000000008</v>
      </c>
      <c r="N296">
        <v>401.7276</v>
      </c>
      <c r="O296">
        <v>-61961.727600000078</v>
      </c>
      <c r="P296">
        <v>1457100</v>
      </c>
      <c r="Q296" t="s">
        <v>93</v>
      </c>
      <c r="R296">
        <v>2</v>
      </c>
      <c r="S296">
        <v>1</v>
      </c>
      <c r="T296">
        <v>1</v>
      </c>
      <c r="U296">
        <v>0</v>
      </c>
      <c r="V296">
        <v>900</v>
      </c>
      <c r="W296">
        <v>300</v>
      </c>
      <c r="X296">
        <v>114500</v>
      </c>
      <c r="Y296">
        <v>92500</v>
      </c>
      <c r="Z296">
        <v>4000000</v>
      </c>
      <c r="AA296">
        <v>2</v>
      </c>
      <c r="AC296" t="s">
        <v>690</v>
      </c>
      <c r="AD296" t="s">
        <v>571</v>
      </c>
      <c r="AE296" s="12">
        <v>44301.496527777781</v>
      </c>
      <c r="AF296">
        <v>551.85130000000004</v>
      </c>
      <c r="AG296" s="12">
        <v>44302.392361111109</v>
      </c>
      <c r="AH296" s="8">
        <v>536.77840000000003</v>
      </c>
      <c r="AI296" s="13">
        <v>-2.7300000000000001E-2</v>
      </c>
      <c r="AJ296">
        <v>-45223.45</v>
      </c>
      <c r="AK296" s="13">
        <v>-2.7300000000000001E-2</v>
      </c>
      <c r="AL296">
        <v>3000.3150000000001</v>
      </c>
      <c r="AM296">
        <v>1655728</v>
      </c>
      <c r="AN296">
        <v>-1744394.81</v>
      </c>
      <c r="AO296" s="12">
        <v>79</v>
      </c>
      <c r="AP296">
        <v>-572.45000000000005</v>
      </c>
      <c r="AQ296" s="13">
        <v>-4.4299999999999999E-2</v>
      </c>
      <c r="AR296" s="13">
        <v>5.0500000000000003E-2</v>
      </c>
      <c r="AS296" t="s">
        <v>572</v>
      </c>
      <c r="AU296" s="2">
        <v>44302</v>
      </c>
      <c r="AV296" t="s">
        <v>50</v>
      </c>
      <c r="AW296">
        <v>421.85</v>
      </c>
      <c r="AX296">
        <v>404.75</v>
      </c>
      <c r="AZ296" s="2">
        <f t="shared" si="28"/>
        <v>44301</v>
      </c>
      <c r="BA296" t="s">
        <v>96</v>
      </c>
      <c r="BB296">
        <v>551.85130000000004</v>
      </c>
      <c r="BC296" s="8">
        <v>536.77840000000003</v>
      </c>
      <c r="BE296" t="str">
        <f t="shared" si="29"/>
        <v>GLENMARK44301</v>
      </c>
      <c r="BF296">
        <v>1</v>
      </c>
      <c r="BH296" t="str">
        <f t="shared" si="30"/>
        <v>BPCL44302</v>
      </c>
      <c r="BI296">
        <v>1</v>
      </c>
      <c r="BL296" t="str">
        <f t="shared" si="31"/>
        <v>BPCL44302</v>
      </c>
      <c r="BM296">
        <v>1</v>
      </c>
      <c r="BN296">
        <f t="shared" si="32"/>
        <v>1</v>
      </c>
      <c r="BR296" t="str">
        <f t="shared" si="33"/>
        <v>GLENMARK44301</v>
      </c>
      <c r="BS296">
        <v>1</v>
      </c>
      <c r="BT296">
        <f t="shared" si="34"/>
        <v>1</v>
      </c>
      <c r="BY296" s="12"/>
      <c r="CA296" s="12"/>
      <c r="CC296" s="13"/>
      <c r="CE296" s="13"/>
      <c r="CI296" s="12"/>
      <c r="CK296" s="13"/>
      <c r="CL296" s="13"/>
    </row>
    <row r="297" spans="1:90" x14ac:dyDescent="0.45">
      <c r="A297">
        <v>3</v>
      </c>
      <c r="B297" s="2">
        <v>44302</v>
      </c>
      <c r="C297" s="2">
        <v>44305</v>
      </c>
      <c r="D297" t="s">
        <v>27</v>
      </c>
      <c r="E297" t="s">
        <v>153</v>
      </c>
      <c r="F297" t="s">
        <v>428</v>
      </c>
      <c r="G297">
        <v>375</v>
      </c>
      <c r="H297">
        <v>750</v>
      </c>
      <c r="I297">
        <v>2</v>
      </c>
      <c r="J297">
        <v>3181.6</v>
      </c>
      <c r="K297">
        <v>2386200</v>
      </c>
      <c r="L297">
        <v>3151</v>
      </c>
      <c r="M297">
        <v>-22949.999999999931</v>
      </c>
      <c r="N297">
        <v>641.17574999999999</v>
      </c>
      <c r="O297">
        <v>-23591.175749999929</v>
      </c>
      <c r="P297">
        <v>2363250</v>
      </c>
      <c r="Q297" t="s">
        <v>93</v>
      </c>
      <c r="R297">
        <v>2</v>
      </c>
      <c r="S297">
        <v>1</v>
      </c>
      <c r="T297">
        <v>1</v>
      </c>
      <c r="U297">
        <v>0</v>
      </c>
      <c r="V297">
        <v>900</v>
      </c>
      <c r="W297">
        <v>300</v>
      </c>
      <c r="X297">
        <v>114500</v>
      </c>
      <c r="Y297">
        <v>92500</v>
      </c>
      <c r="Z297">
        <v>4000000</v>
      </c>
      <c r="AA297">
        <v>2</v>
      </c>
      <c r="AC297" t="s">
        <v>579</v>
      </c>
      <c r="AD297" t="s">
        <v>571</v>
      </c>
      <c r="AE297" s="12">
        <v>44302.486111111109</v>
      </c>
      <c r="AF297">
        <v>1178.5920000000001</v>
      </c>
      <c r="AG297" s="12">
        <v>44305.392361111109</v>
      </c>
      <c r="AH297" s="8">
        <v>1113.9929999999999</v>
      </c>
      <c r="AI297" s="13">
        <v>-5.4800000000000001E-2</v>
      </c>
      <c r="AJ297">
        <v>-90498.5</v>
      </c>
      <c r="AK297" s="13">
        <v>-5.4800000000000001E-2</v>
      </c>
      <c r="AL297">
        <v>1400.9269999999999</v>
      </c>
      <c r="AM297">
        <v>1651121</v>
      </c>
      <c r="AN297">
        <v>-1834893.31</v>
      </c>
      <c r="AO297" s="12">
        <v>82</v>
      </c>
      <c r="AP297">
        <v>-1103.6400000000001</v>
      </c>
      <c r="AQ297" s="13">
        <v>-7.3599999999999999E-2</v>
      </c>
      <c r="AR297" s="13">
        <v>6.1999999999999998E-3</v>
      </c>
      <c r="AS297" t="s">
        <v>572</v>
      </c>
      <c r="AU297" s="2">
        <v>44302</v>
      </c>
      <c r="AV297" t="s">
        <v>153</v>
      </c>
      <c r="AW297">
        <v>3181.6</v>
      </c>
      <c r="AX297">
        <v>3151</v>
      </c>
      <c r="AZ297" s="2">
        <f t="shared" si="28"/>
        <v>44302</v>
      </c>
      <c r="BA297" t="s">
        <v>63</v>
      </c>
      <c r="BB297">
        <v>1178.5920000000001</v>
      </c>
      <c r="BC297" s="8">
        <v>1113.9929999999999</v>
      </c>
      <c r="BE297" t="str">
        <f t="shared" si="29"/>
        <v>ADANIENT44302</v>
      </c>
      <c r="BF297">
        <v>1</v>
      </c>
      <c r="BH297" t="str">
        <f t="shared" si="30"/>
        <v>COFORGE44302</v>
      </c>
      <c r="BI297">
        <v>1</v>
      </c>
      <c r="BL297" t="str">
        <f t="shared" si="31"/>
        <v>COFORGE44302</v>
      </c>
      <c r="BM297">
        <v>1</v>
      </c>
      <c r="BN297">
        <f t="shared" si="32"/>
        <v>1</v>
      </c>
      <c r="BR297" t="str">
        <f t="shared" si="33"/>
        <v>ADANIENT44302</v>
      </c>
      <c r="BS297">
        <v>1</v>
      </c>
      <c r="BT297">
        <f t="shared" si="34"/>
        <v>1</v>
      </c>
      <c r="BY297" s="12"/>
      <c r="CA297" s="12"/>
      <c r="CC297" s="13"/>
      <c r="CE297" s="13"/>
      <c r="CI297" s="12"/>
      <c r="CK297" s="13"/>
      <c r="CL297" s="13"/>
    </row>
    <row r="298" spans="1:90" x14ac:dyDescent="0.45">
      <c r="A298">
        <v>4</v>
      </c>
      <c r="B298" s="2">
        <v>44302</v>
      </c>
      <c r="C298" s="2">
        <v>44305</v>
      </c>
      <c r="D298" t="s">
        <v>27</v>
      </c>
      <c r="E298" t="s">
        <v>84</v>
      </c>
      <c r="F298" t="s">
        <v>397</v>
      </c>
      <c r="G298">
        <v>4300</v>
      </c>
      <c r="H298">
        <v>4300</v>
      </c>
      <c r="I298">
        <v>1</v>
      </c>
      <c r="J298">
        <v>369.2</v>
      </c>
      <c r="K298">
        <v>1587560</v>
      </c>
      <c r="L298">
        <v>358.7</v>
      </c>
      <c r="M298">
        <v>-45150</v>
      </c>
      <c r="N298">
        <v>422.54595</v>
      </c>
      <c r="O298">
        <v>-45572.54595</v>
      </c>
      <c r="P298">
        <v>1542410</v>
      </c>
      <c r="Q298" t="s">
        <v>93</v>
      </c>
      <c r="R298">
        <v>1</v>
      </c>
      <c r="S298">
        <v>0</v>
      </c>
      <c r="T298">
        <v>1</v>
      </c>
      <c r="U298">
        <v>0</v>
      </c>
      <c r="V298">
        <v>900</v>
      </c>
      <c r="W298">
        <v>300</v>
      </c>
      <c r="X298">
        <v>114000</v>
      </c>
      <c r="Y298">
        <v>92500</v>
      </c>
      <c r="Z298">
        <v>4000000</v>
      </c>
      <c r="AA298">
        <v>2</v>
      </c>
      <c r="AC298" t="s">
        <v>612</v>
      </c>
      <c r="AD298" t="s">
        <v>571</v>
      </c>
      <c r="AE298" s="12">
        <v>44302.486111111109</v>
      </c>
      <c r="AF298">
        <v>830.63419999999996</v>
      </c>
      <c r="AG298" s="12">
        <v>44305.392361111109</v>
      </c>
      <c r="AH298" s="8">
        <v>797.3854</v>
      </c>
      <c r="AI298" s="13">
        <v>-0.04</v>
      </c>
      <c r="AJ298">
        <v>-66091.42</v>
      </c>
      <c r="AK298" s="13">
        <v>-0.04</v>
      </c>
      <c r="AL298">
        <v>1987.7840000000001</v>
      </c>
      <c r="AM298">
        <v>1651121</v>
      </c>
      <c r="AN298">
        <v>-1900984.73</v>
      </c>
      <c r="AO298" s="12">
        <v>82</v>
      </c>
      <c r="AP298">
        <v>-805.99</v>
      </c>
      <c r="AQ298" s="13">
        <v>-5.1499999999999997E-2</v>
      </c>
      <c r="AR298" s="13">
        <v>9.1000000000000004E-3</v>
      </c>
      <c r="AS298" t="s">
        <v>572</v>
      </c>
      <c r="AU298" s="2">
        <v>44302</v>
      </c>
      <c r="AV298" t="s">
        <v>84</v>
      </c>
      <c r="AW298">
        <v>369.2</v>
      </c>
      <c r="AX298">
        <v>358.7</v>
      </c>
      <c r="AZ298" s="2">
        <f t="shared" si="28"/>
        <v>44302</v>
      </c>
      <c r="BA298" t="s">
        <v>139</v>
      </c>
      <c r="BB298">
        <v>830.63419999999996</v>
      </c>
      <c r="BC298" s="8">
        <v>797.3854</v>
      </c>
      <c r="BE298" t="str">
        <f t="shared" si="29"/>
        <v>M_M44302</v>
      </c>
      <c r="BF298">
        <v>1</v>
      </c>
      <c r="BH298" t="str">
        <f t="shared" si="30"/>
        <v>HINDALCO44302</v>
      </c>
      <c r="BI298">
        <v>1</v>
      </c>
      <c r="BL298" t="str">
        <f t="shared" si="31"/>
        <v>HINDALCO44302</v>
      </c>
      <c r="BM298">
        <v>1</v>
      </c>
      <c r="BN298">
        <f t="shared" si="32"/>
        <v>1</v>
      </c>
      <c r="BR298" t="str">
        <f t="shared" si="33"/>
        <v>M_M44302</v>
      </c>
      <c r="BS298">
        <v>1</v>
      </c>
      <c r="BT298">
        <f t="shared" si="34"/>
        <v>1</v>
      </c>
      <c r="BY298" s="12"/>
      <c r="CA298" s="12"/>
      <c r="CC298" s="13"/>
      <c r="CE298" s="13"/>
      <c r="CI298" s="12"/>
      <c r="CK298" s="13"/>
      <c r="CL298" s="13"/>
    </row>
    <row r="299" spans="1:90" x14ac:dyDescent="0.45">
      <c r="A299">
        <v>5</v>
      </c>
      <c r="B299" s="2">
        <v>44302</v>
      </c>
      <c r="C299" s="2">
        <v>44305</v>
      </c>
      <c r="D299" t="s">
        <v>27</v>
      </c>
      <c r="E299" t="s">
        <v>139</v>
      </c>
      <c r="F299" t="s">
        <v>416</v>
      </c>
      <c r="G299">
        <v>1400</v>
      </c>
      <c r="H299">
        <v>2800</v>
      </c>
      <c r="I299">
        <v>2</v>
      </c>
      <c r="J299">
        <v>830.3</v>
      </c>
      <c r="K299">
        <v>2324840</v>
      </c>
      <c r="L299">
        <v>797.9</v>
      </c>
      <c r="M299">
        <v>-90719.999999999942</v>
      </c>
      <c r="N299">
        <v>615.45960000000002</v>
      </c>
      <c r="O299">
        <v>-91335.459599999944</v>
      </c>
      <c r="P299">
        <v>2234120</v>
      </c>
      <c r="Q299" t="s">
        <v>93</v>
      </c>
      <c r="R299">
        <v>1</v>
      </c>
      <c r="S299">
        <v>0</v>
      </c>
      <c r="T299">
        <v>1</v>
      </c>
      <c r="U299">
        <v>0</v>
      </c>
      <c r="V299">
        <v>900</v>
      </c>
      <c r="W299">
        <v>300</v>
      </c>
      <c r="X299">
        <v>114000</v>
      </c>
      <c r="Y299">
        <v>92500</v>
      </c>
      <c r="Z299">
        <v>4000000</v>
      </c>
      <c r="AA299">
        <v>2</v>
      </c>
      <c r="AC299" t="s">
        <v>657</v>
      </c>
      <c r="AD299" t="s">
        <v>571</v>
      </c>
      <c r="AE299" s="12">
        <v>44302.486111111109</v>
      </c>
      <c r="AF299">
        <v>409.04309999999998</v>
      </c>
      <c r="AG299" s="12">
        <v>44305.392361111109</v>
      </c>
      <c r="AH299" s="8">
        <v>394.92039999999997</v>
      </c>
      <c r="AI299" s="13">
        <v>-3.4500000000000003E-2</v>
      </c>
      <c r="AJ299">
        <v>-57006.92</v>
      </c>
      <c r="AK299" s="13">
        <v>-3.4500000000000003E-2</v>
      </c>
      <c r="AL299">
        <v>4036.5459999999998</v>
      </c>
      <c r="AM299">
        <v>1651121</v>
      </c>
      <c r="AN299">
        <v>-1957991.66</v>
      </c>
      <c r="AO299" s="12">
        <v>82</v>
      </c>
      <c r="AP299">
        <v>-695.21</v>
      </c>
      <c r="AQ299" s="13">
        <v>-5.6500000000000002E-2</v>
      </c>
      <c r="AR299" s="13">
        <v>4.7000000000000002E-3</v>
      </c>
      <c r="AS299" t="s">
        <v>572</v>
      </c>
      <c r="AU299" s="2">
        <v>44302</v>
      </c>
      <c r="AV299" t="s">
        <v>139</v>
      </c>
      <c r="AW299">
        <v>830.3</v>
      </c>
      <c r="AX299">
        <v>797.9</v>
      </c>
      <c r="AZ299" s="2">
        <f t="shared" si="28"/>
        <v>44302</v>
      </c>
      <c r="BA299" t="s">
        <v>111</v>
      </c>
      <c r="BB299">
        <v>409.04309999999998</v>
      </c>
      <c r="BC299" s="8">
        <v>394.92039999999997</v>
      </c>
      <c r="BE299" t="str">
        <f t="shared" si="29"/>
        <v>TORNTPOWER44302</v>
      </c>
      <c r="BF299">
        <v>1</v>
      </c>
      <c r="BH299" t="str">
        <f t="shared" si="30"/>
        <v>M_M44302</v>
      </c>
      <c r="BI299">
        <v>1</v>
      </c>
      <c r="BL299" t="str">
        <f t="shared" si="31"/>
        <v>M_M44302</v>
      </c>
      <c r="BM299">
        <v>1</v>
      </c>
      <c r="BN299">
        <f t="shared" si="32"/>
        <v>1</v>
      </c>
      <c r="BR299" t="str">
        <f t="shared" si="33"/>
        <v>TORNTPOWER44302</v>
      </c>
      <c r="BS299">
        <v>1</v>
      </c>
      <c r="BT299">
        <f t="shared" si="34"/>
        <v>1</v>
      </c>
      <c r="BY299" s="12"/>
      <c r="CA299" s="12"/>
      <c r="CC299" s="13"/>
      <c r="CE299" s="13"/>
      <c r="CI299" s="12"/>
      <c r="CK299" s="13"/>
      <c r="CL299" s="13"/>
    </row>
    <row r="300" spans="1:90" x14ac:dyDescent="0.45">
      <c r="A300">
        <v>6</v>
      </c>
      <c r="B300" s="2">
        <v>44302</v>
      </c>
      <c r="C300" s="2">
        <v>44305</v>
      </c>
      <c r="D300" t="s">
        <v>27</v>
      </c>
      <c r="E300" t="s">
        <v>171</v>
      </c>
      <c r="F300" t="s">
        <v>486</v>
      </c>
      <c r="G300">
        <v>225</v>
      </c>
      <c r="H300">
        <v>675</v>
      </c>
      <c r="I300">
        <v>3</v>
      </c>
      <c r="J300">
        <v>3138.75</v>
      </c>
      <c r="K300">
        <v>2118656.25</v>
      </c>
      <c r="L300">
        <v>3048.05</v>
      </c>
      <c r="M300">
        <v>-61222.499999999876</v>
      </c>
      <c r="N300">
        <v>563.77215000000001</v>
      </c>
      <c r="O300">
        <v>-61786.272149999873</v>
      </c>
      <c r="P300">
        <v>2057433.7500000002</v>
      </c>
      <c r="Q300" t="s">
        <v>93</v>
      </c>
      <c r="R300">
        <v>2</v>
      </c>
      <c r="S300">
        <v>1</v>
      </c>
      <c r="T300">
        <v>1</v>
      </c>
      <c r="U300">
        <v>0</v>
      </c>
      <c r="V300">
        <v>900</v>
      </c>
      <c r="W300">
        <v>300</v>
      </c>
      <c r="X300">
        <v>114500</v>
      </c>
      <c r="Y300">
        <v>92500</v>
      </c>
      <c r="Z300">
        <v>4000000</v>
      </c>
      <c r="AA300">
        <v>2</v>
      </c>
      <c r="AC300" t="s">
        <v>640</v>
      </c>
      <c r="AD300" t="s">
        <v>571</v>
      </c>
      <c r="AE300" s="12">
        <v>44302.486111111109</v>
      </c>
      <c r="AF300">
        <v>6772.2380000000003</v>
      </c>
      <c r="AG300" s="12">
        <v>44305.392361111109</v>
      </c>
      <c r="AH300" s="8">
        <v>6510.107</v>
      </c>
      <c r="AI300" s="13">
        <v>-3.8699999999999998E-2</v>
      </c>
      <c r="AJ300">
        <v>-63909.45</v>
      </c>
      <c r="AK300" s="13">
        <v>-3.8699999999999998E-2</v>
      </c>
      <c r="AL300">
        <v>243.8073</v>
      </c>
      <c r="AM300">
        <v>1651121</v>
      </c>
      <c r="AN300">
        <v>-2021901.11</v>
      </c>
      <c r="AO300" s="12">
        <v>82</v>
      </c>
      <c r="AP300">
        <v>-779.38</v>
      </c>
      <c r="AQ300" s="13">
        <v>-4.7899999999999998E-2</v>
      </c>
      <c r="AR300" s="13">
        <v>1.6999999999999999E-3</v>
      </c>
      <c r="AS300" t="s">
        <v>572</v>
      </c>
      <c r="AU300" s="2">
        <v>44302</v>
      </c>
      <c r="AV300" t="s">
        <v>171</v>
      </c>
      <c r="AW300">
        <v>3138.75</v>
      </c>
      <c r="AX300">
        <v>3048.05</v>
      </c>
      <c r="AZ300" s="2">
        <f t="shared" si="28"/>
        <v>44302</v>
      </c>
      <c r="BA300" t="s">
        <v>60</v>
      </c>
      <c r="BB300">
        <v>6772.2380000000003</v>
      </c>
      <c r="BC300" s="8">
        <v>6510.107</v>
      </c>
      <c r="BE300" t="str">
        <f t="shared" si="29"/>
        <v>ULTRACEMCO44302</v>
      </c>
      <c r="BF300">
        <v>1</v>
      </c>
      <c r="BH300" t="str">
        <f t="shared" si="30"/>
        <v>NAVINFLUOR44302</v>
      </c>
      <c r="BI300">
        <v>1</v>
      </c>
      <c r="BL300" t="str">
        <f t="shared" si="31"/>
        <v>NAVINFLUOR44302</v>
      </c>
      <c r="BM300">
        <v>1</v>
      </c>
      <c r="BN300">
        <f t="shared" si="32"/>
        <v>1</v>
      </c>
      <c r="BR300" t="str">
        <f t="shared" si="33"/>
        <v>ULTRACEMCO44302</v>
      </c>
      <c r="BS300">
        <v>1</v>
      </c>
      <c r="BT300">
        <f t="shared" si="34"/>
        <v>1</v>
      </c>
      <c r="BY300" s="12"/>
      <c r="CA300" s="12"/>
      <c r="CC300" s="13"/>
      <c r="CE300" s="13"/>
      <c r="CI300" s="12"/>
      <c r="CK300" s="13"/>
      <c r="CL300" s="13"/>
    </row>
    <row r="301" spans="1:90" x14ac:dyDescent="0.45">
      <c r="A301">
        <v>7</v>
      </c>
      <c r="B301" s="2">
        <v>44302</v>
      </c>
      <c r="C301" s="2">
        <v>44305</v>
      </c>
      <c r="D301" t="s">
        <v>27</v>
      </c>
      <c r="E301" t="s">
        <v>94</v>
      </c>
      <c r="F301" t="s">
        <v>450</v>
      </c>
      <c r="G301">
        <v>1500</v>
      </c>
      <c r="H301">
        <v>3000</v>
      </c>
      <c r="I301">
        <v>2</v>
      </c>
      <c r="J301">
        <v>486</v>
      </c>
      <c r="K301">
        <v>1458000</v>
      </c>
      <c r="L301">
        <v>458.2</v>
      </c>
      <c r="M301">
        <v>-83400.000000000029</v>
      </c>
      <c r="N301">
        <v>382.40100000000001</v>
      </c>
      <c r="O301">
        <v>-83782.401000000027</v>
      </c>
      <c r="P301">
        <v>1374600</v>
      </c>
      <c r="Q301" t="s">
        <v>93</v>
      </c>
      <c r="R301">
        <v>1</v>
      </c>
      <c r="S301">
        <v>0</v>
      </c>
      <c r="T301">
        <v>1</v>
      </c>
      <c r="U301">
        <v>0</v>
      </c>
      <c r="V301">
        <v>900</v>
      </c>
      <c r="W301">
        <v>300</v>
      </c>
      <c r="X301">
        <v>114000</v>
      </c>
      <c r="Y301">
        <v>92500</v>
      </c>
      <c r="Z301">
        <v>4000000</v>
      </c>
      <c r="AA301">
        <v>2</v>
      </c>
      <c r="AC301" t="s">
        <v>600</v>
      </c>
      <c r="AD301" t="s">
        <v>571</v>
      </c>
      <c r="AE301" s="12">
        <v>44302.486111111109</v>
      </c>
      <c r="AF301">
        <v>470.41649999999998</v>
      </c>
      <c r="AG301" s="12">
        <v>44305.392361111109</v>
      </c>
      <c r="AH301" s="8">
        <v>477.41340000000002</v>
      </c>
      <c r="AI301" s="13">
        <v>1.49E-2</v>
      </c>
      <c r="AJ301">
        <v>24558.51</v>
      </c>
      <c r="AK301" s="13">
        <v>1.49E-2</v>
      </c>
      <c r="AL301">
        <v>3509.913</v>
      </c>
      <c r="AM301">
        <v>1651121</v>
      </c>
      <c r="AN301">
        <v>-1997342.6</v>
      </c>
      <c r="AO301" s="12">
        <v>82</v>
      </c>
      <c r="AP301">
        <v>299.49</v>
      </c>
      <c r="AQ301" s="13">
        <v>-1.7100000000000001E-2</v>
      </c>
      <c r="AR301" s="13">
        <v>1.55E-2</v>
      </c>
      <c r="AS301" t="s">
        <v>572</v>
      </c>
      <c r="AU301" s="2">
        <v>44302</v>
      </c>
      <c r="AV301" t="s">
        <v>94</v>
      </c>
      <c r="AW301">
        <v>486</v>
      </c>
      <c r="AX301">
        <v>458.2</v>
      </c>
      <c r="AZ301" s="2">
        <f t="shared" si="28"/>
        <v>44302</v>
      </c>
      <c r="BA301" t="s">
        <v>119</v>
      </c>
      <c r="BB301">
        <v>470.41649999999998</v>
      </c>
      <c r="BC301" s="8">
        <v>477.41340000000002</v>
      </c>
      <c r="BE301" t="str">
        <f t="shared" si="29"/>
        <v>WIPRO44302</v>
      </c>
      <c r="BF301">
        <v>1</v>
      </c>
      <c r="BH301" t="str">
        <f t="shared" si="30"/>
        <v>SUNTV44302</v>
      </c>
      <c r="BI301">
        <v>1</v>
      </c>
      <c r="BL301" t="str">
        <f t="shared" si="31"/>
        <v>SUNTV44302</v>
      </c>
      <c r="BM301">
        <v>1</v>
      </c>
      <c r="BN301">
        <f t="shared" si="32"/>
        <v>1</v>
      </c>
      <c r="BR301" t="str">
        <f t="shared" si="33"/>
        <v>WIPRO44302</v>
      </c>
      <c r="BS301">
        <v>1</v>
      </c>
      <c r="BT301">
        <f t="shared" si="34"/>
        <v>1</v>
      </c>
      <c r="BY301" s="12"/>
      <c r="CA301" s="12"/>
      <c r="CC301" s="13"/>
      <c r="CE301" s="13"/>
      <c r="CI301" s="12"/>
      <c r="CK301" s="13"/>
      <c r="CL301" s="13"/>
    </row>
    <row r="302" spans="1:90" x14ac:dyDescent="0.45">
      <c r="A302">
        <v>8</v>
      </c>
      <c r="B302" s="2">
        <v>44302</v>
      </c>
      <c r="C302" s="2">
        <v>44305</v>
      </c>
      <c r="D302" t="s">
        <v>27</v>
      </c>
      <c r="E302" t="s">
        <v>111</v>
      </c>
      <c r="F302" t="s">
        <v>460</v>
      </c>
      <c r="G302">
        <v>3000</v>
      </c>
      <c r="H302">
        <v>3000</v>
      </c>
      <c r="I302">
        <v>1</v>
      </c>
      <c r="J302">
        <v>408.9</v>
      </c>
      <c r="K302">
        <v>1226700</v>
      </c>
      <c r="L302">
        <v>395.05</v>
      </c>
      <c r="M302">
        <v>-41549.999999999898</v>
      </c>
      <c r="N302">
        <v>325.59975000000003</v>
      </c>
      <c r="O302">
        <v>-41875.599749999899</v>
      </c>
      <c r="P302">
        <v>1185150</v>
      </c>
      <c r="Q302" t="s">
        <v>93</v>
      </c>
      <c r="R302">
        <v>1</v>
      </c>
      <c r="S302">
        <v>0</v>
      </c>
      <c r="T302">
        <v>1</v>
      </c>
      <c r="U302">
        <v>0</v>
      </c>
      <c r="V302">
        <v>900</v>
      </c>
      <c r="W302">
        <v>300</v>
      </c>
      <c r="X302">
        <v>114000</v>
      </c>
      <c r="Y302">
        <v>92500</v>
      </c>
      <c r="Z302">
        <v>4000000</v>
      </c>
      <c r="AA302">
        <v>2</v>
      </c>
      <c r="AC302" t="s">
        <v>693</v>
      </c>
      <c r="AD302" t="s">
        <v>571</v>
      </c>
      <c r="AE302" s="12">
        <v>44302.489583333336</v>
      </c>
      <c r="AF302">
        <v>421.91090000000003</v>
      </c>
      <c r="AG302" s="12">
        <v>44305.392361111109</v>
      </c>
      <c r="AH302" s="8">
        <v>404.6277</v>
      </c>
      <c r="AI302" s="13">
        <v>-4.1000000000000002E-2</v>
      </c>
      <c r="AJ302">
        <v>-67478.61</v>
      </c>
      <c r="AK302" s="13">
        <v>-4.1000000000000002E-2</v>
      </c>
      <c r="AL302">
        <v>3904.2890000000002</v>
      </c>
      <c r="AM302">
        <v>1647262</v>
      </c>
      <c r="AN302">
        <v>-2064821.21</v>
      </c>
      <c r="AO302" s="12">
        <v>81</v>
      </c>
      <c r="AP302">
        <v>-833.07</v>
      </c>
      <c r="AQ302" s="13">
        <v>-4.7800000000000002E-2</v>
      </c>
      <c r="AR302" s="13">
        <v>0</v>
      </c>
      <c r="AS302" t="s">
        <v>572</v>
      </c>
      <c r="AU302" s="2">
        <v>44302</v>
      </c>
      <c r="AV302" t="s">
        <v>111</v>
      </c>
      <c r="AW302">
        <v>408.9</v>
      </c>
      <c r="AX302">
        <v>395.05</v>
      </c>
      <c r="AZ302" s="2">
        <f t="shared" si="28"/>
        <v>44302</v>
      </c>
      <c r="BA302" t="s">
        <v>50</v>
      </c>
      <c r="BB302">
        <v>421.91090000000003</v>
      </c>
      <c r="BC302" s="8">
        <v>404.6277</v>
      </c>
      <c r="BE302" t="str">
        <f t="shared" si="29"/>
        <v>BPCL44302</v>
      </c>
      <c r="BF302">
        <v>1</v>
      </c>
      <c r="BH302" t="str">
        <f t="shared" si="30"/>
        <v>TORNTPOWER44302</v>
      </c>
      <c r="BI302">
        <v>1</v>
      </c>
      <c r="BL302" t="str">
        <f t="shared" si="31"/>
        <v>TORNTPOWER44302</v>
      </c>
      <c r="BM302">
        <v>1</v>
      </c>
      <c r="BN302">
        <f t="shared" si="32"/>
        <v>1</v>
      </c>
      <c r="BR302" t="str">
        <f t="shared" si="33"/>
        <v>BPCL44302</v>
      </c>
      <c r="BS302">
        <v>1</v>
      </c>
      <c r="BT302">
        <f t="shared" si="34"/>
        <v>1</v>
      </c>
      <c r="BY302" s="12"/>
      <c r="CA302" s="12"/>
      <c r="CC302" s="13"/>
      <c r="CE302" s="13"/>
      <c r="CI302" s="12"/>
      <c r="CK302" s="13"/>
      <c r="CL302" s="13"/>
    </row>
    <row r="303" spans="1:90" x14ac:dyDescent="0.45">
      <c r="A303">
        <v>9</v>
      </c>
      <c r="B303" s="2">
        <v>44302</v>
      </c>
      <c r="C303" s="2">
        <v>44305</v>
      </c>
      <c r="D303" t="s">
        <v>27</v>
      </c>
      <c r="E303" t="s">
        <v>60</v>
      </c>
      <c r="F303" t="s">
        <v>442</v>
      </c>
      <c r="G303">
        <v>200</v>
      </c>
      <c r="H303">
        <v>200</v>
      </c>
      <c r="I303">
        <v>1</v>
      </c>
      <c r="J303">
        <v>6769.6</v>
      </c>
      <c r="K303">
        <v>1353920</v>
      </c>
      <c r="L303">
        <v>6507.85</v>
      </c>
      <c r="M303">
        <v>-52350</v>
      </c>
      <c r="N303">
        <v>358.49115</v>
      </c>
      <c r="O303">
        <v>-52708.491150000002</v>
      </c>
      <c r="P303">
        <v>1301570</v>
      </c>
      <c r="Q303" t="s">
        <v>93</v>
      </c>
      <c r="R303">
        <v>1</v>
      </c>
      <c r="S303">
        <v>0</v>
      </c>
      <c r="T303">
        <v>1</v>
      </c>
      <c r="U303">
        <v>0</v>
      </c>
      <c r="V303">
        <v>900</v>
      </c>
      <c r="W303">
        <v>300</v>
      </c>
      <c r="X303">
        <v>114000</v>
      </c>
      <c r="Y303">
        <v>92500</v>
      </c>
      <c r="Z303">
        <v>4000000</v>
      </c>
      <c r="AA303">
        <v>2</v>
      </c>
      <c r="AC303" t="s">
        <v>624</v>
      </c>
      <c r="AD303" t="s">
        <v>571</v>
      </c>
      <c r="AE303" s="12">
        <v>44302.489583333336</v>
      </c>
      <c r="AF303">
        <v>3182.9780000000001</v>
      </c>
      <c r="AG303" s="12">
        <v>44305.392361111109</v>
      </c>
      <c r="AH303" s="8">
        <v>3149.4920000000002</v>
      </c>
      <c r="AI303" s="13">
        <v>-1.0500000000000001E-2</v>
      </c>
      <c r="AJ303">
        <v>-17329.75</v>
      </c>
      <c r="AK303" s="13">
        <v>-1.0500000000000001E-2</v>
      </c>
      <c r="AL303">
        <v>517.52229999999997</v>
      </c>
      <c r="AM303">
        <v>1647262</v>
      </c>
      <c r="AN303">
        <v>-2082150.96</v>
      </c>
      <c r="AO303" s="12">
        <v>81</v>
      </c>
      <c r="AP303">
        <v>-213.95</v>
      </c>
      <c r="AQ303" s="13">
        <v>-3.4599999999999999E-2</v>
      </c>
      <c r="AR303" s="13">
        <v>1.46E-2</v>
      </c>
      <c r="AS303" t="s">
        <v>572</v>
      </c>
      <c r="AU303" s="2">
        <v>44302</v>
      </c>
      <c r="AV303" t="s">
        <v>60</v>
      </c>
      <c r="AW303">
        <v>6769.6</v>
      </c>
      <c r="AX303">
        <v>6507.85</v>
      </c>
      <c r="AZ303" s="2">
        <f t="shared" si="28"/>
        <v>44302</v>
      </c>
      <c r="BA303" t="s">
        <v>153</v>
      </c>
      <c r="BB303">
        <v>3182.9780000000001</v>
      </c>
      <c r="BC303" s="8">
        <v>3149.4920000000002</v>
      </c>
      <c r="BE303" t="str">
        <f t="shared" si="29"/>
        <v>COFORGE44302</v>
      </c>
      <c r="BF303">
        <v>1</v>
      </c>
      <c r="BH303" t="str">
        <f t="shared" si="30"/>
        <v>ULTRACEMCO44302</v>
      </c>
      <c r="BI303">
        <v>1</v>
      </c>
      <c r="BL303" t="str">
        <f t="shared" si="31"/>
        <v>ULTRACEMCO44302</v>
      </c>
      <c r="BM303">
        <v>1</v>
      </c>
      <c r="BN303">
        <f t="shared" si="32"/>
        <v>1</v>
      </c>
      <c r="BR303" t="str">
        <f t="shared" si="33"/>
        <v>COFORGE44302</v>
      </c>
      <c r="BS303">
        <v>1</v>
      </c>
      <c r="BT303">
        <f t="shared" si="34"/>
        <v>1</v>
      </c>
      <c r="BY303" s="12"/>
      <c r="CA303" s="12"/>
      <c r="CC303" s="13"/>
      <c r="CE303" s="13"/>
      <c r="CI303" s="12"/>
      <c r="CK303" s="13"/>
      <c r="CL303" s="13"/>
    </row>
    <row r="304" spans="1:90" x14ac:dyDescent="0.45">
      <c r="A304">
        <v>10</v>
      </c>
      <c r="B304" s="2">
        <v>44302</v>
      </c>
      <c r="C304" s="2">
        <v>44305</v>
      </c>
      <c r="D304" t="s">
        <v>27</v>
      </c>
      <c r="E304" t="s">
        <v>119</v>
      </c>
      <c r="F304" t="s">
        <v>404</v>
      </c>
      <c r="G304">
        <v>3200</v>
      </c>
      <c r="H304">
        <v>3200</v>
      </c>
      <c r="I304">
        <v>1</v>
      </c>
      <c r="J304">
        <v>470.15</v>
      </c>
      <c r="K304">
        <v>1504480</v>
      </c>
      <c r="L304">
        <v>474.7</v>
      </c>
      <c r="M304">
        <v>14560.000000000036</v>
      </c>
      <c r="N304">
        <v>408.17520000000002</v>
      </c>
      <c r="O304">
        <v>14151.824800000037</v>
      </c>
      <c r="P304">
        <v>1519040</v>
      </c>
      <c r="Q304" t="s">
        <v>93</v>
      </c>
      <c r="R304">
        <v>1</v>
      </c>
      <c r="S304">
        <v>0</v>
      </c>
      <c r="T304">
        <v>2</v>
      </c>
      <c r="U304">
        <v>0</v>
      </c>
      <c r="V304">
        <v>900</v>
      </c>
      <c r="W304">
        <v>300</v>
      </c>
      <c r="X304">
        <v>114000</v>
      </c>
      <c r="Y304">
        <v>92500</v>
      </c>
      <c r="Z304">
        <v>4000000</v>
      </c>
      <c r="AA304">
        <v>2</v>
      </c>
      <c r="AC304" t="s">
        <v>593</v>
      </c>
      <c r="AD304" t="s">
        <v>571</v>
      </c>
      <c r="AE304" s="12">
        <v>44302.489583333336</v>
      </c>
      <c r="AF304">
        <v>369.79450000000003</v>
      </c>
      <c r="AG304" s="12">
        <v>44305.392361111109</v>
      </c>
      <c r="AH304" s="8">
        <v>358.52069999999998</v>
      </c>
      <c r="AI304" s="13">
        <v>-3.0499999999999999E-2</v>
      </c>
      <c r="AJ304">
        <v>-50219.519999999997</v>
      </c>
      <c r="AK304" s="13">
        <v>-3.0499999999999999E-2</v>
      </c>
      <c r="AL304">
        <v>4454.5339999999997</v>
      </c>
      <c r="AM304">
        <v>1647262</v>
      </c>
      <c r="AN304">
        <v>-2132370.48</v>
      </c>
      <c r="AO304" s="12">
        <v>81</v>
      </c>
      <c r="AP304">
        <v>-619.99</v>
      </c>
      <c r="AQ304" s="13">
        <v>-4.0399999999999998E-2</v>
      </c>
      <c r="AR304" s="13">
        <v>2.1399999999999999E-2</v>
      </c>
      <c r="AS304" t="s">
        <v>572</v>
      </c>
      <c r="AU304" s="2">
        <v>44302</v>
      </c>
      <c r="AV304" t="s">
        <v>119</v>
      </c>
      <c r="AW304">
        <v>470.15</v>
      </c>
      <c r="AX304">
        <v>474.7</v>
      </c>
      <c r="AZ304" s="2">
        <f t="shared" si="28"/>
        <v>44302</v>
      </c>
      <c r="BA304" t="s">
        <v>84</v>
      </c>
      <c r="BB304">
        <v>369.79450000000003</v>
      </c>
      <c r="BC304" s="8">
        <v>358.52069999999998</v>
      </c>
      <c r="BE304" t="str">
        <f t="shared" si="29"/>
        <v>HINDALCO44302</v>
      </c>
      <c r="BF304">
        <v>1</v>
      </c>
      <c r="BH304" t="str">
        <f t="shared" si="30"/>
        <v>WIPRO44302</v>
      </c>
      <c r="BI304">
        <v>1</v>
      </c>
      <c r="BL304" t="str">
        <f t="shared" si="31"/>
        <v>WIPRO44302</v>
      </c>
      <c r="BM304">
        <v>1</v>
      </c>
      <c r="BN304">
        <f t="shared" si="32"/>
        <v>1</v>
      </c>
      <c r="BR304" t="str">
        <f t="shared" si="33"/>
        <v>HINDALCO44302</v>
      </c>
      <c r="BS304">
        <v>1</v>
      </c>
      <c r="BT304">
        <f t="shared" si="34"/>
        <v>1</v>
      </c>
      <c r="BY304" s="12"/>
      <c r="CA304" s="12"/>
      <c r="CC304" s="13"/>
      <c r="CE304" s="13"/>
      <c r="CI304" s="12"/>
      <c r="CK304" s="13"/>
      <c r="CL304" s="13"/>
    </row>
    <row r="305" spans="1:90" x14ac:dyDescent="0.45">
      <c r="A305">
        <v>1</v>
      </c>
      <c r="B305" s="2">
        <v>44305</v>
      </c>
      <c r="C305" s="2">
        <v>44306</v>
      </c>
      <c r="D305" t="s">
        <v>27</v>
      </c>
      <c r="E305" t="s">
        <v>102</v>
      </c>
      <c r="F305" t="s">
        <v>497</v>
      </c>
      <c r="G305">
        <v>500</v>
      </c>
      <c r="H305">
        <v>500</v>
      </c>
      <c r="I305">
        <v>1</v>
      </c>
      <c r="J305">
        <v>3148</v>
      </c>
      <c r="K305">
        <v>1574000</v>
      </c>
      <c r="L305">
        <v>3236.25</v>
      </c>
      <c r="M305">
        <v>44125</v>
      </c>
      <c r="N305">
        <v>430.93687499999999</v>
      </c>
      <c r="O305">
        <v>43694.063125000001</v>
      </c>
      <c r="P305">
        <v>1618125</v>
      </c>
      <c r="Q305" t="s">
        <v>93</v>
      </c>
      <c r="R305">
        <v>2</v>
      </c>
      <c r="S305">
        <v>1</v>
      </c>
      <c r="T305">
        <v>2</v>
      </c>
      <c r="U305">
        <v>0</v>
      </c>
      <c r="V305">
        <v>900</v>
      </c>
      <c r="W305">
        <v>300</v>
      </c>
      <c r="X305">
        <v>103000</v>
      </c>
      <c r="Y305">
        <v>92500</v>
      </c>
      <c r="Z305">
        <v>4000000</v>
      </c>
      <c r="AA305">
        <v>2</v>
      </c>
      <c r="AC305" t="s">
        <v>683</v>
      </c>
      <c r="AD305" t="s">
        <v>571</v>
      </c>
      <c r="AE305" s="12">
        <v>44302.489583333336</v>
      </c>
      <c r="AF305">
        <v>3139.2689999999998</v>
      </c>
      <c r="AG305" s="12">
        <v>44305.392361111109</v>
      </c>
      <c r="AH305" s="8">
        <v>3046.4479999999999</v>
      </c>
      <c r="AI305" s="13">
        <v>-2.9600000000000001E-2</v>
      </c>
      <c r="AJ305">
        <v>-48705.77</v>
      </c>
      <c r="AK305" s="13">
        <v>-2.9600000000000001E-2</v>
      </c>
      <c r="AL305">
        <v>524.72799999999995</v>
      </c>
      <c r="AM305">
        <v>1647262.13</v>
      </c>
      <c r="AN305">
        <v>-2181076.2599999998</v>
      </c>
      <c r="AO305" s="12">
        <v>81</v>
      </c>
      <c r="AP305">
        <v>-601.30999999999995</v>
      </c>
      <c r="AQ305" s="13">
        <v>-3.73E-2</v>
      </c>
      <c r="AR305" s="13">
        <v>1.3899999999999999E-2</v>
      </c>
      <c r="AS305" t="s">
        <v>572</v>
      </c>
      <c r="AU305" s="2">
        <v>44305</v>
      </c>
      <c r="AV305" t="s">
        <v>102</v>
      </c>
      <c r="AW305">
        <v>3148</v>
      </c>
      <c r="AX305">
        <v>3236.25</v>
      </c>
      <c r="AZ305" s="2">
        <f t="shared" si="28"/>
        <v>44302</v>
      </c>
      <c r="BA305" t="s">
        <v>171</v>
      </c>
      <c r="BB305">
        <v>3139.2689999999998</v>
      </c>
      <c r="BC305" s="8">
        <v>3046.4479999999999</v>
      </c>
      <c r="BE305" t="str">
        <f t="shared" si="29"/>
        <v>NAVINFLUOR44302</v>
      </c>
      <c r="BF305">
        <v>1</v>
      </c>
      <c r="BH305" t="str">
        <f t="shared" si="30"/>
        <v>APOLLOHOSP44305</v>
      </c>
      <c r="BI305">
        <v>1</v>
      </c>
      <c r="BL305" t="str">
        <f t="shared" si="31"/>
        <v>APOLLOHOSP44305</v>
      </c>
      <c r="BM305">
        <v>1</v>
      </c>
      <c r="BN305">
        <f t="shared" si="32"/>
        <v>1</v>
      </c>
      <c r="BR305" t="str">
        <f t="shared" si="33"/>
        <v>NAVINFLUOR44302</v>
      </c>
      <c r="BS305">
        <v>1</v>
      </c>
      <c r="BT305">
        <f t="shared" si="34"/>
        <v>1</v>
      </c>
      <c r="BY305" s="12"/>
      <c r="CA305" s="12"/>
      <c r="CC305" s="13"/>
      <c r="CE305" s="13"/>
      <c r="CI305" s="12"/>
      <c r="CK305" s="13"/>
      <c r="CL305" s="13"/>
    </row>
    <row r="306" spans="1:90" x14ac:dyDescent="0.45">
      <c r="A306">
        <v>2</v>
      </c>
      <c r="B306" s="2">
        <v>44305</v>
      </c>
      <c r="C306" s="2">
        <v>44306</v>
      </c>
      <c r="D306" t="s">
        <v>27</v>
      </c>
      <c r="E306" t="s">
        <v>123</v>
      </c>
      <c r="F306" t="s">
        <v>439</v>
      </c>
      <c r="G306">
        <v>1200</v>
      </c>
      <c r="H306">
        <v>2400</v>
      </c>
      <c r="I306">
        <v>2</v>
      </c>
      <c r="J306">
        <v>863.9</v>
      </c>
      <c r="K306">
        <v>2073360</v>
      </c>
      <c r="L306">
        <v>850.57500000000005</v>
      </c>
      <c r="M306">
        <v>-31979.999999999836</v>
      </c>
      <c r="N306">
        <v>555.48990000000003</v>
      </c>
      <c r="O306">
        <v>-32535.489899999837</v>
      </c>
      <c r="P306">
        <v>2041380</v>
      </c>
      <c r="Q306" t="s">
        <v>93</v>
      </c>
      <c r="R306">
        <v>2</v>
      </c>
      <c r="S306">
        <v>1</v>
      </c>
      <c r="T306">
        <v>2</v>
      </c>
      <c r="U306">
        <v>0</v>
      </c>
      <c r="V306">
        <v>900</v>
      </c>
      <c r="W306">
        <v>300</v>
      </c>
      <c r="X306">
        <v>103000</v>
      </c>
      <c r="Y306">
        <v>92500</v>
      </c>
      <c r="Z306">
        <v>4000000</v>
      </c>
      <c r="AA306">
        <v>2</v>
      </c>
      <c r="AC306" t="s">
        <v>648</v>
      </c>
      <c r="AD306" t="s">
        <v>571</v>
      </c>
      <c r="AE306" s="12">
        <v>44302.486111111109</v>
      </c>
      <c r="AF306">
        <v>486.19040000000001</v>
      </c>
      <c r="AG306" s="12">
        <v>44305.395833333336</v>
      </c>
      <c r="AH306" s="8">
        <v>457.2423</v>
      </c>
      <c r="AI306" s="13">
        <v>-5.9499999999999997E-2</v>
      </c>
      <c r="AJ306">
        <v>-98308.84</v>
      </c>
      <c r="AK306" s="13">
        <v>-5.9499999999999997E-2</v>
      </c>
      <c r="AL306">
        <v>3396.038</v>
      </c>
      <c r="AM306">
        <v>1651121</v>
      </c>
      <c r="AN306">
        <v>-2279385.09</v>
      </c>
      <c r="AO306" s="12">
        <v>83</v>
      </c>
      <c r="AP306">
        <v>-1184.44</v>
      </c>
      <c r="AQ306" s="13">
        <v>-7.7899999999999997E-2</v>
      </c>
      <c r="AR306" s="13">
        <v>4.0000000000000002E-4</v>
      </c>
      <c r="AS306" t="s">
        <v>572</v>
      </c>
      <c r="AU306" s="2">
        <v>44305</v>
      </c>
      <c r="AV306" t="s">
        <v>123</v>
      </c>
      <c r="AW306">
        <v>863.9</v>
      </c>
      <c r="AX306">
        <v>850.57500000000005</v>
      </c>
      <c r="AZ306" s="2">
        <f t="shared" si="28"/>
        <v>44302</v>
      </c>
      <c r="BA306" t="s">
        <v>94</v>
      </c>
      <c r="BB306">
        <v>486.19040000000001</v>
      </c>
      <c r="BC306" s="8">
        <v>457.2423</v>
      </c>
      <c r="BE306" t="str">
        <f t="shared" si="29"/>
        <v>SUNTV44302</v>
      </c>
      <c r="BF306">
        <v>1</v>
      </c>
      <c r="BH306" t="str">
        <f t="shared" si="30"/>
        <v>CUMMINSIND44305</v>
      </c>
      <c r="BI306">
        <v>1</v>
      </c>
      <c r="BL306" t="str">
        <f t="shared" si="31"/>
        <v>CUMMINSIND44305</v>
      </c>
      <c r="BM306">
        <v>1</v>
      </c>
      <c r="BN306">
        <f t="shared" si="32"/>
        <v>1</v>
      </c>
      <c r="BR306" t="str">
        <f t="shared" si="33"/>
        <v>SUNTV44302</v>
      </c>
      <c r="BS306">
        <v>1</v>
      </c>
      <c r="BT306">
        <f t="shared" si="34"/>
        <v>1</v>
      </c>
      <c r="BY306" s="12"/>
      <c r="CA306" s="12"/>
      <c r="CC306" s="13"/>
      <c r="CE306" s="13"/>
      <c r="CI306" s="12"/>
      <c r="CK306" s="13"/>
      <c r="CL306" s="13"/>
    </row>
    <row r="307" spans="1:90" x14ac:dyDescent="0.45">
      <c r="A307">
        <v>3</v>
      </c>
      <c r="B307" s="2">
        <v>44305</v>
      </c>
      <c r="C307" s="2">
        <v>44306</v>
      </c>
      <c r="D307" t="s">
        <v>27</v>
      </c>
      <c r="E307" t="s">
        <v>159</v>
      </c>
      <c r="F307" t="s">
        <v>465</v>
      </c>
      <c r="G307">
        <v>250</v>
      </c>
      <c r="H307">
        <v>500</v>
      </c>
      <c r="I307">
        <v>2</v>
      </c>
      <c r="J307">
        <v>3040.25</v>
      </c>
      <c r="K307">
        <v>1520125</v>
      </c>
      <c r="L307">
        <v>2954.85</v>
      </c>
      <c r="M307">
        <v>-42700.000000000044</v>
      </c>
      <c r="N307">
        <v>404.66924999999998</v>
      </c>
      <c r="O307">
        <v>-43104.669250000043</v>
      </c>
      <c r="P307">
        <v>1477425</v>
      </c>
      <c r="Q307" t="s">
        <v>93</v>
      </c>
      <c r="R307">
        <v>1</v>
      </c>
      <c r="S307">
        <v>0</v>
      </c>
      <c r="T307">
        <v>2</v>
      </c>
      <c r="U307">
        <v>0</v>
      </c>
      <c r="V307">
        <v>900</v>
      </c>
      <c r="W307">
        <v>300</v>
      </c>
      <c r="X307">
        <v>102500</v>
      </c>
      <c r="Y307">
        <v>92500</v>
      </c>
      <c r="Z307">
        <v>4000000</v>
      </c>
      <c r="AA307">
        <v>2</v>
      </c>
      <c r="AC307" t="s">
        <v>581</v>
      </c>
      <c r="AD307" t="s">
        <v>571</v>
      </c>
      <c r="AE307" s="12">
        <v>44305.434027777781</v>
      </c>
      <c r="AF307">
        <v>3041.1570000000002</v>
      </c>
      <c r="AG307" s="12">
        <v>44306.395833333336</v>
      </c>
      <c r="AH307" s="8">
        <v>2956.5410000000002</v>
      </c>
      <c r="AI307" s="13">
        <v>-2.7799999999999998E-2</v>
      </c>
      <c r="AJ307">
        <v>-42963.09</v>
      </c>
      <c r="AK307" s="13">
        <v>-2.7799999999999998E-2</v>
      </c>
      <c r="AL307">
        <v>507.74189999999999</v>
      </c>
      <c r="AM307">
        <v>1544123</v>
      </c>
      <c r="AN307">
        <v>-2322348.19</v>
      </c>
      <c r="AO307" s="12">
        <v>98</v>
      </c>
      <c r="AP307">
        <v>-438.4</v>
      </c>
      <c r="AQ307" s="13">
        <v>-0.05</v>
      </c>
      <c r="AR307" s="13">
        <v>1.8E-3</v>
      </c>
      <c r="AS307" t="s">
        <v>572</v>
      </c>
      <c r="AU307" s="2">
        <v>44305</v>
      </c>
      <c r="AV307" t="s">
        <v>159</v>
      </c>
      <c r="AW307">
        <v>3040.25</v>
      </c>
      <c r="AX307">
        <v>2954.85</v>
      </c>
      <c r="AZ307" s="2">
        <f t="shared" si="28"/>
        <v>44305</v>
      </c>
      <c r="BA307" t="s">
        <v>159</v>
      </c>
      <c r="BB307">
        <v>3041.1570000000002</v>
      </c>
      <c r="BC307" s="8">
        <v>2956.5410000000002</v>
      </c>
      <c r="BE307" t="str">
        <f t="shared" si="29"/>
        <v>LALPATHLAB44305</v>
      </c>
      <c r="BF307">
        <v>1</v>
      </c>
      <c r="BH307" t="str">
        <f t="shared" si="30"/>
        <v>LALPATHLAB44305</v>
      </c>
      <c r="BI307">
        <v>1</v>
      </c>
      <c r="BL307" t="str">
        <f t="shared" si="31"/>
        <v>LALPATHLAB44305</v>
      </c>
      <c r="BM307">
        <v>1</v>
      </c>
      <c r="BN307">
        <f t="shared" si="32"/>
        <v>1</v>
      </c>
      <c r="BR307" t="str">
        <f t="shared" si="33"/>
        <v>LALPATHLAB44305</v>
      </c>
      <c r="BS307">
        <v>1</v>
      </c>
      <c r="BT307">
        <f t="shared" si="34"/>
        <v>1</v>
      </c>
      <c r="BY307" s="12"/>
      <c r="CA307" s="12"/>
      <c r="CC307" s="13"/>
      <c r="CE307" s="13"/>
      <c r="CI307" s="12"/>
      <c r="CK307" s="13"/>
      <c r="CL307" s="13"/>
    </row>
    <row r="308" spans="1:90" x14ac:dyDescent="0.45">
      <c r="A308">
        <v>4</v>
      </c>
      <c r="B308" s="2">
        <v>44305</v>
      </c>
      <c r="C308" s="2">
        <v>44306</v>
      </c>
      <c r="D308" t="s">
        <v>27</v>
      </c>
      <c r="E308" t="s">
        <v>147</v>
      </c>
      <c r="F308" t="s">
        <v>430</v>
      </c>
      <c r="G308">
        <v>250</v>
      </c>
      <c r="H308">
        <v>250</v>
      </c>
      <c r="I308">
        <v>1</v>
      </c>
      <c r="J308">
        <v>4657.3500000000004</v>
      </c>
      <c r="K308">
        <v>1164337.5</v>
      </c>
      <c r="L308">
        <v>4740.95</v>
      </c>
      <c r="M308">
        <v>20899.999999999862</v>
      </c>
      <c r="N308">
        <v>317.19262500000002</v>
      </c>
      <c r="O308">
        <v>20582.807374999862</v>
      </c>
      <c r="P308">
        <v>1185237.5</v>
      </c>
      <c r="Q308" t="s">
        <v>93</v>
      </c>
      <c r="R308">
        <v>2</v>
      </c>
      <c r="S308">
        <v>1</v>
      </c>
      <c r="T308">
        <v>1</v>
      </c>
      <c r="U308">
        <v>0</v>
      </c>
      <c r="V308">
        <v>900</v>
      </c>
      <c r="W308">
        <v>300</v>
      </c>
      <c r="X308">
        <v>103000</v>
      </c>
      <c r="Y308">
        <v>92500</v>
      </c>
      <c r="Z308">
        <v>4000000</v>
      </c>
      <c r="AA308">
        <v>2</v>
      </c>
      <c r="AC308" t="s">
        <v>694</v>
      </c>
      <c r="AD308" t="s">
        <v>571</v>
      </c>
      <c r="AE308" s="12">
        <v>44305.4375</v>
      </c>
      <c r="AF308">
        <v>3148.817</v>
      </c>
      <c r="AG308" s="12">
        <v>44306.395833333336</v>
      </c>
      <c r="AH308" s="8">
        <v>3234.2620000000002</v>
      </c>
      <c r="AI308" s="13">
        <v>2.7099999999999999E-2</v>
      </c>
      <c r="AJ308">
        <v>41892.68</v>
      </c>
      <c r="AK308" s="13">
        <v>2.7099999999999999E-2</v>
      </c>
      <c r="AL308">
        <v>490.28820000000002</v>
      </c>
      <c r="AM308">
        <v>1543827.75</v>
      </c>
      <c r="AN308">
        <v>-2280455.5099999998</v>
      </c>
      <c r="AO308" s="12">
        <v>97</v>
      </c>
      <c r="AP308">
        <v>431.88</v>
      </c>
      <c r="AQ308" s="13">
        <v>-5.5999999999999999E-3</v>
      </c>
      <c r="AR308" s="13">
        <v>4.6100000000000002E-2</v>
      </c>
      <c r="AS308" t="s">
        <v>572</v>
      </c>
      <c r="AU308" s="2">
        <v>44305</v>
      </c>
      <c r="AV308" t="s">
        <v>147</v>
      </c>
      <c r="AW308">
        <v>4657.3500000000004</v>
      </c>
      <c r="AX308">
        <v>4740.95</v>
      </c>
      <c r="AZ308" s="2">
        <f t="shared" si="28"/>
        <v>44305</v>
      </c>
      <c r="BA308" t="s">
        <v>102</v>
      </c>
      <c r="BB308">
        <v>3148.817</v>
      </c>
      <c r="BC308" s="8">
        <v>3234.2620000000002</v>
      </c>
      <c r="BE308" t="str">
        <f t="shared" si="29"/>
        <v>APOLLOHOSP44305</v>
      </c>
      <c r="BF308">
        <v>1</v>
      </c>
      <c r="BH308" t="str">
        <f t="shared" si="30"/>
        <v>NAUKRI44305</v>
      </c>
      <c r="BI308">
        <v>1</v>
      </c>
      <c r="BL308" t="str">
        <f t="shared" si="31"/>
        <v>NAUKRI44305</v>
      </c>
      <c r="BM308">
        <v>1</v>
      </c>
      <c r="BN308">
        <f t="shared" si="32"/>
        <v>1</v>
      </c>
      <c r="BR308" t="str">
        <f t="shared" si="33"/>
        <v>APOLLOHOSP44305</v>
      </c>
      <c r="BS308">
        <v>1</v>
      </c>
      <c r="BT308">
        <f t="shared" si="34"/>
        <v>1</v>
      </c>
      <c r="BY308" s="12"/>
      <c r="CA308" s="12"/>
      <c r="CC308" s="13"/>
      <c r="CE308" s="13"/>
      <c r="CI308" s="12"/>
      <c r="CK308" s="13"/>
      <c r="CL308" s="13"/>
    </row>
    <row r="309" spans="1:90" x14ac:dyDescent="0.45">
      <c r="A309">
        <v>1</v>
      </c>
      <c r="B309" s="2">
        <v>44306</v>
      </c>
      <c r="C309" s="2">
        <v>44308</v>
      </c>
      <c r="D309" t="s">
        <v>27</v>
      </c>
      <c r="E309" t="s">
        <v>68</v>
      </c>
      <c r="F309" t="s">
        <v>407</v>
      </c>
      <c r="G309">
        <v>2500</v>
      </c>
      <c r="H309">
        <v>2500</v>
      </c>
      <c r="I309">
        <v>1</v>
      </c>
      <c r="J309">
        <v>553.6</v>
      </c>
      <c r="K309">
        <v>1384000</v>
      </c>
      <c r="L309">
        <v>535.6</v>
      </c>
      <c r="M309">
        <v>-45000</v>
      </c>
      <c r="N309">
        <v>367.60500000000002</v>
      </c>
      <c r="O309">
        <v>-45367.605000000003</v>
      </c>
      <c r="P309">
        <v>1339000</v>
      </c>
      <c r="Q309" t="s">
        <v>93</v>
      </c>
      <c r="R309">
        <v>2</v>
      </c>
      <c r="S309">
        <v>1</v>
      </c>
      <c r="T309">
        <v>1</v>
      </c>
      <c r="U309">
        <v>0</v>
      </c>
      <c r="V309">
        <v>900</v>
      </c>
      <c r="W309">
        <v>300</v>
      </c>
      <c r="X309">
        <v>114500</v>
      </c>
      <c r="Y309">
        <v>92500</v>
      </c>
      <c r="Z309">
        <v>4000000</v>
      </c>
      <c r="AA309">
        <v>2</v>
      </c>
      <c r="AC309" t="s">
        <v>637</v>
      </c>
      <c r="AD309" t="s">
        <v>571</v>
      </c>
      <c r="AE309" s="12">
        <v>44305.4375</v>
      </c>
      <c r="AF309">
        <v>864.33199999999999</v>
      </c>
      <c r="AG309" s="12">
        <v>44306.395833333336</v>
      </c>
      <c r="AH309" s="8">
        <v>849.69949999999994</v>
      </c>
      <c r="AI309" s="13">
        <v>-1.6899999999999998E-2</v>
      </c>
      <c r="AJ309">
        <v>-26135.86</v>
      </c>
      <c r="AK309" s="13">
        <v>-1.6899999999999998E-2</v>
      </c>
      <c r="AL309">
        <v>1786.1510000000001</v>
      </c>
      <c r="AM309">
        <v>1543827.75</v>
      </c>
      <c r="AN309">
        <v>-2306591.37</v>
      </c>
      <c r="AO309" s="12">
        <v>97</v>
      </c>
      <c r="AP309">
        <v>-269.44</v>
      </c>
      <c r="AQ309" s="13">
        <v>-4.53E-2</v>
      </c>
      <c r="AR309" s="13">
        <v>1.6000000000000001E-3</v>
      </c>
      <c r="AS309" t="s">
        <v>572</v>
      </c>
      <c r="AU309" s="2">
        <v>44306</v>
      </c>
      <c r="AV309" t="s">
        <v>68</v>
      </c>
      <c r="AW309">
        <v>553.6</v>
      </c>
      <c r="AX309">
        <v>535.6</v>
      </c>
      <c r="AZ309" s="2">
        <f t="shared" si="28"/>
        <v>44305</v>
      </c>
      <c r="BA309" t="s">
        <v>123</v>
      </c>
      <c r="BB309">
        <v>864.33199999999999</v>
      </c>
      <c r="BC309" s="8">
        <v>849.69949999999994</v>
      </c>
      <c r="BE309" t="str">
        <f t="shared" si="29"/>
        <v>CUMMINSIND44305</v>
      </c>
      <c r="BF309">
        <v>1</v>
      </c>
      <c r="BH309" t="str">
        <f t="shared" si="30"/>
        <v>CHOLAFIN44306</v>
      </c>
      <c r="BI309">
        <v>1</v>
      </c>
      <c r="BL309" t="str">
        <f t="shared" si="31"/>
        <v>CHOLAFIN44306</v>
      </c>
      <c r="BM309">
        <v>1</v>
      </c>
      <c r="BN309">
        <f t="shared" si="32"/>
        <v>1</v>
      </c>
      <c r="BR309" t="str">
        <f t="shared" si="33"/>
        <v>CUMMINSIND44305</v>
      </c>
      <c r="BS309">
        <v>1</v>
      </c>
      <c r="BT309">
        <f t="shared" si="34"/>
        <v>1</v>
      </c>
      <c r="BY309" s="12"/>
      <c r="CA309" s="12"/>
      <c r="CC309" s="13"/>
      <c r="CE309" s="13"/>
      <c r="CI309" s="12"/>
      <c r="CK309" s="13"/>
      <c r="CL309" s="13"/>
    </row>
    <row r="310" spans="1:90" x14ac:dyDescent="0.45">
      <c r="A310">
        <v>2</v>
      </c>
      <c r="B310" s="2">
        <v>44306</v>
      </c>
      <c r="C310" s="2">
        <v>44308</v>
      </c>
      <c r="D310" t="s">
        <v>27</v>
      </c>
      <c r="E310" t="s">
        <v>44</v>
      </c>
      <c r="F310" t="s">
        <v>400</v>
      </c>
      <c r="G310">
        <v>1500</v>
      </c>
      <c r="H310">
        <v>3000</v>
      </c>
      <c r="I310">
        <v>2</v>
      </c>
      <c r="J310">
        <v>504.05</v>
      </c>
      <c r="K310">
        <v>1512150</v>
      </c>
      <c r="L310">
        <v>478.92500000000001</v>
      </c>
      <c r="M310">
        <v>-75375</v>
      </c>
      <c r="N310">
        <v>398.10487499999999</v>
      </c>
      <c r="O310">
        <v>-75773.104875000005</v>
      </c>
      <c r="P310">
        <v>1436775</v>
      </c>
      <c r="Q310" t="s">
        <v>93</v>
      </c>
      <c r="R310">
        <v>2</v>
      </c>
      <c r="S310">
        <v>1</v>
      </c>
      <c r="T310">
        <v>2</v>
      </c>
      <c r="U310">
        <v>0</v>
      </c>
      <c r="V310">
        <v>900</v>
      </c>
      <c r="W310">
        <v>300</v>
      </c>
      <c r="X310">
        <v>114500</v>
      </c>
      <c r="Y310">
        <v>92500</v>
      </c>
      <c r="Z310">
        <v>4000000</v>
      </c>
      <c r="AA310">
        <v>2</v>
      </c>
      <c r="AC310" t="s">
        <v>626</v>
      </c>
      <c r="AD310" t="s">
        <v>571</v>
      </c>
      <c r="AE310" s="12">
        <v>44305.4375</v>
      </c>
      <c r="AF310">
        <v>4659.2820000000002</v>
      </c>
      <c r="AG310" s="12">
        <v>44306.395833333336</v>
      </c>
      <c r="AH310" s="8">
        <v>4724.0709999999999</v>
      </c>
      <c r="AI310" s="13">
        <v>1.3899999999999999E-2</v>
      </c>
      <c r="AJ310">
        <v>21467.48</v>
      </c>
      <c r="AK310" s="13">
        <v>1.3899999999999999E-2</v>
      </c>
      <c r="AL310">
        <v>331.34460000000001</v>
      </c>
      <c r="AM310">
        <v>1543827.75</v>
      </c>
      <c r="AN310">
        <v>-2285123.88</v>
      </c>
      <c r="AO310" s="12">
        <v>97</v>
      </c>
      <c r="AP310">
        <v>221.31</v>
      </c>
      <c r="AQ310" s="13">
        <v>-7.6E-3</v>
      </c>
      <c r="AR310" s="13">
        <v>3.3599999999999998E-2</v>
      </c>
      <c r="AS310" t="s">
        <v>572</v>
      </c>
      <c r="AU310" s="2">
        <v>44306</v>
      </c>
      <c r="AV310" t="s">
        <v>44</v>
      </c>
      <c r="AW310">
        <v>504.05</v>
      </c>
      <c r="AX310">
        <v>478.92500000000001</v>
      </c>
      <c r="AZ310" s="2">
        <f t="shared" si="28"/>
        <v>44305</v>
      </c>
      <c r="BA310" t="s">
        <v>147</v>
      </c>
      <c r="BB310">
        <v>4659.2820000000002</v>
      </c>
      <c r="BC310" s="8">
        <v>4724.0709999999999</v>
      </c>
      <c r="BE310" t="str">
        <f t="shared" si="29"/>
        <v>NAUKRI44305</v>
      </c>
      <c r="BF310">
        <v>1</v>
      </c>
      <c r="BH310" t="str">
        <f t="shared" si="30"/>
        <v>ICICIPRULI44306</v>
      </c>
      <c r="BI310">
        <v>1</v>
      </c>
      <c r="BL310" t="str">
        <f t="shared" si="31"/>
        <v>ICICIPRULI44306</v>
      </c>
      <c r="BM310">
        <v>1</v>
      </c>
      <c r="BN310">
        <f t="shared" si="32"/>
        <v>1</v>
      </c>
      <c r="BR310" t="str">
        <f t="shared" si="33"/>
        <v>NAUKRI44305</v>
      </c>
      <c r="BS310">
        <v>1</v>
      </c>
      <c r="BT310">
        <f t="shared" si="34"/>
        <v>1</v>
      </c>
      <c r="BY310" s="12"/>
      <c r="CA310" s="12"/>
      <c r="CC310" s="13"/>
      <c r="CE310" s="13"/>
      <c r="CI310" s="12"/>
      <c r="CK310" s="13"/>
      <c r="CL310" s="13"/>
    </row>
    <row r="311" spans="1:90" x14ac:dyDescent="0.45">
      <c r="A311">
        <v>3</v>
      </c>
      <c r="B311" s="2">
        <v>44306</v>
      </c>
      <c r="C311" s="2">
        <v>44308</v>
      </c>
      <c r="D311" t="s">
        <v>27</v>
      </c>
      <c r="E311" t="s">
        <v>73</v>
      </c>
      <c r="F311" t="s">
        <v>459</v>
      </c>
      <c r="G311">
        <v>4000</v>
      </c>
      <c r="H311">
        <v>8000</v>
      </c>
      <c r="I311">
        <v>2</v>
      </c>
      <c r="J311">
        <v>174.1</v>
      </c>
      <c r="K311">
        <v>1392800</v>
      </c>
      <c r="L311">
        <v>168.4</v>
      </c>
      <c r="M311">
        <v>-45599.999999999913</v>
      </c>
      <c r="N311">
        <v>369.9</v>
      </c>
      <c r="O311">
        <v>-45969.899999999914</v>
      </c>
      <c r="P311">
        <v>1347200</v>
      </c>
      <c r="Q311" t="s">
        <v>93</v>
      </c>
      <c r="R311">
        <v>1</v>
      </c>
      <c r="S311">
        <v>0</v>
      </c>
      <c r="T311">
        <v>1</v>
      </c>
      <c r="U311">
        <v>0</v>
      </c>
      <c r="V311">
        <v>900</v>
      </c>
      <c r="W311">
        <v>300</v>
      </c>
      <c r="X311">
        <v>114000</v>
      </c>
      <c r="Y311">
        <v>92500</v>
      </c>
      <c r="Z311">
        <v>4000000</v>
      </c>
      <c r="AA311">
        <v>2</v>
      </c>
      <c r="AC311" t="s">
        <v>603</v>
      </c>
      <c r="AD311" t="s">
        <v>571</v>
      </c>
      <c r="AE311" s="12">
        <v>44306.489583333336</v>
      </c>
      <c r="AF311">
        <v>553.82889999999998</v>
      </c>
      <c r="AG311" s="12">
        <v>44308.392361111109</v>
      </c>
      <c r="AH311" s="8">
        <v>535.36940000000004</v>
      </c>
      <c r="AI311" s="13">
        <v>-3.3300000000000003E-2</v>
      </c>
      <c r="AJ311">
        <v>-51428.43</v>
      </c>
      <c r="AK311" s="13">
        <v>-3.3300000000000003E-2</v>
      </c>
      <c r="AL311">
        <v>2786.0140000000001</v>
      </c>
      <c r="AM311">
        <v>1542975.25</v>
      </c>
      <c r="AN311">
        <v>-2336552.31</v>
      </c>
      <c r="AO311" s="12">
        <v>81</v>
      </c>
      <c r="AP311">
        <v>-634.91999999999996</v>
      </c>
      <c r="AQ311" s="13">
        <v>-4.19E-2</v>
      </c>
      <c r="AR311" s="13">
        <v>9.7999999999999997E-3</v>
      </c>
      <c r="AS311" t="s">
        <v>572</v>
      </c>
      <c r="AU311" s="2">
        <v>44306</v>
      </c>
      <c r="AV311" t="s">
        <v>73</v>
      </c>
      <c r="AW311">
        <v>174.1</v>
      </c>
      <c r="AX311">
        <v>168.4</v>
      </c>
      <c r="AZ311" s="2">
        <f t="shared" si="28"/>
        <v>44306</v>
      </c>
      <c r="BA311" t="s">
        <v>68</v>
      </c>
      <c r="BB311">
        <v>553.82889999999998</v>
      </c>
      <c r="BC311" s="8">
        <v>535.36940000000004</v>
      </c>
      <c r="BE311" t="str">
        <f t="shared" si="29"/>
        <v>CHOLAFIN44306</v>
      </c>
      <c r="BF311">
        <v>1</v>
      </c>
      <c r="BH311" t="str">
        <f t="shared" si="30"/>
        <v>M_MFIN44306</v>
      </c>
      <c r="BI311">
        <v>1</v>
      </c>
      <c r="BL311" t="str">
        <f t="shared" si="31"/>
        <v>M_MFIN44306</v>
      </c>
      <c r="BM311">
        <v>1</v>
      </c>
      <c r="BN311">
        <f t="shared" si="32"/>
        <v>1</v>
      </c>
      <c r="BR311" t="str">
        <f t="shared" si="33"/>
        <v>CHOLAFIN44306</v>
      </c>
      <c r="BS311">
        <v>1</v>
      </c>
      <c r="BT311">
        <f t="shared" si="34"/>
        <v>1</v>
      </c>
      <c r="BY311" s="12"/>
      <c r="CA311" s="12"/>
      <c r="CC311" s="13"/>
      <c r="CE311" s="13"/>
      <c r="CI311" s="12"/>
      <c r="CK311" s="13"/>
      <c r="CL311" s="13"/>
    </row>
    <row r="312" spans="1:90" x14ac:dyDescent="0.45">
      <c r="A312">
        <v>1</v>
      </c>
      <c r="B312" s="2">
        <v>44308</v>
      </c>
      <c r="C312" s="2">
        <v>44309</v>
      </c>
      <c r="D312" t="s">
        <v>27</v>
      </c>
      <c r="E312" t="s">
        <v>98</v>
      </c>
      <c r="F312" t="s">
        <v>485</v>
      </c>
      <c r="G312">
        <v>2500</v>
      </c>
      <c r="H312">
        <v>2500</v>
      </c>
      <c r="I312">
        <v>1</v>
      </c>
      <c r="J312">
        <v>724.2</v>
      </c>
      <c r="K312">
        <v>1810500</v>
      </c>
      <c r="L312">
        <v>741.05</v>
      </c>
      <c r="M312">
        <v>42124.999999999774</v>
      </c>
      <c r="N312">
        <v>494.52187500000002</v>
      </c>
      <c r="O312">
        <v>41630.478124999776</v>
      </c>
      <c r="P312">
        <v>1852625</v>
      </c>
      <c r="Q312" t="s">
        <v>93</v>
      </c>
      <c r="R312">
        <v>1</v>
      </c>
      <c r="S312">
        <v>0</v>
      </c>
      <c r="T312">
        <v>1</v>
      </c>
      <c r="U312">
        <v>0</v>
      </c>
      <c r="V312">
        <v>900</v>
      </c>
      <c r="W312">
        <v>300</v>
      </c>
      <c r="X312">
        <v>114000</v>
      </c>
      <c r="Y312">
        <v>92500</v>
      </c>
      <c r="Z312">
        <v>4000000</v>
      </c>
      <c r="AA312">
        <v>2</v>
      </c>
      <c r="AC312" t="s">
        <v>581</v>
      </c>
      <c r="AD312" t="s">
        <v>571</v>
      </c>
      <c r="AE312" s="12">
        <v>44306.489583333336</v>
      </c>
      <c r="AF312">
        <v>2933.9029999999998</v>
      </c>
      <c r="AG312" s="12">
        <v>44308.392361111109</v>
      </c>
      <c r="AH312" s="8">
        <v>2945</v>
      </c>
      <c r="AI312" s="13">
        <v>3.8E-3</v>
      </c>
      <c r="AJ312">
        <v>5836.05</v>
      </c>
      <c r="AK312" s="13">
        <v>3.8E-3</v>
      </c>
      <c r="AL312">
        <v>525.91210000000001</v>
      </c>
      <c r="AM312">
        <v>1542975.25</v>
      </c>
      <c r="AN312">
        <v>-2330716.27</v>
      </c>
      <c r="AO312" s="12">
        <v>81</v>
      </c>
      <c r="AP312">
        <v>72.05</v>
      </c>
      <c r="AQ312" s="13">
        <v>-2.3900000000000001E-2</v>
      </c>
      <c r="AR312" s="13">
        <v>1.4E-2</v>
      </c>
      <c r="AS312" t="s">
        <v>572</v>
      </c>
      <c r="AU312" s="2">
        <v>44308</v>
      </c>
      <c r="AV312" t="s">
        <v>98</v>
      </c>
      <c r="AW312">
        <v>724.2</v>
      </c>
      <c r="AX312">
        <v>741.05</v>
      </c>
      <c r="AZ312" s="2">
        <f t="shared" si="28"/>
        <v>44306</v>
      </c>
      <c r="BA312" t="s">
        <v>159</v>
      </c>
      <c r="BB312">
        <v>2933.9029999999998</v>
      </c>
      <c r="BC312" s="8">
        <v>2945</v>
      </c>
      <c r="BE312" t="str">
        <f t="shared" si="29"/>
        <v>LALPATHLAB44306</v>
      </c>
      <c r="BF312">
        <v>1</v>
      </c>
      <c r="BH312" t="str">
        <f t="shared" si="30"/>
        <v>ADANIPORTS44308</v>
      </c>
      <c r="BI312">
        <v>1</v>
      </c>
      <c r="BL312" t="str">
        <f t="shared" si="31"/>
        <v>ADANIPORTS44308</v>
      </c>
      <c r="BM312">
        <v>1</v>
      </c>
      <c r="BN312">
        <f t="shared" si="32"/>
        <v>1</v>
      </c>
      <c r="BR312" t="str">
        <f t="shared" si="33"/>
        <v>LALPATHLAB44306</v>
      </c>
      <c r="BS312">
        <v>1</v>
      </c>
      <c r="BT312" t="str">
        <f t="shared" si="34"/>
        <v>ERROR</v>
      </c>
      <c r="BY312" s="12"/>
      <c r="CA312" s="12"/>
      <c r="CC312" s="13"/>
      <c r="CE312" s="13"/>
      <c r="CI312" s="12"/>
      <c r="CK312" s="13"/>
      <c r="CL312" s="13"/>
    </row>
    <row r="313" spans="1:90" x14ac:dyDescent="0.45">
      <c r="A313">
        <v>2</v>
      </c>
      <c r="B313" s="2">
        <v>44308</v>
      </c>
      <c r="C313" s="2">
        <v>44309</v>
      </c>
      <c r="D313" t="s">
        <v>27</v>
      </c>
      <c r="E313" t="s">
        <v>173</v>
      </c>
      <c r="F313" t="s">
        <v>498</v>
      </c>
      <c r="G313">
        <v>200</v>
      </c>
      <c r="H313">
        <v>600</v>
      </c>
      <c r="I313">
        <v>3</v>
      </c>
      <c r="J313">
        <v>2836.6333333299999</v>
      </c>
      <c r="K313">
        <v>1701979.999998</v>
      </c>
      <c r="L313">
        <v>2811.5833333300002</v>
      </c>
      <c r="M313">
        <v>-15029.999999999836</v>
      </c>
      <c r="N313">
        <v>457.50554999946002</v>
      </c>
      <c r="O313">
        <v>-15487.505549999296</v>
      </c>
      <c r="P313">
        <v>1686949.9999980002</v>
      </c>
      <c r="Q313" t="s">
        <v>93</v>
      </c>
      <c r="R313">
        <v>1</v>
      </c>
      <c r="S313">
        <v>0</v>
      </c>
      <c r="T313">
        <v>2</v>
      </c>
      <c r="U313">
        <v>0</v>
      </c>
      <c r="V313">
        <v>900</v>
      </c>
      <c r="W313">
        <v>300</v>
      </c>
      <c r="X313">
        <v>114000</v>
      </c>
      <c r="Y313">
        <v>92500</v>
      </c>
      <c r="Z313">
        <v>4000000</v>
      </c>
      <c r="AA313">
        <v>2</v>
      </c>
      <c r="AC313" t="s">
        <v>655</v>
      </c>
      <c r="AD313" t="s">
        <v>571</v>
      </c>
      <c r="AE313" s="12">
        <v>44306.489583333336</v>
      </c>
      <c r="AF313">
        <v>174.9496</v>
      </c>
      <c r="AG313" s="12">
        <v>44308.392361111109</v>
      </c>
      <c r="AH313" s="8">
        <v>168.48830000000001</v>
      </c>
      <c r="AI313" s="13">
        <v>-3.6900000000000002E-2</v>
      </c>
      <c r="AJ313">
        <v>-56985.71</v>
      </c>
      <c r="AK313" s="13">
        <v>-3.6900000000000002E-2</v>
      </c>
      <c r="AL313">
        <v>8819.5419999999995</v>
      </c>
      <c r="AM313">
        <v>1542975.25</v>
      </c>
      <c r="AN313">
        <v>-2387701.9700000002</v>
      </c>
      <c r="AO313" s="12">
        <v>81</v>
      </c>
      <c r="AP313">
        <v>-703.53</v>
      </c>
      <c r="AQ313" s="13">
        <v>-4.5699999999999998E-2</v>
      </c>
      <c r="AR313" s="13">
        <v>2.3E-3</v>
      </c>
      <c r="AS313" t="s">
        <v>572</v>
      </c>
      <c r="AU313" s="2">
        <v>44308</v>
      </c>
      <c r="AV313" t="s">
        <v>173</v>
      </c>
      <c r="AW313">
        <v>2836.6333333299999</v>
      </c>
      <c r="AX313">
        <v>2811.5833333300002</v>
      </c>
      <c r="AZ313" s="2">
        <f t="shared" si="28"/>
        <v>44306</v>
      </c>
      <c r="BA313" t="s">
        <v>73</v>
      </c>
      <c r="BB313">
        <v>174.9496</v>
      </c>
      <c r="BC313" s="8">
        <v>168.48830000000001</v>
      </c>
      <c r="BE313" t="str">
        <f t="shared" si="29"/>
        <v>M_MFIN44306</v>
      </c>
      <c r="BF313">
        <v>1</v>
      </c>
      <c r="BH313" t="str">
        <f t="shared" si="30"/>
        <v>ALKEM44308</v>
      </c>
      <c r="BI313">
        <v>1</v>
      </c>
      <c r="BL313" t="str">
        <f t="shared" si="31"/>
        <v>ALKEM44308</v>
      </c>
      <c r="BM313">
        <v>1</v>
      </c>
      <c r="BN313">
        <f t="shared" si="32"/>
        <v>1</v>
      </c>
      <c r="BR313" t="str">
        <f t="shared" si="33"/>
        <v>M_MFIN44306</v>
      </c>
      <c r="BS313">
        <v>1</v>
      </c>
      <c r="BT313">
        <f t="shared" si="34"/>
        <v>1</v>
      </c>
      <c r="BY313" s="12"/>
      <c r="CA313" s="12"/>
      <c r="CC313" s="13"/>
      <c r="CE313" s="13"/>
      <c r="CI313" s="12"/>
      <c r="CK313" s="13"/>
      <c r="CL313" s="13"/>
    </row>
    <row r="314" spans="1:90" x14ac:dyDescent="0.45">
      <c r="A314">
        <v>3</v>
      </c>
      <c r="B314" s="2">
        <v>44308</v>
      </c>
      <c r="C314" s="2">
        <v>44309</v>
      </c>
      <c r="D314" t="s">
        <v>27</v>
      </c>
      <c r="E314" t="s">
        <v>66</v>
      </c>
      <c r="F314" t="s">
        <v>420</v>
      </c>
      <c r="G314">
        <v>3100</v>
      </c>
      <c r="H314">
        <v>9300</v>
      </c>
      <c r="I314">
        <v>3</v>
      </c>
      <c r="J314">
        <v>182.25</v>
      </c>
      <c r="K314">
        <v>1694925</v>
      </c>
      <c r="L314">
        <v>178.1</v>
      </c>
      <c r="M314">
        <v>-38595.000000000051</v>
      </c>
      <c r="N314">
        <v>452.41942499999999</v>
      </c>
      <c r="O314">
        <v>-39047.419425000051</v>
      </c>
      <c r="P314">
        <v>1656330</v>
      </c>
      <c r="Q314" t="s">
        <v>93</v>
      </c>
      <c r="R314">
        <v>2</v>
      </c>
      <c r="S314">
        <v>1</v>
      </c>
      <c r="T314">
        <v>1</v>
      </c>
      <c r="U314">
        <v>0</v>
      </c>
      <c r="V314">
        <v>900</v>
      </c>
      <c r="W314">
        <v>300</v>
      </c>
      <c r="X314">
        <v>114500</v>
      </c>
      <c r="Y314">
        <v>92500</v>
      </c>
      <c r="Z314">
        <v>4000000</v>
      </c>
      <c r="AA314">
        <v>2</v>
      </c>
      <c r="AC314" t="s">
        <v>596</v>
      </c>
      <c r="AD314" t="s">
        <v>571</v>
      </c>
      <c r="AE314" s="12">
        <v>44306.489583333336</v>
      </c>
      <c r="AF314">
        <v>504.3227</v>
      </c>
      <c r="AG314" s="12">
        <v>44308.395833333336</v>
      </c>
      <c r="AH314" s="8">
        <v>478.37110000000001</v>
      </c>
      <c r="AI314" s="13">
        <v>-5.1499999999999997E-2</v>
      </c>
      <c r="AJ314">
        <v>-79398.61</v>
      </c>
      <c r="AK314" s="13">
        <v>-5.1499999999999997E-2</v>
      </c>
      <c r="AL314">
        <v>3059.5</v>
      </c>
      <c r="AM314">
        <v>1542975.13</v>
      </c>
      <c r="AN314">
        <v>-2467100.59</v>
      </c>
      <c r="AO314" s="12">
        <v>82</v>
      </c>
      <c r="AP314">
        <v>-968.28</v>
      </c>
      <c r="AQ314" s="13">
        <v>-5.62E-2</v>
      </c>
      <c r="AR314" s="13">
        <v>2.0000000000000001E-4</v>
      </c>
      <c r="AS314" t="s">
        <v>572</v>
      </c>
      <c r="AU314" s="2">
        <v>44308</v>
      </c>
      <c r="AV314" t="s">
        <v>66</v>
      </c>
      <c r="AW314">
        <v>182.25</v>
      </c>
      <c r="AX314">
        <v>178.1</v>
      </c>
      <c r="AZ314" s="2">
        <f t="shared" si="28"/>
        <v>44306</v>
      </c>
      <c r="BA314" t="s">
        <v>44</v>
      </c>
      <c r="BB314">
        <v>504.3227</v>
      </c>
      <c r="BC314" s="8">
        <v>478.37110000000001</v>
      </c>
      <c r="BE314" t="str">
        <f t="shared" si="29"/>
        <v>ICICIPRULI44306</v>
      </c>
      <c r="BF314">
        <v>1</v>
      </c>
      <c r="BH314" t="str">
        <f t="shared" si="30"/>
        <v>IBULHSGFIN44308</v>
      </c>
      <c r="BI314">
        <v>1</v>
      </c>
      <c r="BL314" t="str">
        <f t="shared" si="31"/>
        <v>IBULHSGFIN44308</v>
      </c>
      <c r="BM314">
        <v>1</v>
      </c>
      <c r="BN314">
        <f t="shared" si="32"/>
        <v>1</v>
      </c>
      <c r="BR314" t="str">
        <f t="shared" si="33"/>
        <v>ICICIPRULI44306</v>
      </c>
      <c r="BS314">
        <v>1</v>
      </c>
      <c r="BT314">
        <f t="shared" si="34"/>
        <v>1</v>
      </c>
      <c r="BY314" s="12"/>
      <c r="CA314" s="12"/>
      <c r="CC314" s="13"/>
      <c r="CE314" s="13"/>
      <c r="CI314" s="12"/>
      <c r="CK314" s="13"/>
      <c r="CL314" s="13"/>
    </row>
    <row r="315" spans="1:90" x14ac:dyDescent="0.45">
      <c r="A315">
        <v>4</v>
      </c>
      <c r="B315" s="2">
        <v>44308</v>
      </c>
      <c r="C315" s="2">
        <v>44309</v>
      </c>
      <c r="D315" t="s">
        <v>27</v>
      </c>
      <c r="E315" t="s">
        <v>79</v>
      </c>
      <c r="F315" t="s">
        <v>476</v>
      </c>
      <c r="G315">
        <v>2700</v>
      </c>
      <c r="H315">
        <v>2700</v>
      </c>
      <c r="I315">
        <v>1</v>
      </c>
      <c r="J315">
        <v>633.25</v>
      </c>
      <c r="K315">
        <v>1709775</v>
      </c>
      <c r="L315">
        <v>647.1</v>
      </c>
      <c r="M315">
        <v>37395.000000000058</v>
      </c>
      <c r="N315">
        <v>466.68757499999998</v>
      </c>
      <c r="O315">
        <v>36928.312425000055</v>
      </c>
      <c r="P315">
        <v>1747170</v>
      </c>
      <c r="Q315" t="s">
        <v>93</v>
      </c>
      <c r="R315">
        <v>1</v>
      </c>
      <c r="S315">
        <v>0</v>
      </c>
      <c r="T315">
        <v>1</v>
      </c>
      <c r="U315">
        <v>0</v>
      </c>
      <c r="V315">
        <v>900</v>
      </c>
      <c r="W315">
        <v>300</v>
      </c>
      <c r="X315">
        <v>114000</v>
      </c>
      <c r="Y315">
        <v>92500</v>
      </c>
      <c r="Z315">
        <v>4000000</v>
      </c>
      <c r="AA315">
        <v>2</v>
      </c>
      <c r="AC315" t="s">
        <v>681</v>
      </c>
      <c r="AD315" t="s">
        <v>571</v>
      </c>
      <c r="AE315" s="12">
        <v>44308.486111111109</v>
      </c>
      <c r="AF315">
        <v>724.50739999999996</v>
      </c>
      <c r="AG315" s="12">
        <v>44309.392361111109</v>
      </c>
      <c r="AH315" s="8">
        <v>740.7029</v>
      </c>
      <c r="AI315" s="13">
        <v>2.24E-2</v>
      </c>
      <c r="AJ315">
        <v>33677.800000000003</v>
      </c>
      <c r="AK315" s="13">
        <v>2.24E-2</v>
      </c>
      <c r="AL315">
        <v>2079.4540000000002</v>
      </c>
      <c r="AM315">
        <v>1506579.88</v>
      </c>
      <c r="AN315">
        <v>-2433422.79</v>
      </c>
      <c r="AO315" s="12">
        <v>82</v>
      </c>
      <c r="AP315">
        <v>410.7</v>
      </c>
      <c r="AQ315" s="13">
        <v>-6.1000000000000004E-3</v>
      </c>
      <c r="AR315" s="13">
        <v>2.9899999999999999E-2</v>
      </c>
      <c r="AS315" t="s">
        <v>572</v>
      </c>
      <c r="AU315" s="2">
        <v>44308</v>
      </c>
      <c r="AV315" t="s">
        <v>79</v>
      </c>
      <c r="AW315">
        <v>633.25</v>
      </c>
      <c r="AX315">
        <v>647.1</v>
      </c>
      <c r="AZ315" s="2">
        <f t="shared" si="28"/>
        <v>44308</v>
      </c>
      <c r="BA315" t="s">
        <v>98</v>
      </c>
      <c r="BB315">
        <v>724.50739999999996</v>
      </c>
      <c r="BC315" s="8">
        <v>740.7029</v>
      </c>
      <c r="BE315" t="str">
        <f t="shared" si="29"/>
        <v>ADANIPORTS44308</v>
      </c>
      <c r="BF315">
        <v>1</v>
      </c>
      <c r="BH315" t="str">
        <f t="shared" si="30"/>
        <v>JSWSTEEL44308</v>
      </c>
      <c r="BI315">
        <v>1</v>
      </c>
      <c r="BL315" t="str">
        <f t="shared" si="31"/>
        <v>JSWSTEEL44308</v>
      </c>
      <c r="BM315">
        <v>1</v>
      </c>
      <c r="BN315">
        <f t="shared" si="32"/>
        <v>1</v>
      </c>
      <c r="BR315" t="str">
        <f t="shared" si="33"/>
        <v>ADANIPORTS44308</v>
      </c>
      <c r="BS315">
        <v>1</v>
      </c>
      <c r="BT315">
        <f t="shared" si="34"/>
        <v>1</v>
      </c>
      <c r="BY315" s="12"/>
      <c r="CA315" s="12"/>
      <c r="CC315" s="13"/>
      <c r="CE315" s="13"/>
      <c r="CI315" s="12"/>
      <c r="CK315" s="13"/>
      <c r="CL315" s="13"/>
    </row>
    <row r="316" spans="1:90" x14ac:dyDescent="0.45">
      <c r="A316">
        <v>5</v>
      </c>
      <c r="B316" s="2">
        <v>44308</v>
      </c>
      <c r="C316" s="2">
        <v>44309</v>
      </c>
      <c r="D316" t="s">
        <v>27</v>
      </c>
      <c r="E316" t="s">
        <v>34</v>
      </c>
      <c r="F316" t="s">
        <v>479</v>
      </c>
      <c r="G316">
        <v>407</v>
      </c>
      <c r="H316">
        <v>1628</v>
      </c>
      <c r="I316">
        <v>4</v>
      </c>
      <c r="J316">
        <v>1060.05</v>
      </c>
      <c r="K316">
        <v>1725761.4</v>
      </c>
      <c r="L316">
        <v>1080.25</v>
      </c>
      <c r="M316">
        <v>32885.600000000071</v>
      </c>
      <c r="N316">
        <v>470.39513399999998</v>
      </c>
      <c r="O316">
        <v>32415.204866000073</v>
      </c>
      <c r="P316">
        <v>1758647</v>
      </c>
      <c r="Q316" t="s">
        <v>93</v>
      </c>
      <c r="R316">
        <v>1</v>
      </c>
      <c r="S316">
        <v>0</v>
      </c>
      <c r="T316">
        <v>1</v>
      </c>
      <c r="U316">
        <v>0</v>
      </c>
      <c r="V316">
        <v>900</v>
      </c>
      <c r="W316">
        <v>300</v>
      </c>
      <c r="X316">
        <v>114000</v>
      </c>
      <c r="Y316">
        <v>92500</v>
      </c>
      <c r="Z316">
        <v>4000000</v>
      </c>
      <c r="AA316">
        <v>2</v>
      </c>
      <c r="AC316" t="s">
        <v>670</v>
      </c>
      <c r="AD316" t="s">
        <v>571</v>
      </c>
      <c r="AE316" s="12">
        <v>44308.486111111109</v>
      </c>
      <c r="AF316">
        <v>633.50049999999999</v>
      </c>
      <c r="AG316" s="12">
        <v>44309.392361111109</v>
      </c>
      <c r="AH316" s="8">
        <v>646.97040000000004</v>
      </c>
      <c r="AI316" s="13">
        <v>2.1299999999999999E-2</v>
      </c>
      <c r="AJ316">
        <v>32033.88</v>
      </c>
      <c r="AK316" s="13">
        <v>2.1299999999999999E-2</v>
      </c>
      <c r="AL316">
        <v>2378.183</v>
      </c>
      <c r="AM316">
        <v>1506579.88</v>
      </c>
      <c r="AN316">
        <v>-2401388.91</v>
      </c>
      <c r="AO316" s="12">
        <v>82</v>
      </c>
      <c r="AP316">
        <v>390.66</v>
      </c>
      <c r="AQ316" s="13">
        <v>-2.8999999999999998E-3</v>
      </c>
      <c r="AR316" s="13">
        <v>2.9399999999999999E-2</v>
      </c>
      <c r="AS316" t="s">
        <v>572</v>
      </c>
      <c r="AU316" s="2">
        <v>44308</v>
      </c>
      <c r="AV316" t="s">
        <v>34</v>
      </c>
      <c r="AW316">
        <v>1060.05</v>
      </c>
      <c r="AX316">
        <v>1080.25</v>
      </c>
      <c r="AZ316" s="2">
        <f t="shared" si="28"/>
        <v>44308</v>
      </c>
      <c r="BA316" t="s">
        <v>79</v>
      </c>
      <c r="BB316">
        <v>633.50049999999999</v>
      </c>
      <c r="BC316" s="8">
        <v>646.97040000000004</v>
      </c>
      <c r="BE316" t="str">
        <f t="shared" si="29"/>
        <v>JSWSTEEL44308</v>
      </c>
      <c r="BF316">
        <v>1</v>
      </c>
      <c r="BH316" t="str">
        <f t="shared" si="30"/>
        <v>PVR44308</v>
      </c>
      <c r="BI316">
        <v>1</v>
      </c>
      <c r="BL316" t="str">
        <f t="shared" si="31"/>
        <v>PVR44308</v>
      </c>
      <c r="BM316">
        <v>1</v>
      </c>
      <c r="BN316">
        <f t="shared" si="32"/>
        <v>1</v>
      </c>
      <c r="BR316" t="str">
        <f t="shared" si="33"/>
        <v>JSWSTEEL44308</v>
      </c>
      <c r="BS316">
        <v>1</v>
      </c>
      <c r="BT316">
        <f t="shared" si="34"/>
        <v>1</v>
      </c>
      <c r="BY316" s="12"/>
      <c r="CA316" s="12"/>
      <c r="CC316" s="13"/>
      <c r="CE316" s="13"/>
      <c r="CI316" s="12"/>
      <c r="CK316" s="13"/>
      <c r="CL316" s="13"/>
    </row>
    <row r="317" spans="1:90" x14ac:dyDescent="0.45">
      <c r="A317">
        <v>6</v>
      </c>
      <c r="B317" s="2">
        <v>44308</v>
      </c>
      <c r="C317" s="2">
        <v>44309</v>
      </c>
      <c r="D317" t="s">
        <v>27</v>
      </c>
      <c r="E317" t="s">
        <v>80</v>
      </c>
      <c r="F317" t="s">
        <v>399</v>
      </c>
      <c r="G317">
        <v>1700</v>
      </c>
      <c r="H317">
        <v>1700</v>
      </c>
      <c r="I317">
        <v>1</v>
      </c>
      <c r="J317">
        <v>933.5</v>
      </c>
      <c r="K317">
        <v>1586950</v>
      </c>
      <c r="L317">
        <v>940</v>
      </c>
      <c r="M317">
        <v>11050</v>
      </c>
      <c r="N317">
        <v>429.96825000000001</v>
      </c>
      <c r="O317">
        <v>10620.03175</v>
      </c>
      <c r="P317">
        <v>1598000</v>
      </c>
      <c r="Q317" t="s">
        <v>93</v>
      </c>
      <c r="R317">
        <v>1</v>
      </c>
      <c r="S317">
        <v>0</v>
      </c>
      <c r="T317">
        <v>1</v>
      </c>
      <c r="U317">
        <v>0</v>
      </c>
      <c r="V317">
        <v>900</v>
      </c>
      <c r="W317">
        <v>300</v>
      </c>
      <c r="X317">
        <v>114000</v>
      </c>
      <c r="Y317">
        <v>92500</v>
      </c>
      <c r="Z317">
        <v>4000000</v>
      </c>
      <c r="AA317">
        <v>2</v>
      </c>
      <c r="AC317" t="s">
        <v>674</v>
      </c>
      <c r="AD317" t="s">
        <v>571</v>
      </c>
      <c r="AE317" s="12">
        <v>44308.486111111109</v>
      </c>
      <c r="AF317">
        <v>1060.471</v>
      </c>
      <c r="AG317" s="12">
        <v>44309.392361111109</v>
      </c>
      <c r="AH317" s="8">
        <v>1080.0119999999999</v>
      </c>
      <c r="AI317" s="13">
        <v>1.84E-2</v>
      </c>
      <c r="AJ317">
        <v>27761.31</v>
      </c>
      <c r="AK317" s="13">
        <v>1.84E-2</v>
      </c>
      <c r="AL317">
        <v>1420.67</v>
      </c>
      <c r="AM317">
        <v>1506579.88</v>
      </c>
      <c r="AN317">
        <v>-2373627.59</v>
      </c>
      <c r="AO317" s="12">
        <v>82</v>
      </c>
      <c r="AP317">
        <v>338.55</v>
      </c>
      <c r="AQ317" s="13">
        <v>-2.3E-3</v>
      </c>
      <c r="AR317" s="13">
        <v>5.2900000000000003E-2</v>
      </c>
      <c r="AS317" t="s">
        <v>572</v>
      </c>
      <c r="AU317" s="2">
        <v>44308</v>
      </c>
      <c r="AV317" t="s">
        <v>80</v>
      </c>
      <c r="AW317">
        <v>933.5</v>
      </c>
      <c r="AX317">
        <v>940</v>
      </c>
      <c r="AZ317" s="2">
        <f t="shared" si="28"/>
        <v>44308</v>
      </c>
      <c r="BA317" t="s">
        <v>34</v>
      </c>
      <c r="BB317">
        <v>1060.471</v>
      </c>
      <c r="BC317" s="8">
        <v>1080.0119999999999</v>
      </c>
      <c r="BE317" t="str">
        <f t="shared" si="29"/>
        <v>PVR44308</v>
      </c>
      <c r="BF317">
        <v>1</v>
      </c>
      <c r="BH317" t="str">
        <f t="shared" si="30"/>
        <v>TATASTEEL44308</v>
      </c>
      <c r="BI317">
        <v>1</v>
      </c>
      <c r="BL317" t="str">
        <f t="shared" si="31"/>
        <v>TATASTEEL44308</v>
      </c>
      <c r="BM317">
        <v>1</v>
      </c>
      <c r="BN317">
        <f t="shared" si="32"/>
        <v>1</v>
      </c>
      <c r="BR317" t="str">
        <f t="shared" si="33"/>
        <v>PVR44308</v>
      </c>
      <c r="BS317">
        <v>1</v>
      </c>
      <c r="BT317">
        <f t="shared" si="34"/>
        <v>1</v>
      </c>
      <c r="BY317" s="12"/>
      <c r="CA317" s="12"/>
      <c r="CC317" s="13"/>
      <c r="CE317" s="13"/>
      <c r="CI317" s="12"/>
      <c r="CK317" s="13"/>
      <c r="CL317" s="13"/>
    </row>
    <row r="318" spans="1:90" x14ac:dyDescent="0.45">
      <c r="A318">
        <v>7</v>
      </c>
      <c r="B318" s="2">
        <v>44308</v>
      </c>
      <c r="C318" s="2">
        <v>44309</v>
      </c>
      <c r="D318" t="s">
        <v>27</v>
      </c>
      <c r="E318" t="s">
        <v>119</v>
      </c>
      <c r="F318" t="s">
        <v>404</v>
      </c>
      <c r="G318">
        <v>3200</v>
      </c>
      <c r="H318">
        <v>3200</v>
      </c>
      <c r="I318">
        <v>1</v>
      </c>
      <c r="J318">
        <v>493.8</v>
      </c>
      <c r="K318">
        <v>1580160</v>
      </c>
      <c r="L318">
        <v>485.25</v>
      </c>
      <c r="M318">
        <v>-27360.000000000036</v>
      </c>
      <c r="N318">
        <v>422.94960000000003</v>
      </c>
      <c r="O318">
        <v>-27782.949600000036</v>
      </c>
      <c r="P318">
        <v>1552800</v>
      </c>
      <c r="Q318" t="s">
        <v>93</v>
      </c>
      <c r="R318">
        <v>1</v>
      </c>
      <c r="S318">
        <v>0</v>
      </c>
      <c r="T318">
        <v>1</v>
      </c>
      <c r="U318">
        <v>0</v>
      </c>
      <c r="V318">
        <v>900</v>
      </c>
      <c r="W318">
        <v>300</v>
      </c>
      <c r="X318">
        <v>114000</v>
      </c>
      <c r="Y318">
        <v>92500</v>
      </c>
      <c r="Z318">
        <v>4000000</v>
      </c>
      <c r="AA318">
        <v>2</v>
      </c>
      <c r="AC318" t="s">
        <v>595</v>
      </c>
      <c r="AD318" t="s">
        <v>571</v>
      </c>
      <c r="AE318" s="12">
        <v>44308.486111111109</v>
      </c>
      <c r="AF318">
        <v>933.90260000000001</v>
      </c>
      <c r="AG318" s="12">
        <v>44309.392361111109</v>
      </c>
      <c r="AH318" s="8">
        <v>939.18020000000001</v>
      </c>
      <c r="AI318" s="13">
        <v>5.7000000000000002E-3</v>
      </c>
      <c r="AJ318">
        <v>8513.8700000000008</v>
      </c>
      <c r="AK318" s="13">
        <v>5.7000000000000002E-3</v>
      </c>
      <c r="AL318">
        <v>1613.2090000000001</v>
      </c>
      <c r="AM318">
        <v>1506579.88</v>
      </c>
      <c r="AN318">
        <v>-2365113.7200000002</v>
      </c>
      <c r="AO318" s="12">
        <v>82</v>
      </c>
      <c r="AP318">
        <v>103.83</v>
      </c>
      <c r="AQ318" s="13">
        <v>-1.37E-2</v>
      </c>
      <c r="AR318" s="13">
        <v>1.2999999999999999E-2</v>
      </c>
      <c r="AS318" t="s">
        <v>572</v>
      </c>
      <c r="AU318" s="2">
        <v>44308</v>
      </c>
      <c r="AV318" t="s">
        <v>119</v>
      </c>
      <c r="AW318">
        <v>493.8</v>
      </c>
      <c r="AX318">
        <v>485.25</v>
      </c>
      <c r="AZ318" s="2">
        <f t="shared" si="28"/>
        <v>44308</v>
      </c>
      <c r="BA318" t="s">
        <v>80</v>
      </c>
      <c r="BB318">
        <v>933.90260000000001</v>
      </c>
      <c r="BC318" s="8">
        <v>939.18020000000001</v>
      </c>
      <c r="BE318" t="str">
        <f t="shared" si="29"/>
        <v>TATASTEEL44308</v>
      </c>
      <c r="BF318">
        <v>1</v>
      </c>
      <c r="BH318" t="str">
        <f t="shared" si="30"/>
        <v>WIPRO44308</v>
      </c>
      <c r="BI318">
        <v>1</v>
      </c>
      <c r="BL318" t="str">
        <f t="shared" si="31"/>
        <v>WIPRO44308</v>
      </c>
      <c r="BM318">
        <v>1</v>
      </c>
      <c r="BN318">
        <f t="shared" si="32"/>
        <v>1</v>
      </c>
      <c r="BR318" t="str">
        <f t="shared" si="33"/>
        <v>TATASTEEL44308</v>
      </c>
      <c r="BS318">
        <v>1</v>
      </c>
      <c r="BT318">
        <f t="shared" si="34"/>
        <v>1</v>
      </c>
      <c r="BY318" s="12"/>
      <c r="CA318" s="12"/>
      <c r="CC318" s="13"/>
      <c r="CE318" s="13"/>
      <c r="CI318" s="12"/>
      <c r="CK318" s="13"/>
      <c r="CL318" s="13"/>
    </row>
    <row r="319" spans="1:90" x14ac:dyDescent="0.45">
      <c r="A319">
        <v>1</v>
      </c>
      <c r="B319" s="2">
        <v>44309</v>
      </c>
      <c r="C319" s="2">
        <v>44312</v>
      </c>
      <c r="D319" t="s">
        <v>27</v>
      </c>
      <c r="E319" t="s">
        <v>124</v>
      </c>
      <c r="F319" t="s">
        <v>492</v>
      </c>
      <c r="G319">
        <v>5400</v>
      </c>
      <c r="H319">
        <v>10800</v>
      </c>
      <c r="I319">
        <v>2</v>
      </c>
      <c r="J319">
        <v>135.1</v>
      </c>
      <c r="K319">
        <v>1459080</v>
      </c>
      <c r="L319">
        <v>132.75</v>
      </c>
      <c r="M319">
        <v>-25379.999999999938</v>
      </c>
      <c r="N319">
        <v>390.52530000000002</v>
      </c>
      <c r="O319">
        <v>-25770.525299999939</v>
      </c>
      <c r="P319">
        <v>1433700</v>
      </c>
      <c r="Q319" t="s">
        <v>93</v>
      </c>
      <c r="R319">
        <v>1</v>
      </c>
      <c r="S319">
        <v>0</v>
      </c>
      <c r="T319">
        <v>1</v>
      </c>
      <c r="U319">
        <v>0</v>
      </c>
      <c r="V319">
        <v>900</v>
      </c>
      <c r="W319">
        <v>300</v>
      </c>
      <c r="X319">
        <v>114000</v>
      </c>
      <c r="Y319">
        <v>92500</v>
      </c>
      <c r="Z319">
        <v>4000000</v>
      </c>
      <c r="AA319">
        <v>2</v>
      </c>
      <c r="AC319" t="s">
        <v>600</v>
      </c>
      <c r="AD319" t="s">
        <v>571</v>
      </c>
      <c r="AE319" s="12">
        <v>44308.486111111109</v>
      </c>
      <c r="AF319">
        <v>494.01659999999998</v>
      </c>
      <c r="AG319" s="12">
        <v>44309.392361111109</v>
      </c>
      <c r="AH319" s="8">
        <v>485.04199999999997</v>
      </c>
      <c r="AI319" s="13">
        <v>-1.8200000000000001E-2</v>
      </c>
      <c r="AJ319">
        <v>-27369.43</v>
      </c>
      <c r="AK319" s="13">
        <v>-1.8200000000000001E-2</v>
      </c>
      <c r="AL319">
        <v>3049.654</v>
      </c>
      <c r="AM319">
        <v>1506579.88</v>
      </c>
      <c r="AN319">
        <v>-2392483.15</v>
      </c>
      <c r="AO319" s="12">
        <v>82</v>
      </c>
      <c r="AP319">
        <v>-333.77</v>
      </c>
      <c r="AQ319" s="13">
        <v>-3.4700000000000002E-2</v>
      </c>
      <c r="AR319" s="13">
        <v>4.0000000000000002E-4</v>
      </c>
      <c r="AS319" t="s">
        <v>572</v>
      </c>
      <c r="AU319" s="2">
        <v>44309</v>
      </c>
      <c r="AV319" t="s">
        <v>124</v>
      </c>
      <c r="AW319">
        <v>135.1</v>
      </c>
      <c r="AX319">
        <v>132.75</v>
      </c>
      <c r="AZ319" s="2">
        <f t="shared" si="28"/>
        <v>44308</v>
      </c>
      <c r="BA319" t="s">
        <v>119</v>
      </c>
      <c r="BB319">
        <v>494.01659999999998</v>
      </c>
      <c r="BC319" s="8">
        <v>485.04199999999997</v>
      </c>
      <c r="BE319" t="str">
        <f t="shared" si="29"/>
        <v>WIPRO44308</v>
      </c>
      <c r="BF319">
        <v>1</v>
      </c>
      <c r="BH319" t="str">
        <f t="shared" si="30"/>
        <v>CANBK44309</v>
      </c>
      <c r="BI319">
        <v>1</v>
      </c>
      <c r="BL319" t="str">
        <f t="shared" si="31"/>
        <v>CANBK44309</v>
      </c>
      <c r="BM319">
        <v>1</v>
      </c>
      <c r="BN319">
        <f t="shared" si="32"/>
        <v>1</v>
      </c>
      <c r="BR319" t="str">
        <f t="shared" si="33"/>
        <v>WIPRO44308</v>
      </c>
      <c r="BS319">
        <v>1</v>
      </c>
      <c r="BT319">
        <f t="shared" si="34"/>
        <v>1</v>
      </c>
      <c r="BY319" s="12"/>
      <c r="CA319" s="12"/>
      <c r="CC319" s="13"/>
      <c r="CE319" s="13"/>
      <c r="CI319" s="12"/>
      <c r="CK319" s="13"/>
      <c r="CL319" s="13"/>
    </row>
    <row r="320" spans="1:90" x14ac:dyDescent="0.45">
      <c r="A320">
        <v>2</v>
      </c>
      <c r="B320" s="2">
        <v>44309</v>
      </c>
      <c r="C320" s="2">
        <v>44312</v>
      </c>
      <c r="D320" t="s">
        <v>27</v>
      </c>
      <c r="E320" t="s">
        <v>172</v>
      </c>
      <c r="F320" t="s">
        <v>488</v>
      </c>
      <c r="G320">
        <v>3100</v>
      </c>
      <c r="H320">
        <v>9300</v>
      </c>
      <c r="I320">
        <v>3</v>
      </c>
      <c r="J320">
        <v>164.65</v>
      </c>
      <c r="K320">
        <v>1531245</v>
      </c>
      <c r="L320">
        <v>165.03333332999901</v>
      </c>
      <c r="M320">
        <v>3564.9999689907418</v>
      </c>
      <c r="N320">
        <v>413.91742499581375</v>
      </c>
      <c r="O320">
        <v>3151.0825439949281</v>
      </c>
      <c r="P320">
        <v>1534809.9999689907</v>
      </c>
      <c r="Q320" t="s">
        <v>93</v>
      </c>
      <c r="R320">
        <v>1</v>
      </c>
      <c r="S320">
        <v>0</v>
      </c>
      <c r="T320">
        <v>2</v>
      </c>
      <c r="U320">
        <v>0</v>
      </c>
      <c r="V320">
        <v>900</v>
      </c>
      <c r="W320">
        <v>300</v>
      </c>
      <c r="X320">
        <v>114000</v>
      </c>
      <c r="Y320">
        <v>92500</v>
      </c>
      <c r="Z320">
        <v>4000000</v>
      </c>
      <c r="AA320">
        <v>2</v>
      </c>
      <c r="AC320" t="s">
        <v>695</v>
      </c>
      <c r="AD320" t="s">
        <v>571</v>
      </c>
      <c r="AE320" s="12">
        <v>44308.489583333336</v>
      </c>
      <c r="AF320">
        <v>2838.5859999999998</v>
      </c>
      <c r="AG320" s="12">
        <v>44309.395833333336</v>
      </c>
      <c r="AH320" s="8">
        <v>2808.1889999999999</v>
      </c>
      <c r="AI320" s="13">
        <v>-1.0699999999999999E-2</v>
      </c>
      <c r="AJ320">
        <v>-16132.56</v>
      </c>
      <c r="AK320" s="13">
        <v>-1.0699999999999999E-2</v>
      </c>
      <c r="AL320">
        <v>530.72879999999998</v>
      </c>
      <c r="AM320">
        <v>1506519.5</v>
      </c>
      <c r="AN320">
        <v>-2408615.71</v>
      </c>
      <c r="AO320" s="12">
        <v>82</v>
      </c>
      <c r="AP320">
        <v>-196.74</v>
      </c>
      <c r="AQ320" s="13">
        <v>-3.3300000000000003E-2</v>
      </c>
      <c r="AR320" s="13">
        <v>3.5000000000000001E-3</v>
      </c>
      <c r="AS320" t="s">
        <v>572</v>
      </c>
      <c r="AU320" s="2">
        <v>44309</v>
      </c>
      <c r="AV320" t="s">
        <v>172</v>
      </c>
      <c r="AW320">
        <v>164.65</v>
      </c>
      <c r="AX320">
        <v>165.03333332999901</v>
      </c>
      <c r="AZ320" s="2">
        <f t="shared" si="28"/>
        <v>44308</v>
      </c>
      <c r="BA320" t="s">
        <v>173</v>
      </c>
      <c r="BB320">
        <v>2838.5859999999998</v>
      </c>
      <c r="BC320" s="8">
        <v>2808.1889999999999</v>
      </c>
      <c r="BE320" t="str">
        <f t="shared" si="29"/>
        <v>ALKEM44308</v>
      </c>
      <c r="BF320">
        <v>1</v>
      </c>
      <c r="BH320" t="str">
        <f t="shared" si="30"/>
        <v>CUB44309</v>
      </c>
      <c r="BI320">
        <v>1</v>
      </c>
      <c r="BL320" t="str">
        <f t="shared" si="31"/>
        <v>CUB44309</v>
      </c>
      <c r="BM320">
        <v>1</v>
      </c>
      <c r="BN320">
        <f t="shared" si="32"/>
        <v>1</v>
      </c>
      <c r="BR320" t="str">
        <f t="shared" si="33"/>
        <v>ALKEM44308</v>
      </c>
      <c r="BS320">
        <v>1</v>
      </c>
      <c r="BT320">
        <f t="shared" si="34"/>
        <v>1</v>
      </c>
      <c r="BY320" s="12"/>
      <c r="CA320" s="12"/>
      <c r="CC320" s="13"/>
      <c r="CE320" s="13"/>
      <c r="CI320" s="12"/>
      <c r="CK320" s="13"/>
      <c r="CL320" s="13"/>
    </row>
    <row r="321" spans="1:90" x14ac:dyDescent="0.45">
      <c r="A321">
        <v>3</v>
      </c>
      <c r="B321" s="2">
        <v>44309</v>
      </c>
      <c r="C321" s="2">
        <v>44312</v>
      </c>
      <c r="D321" t="s">
        <v>27</v>
      </c>
      <c r="E321" t="s">
        <v>44</v>
      </c>
      <c r="F321" t="s">
        <v>400</v>
      </c>
      <c r="G321">
        <v>1500</v>
      </c>
      <c r="H321">
        <v>3000</v>
      </c>
      <c r="I321">
        <v>2</v>
      </c>
      <c r="J321">
        <v>515.95000000000005</v>
      </c>
      <c r="K321">
        <v>1547850.0000000002</v>
      </c>
      <c r="L321">
        <v>507.55</v>
      </c>
      <c r="M321">
        <v>-25200.000000000102</v>
      </c>
      <c r="N321">
        <v>414.51749999999998</v>
      </c>
      <c r="O321">
        <v>-25614.517500000104</v>
      </c>
      <c r="P321">
        <v>1522650</v>
      </c>
      <c r="Q321" t="s">
        <v>93</v>
      </c>
      <c r="R321">
        <v>2</v>
      </c>
      <c r="S321">
        <v>1</v>
      </c>
      <c r="T321">
        <v>1</v>
      </c>
      <c r="U321">
        <v>0</v>
      </c>
      <c r="V321">
        <v>900</v>
      </c>
      <c r="W321">
        <v>300</v>
      </c>
      <c r="X321">
        <v>114500</v>
      </c>
      <c r="Y321">
        <v>92500</v>
      </c>
      <c r="Z321">
        <v>4000000</v>
      </c>
      <c r="AA321">
        <v>2</v>
      </c>
      <c r="AC321" t="s">
        <v>616</v>
      </c>
      <c r="AD321" t="s">
        <v>571</v>
      </c>
      <c r="AE321" s="12">
        <v>44308.489583333336</v>
      </c>
      <c r="AF321">
        <v>182.33160000000001</v>
      </c>
      <c r="AG321" s="12">
        <v>44309.395833333336</v>
      </c>
      <c r="AH321" s="8">
        <v>177.17269999999999</v>
      </c>
      <c r="AI321" s="13">
        <v>-2.8299999999999999E-2</v>
      </c>
      <c r="AJ321">
        <v>-42625.55</v>
      </c>
      <c r="AK321" s="13">
        <v>-2.8299999999999999E-2</v>
      </c>
      <c r="AL321">
        <v>8262.527</v>
      </c>
      <c r="AM321">
        <v>1506519.5</v>
      </c>
      <c r="AN321">
        <v>-2451241.2599999998</v>
      </c>
      <c r="AO321" s="12">
        <v>82</v>
      </c>
      <c r="AP321">
        <v>-519.82000000000005</v>
      </c>
      <c r="AQ321" s="13">
        <v>-4.1000000000000002E-2</v>
      </c>
      <c r="AR321" s="13">
        <v>3.0999999999999999E-3</v>
      </c>
      <c r="AS321" t="s">
        <v>572</v>
      </c>
      <c r="AU321" s="2">
        <v>44309</v>
      </c>
      <c r="AV321" t="s">
        <v>44</v>
      </c>
      <c r="AW321">
        <v>515.95000000000005</v>
      </c>
      <c r="AX321">
        <v>507.55</v>
      </c>
      <c r="AZ321" s="2">
        <f t="shared" si="28"/>
        <v>44308</v>
      </c>
      <c r="BA321" t="s">
        <v>66</v>
      </c>
      <c r="BB321">
        <v>182.33160000000001</v>
      </c>
      <c r="BC321" s="8">
        <v>177.17269999999999</v>
      </c>
      <c r="BE321" t="str">
        <f t="shared" si="29"/>
        <v>IBULHSGFIN44308</v>
      </c>
      <c r="BF321">
        <v>1</v>
      </c>
      <c r="BH321" t="str">
        <f t="shared" si="30"/>
        <v>ICICIPRULI44309</v>
      </c>
      <c r="BI321">
        <v>1</v>
      </c>
      <c r="BL321" t="str">
        <f t="shared" si="31"/>
        <v>ICICIPRULI44309</v>
      </c>
      <c r="BM321">
        <v>1</v>
      </c>
      <c r="BN321">
        <f t="shared" si="32"/>
        <v>1</v>
      </c>
      <c r="BR321" t="str">
        <f t="shared" si="33"/>
        <v>IBULHSGFIN44308</v>
      </c>
      <c r="BS321">
        <v>1</v>
      </c>
      <c r="BT321">
        <f t="shared" si="34"/>
        <v>1</v>
      </c>
      <c r="BY321" s="12"/>
      <c r="CA321" s="12"/>
      <c r="CC321" s="13"/>
      <c r="CE321" s="13"/>
      <c r="CI321" s="12"/>
      <c r="CK321" s="13"/>
      <c r="CL321" s="13"/>
    </row>
    <row r="322" spans="1:90" x14ac:dyDescent="0.45">
      <c r="A322">
        <v>4</v>
      </c>
      <c r="B322" s="2">
        <v>44309</v>
      </c>
      <c r="C322" s="2">
        <v>44312</v>
      </c>
      <c r="D322" t="s">
        <v>27</v>
      </c>
      <c r="E322" t="s">
        <v>168</v>
      </c>
      <c r="F322" t="s">
        <v>480</v>
      </c>
      <c r="G322">
        <v>200</v>
      </c>
      <c r="H322">
        <v>600</v>
      </c>
      <c r="I322">
        <v>3</v>
      </c>
      <c r="J322">
        <v>2649.5</v>
      </c>
      <c r="K322">
        <v>1589700</v>
      </c>
      <c r="L322">
        <v>2623.53333333</v>
      </c>
      <c r="M322">
        <v>-15580.000001999997</v>
      </c>
      <c r="N322">
        <v>427.11569999973</v>
      </c>
      <c r="O322">
        <v>-16007.115701999726</v>
      </c>
      <c r="P322">
        <v>1574119.999998</v>
      </c>
      <c r="Q322" t="s">
        <v>93</v>
      </c>
      <c r="R322">
        <v>3</v>
      </c>
      <c r="S322">
        <v>2</v>
      </c>
      <c r="T322">
        <v>2</v>
      </c>
      <c r="U322">
        <v>0</v>
      </c>
      <c r="V322">
        <v>900</v>
      </c>
      <c r="W322">
        <v>300</v>
      </c>
      <c r="X322">
        <v>115500</v>
      </c>
      <c r="Y322">
        <v>92500</v>
      </c>
      <c r="Z322">
        <v>4000000</v>
      </c>
      <c r="AA322">
        <v>2</v>
      </c>
      <c r="AC322" t="s">
        <v>689</v>
      </c>
      <c r="AD322" t="s">
        <v>571</v>
      </c>
      <c r="AE322" s="12">
        <v>44309.486111111109</v>
      </c>
      <c r="AF322">
        <v>135.13939999999999</v>
      </c>
      <c r="AG322" s="12">
        <v>44312.392361111109</v>
      </c>
      <c r="AH322" s="8">
        <v>132.69739999999999</v>
      </c>
      <c r="AI322" s="13">
        <v>-1.8100000000000002E-2</v>
      </c>
      <c r="AJ322">
        <v>-27281.56</v>
      </c>
      <c r="AK322" s="13">
        <v>-1.8100000000000002E-2</v>
      </c>
      <c r="AL322">
        <v>11171.81</v>
      </c>
      <c r="AM322">
        <v>1509751.75</v>
      </c>
      <c r="AN322">
        <v>-2478522.8199999998</v>
      </c>
      <c r="AO322" s="12">
        <v>82</v>
      </c>
      <c r="AP322">
        <v>-332.7</v>
      </c>
      <c r="AQ322" s="13">
        <v>-3.9100000000000003E-2</v>
      </c>
      <c r="AR322" s="13">
        <v>6.4000000000000003E-3</v>
      </c>
      <c r="AS322" t="s">
        <v>572</v>
      </c>
      <c r="AU322" s="2">
        <v>44309</v>
      </c>
      <c r="AV322" t="s">
        <v>168</v>
      </c>
      <c r="AW322">
        <v>2649.5</v>
      </c>
      <c r="AX322">
        <v>2623.53333333</v>
      </c>
      <c r="AZ322" s="2">
        <f t="shared" si="28"/>
        <v>44309</v>
      </c>
      <c r="BA322" t="s">
        <v>124</v>
      </c>
      <c r="BB322">
        <v>135.13939999999999</v>
      </c>
      <c r="BC322" s="8">
        <v>132.69739999999999</v>
      </c>
      <c r="BE322" t="str">
        <f t="shared" si="29"/>
        <v>CANBK44309</v>
      </c>
      <c r="BF322">
        <v>1</v>
      </c>
      <c r="BH322" t="str">
        <f t="shared" si="30"/>
        <v>LTTS44309</v>
      </c>
      <c r="BI322">
        <v>1</v>
      </c>
      <c r="BL322" t="str">
        <f t="shared" si="31"/>
        <v>LTTS44309</v>
      </c>
      <c r="BM322">
        <v>1</v>
      </c>
      <c r="BN322">
        <f t="shared" si="32"/>
        <v>1</v>
      </c>
      <c r="BR322" t="str">
        <f t="shared" si="33"/>
        <v>CANBK44309</v>
      </c>
      <c r="BS322">
        <v>1</v>
      </c>
      <c r="BT322">
        <f t="shared" si="34"/>
        <v>1</v>
      </c>
      <c r="BY322" s="12"/>
      <c r="CA322" s="12"/>
      <c r="CC322" s="13"/>
      <c r="CE322" s="13"/>
      <c r="CI322" s="12"/>
      <c r="CK322" s="13"/>
      <c r="CL322" s="13"/>
    </row>
    <row r="323" spans="1:90" x14ac:dyDescent="0.45">
      <c r="A323">
        <v>5</v>
      </c>
      <c r="B323" s="2">
        <v>44309</v>
      </c>
      <c r="C323" s="2">
        <v>44312</v>
      </c>
      <c r="D323" t="s">
        <v>27</v>
      </c>
      <c r="E323" t="s">
        <v>147</v>
      </c>
      <c r="F323" t="s">
        <v>430</v>
      </c>
      <c r="G323">
        <v>250</v>
      </c>
      <c r="H323">
        <v>250</v>
      </c>
      <c r="I323">
        <v>1</v>
      </c>
      <c r="J323">
        <v>4926.3</v>
      </c>
      <c r="K323">
        <v>1231575</v>
      </c>
      <c r="L323">
        <v>4927.45</v>
      </c>
      <c r="M323">
        <v>287.49999999990905</v>
      </c>
      <c r="N323">
        <v>332.56406249999998</v>
      </c>
      <c r="O323">
        <v>-45.064062500090927</v>
      </c>
      <c r="P323">
        <v>1231862.5</v>
      </c>
      <c r="Q323" t="s">
        <v>93</v>
      </c>
      <c r="R323">
        <v>1</v>
      </c>
      <c r="S323">
        <v>0</v>
      </c>
      <c r="T323">
        <v>1</v>
      </c>
      <c r="U323">
        <v>0</v>
      </c>
      <c r="V323">
        <v>900</v>
      </c>
      <c r="W323">
        <v>300</v>
      </c>
      <c r="X323">
        <v>114000</v>
      </c>
      <c r="Y323">
        <v>92500</v>
      </c>
      <c r="Z323">
        <v>4000000</v>
      </c>
      <c r="AA323">
        <v>2</v>
      </c>
      <c r="AC323" t="s">
        <v>626</v>
      </c>
      <c r="AD323" t="s">
        <v>571</v>
      </c>
      <c r="AE323" s="12">
        <v>44309.486111111109</v>
      </c>
      <c r="AF323">
        <v>4928.5309999999999</v>
      </c>
      <c r="AG323" s="12">
        <v>44312.392361111109</v>
      </c>
      <c r="AH323" s="8">
        <v>4929.7839999999997</v>
      </c>
      <c r="AI323" s="13">
        <v>2.9999999999999997E-4</v>
      </c>
      <c r="AJ323">
        <v>383.83</v>
      </c>
      <c r="AK323" s="13">
        <v>2.9999999999999997E-4</v>
      </c>
      <c r="AL323">
        <v>306.32900000000001</v>
      </c>
      <c r="AM323">
        <v>1509751.75</v>
      </c>
      <c r="AN323">
        <v>-2478138.9900000002</v>
      </c>
      <c r="AO323" s="12">
        <v>82</v>
      </c>
      <c r="AP323">
        <v>4.68</v>
      </c>
      <c r="AQ323" s="13">
        <v>-1.7999999999999999E-2</v>
      </c>
      <c r="AR323" s="13">
        <v>4.3E-3</v>
      </c>
      <c r="AS323" t="s">
        <v>572</v>
      </c>
      <c r="AU323" s="2">
        <v>44309</v>
      </c>
      <c r="AV323" t="s">
        <v>147</v>
      </c>
      <c r="AW323">
        <v>4926.3</v>
      </c>
      <c r="AX323">
        <v>4927.45</v>
      </c>
      <c r="AZ323" s="2">
        <f t="shared" si="28"/>
        <v>44309</v>
      </c>
      <c r="BA323" t="s">
        <v>147</v>
      </c>
      <c r="BB323">
        <v>4928.5309999999999</v>
      </c>
      <c r="BC323" s="8">
        <v>4929.7839999999997</v>
      </c>
      <c r="BE323" t="str">
        <f t="shared" si="29"/>
        <v>NAUKRI44309</v>
      </c>
      <c r="BF323">
        <v>1</v>
      </c>
      <c r="BH323" t="str">
        <f t="shared" si="30"/>
        <v>NAUKRI44309</v>
      </c>
      <c r="BI323">
        <v>1</v>
      </c>
      <c r="BL323" t="str">
        <f t="shared" si="31"/>
        <v>NAUKRI44309</v>
      </c>
      <c r="BM323">
        <v>1</v>
      </c>
      <c r="BN323">
        <f t="shared" si="32"/>
        <v>1</v>
      </c>
      <c r="BR323" t="str">
        <f t="shared" si="33"/>
        <v>NAUKRI44309</v>
      </c>
      <c r="BS323">
        <v>1</v>
      </c>
      <c r="BT323">
        <f t="shared" si="34"/>
        <v>1</v>
      </c>
      <c r="BY323" s="12"/>
      <c r="CA323" s="12"/>
      <c r="CC323" s="13"/>
      <c r="CE323" s="13"/>
      <c r="CI323" s="12"/>
      <c r="CK323" s="13"/>
      <c r="CL323" s="13"/>
    </row>
    <row r="324" spans="1:90" x14ac:dyDescent="0.45">
      <c r="A324">
        <v>6</v>
      </c>
      <c r="B324" s="2">
        <v>44309</v>
      </c>
      <c r="C324" s="2">
        <v>44312</v>
      </c>
      <c r="D324" t="s">
        <v>27</v>
      </c>
      <c r="E324" t="s">
        <v>141</v>
      </c>
      <c r="F324" t="s">
        <v>417</v>
      </c>
      <c r="G324">
        <v>5700</v>
      </c>
      <c r="H324">
        <v>17100</v>
      </c>
      <c r="I324">
        <v>3</v>
      </c>
      <c r="J324">
        <v>101.8</v>
      </c>
      <c r="K324">
        <v>1740780</v>
      </c>
      <c r="L324">
        <v>102.2</v>
      </c>
      <c r="M324">
        <v>6840.0000000000973</v>
      </c>
      <c r="N324">
        <v>470.93400000000003</v>
      </c>
      <c r="O324">
        <v>6369.0660000000971</v>
      </c>
      <c r="P324">
        <v>1747620</v>
      </c>
      <c r="Q324" t="s">
        <v>93</v>
      </c>
      <c r="R324">
        <v>1</v>
      </c>
      <c r="S324">
        <v>0</v>
      </c>
      <c r="T324">
        <v>1</v>
      </c>
      <c r="U324">
        <v>0</v>
      </c>
      <c r="V324">
        <v>900</v>
      </c>
      <c r="W324">
        <v>300</v>
      </c>
      <c r="X324">
        <v>114000</v>
      </c>
      <c r="Y324">
        <v>92500</v>
      </c>
      <c r="Z324">
        <v>4000000</v>
      </c>
      <c r="AA324">
        <v>2</v>
      </c>
      <c r="AC324" t="s">
        <v>613</v>
      </c>
      <c r="AD324" t="s">
        <v>571</v>
      </c>
      <c r="AE324" s="12">
        <v>44309.486111111109</v>
      </c>
      <c r="AF324">
        <v>101.8603</v>
      </c>
      <c r="AG324" s="12">
        <v>44312.392361111109</v>
      </c>
      <c r="AH324" s="8">
        <v>102.1489</v>
      </c>
      <c r="AI324" s="13">
        <v>2.8E-3</v>
      </c>
      <c r="AJ324">
        <v>4277.57</v>
      </c>
      <c r="AK324" s="13">
        <v>2.8E-3</v>
      </c>
      <c r="AL324">
        <v>14821.79</v>
      </c>
      <c r="AM324">
        <v>1509751.75</v>
      </c>
      <c r="AN324">
        <v>-2473861.4300000002</v>
      </c>
      <c r="AO324" s="12">
        <v>82</v>
      </c>
      <c r="AP324">
        <v>52.17</v>
      </c>
      <c r="AQ324" s="13">
        <v>-8.8999999999999999E-3</v>
      </c>
      <c r="AR324" s="13">
        <v>1.46E-2</v>
      </c>
      <c r="AS324" t="s">
        <v>572</v>
      </c>
      <c r="AU324" s="2">
        <v>44309</v>
      </c>
      <c r="AV324" t="s">
        <v>141</v>
      </c>
      <c r="AW324">
        <v>101.8</v>
      </c>
      <c r="AX324">
        <v>102.2</v>
      </c>
      <c r="AZ324" s="2">
        <f t="shared" si="28"/>
        <v>44309</v>
      </c>
      <c r="BA324" t="s">
        <v>141</v>
      </c>
      <c r="BB324">
        <v>101.8603</v>
      </c>
      <c r="BC324" s="8">
        <v>102.1489</v>
      </c>
      <c r="BE324" t="str">
        <f t="shared" si="29"/>
        <v>NTPC44309</v>
      </c>
      <c r="BF324">
        <v>1</v>
      </c>
      <c r="BH324" t="str">
        <f t="shared" si="30"/>
        <v>NTPC44309</v>
      </c>
      <c r="BI324">
        <v>1</v>
      </c>
      <c r="BL324" t="str">
        <f t="shared" si="31"/>
        <v>NTPC44309</v>
      </c>
      <c r="BM324">
        <v>1</v>
      </c>
      <c r="BN324">
        <f t="shared" si="32"/>
        <v>1</v>
      </c>
      <c r="BR324" t="str">
        <f t="shared" si="33"/>
        <v>NTPC44309</v>
      </c>
      <c r="BS324">
        <v>1</v>
      </c>
      <c r="BT324">
        <f t="shared" si="34"/>
        <v>1</v>
      </c>
      <c r="BY324" s="12"/>
      <c r="CA324" s="12"/>
      <c r="CC324" s="13"/>
      <c r="CE324" s="13"/>
      <c r="CI324" s="12"/>
      <c r="CK324" s="13"/>
      <c r="CL324" s="13"/>
    </row>
    <row r="325" spans="1:90" x14ac:dyDescent="0.45">
      <c r="A325">
        <v>7</v>
      </c>
      <c r="B325" s="2">
        <v>44309</v>
      </c>
      <c r="C325" s="2">
        <v>44312</v>
      </c>
      <c r="D325" t="s">
        <v>27</v>
      </c>
      <c r="E325" t="s">
        <v>42</v>
      </c>
      <c r="F325" t="s">
        <v>447</v>
      </c>
      <c r="G325">
        <v>4000</v>
      </c>
      <c r="H325">
        <v>8000</v>
      </c>
      <c r="I325">
        <v>2</v>
      </c>
      <c r="J325">
        <v>212.25</v>
      </c>
      <c r="K325">
        <v>1698000</v>
      </c>
      <c r="L325">
        <v>210.2</v>
      </c>
      <c r="M325">
        <v>-16400.000000000091</v>
      </c>
      <c r="N325">
        <v>456.24599999999998</v>
      </c>
      <c r="O325">
        <v>-16856.24600000009</v>
      </c>
      <c r="P325">
        <v>1681600</v>
      </c>
      <c r="Q325" t="s">
        <v>93</v>
      </c>
      <c r="R325">
        <v>1</v>
      </c>
      <c r="S325">
        <v>0</v>
      </c>
      <c r="T325">
        <v>1</v>
      </c>
      <c r="U325">
        <v>0</v>
      </c>
      <c r="V325">
        <v>900</v>
      </c>
      <c r="W325">
        <v>300</v>
      </c>
      <c r="X325">
        <v>114000</v>
      </c>
      <c r="Y325">
        <v>92500</v>
      </c>
      <c r="Z325">
        <v>4000000</v>
      </c>
      <c r="AA325">
        <v>2</v>
      </c>
      <c r="AC325" t="s">
        <v>645</v>
      </c>
      <c r="AD325" t="s">
        <v>571</v>
      </c>
      <c r="AE325" s="12">
        <v>44309.486111111109</v>
      </c>
      <c r="AF325">
        <v>159.25919999999999</v>
      </c>
      <c r="AG325" s="12">
        <v>44312.392361111109</v>
      </c>
      <c r="AH325" s="8">
        <v>157.57060000000001</v>
      </c>
      <c r="AI325" s="13">
        <v>-1.06E-2</v>
      </c>
      <c r="AJ325">
        <v>-16007.66</v>
      </c>
      <c r="AK325" s="13">
        <v>-1.06E-2</v>
      </c>
      <c r="AL325">
        <v>9479.8410000000003</v>
      </c>
      <c r="AM325">
        <v>1509751.75</v>
      </c>
      <c r="AN325">
        <v>-2489869.08</v>
      </c>
      <c r="AO325" s="12">
        <v>82</v>
      </c>
      <c r="AP325">
        <v>-195.22</v>
      </c>
      <c r="AQ325" s="13">
        <v>-1.2E-2</v>
      </c>
      <c r="AR325" s="13">
        <v>5.0000000000000001E-4</v>
      </c>
      <c r="AS325" t="s">
        <v>572</v>
      </c>
      <c r="AU325" s="2">
        <v>44309</v>
      </c>
      <c r="AV325" t="s">
        <v>42</v>
      </c>
      <c r="AW325">
        <v>212.25</v>
      </c>
      <c r="AX325">
        <v>210.2</v>
      </c>
      <c r="AZ325" s="2">
        <f t="shared" si="28"/>
        <v>44309</v>
      </c>
      <c r="BA325" t="s">
        <v>42</v>
      </c>
      <c r="BB325">
        <v>159.25919999999999</v>
      </c>
      <c r="BC325" s="8">
        <v>157.57060000000001</v>
      </c>
      <c r="BE325" t="str">
        <f t="shared" si="29"/>
        <v>POWERGRID44309</v>
      </c>
      <c r="BF325">
        <v>1</v>
      </c>
      <c r="BH325" t="str">
        <f t="shared" si="30"/>
        <v>POWERGRID44309</v>
      </c>
      <c r="BI325">
        <v>1</v>
      </c>
      <c r="BL325" t="str">
        <f t="shared" si="31"/>
        <v>POWERGRID44309</v>
      </c>
      <c r="BM325">
        <v>1</v>
      </c>
      <c r="BN325">
        <f t="shared" si="32"/>
        <v>1</v>
      </c>
      <c r="BR325" t="str">
        <f t="shared" si="33"/>
        <v>POWERGRID44309</v>
      </c>
      <c r="BS325">
        <v>1</v>
      </c>
      <c r="BT325">
        <f t="shared" si="34"/>
        <v>1</v>
      </c>
      <c r="BY325" s="12"/>
      <c r="CA325" s="12"/>
      <c r="CC325" s="13"/>
      <c r="CE325" s="13"/>
      <c r="CI325" s="12"/>
      <c r="CK325" s="13"/>
      <c r="CL325" s="13"/>
    </row>
    <row r="326" spans="1:90" x14ac:dyDescent="0.45">
      <c r="A326">
        <v>8</v>
      </c>
      <c r="B326" s="2">
        <v>44309</v>
      </c>
      <c r="C326" s="2">
        <v>44312</v>
      </c>
      <c r="D326" t="s">
        <v>27</v>
      </c>
      <c r="E326" t="s">
        <v>34</v>
      </c>
      <c r="F326" t="s">
        <v>479</v>
      </c>
      <c r="G326">
        <v>407</v>
      </c>
      <c r="H326">
        <v>1628</v>
      </c>
      <c r="I326">
        <v>4</v>
      </c>
      <c r="J326">
        <v>1110.95</v>
      </c>
      <c r="K326">
        <v>1808626.6</v>
      </c>
      <c r="L326">
        <v>1160.6500000000001</v>
      </c>
      <c r="M326">
        <v>80911.600000000079</v>
      </c>
      <c r="N326">
        <v>499.25224800000007</v>
      </c>
      <c r="O326">
        <v>80412.347752000074</v>
      </c>
      <c r="P326">
        <v>1889538.2000000002</v>
      </c>
      <c r="Q326" t="s">
        <v>93</v>
      </c>
      <c r="R326">
        <v>1</v>
      </c>
      <c r="S326">
        <v>0</v>
      </c>
      <c r="T326">
        <v>1</v>
      </c>
      <c r="U326">
        <v>0</v>
      </c>
      <c r="V326">
        <v>900</v>
      </c>
      <c r="W326">
        <v>300</v>
      </c>
      <c r="X326">
        <v>114000</v>
      </c>
      <c r="Y326">
        <v>92500</v>
      </c>
      <c r="Z326">
        <v>4000000</v>
      </c>
      <c r="AA326">
        <v>2</v>
      </c>
      <c r="AC326" t="s">
        <v>674</v>
      </c>
      <c r="AD326" t="s">
        <v>571</v>
      </c>
      <c r="AE326" s="12">
        <v>44309.486111111109</v>
      </c>
      <c r="AF326">
        <v>1111.3240000000001</v>
      </c>
      <c r="AG326" s="12">
        <v>44312.392361111109</v>
      </c>
      <c r="AH326" s="8">
        <v>1160.8969999999999</v>
      </c>
      <c r="AI326" s="13">
        <v>4.4600000000000001E-2</v>
      </c>
      <c r="AJ326">
        <v>67345.710000000006</v>
      </c>
      <c r="AK326" s="13">
        <v>4.4600000000000001E-2</v>
      </c>
      <c r="AL326">
        <v>1358.5160000000001</v>
      </c>
      <c r="AM326">
        <v>1509751.75</v>
      </c>
      <c r="AN326">
        <v>-2422523.37</v>
      </c>
      <c r="AO326" s="12">
        <v>82</v>
      </c>
      <c r="AP326">
        <v>821.29</v>
      </c>
      <c r="AQ326" s="13">
        <v>-1.18E-2</v>
      </c>
      <c r="AR326" s="13">
        <v>5.0900000000000001E-2</v>
      </c>
      <c r="AS326" t="s">
        <v>572</v>
      </c>
      <c r="AU326" s="2">
        <v>44309</v>
      </c>
      <c r="AV326" t="s">
        <v>34</v>
      </c>
      <c r="AW326">
        <v>1110.95</v>
      </c>
      <c r="AX326">
        <v>1160.6500000000001</v>
      </c>
      <c r="AZ326" s="2">
        <f t="shared" si="28"/>
        <v>44309</v>
      </c>
      <c r="BA326" t="s">
        <v>34</v>
      </c>
      <c r="BB326">
        <v>1111.3240000000001</v>
      </c>
      <c r="BC326" s="8">
        <v>1160.8969999999999</v>
      </c>
      <c r="BE326" t="str">
        <f t="shared" si="29"/>
        <v>PVR44309</v>
      </c>
      <c r="BF326">
        <v>1</v>
      </c>
      <c r="BH326" t="str">
        <f t="shared" si="30"/>
        <v>PVR44309</v>
      </c>
      <c r="BI326">
        <v>1</v>
      </c>
      <c r="BL326" t="str">
        <f t="shared" si="31"/>
        <v>PVR44309</v>
      </c>
      <c r="BM326">
        <v>1</v>
      </c>
      <c r="BN326">
        <f t="shared" si="32"/>
        <v>1</v>
      </c>
      <c r="BR326" t="str">
        <f t="shared" si="33"/>
        <v>PVR44309</v>
      </c>
      <c r="BS326">
        <v>1</v>
      </c>
      <c r="BT326">
        <f t="shared" si="34"/>
        <v>1</v>
      </c>
      <c r="BY326" s="12"/>
      <c r="CA326" s="12"/>
      <c r="CC326" s="13"/>
      <c r="CE326" s="13"/>
      <c r="CI326" s="12"/>
      <c r="CK326" s="13"/>
      <c r="CL326" s="13"/>
    </row>
    <row r="327" spans="1:90" x14ac:dyDescent="0.45">
      <c r="A327">
        <v>9</v>
      </c>
      <c r="B327" s="2">
        <v>44309</v>
      </c>
      <c r="C327" s="2">
        <v>44312</v>
      </c>
      <c r="D327" t="s">
        <v>27</v>
      </c>
      <c r="E327" t="s">
        <v>157</v>
      </c>
      <c r="F327" t="s">
        <v>402</v>
      </c>
      <c r="G327">
        <v>750</v>
      </c>
      <c r="H327">
        <v>1500</v>
      </c>
      <c r="I327">
        <v>2</v>
      </c>
      <c r="J327">
        <v>933.05</v>
      </c>
      <c r="K327">
        <v>1399575</v>
      </c>
      <c r="L327">
        <v>925.15</v>
      </c>
      <c r="M327">
        <v>-11849.999999999965</v>
      </c>
      <c r="N327">
        <v>376.28550000000001</v>
      </c>
      <c r="O327">
        <v>-12226.285499999965</v>
      </c>
      <c r="P327">
        <v>1387725</v>
      </c>
      <c r="Q327" t="s">
        <v>93</v>
      </c>
      <c r="R327">
        <v>1</v>
      </c>
      <c r="S327">
        <v>0</v>
      </c>
      <c r="T327">
        <v>1</v>
      </c>
      <c r="U327">
        <v>0</v>
      </c>
      <c r="V327">
        <v>900</v>
      </c>
      <c r="W327">
        <v>300</v>
      </c>
      <c r="X327">
        <v>114000</v>
      </c>
      <c r="Y327">
        <v>92500</v>
      </c>
      <c r="Z327">
        <v>4000000</v>
      </c>
      <c r="AA327">
        <v>2</v>
      </c>
      <c r="AC327" t="s">
        <v>598</v>
      </c>
      <c r="AD327" t="s">
        <v>571</v>
      </c>
      <c r="AE327" s="12">
        <v>44309.486111111109</v>
      </c>
      <c r="AF327">
        <v>933.4769</v>
      </c>
      <c r="AG327" s="12">
        <v>44312.392361111109</v>
      </c>
      <c r="AH327" s="8">
        <v>924.80989999999997</v>
      </c>
      <c r="AI327" s="13">
        <v>-9.2999999999999992E-3</v>
      </c>
      <c r="AJ327">
        <v>-14017.34</v>
      </c>
      <c r="AK327" s="13">
        <v>-9.2999999999999992E-3</v>
      </c>
      <c r="AL327">
        <v>1617.3420000000001</v>
      </c>
      <c r="AM327">
        <v>1509751.75</v>
      </c>
      <c r="AN327">
        <v>-2436540.7200000002</v>
      </c>
      <c r="AO327" s="12">
        <v>82</v>
      </c>
      <c r="AP327">
        <v>-170.94</v>
      </c>
      <c r="AQ327" s="13">
        <v>-1.7999999999999999E-2</v>
      </c>
      <c r="AR327" s="13">
        <v>1.21E-2</v>
      </c>
      <c r="AS327" t="s">
        <v>572</v>
      </c>
      <c r="AU327" s="2">
        <v>44309</v>
      </c>
      <c r="AV327" t="s">
        <v>157</v>
      </c>
      <c r="AW327">
        <v>933.05</v>
      </c>
      <c r="AX327">
        <v>925.15</v>
      </c>
      <c r="AZ327" s="2">
        <f t="shared" si="28"/>
        <v>44309</v>
      </c>
      <c r="BA327" t="s">
        <v>157</v>
      </c>
      <c r="BB327">
        <v>933.4769</v>
      </c>
      <c r="BC327" s="8">
        <v>924.80989999999997</v>
      </c>
      <c r="BE327" t="str">
        <f t="shared" si="29"/>
        <v>SBILIFE44309</v>
      </c>
      <c r="BF327">
        <v>1</v>
      </c>
      <c r="BH327" t="str">
        <f t="shared" si="30"/>
        <v>SBILIFE44309</v>
      </c>
      <c r="BI327">
        <v>1</v>
      </c>
      <c r="BL327" t="str">
        <f t="shared" si="31"/>
        <v>SBILIFE44309</v>
      </c>
      <c r="BM327">
        <v>1</v>
      </c>
      <c r="BN327">
        <f t="shared" si="32"/>
        <v>1</v>
      </c>
      <c r="BR327" t="str">
        <f t="shared" si="33"/>
        <v>SBILIFE44309</v>
      </c>
      <c r="BS327">
        <v>1</v>
      </c>
      <c r="BT327">
        <f t="shared" si="34"/>
        <v>1</v>
      </c>
      <c r="BY327" s="12"/>
      <c r="CA327" s="12"/>
      <c r="CC327" s="13"/>
      <c r="CE327" s="13"/>
      <c r="CI327" s="12"/>
      <c r="CK327" s="13"/>
      <c r="CL327" s="13"/>
    </row>
    <row r="328" spans="1:90" x14ac:dyDescent="0.45">
      <c r="A328">
        <v>10</v>
      </c>
      <c r="B328" s="2">
        <v>44309</v>
      </c>
      <c r="C328" s="2">
        <v>44312</v>
      </c>
      <c r="D328" t="s">
        <v>27</v>
      </c>
      <c r="E328" t="s">
        <v>55</v>
      </c>
      <c r="F328" t="s">
        <v>393</v>
      </c>
      <c r="G328">
        <v>800</v>
      </c>
      <c r="H328">
        <v>1600</v>
      </c>
      <c r="I328">
        <v>2</v>
      </c>
      <c r="J328">
        <v>1372</v>
      </c>
      <c r="K328">
        <v>2195200</v>
      </c>
      <c r="L328">
        <v>1356.65</v>
      </c>
      <c r="M328">
        <v>-24559.999999999854</v>
      </c>
      <c r="N328">
        <v>589.38840000000005</v>
      </c>
      <c r="O328">
        <v>-25149.388399999854</v>
      </c>
      <c r="P328">
        <v>2170640</v>
      </c>
      <c r="Q328" t="s">
        <v>93</v>
      </c>
      <c r="R328">
        <v>1</v>
      </c>
      <c r="S328">
        <v>0</v>
      </c>
      <c r="T328">
        <v>1</v>
      </c>
      <c r="U328">
        <v>0</v>
      </c>
      <c r="V328">
        <v>900</v>
      </c>
      <c r="W328">
        <v>300</v>
      </c>
      <c r="X328">
        <v>114000</v>
      </c>
      <c r="Y328">
        <v>92500</v>
      </c>
      <c r="Z328">
        <v>4000000</v>
      </c>
      <c r="AA328">
        <v>2</v>
      </c>
      <c r="AC328" t="s">
        <v>589</v>
      </c>
      <c r="AD328" t="s">
        <v>571</v>
      </c>
      <c r="AE328" s="12">
        <v>44309.486111111109</v>
      </c>
      <c r="AF328">
        <v>1372.48</v>
      </c>
      <c r="AG328" s="12">
        <v>44312.392361111109</v>
      </c>
      <c r="AH328" s="8">
        <v>1356.1279999999999</v>
      </c>
      <c r="AI328" s="13">
        <v>-1.1900000000000001E-2</v>
      </c>
      <c r="AJ328">
        <v>-17987.48</v>
      </c>
      <c r="AK328" s="13">
        <v>-1.1900000000000001E-2</v>
      </c>
      <c r="AL328">
        <v>1100.0170000000001</v>
      </c>
      <c r="AM328">
        <v>1509751.75</v>
      </c>
      <c r="AN328">
        <v>-2454528.2000000002</v>
      </c>
      <c r="AO328" s="12">
        <v>82</v>
      </c>
      <c r="AP328">
        <v>-219.36</v>
      </c>
      <c r="AQ328" s="13">
        <v>-2.4199999999999999E-2</v>
      </c>
      <c r="AR328" s="13">
        <v>1.11E-2</v>
      </c>
      <c r="AS328" t="s">
        <v>572</v>
      </c>
      <c r="AU328" s="2">
        <v>44309</v>
      </c>
      <c r="AV328" t="s">
        <v>55</v>
      </c>
      <c r="AW328">
        <v>1372</v>
      </c>
      <c r="AX328">
        <v>1356.65</v>
      </c>
      <c r="AZ328" s="2">
        <f t="shared" si="28"/>
        <v>44309</v>
      </c>
      <c r="BA328" t="s">
        <v>55</v>
      </c>
      <c r="BB328">
        <v>1372.48</v>
      </c>
      <c r="BC328" s="8">
        <v>1356.1279999999999</v>
      </c>
      <c r="BE328" t="str">
        <f t="shared" si="29"/>
        <v>SRTRANSFIN44309</v>
      </c>
      <c r="BF328">
        <v>1</v>
      </c>
      <c r="BH328" t="str">
        <f t="shared" si="30"/>
        <v>SRTRANSFIN44309</v>
      </c>
      <c r="BI328">
        <v>1</v>
      </c>
      <c r="BL328" t="str">
        <f t="shared" si="31"/>
        <v>SRTRANSFIN44309</v>
      </c>
      <c r="BM328">
        <v>1</v>
      </c>
      <c r="BN328">
        <f t="shared" si="32"/>
        <v>1</v>
      </c>
      <c r="BR328" t="str">
        <f t="shared" si="33"/>
        <v>SRTRANSFIN44309</v>
      </c>
      <c r="BS328">
        <v>1</v>
      </c>
      <c r="BT328">
        <f t="shared" si="34"/>
        <v>1</v>
      </c>
      <c r="BY328" s="12"/>
      <c r="CA328" s="12"/>
      <c r="CC328" s="13"/>
      <c r="CE328" s="13"/>
      <c r="CI328" s="12"/>
      <c r="CK328" s="13"/>
      <c r="CL328" s="13"/>
    </row>
    <row r="329" spans="1:90" x14ac:dyDescent="0.45">
      <c r="A329">
        <v>1</v>
      </c>
      <c r="B329" s="2">
        <v>44312</v>
      </c>
      <c r="C329" s="2">
        <v>44313</v>
      </c>
      <c r="D329" t="s">
        <v>27</v>
      </c>
      <c r="E329" t="s">
        <v>170</v>
      </c>
      <c r="F329" t="s">
        <v>482</v>
      </c>
      <c r="G329">
        <v>325</v>
      </c>
      <c r="H329">
        <v>975</v>
      </c>
      <c r="I329">
        <v>3</v>
      </c>
      <c r="J329">
        <v>1784.35</v>
      </c>
      <c r="K329">
        <v>1739741.25</v>
      </c>
      <c r="L329">
        <v>1730.7</v>
      </c>
      <c r="M329">
        <v>-52308.749999999869</v>
      </c>
      <c r="N329">
        <v>462.66845625000002</v>
      </c>
      <c r="O329">
        <v>-52771.41845624987</v>
      </c>
      <c r="P329">
        <v>1687432.5</v>
      </c>
      <c r="Q329" t="s">
        <v>93</v>
      </c>
      <c r="R329">
        <v>1</v>
      </c>
      <c r="S329">
        <v>0</v>
      </c>
      <c r="T329">
        <v>2</v>
      </c>
      <c r="U329">
        <v>0</v>
      </c>
      <c r="V329">
        <v>900</v>
      </c>
      <c r="W329">
        <v>300</v>
      </c>
      <c r="X329">
        <v>102500</v>
      </c>
      <c r="Y329">
        <v>92500</v>
      </c>
      <c r="Z329">
        <v>4000000</v>
      </c>
      <c r="AA329">
        <v>2</v>
      </c>
      <c r="AC329" t="s">
        <v>596</v>
      </c>
      <c r="AD329" t="s">
        <v>571</v>
      </c>
      <c r="AE329" s="12">
        <v>44309.489583333336</v>
      </c>
      <c r="AF329">
        <v>516.1001</v>
      </c>
      <c r="AG329" s="12">
        <v>44312.392361111109</v>
      </c>
      <c r="AH329" s="8">
        <v>507.84589999999997</v>
      </c>
      <c r="AI329" s="13">
        <v>-1.6E-2</v>
      </c>
      <c r="AJ329">
        <v>-24079.57</v>
      </c>
      <c r="AK329" s="13">
        <v>-1.6E-2</v>
      </c>
      <c r="AL329">
        <v>2917.25</v>
      </c>
      <c r="AM329">
        <v>1505593.25</v>
      </c>
      <c r="AN329">
        <v>-2478607.7599999998</v>
      </c>
      <c r="AO329" s="12">
        <v>81</v>
      </c>
      <c r="AP329">
        <v>-297.27999999999997</v>
      </c>
      <c r="AQ329" s="13">
        <v>-1.7500000000000002E-2</v>
      </c>
      <c r="AR329" s="13">
        <v>5.7000000000000002E-2</v>
      </c>
      <c r="AS329" t="s">
        <v>572</v>
      </c>
      <c r="AU329" s="2">
        <v>44312</v>
      </c>
      <c r="AV329" t="s">
        <v>170</v>
      </c>
      <c r="AW329">
        <v>1784.35</v>
      </c>
      <c r="AX329">
        <v>1730.7</v>
      </c>
      <c r="AZ329" s="2">
        <f t="shared" ref="AZ329:AZ392" si="35">DATE(YEAR(AE329),MONTH(AE329),DAY(AE329))</f>
        <v>44309</v>
      </c>
      <c r="BA329" t="s">
        <v>44</v>
      </c>
      <c r="BB329">
        <v>516.1001</v>
      </c>
      <c r="BC329" s="8">
        <v>507.84589999999997</v>
      </c>
      <c r="BE329" t="str">
        <f t="shared" ref="BE329:BE392" si="36">CONCATENATE(BA329,AZ329)</f>
        <v>ICICIPRULI44309</v>
      </c>
      <c r="BF329">
        <v>1</v>
      </c>
      <c r="BH329" t="str">
        <f t="shared" ref="BH329:BH392" si="37">CONCATENATE(AV329,AU329)</f>
        <v>MPHASIS44312</v>
      </c>
      <c r="BI329">
        <v>1</v>
      </c>
      <c r="BL329" t="str">
        <f t="shared" ref="BL329:BL392" si="38">CONCATENATE(AV329,AU329)</f>
        <v>MPHASIS44312</v>
      </c>
      <c r="BM329">
        <v>1</v>
      </c>
      <c r="BN329">
        <f t="shared" ref="BN329:BN392" si="39">IFERROR(VLOOKUP(BL329,$BE$9:$BF$958,2,0),"ERROR")</f>
        <v>1</v>
      </c>
      <c r="BR329" t="str">
        <f t="shared" ref="BR329:BR392" si="40">CONCATENATE(BA329,AZ329)</f>
        <v>ICICIPRULI44309</v>
      </c>
      <c r="BS329">
        <v>1</v>
      </c>
      <c r="BT329">
        <f t="shared" ref="BT329:BT392" si="41">IFERROR(VLOOKUP(BR329,$BH$9:$BI$958,2,0),"ERROR")</f>
        <v>1</v>
      </c>
      <c r="BY329" s="12"/>
      <c r="CA329" s="12"/>
      <c r="CC329" s="13"/>
      <c r="CE329" s="13"/>
      <c r="CI329" s="12"/>
      <c r="CK329" s="13"/>
      <c r="CL329" s="13"/>
    </row>
    <row r="330" spans="1:90" x14ac:dyDescent="0.45">
      <c r="A330">
        <v>1</v>
      </c>
      <c r="B330" s="2">
        <v>44313</v>
      </c>
      <c r="C330" s="2">
        <v>44314</v>
      </c>
      <c r="D330" t="s">
        <v>27</v>
      </c>
      <c r="E330" t="s">
        <v>155</v>
      </c>
      <c r="F330" t="s">
        <v>388</v>
      </c>
      <c r="G330">
        <v>425</v>
      </c>
      <c r="H330">
        <v>1275</v>
      </c>
      <c r="I330">
        <v>3</v>
      </c>
      <c r="J330">
        <v>1529.7</v>
      </c>
      <c r="K330">
        <v>1950367.5</v>
      </c>
      <c r="L330">
        <v>1568.3666666700001</v>
      </c>
      <c r="M330">
        <v>49300.000004250054</v>
      </c>
      <c r="N330">
        <v>533.25472500057379</v>
      </c>
      <c r="O330">
        <v>48766.745279249481</v>
      </c>
      <c r="P330">
        <v>1999667.5000042501</v>
      </c>
      <c r="Q330" t="s">
        <v>93</v>
      </c>
      <c r="R330">
        <v>1</v>
      </c>
      <c r="S330">
        <v>0</v>
      </c>
      <c r="T330">
        <v>2</v>
      </c>
      <c r="U330">
        <v>0</v>
      </c>
      <c r="V330">
        <v>900</v>
      </c>
      <c r="W330">
        <v>300</v>
      </c>
      <c r="X330">
        <v>114000</v>
      </c>
      <c r="Y330">
        <v>92500</v>
      </c>
      <c r="Z330">
        <v>4000000</v>
      </c>
      <c r="AA330">
        <v>2</v>
      </c>
      <c r="AC330" t="s">
        <v>685</v>
      </c>
      <c r="AD330" t="s">
        <v>571</v>
      </c>
      <c r="AE330" s="12">
        <v>44309.486111111109</v>
      </c>
      <c r="AF330">
        <v>164.71510000000001</v>
      </c>
      <c r="AG330" s="12">
        <v>44312.395833333336</v>
      </c>
      <c r="AH330" s="8">
        <v>165.0847</v>
      </c>
      <c r="AI330" s="13">
        <v>2.2000000000000001E-3</v>
      </c>
      <c r="AJ330">
        <v>3387.69</v>
      </c>
      <c r="AK330" s="13">
        <v>2.2000000000000001E-3</v>
      </c>
      <c r="AL330">
        <v>9165.8340000000007</v>
      </c>
      <c r="AM330">
        <v>1509751.75</v>
      </c>
      <c r="AN330">
        <v>-2475220.0699999998</v>
      </c>
      <c r="AO330" s="12">
        <v>83</v>
      </c>
      <c r="AP330">
        <v>40.82</v>
      </c>
      <c r="AQ330" s="13">
        <v>-8.0000000000000002E-3</v>
      </c>
      <c r="AR330" s="13">
        <v>2.24E-2</v>
      </c>
      <c r="AS330" t="s">
        <v>572</v>
      </c>
      <c r="AU330" s="2">
        <v>44313</v>
      </c>
      <c r="AV330" t="s">
        <v>155</v>
      </c>
      <c r="AW330">
        <v>1529.7</v>
      </c>
      <c r="AX330">
        <v>1568.3666666700001</v>
      </c>
      <c r="AZ330" s="2">
        <f t="shared" si="35"/>
        <v>44309</v>
      </c>
      <c r="BA330" t="s">
        <v>172</v>
      </c>
      <c r="BB330">
        <v>164.71510000000001</v>
      </c>
      <c r="BC330" s="8">
        <v>165.0847</v>
      </c>
      <c r="BE330" t="str">
        <f t="shared" si="36"/>
        <v>CUB44309</v>
      </c>
      <c r="BF330">
        <v>1</v>
      </c>
      <c r="BH330" t="str">
        <f t="shared" si="37"/>
        <v>AARTIIND44313</v>
      </c>
      <c r="BI330">
        <v>1</v>
      </c>
      <c r="BL330" t="str">
        <f t="shared" si="38"/>
        <v>AARTIIND44313</v>
      </c>
      <c r="BM330">
        <v>1</v>
      </c>
      <c r="BN330">
        <f t="shared" si="39"/>
        <v>1</v>
      </c>
      <c r="BR330" t="str">
        <f t="shared" si="40"/>
        <v>CUB44309</v>
      </c>
      <c r="BS330">
        <v>1</v>
      </c>
      <c r="BT330">
        <f t="shared" si="41"/>
        <v>1</v>
      </c>
      <c r="BY330" s="12"/>
      <c r="CA330" s="12"/>
      <c r="CC330" s="13"/>
      <c r="CE330" s="13"/>
      <c r="CI330" s="12"/>
      <c r="CK330" s="13"/>
      <c r="CL330" s="13"/>
    </row>
    <row r="331" spans="1:90" x14ac:dyDescent="0.45">
      <c r="A331">
        <v>2</v>
      </c>
      <c r="B331" s="2">
        <v>44313</v>
      </c>
      <c r="C331" s="2">
        <v>44314</v>
      </c>
      <c r="D331" t="s">
        <v>27</v>
      </c>
      <c r="E331" t="s">
        <v>160</v>
      </c>
      <c r="F331" t="s">
        <v>470</v>
      </c>
      <c r="G331">
        <v>500</v>
      </c>
      <c r="H331">
        <v>1000</v>
      </c>
      <c r="I331">
        <v>2</v>
      </c>
      <c r="J331">
        <v>1713.35</v>
      </c>
      <c r="K331">
        <v>1713350</v>
      </c>
      <c r="L331">
        <v>1811.375</v>
      </c>
      <c r="M331">
        <v>98025.000000000087</v>
      </c>
      <c r="N331">
        <v>475.837875</v>
      </c>
      <c r="O331">
        <v>97549.16212500009</v>
      </c>
      <c r="P331">
        <v>1811375</v>
      </c>
      <c r="Q331" t="s">
        <v>93</v>
      </c>
      <c r="R331">
        <v>2</v>
      </c>
      <c r="S331">
        <v>2</v>
      </c>
      <c r="T331">
        <v>2</v>
      </c>
      <c r="U331">
        <v>0</v>
      </c>
      <c r="V331">
        <v>900</v>
      </c>
      <c r="W331">
        <v>300</v>
      </c>
      <c r="X331">
        <v>115000</v>
      </c>
      <c r="Y331">
        <v>92500</v>
      </c>
      <c r="Z331">
        <v>4000000</v>
      </c>
      <c r="AA331">
        <v>2</v>
      </c>
      <c r="AC331" t="s">
        <v>675</v>
      </c>
      <c r="AD331" t="s">
        <v>571</v>
      </c>
      <c r="AE331" s="12">
        <v>44309.496527777781</v>
      </c>
      <c r="AF331">
        <v>2663.6610000000001</v>
      </c>
      <c r="AG331" s="12">
        <v>44312.395833333336</v>
      </c>
      <c r="AH331" s="8">
        <v>2620.4270000000001</v>
      </c>
      <c r="AI331" s="13">
        <v>-1.6199999999999999E-2</v>
      </c>
      <c r="AJ331">
        <v>-24386.46</v>
      </c>
      <c r="AK331" s="13">
        <v>-1.6199999999999999E-2</v>
      </c>
      <c r="AL331">
        <v>564.05740000000003</v>
      </c>
      <c r="AM331">
        <v>1502457.88</v>
      </c>
      <c r="AN331">
        <v>-2499606.5299999998</v>
      </c>
      <c r="AO331" s="12">
        <v>80</v>
      </c>
      <c r="AP331">
        <v>-304.83</v>
      </c>
      <c r="AQ331" s="13">
        <v>-1.8700000000000001E-2</v>
      </c>
      <c r="AR331" s="13">
        <v>7.1000000000000004E-3</v>
      </c>
      <c r="AS331" t="s">
        <v>572</v>
      </c>
      <c r="AU331" s="2">
        <v>44313</v>
      </c>
      <c r="AV331" t="s">
        <v>160</v>
      </c>
      <c r="AW331">
        <v>1713.35</v>
      </c>
      <c r="AX331">
        <v>1811.375</v>
      </c>
      <c r="AZ331" s="2">
        <f t="shared" si="35"/>
        <v>44309</v>
      </c>
      <c r="BA331" t="s">
        <v>168</v>
      </c>
      <c r="BB331">
        <v>2663.6610000000001</v>
      </c>
      <c r="BC331" s="8">
        <v>2620.4270000000001</v>
      </c>
      <c r="BE331" t="str">
        <f t="shared" si="36"/>
        <v>LTTS44309</v>
      </c>
      <c r="BF331">
        <v>1</v>
      </c>
      <c r="BH331" t="str">
        <f t="shared" si="37"/>
        <v>DEEPAKNTR44313</v>
      </c>
      <c r="BI331">
        <v>1</v>
      </c>
      <c r="BL331" t="str">
        <f t="shared" si="38"/>
        <v>DEEPAKNTR44313</v>
      </c>
      <c r="BM331">
        <v>1</v>
      </c>
      <c r="BN331">
        <f t="shared" si="39"/>
        <v>1</v>
      </c>
      <c r="BR331" t="str">
        <f t="shared" si="40"/>
        <v>LTTS44309</v>
      </c>
      <c r="BS331">
        <v>1</v>
      </c>
      <c r="BT331">
        <f t="shared" si="41"/>
        <v>1</v>
      </c>
      <c r="BY331" s="12"/>
      <c r="CA331" s="12"/>
      <c r="CC331" s="13"/>
      <c r="CE331" s="13"/>
      <c r="CI331" s="12"/>
      <c r="CK331" s="13"/>
      <c r="CL331" s="13"/>
    </row>
    <row r="332" spans="1:90" x14ac:dyDescent="0.45">
      <c r="A332">
        <v>3</v>
      </c>
      <c r="B332" s="2">
        <v>44313</v>
      </c>
      <c r="C332" s="2">
        <v>44314</v>
      </c>
      <c r="D332" t="s">
        <v>27</v>
      </c>
      <c r="E332" t="s">
        <v>84</v>
      </c>
      <c r="F332" t="s">
        <v>397</v>
      </c>
      <c r="G332">
        <v>4300</v>
      </c>
      <c r="H332">
        <v>4300</v>
      </c>
      <c r="I332">
        <v>1</v>
      </c>
      <c r="J332">
        <v>366</v>
      </c>
      <c r="K332">
        <v>1573800</v>
      </c>
      <c r="L332">
        <v>362.5</v>
      </c>
      <c r="M332">
        <v>-15050</v>
      </c>
      <c r="N332">
        <v>422.89425</v>
      </c>
      <c r="O332">
        <v>-15472.894249999999</v>
      </c>
      <c r="P332">
        <v>1558750</v>
      </c>
      <c r="Q332" t="s">
        <v>93</v>
      </c>
      <c r="R332">
        <v>1</v>
      </c>
      <c r="S332">
        <v>0</v>
      </c>
      <c r="T332">
        <v>2</v>
      </c>
      <c r="U332">
        <v>0</v>
      </c>
      <c r="V332">
        <v>900</v>
      </c>
      <c r="W332">
        <v>300</v>
      </c>
      <c r="X332">
        <v>114000</v>
      </c>
      <c r="Y332">
        <v>92500</v>
      </c>
      <c r="Z332">
        <v>4000000</v>
      </c>
      <c r="AA332">
        <v>2</v>
      </c>
      <c r="AC332" t="s">
        <v>677</v>
      </c>
      <c r="AD332" t="s">
        <v>571</v>
      </c>
      <c r="AE332" s="12">
        <v>44312.4375</v>
      </c>
      <c r="AF332">
        <v>1782.191</v>
      </c>
      <c r="AG332" s="12">
        <v>44313.395833333336</v>
      </c>
      <c r="AH332" s="8">
        <v>1726.422</v>
      </c>
      <c r="AI332" s="13">
        <v>-3.1300000000000001E-2</v>
      </c>
      <c r="AJ332">
        <v>-46941.04</v>
      </c>
      <c r="AK332" s="13">
        <v>-3.1300000000000001E-2</v>
      </c>
      <c r="AL332">
        <v>841.70500000000004</v>
      </c>
      <c r="AM332">
        <v>1500078.75</v>
      </c>
      <c r="AN332">
        <v>-2546547.58</v>
      </c>
      <c r="AO332" s="12">
        <v>97</v>
      </c>
      <c r="AP332">
        <v>-483.93</v>
      </c>
      <c r="AQ332" s="13">
        <v>-4.1799999999999997E-2</v>
      </c>
      <c r="AR332" s="13">
        <v>0</v>
      </c>
      <c r="AS332" t="s">
        <v>572</v>
      </c>
      <c r="AU332" s="2">
        <v>44313</v>
      </c>
      <c r="AV332" t="s">
        <v>84</v>
      </c>
      <c r="AW332">
        <v>366</v>
      </c>
      <c r="AX332">
        <v>362.5</v>
      </c>
      <c r="AZ332" s="2">
        <f t="shared" si="35"/>
        <v>44312</v>
      </c>
      <c r="BA332" t="s">
        <v>170</v>
      </c>
      <c r="BB332">
        <v>1782.191</v>
      </c>
      <c r="BC332" s="8">
        <v>1726.422</v>
      </c>
      <c r="BE332" t="str">
        <f t="shared" si="36"/>
        <v>MPHASIS44312</v>
      </c>
      <c r="BF332">
        <v>1</v>
      </c>
      <c r="BH332" t="str">
        <f t="shared" si="37"/>
        <v>HINDALCO44313</v>
      </c>
      <c r="BI332">
        <v>1</v>
      </c>
      <c r="BL332" t="str">
        <f t="shared" si="38"/>
        <v>HINDALCO44313</v>
      </c>
      <c r="BM332">
        <v>1</v>
      </c>
      <c r="BN332">
        <f t="shared" si="39"/>
        <v>1</v>
      </c>
      <c r="BR332" t="str">
        <f t="shared" si="40"/>
        <v>MPHASIS44312</v>
      </c>
      <c r="BS332">
        <v>1</v>
      </c>
      <c r="BT332">
        <f t="shared" si="41"/>
        <v>1</v>
      </c>
      <c r="BY332" s="12"/>
      <c r="CA332" s="12"/>
      <c r="CC332" s="13"/>
      <c r="CE332" s="13"/>
      <c r="CI332" s="12"/>
      <c r="CK332" s="13"/>
      <c r="CL332" s="13"/>
    </row>
    <row r="333" spans="1:90" x14ac:dyDescent="0.45">
      <c r="A333">
        <v>4</v>
      </c>
      <c r="B333" s="2">
        <v>44313</v>
      </c>
      <c r="C333" s="2">
        <v>44314</v>
      </c>
      <c r="D333" t="s">
        <v>27</v>
      </c>
      <c r="E333" t="s">
        <v>167</v>
      </c>
      <c r="F333" t="s">
        <v>478</v>
      </c>
      <c r="G333">
        <v>325</v>
      </c>
      <c r="H333">
        <v>975</v>
      </c>
      <c r="I333">
        <v>3</v>
      </c>
      <c r="J333">
        <v>1780.25</v>
      </c>
      <c r="K333">
        <v>1735743.75</v>
      </c>
      <c r="L333">
        <v>1795.5</v>
      </c>
      <c r="M333">
        <v>14868.75</v>
      </c>
      <c r="N333">
        <v>470.65809374999998</v>
      </c>
      <c r="O333">
        <v>14398.09190625</v>
      </c>
      <c r="P333">
        <v>1750612.5</v>
      </c>
      <c r="Q333" t="s">
        <v>93</v>
      </c>
      <c r="R333">
        <v>1</v>
      </c>
      <c r="S333">
        <v>0</v>
      </c>
      <c r="T333">
        <v>1</v>
      </c>
      <c r="U333">
        <v>0</v>
      </c>
      <c r="V333">
        <v>900</v>
      </c>
      <c r="W333">
        <v>300</v>
      </c>
      <c r="X333">
        <v>114000</v>
      </c>
      <c r="Y333">
        <v>92500</v>
      </c>
      <c r="Z333">
        <v>4000000</v>
      </c>
      <c r="AA333">
        <v>2</v>
      </c>
      <c r="AC333" t="s">
        <v>584</v>
      </c>
      <c r="AD333" t="s">
        <v>571</v>
      </c>
      <c r="AE333" s="12">
        <v>44313.486111111109</v>
      </c>
      <c r="AF333">
        <v>765.23069999999996</v>
      </c>
      <c r="AG333" s="12">
        <v>44314.395833333336</v>
      </c>
      <c r="AH333" s="8">
        <v>783.26589999999999</v>
      </c>
      <c r="AI333" s="13">
        <v>2.3599999999999999E-2</v>
      </c>
      <c r="AJ333">
        <v>35133.06</v>
      </c>
      <c r="AK333" s="13">
        <v>2.3599999999999999E-2</v>
      </c>
      <c r="AL333">
        <v>1948.027</v>
      </c>
      <c r="AM333">
        <v>1490690.5</v>
      </c>
      <c r="AN333">
        <v>-2511414.5099999998</v>
      </c>
      <c r="AO333" s="12">
        <v>83</v>
      </c>
      <c r="AP333">
        <v>423.29</v>
      </c>
      <c r="AQ333" s="13">
        <v>-3.8E-3</v>
      </c>
      <c r="AR333" s="13">
        <v>3.1099999999999999E-2</v>
      </c>
      <c r="AS333" t="s">
        <v>572</v>
      </c>
      <c r="AU333" s="2">
        <v>44313</v>
      </c>
      <c r="AV333" t="s">
        <v>167</v>
      </c>
      <c r="AW333">
        <v>1780.25</v>
      </c>
      <c r="AX333">
        <v>1795.5</v>
      </c>
      <c r="AZ333" s="2">
        <f t="shared" si="35"/>
        <v>44313</v>
      </c>
      <c r="BA333" t="s">
        <v>155</v>
      </c>
      <c r="BB333">
        <v>765.23069999999996</v>
      </c>
      <c r="BC333" s="8">
        <v>783.26589999999999</v>
      </c>
      <c r="BE333" t="str">
        <f t="shared" si="36"/>
        <v>AARTIIND44313</v>
      </c>
      <c r="BF333">
        <v>1</v>
      </c>
      <c r="BH333" t="str">
        <f t="shared" si="37"/>
        <v>IRCTC44313</v>
      </c>
      <c r="BI333">
        <v>1</v>
      </c>
      <c r="BL333" t="str">
        <f t="shared" si="38"/>
        <v>IRCTC44313</v>
      </c>
      <c r="BM333">
        <v>1</v>
      </c>
      <c r="BN333">
        <f t="shared" si="39"/>
        <v>1</v>
      </c>
      <c r="BR333" t="str">
        <f t="shared" si="40"/>
        <v>AARTIIND44313</v>
      </c>
      <c r="BS333">
        <v>1</v>
      </c>
      <c r="BT333">
        <f t="shared" si="41"/>
        <v>1</v>
      </c>
      <c r="BY333" s="12"/>
      <c r="CA333" s="12"/>
      <c r="CC333" s="13"/>
      <c r="CE333" s="13"/>
      <c r="CI333" s="12"/>
      <c r="CK333" s="13"/>
      <c r="CL333" s="13"/>
    </row>
    <row r="334" spans="1:90" x14ac:dyDescent="0.45">
      <c r="A334">
        <v>5</v>
      </c>
      <c r="B334" s="2">
        <v>44313</v>
      </c>
      <c r="C334" s="2">
        <v>44314</v>
      </c>
      <c r="D334" t="s">
        <v>27</v>
      </c>
      <c r="E334" t="s">
        <v>46</v>
      </c>
      <c r="F334" t="s">
        <v>463</v>
      </c>
      <c r="G334">
        <v>17000</v>
      </c>
      <c r="H334">
        <v>34000</v>
      </c>
      <c r="I334">
        <v>2</v>
      </c>
      <c r="J334">
        <v>61.45</v>
      </c>
      <c r="K334">
        <v>2089300</v>
      </c>
      <c r="L334">
        <v>60.45</v>
      </c>
      <c r="M334">
        <v>-34000</v>
      </c>
      <c r="N334">
        <v>559.52099999999996</v>
      </c>
      <c r="O334">
        <v>-34559.521000000001</v>
      </c>
      <c r="P334">
        <v>2055300</v>
      </c>
      <c r="Q334" t="s">
        <v>93</v>
      </c>
      <c r="R334">
        <v>1</v>
      </c>
      <c r="S334">
        <v>0</v>
      </c>
      <c r="T334">
        <v>2</v>
      </c>
      <c r="U334">
        <v>0</v>
      </c>
      <c r="V334">
        <v>900</v>
      </c>
      <c r="W334">
        <v>300</v>
      </c>
      <c r="X334">
        <v>114000</v>
      </c>
      <c r="Y334">
        <v>92500</v>
      </c>
      <c r="Z334">
        <v>4000000</v>
      </c>
      <c r="AA334">
        <v>2</v>
      </c>
      <c r="AC334" t="s">
        <v>593</v>
      </c>
      <c r="AD334" t="s">
        <v>571</v>
      </c>
      <c r="AE334" s="12">
        <v>44313.486111111109</v>
      </c>
      <c r="AF334">
        <v>366.17759999999998</v>
      </c>
      <c r="AG334" s="12">
        <v>44314.395833333336</v>
      </c>
      <c r="AH334" s="8">
        <v>361.5881</v>
      </c>
      <c r="AI334" s="13">
        <v>-1.2500000000000001E-2</v>
      </c>
      <c r="AJ334">
        <v>-18683.62</v>
      </c>
      <c r="AK334" s="13">
        <v>-1.2500000000000001E-2</v>
      </c>
      <c r="AL334">
        <v>4070.95</v>
      </c>
      <c r="AM334">
        <v>1490690.5</v>
      </c>
      <c r="AN334">
        <v>-2530098.13</v>
      </c>
      <c r="AO334" s="12">
        <v>83</v>
      </c>
      <c r="AP334">
        <v>-225.1</v>
      </c>
      <c r="AQ334" s="13">
        <v>-1.9900000000000001E-2</v>
      </c>
      <c r="AR334" s="13">
        <v>7.6E-3</v>
      </c>
      <c r="AS334" t="s">
        <v>572</v>
      </c>
      <c r="AU334" s="2">
        <v>44313</v>
      </c>
      <c r="AV334" t="s">
        <v>46</v>
      </c>
      <c r="AW334">
        <v>61.45</v>
      </c>
      <c r="AX334">
        <v>60.45</v>
      </c>
      <c r="AZ334" s="2">
        <f t="shared" si="35"/>
        <v>44313</v>
      </c>
      <c r="BA334" t="s">
        <v>84</v>
      </c>
      <c r="BB334">
        <v>366.17759999999998</v>
      </c>
      <c r="BC334" s="8">
        <v>361.5881</v>
      </c>
      <c r="BE334" t="str">
        <f t="shared" si="36"/>
        <v>HINDALCO44313</v>
      </c>
      <c r="BF334">
        <v>1</v>
      </c>
      <c r="BH334" t="str">
        <f t="shared" si="37"/>
        <v>NATIONALUM44313</v>
      </c>
      <c r="BI334">
        <v>1</v>
      </c>
      <c r="BL334" t="str">
        <f t="shared" si="38"/>
        <v>NATIONALUM44313</v>
      </c>
      <c r="BM334">
        <v>1</v>
      </c>
      <c r="BN334">
        <f t="shared" si="39"/>
        <v>1</v>
      </c>
      <c r="BR334" t="str">
        <f t="shared" si="40"/>
        <v>HINDALCO44313</v>
      </c>
      <c r="BS334">
        <v>1</v>
      </c>
      <c r="BT334">
        <f t="shared" si="41"/>
        <v>1</v>
      </c>
      <c r="BY334" s="12"/>
      <c r="CA334" s="12"/>
      <c r="CC334" s="13"/>
      <c r="CE334" s="13"/>
      <c r="CI334" s="12"/>
      <c r="CK334" s="13"/>
      <c r="CL334" s="13"/>
    </row>
    <row r="335" spans="1:90" x14ac:dyDescent="0.45">
      <c r="A335">
        <v>1</v>
      </c>
      <c r="B335" s="2">
        <v>44319</v>
      </c>
      <c r="C335" s="2">
        <v>44320</v>
      </c>
      <c r="D335" t="s">
        <v>27</v>
      </c>
      <c r="E335" t="s">
        <v>113</v>
      </c>
      <c r="F335" t="s">
        <v>426</v>
      </c>
      <c r="G335">
        <v>2500</v>
      </c>
      <c r="H335">
        <v>7500</v>
      </c>
      <c r="I335">
        <v>3</v>
      </c>
      <c r="J335">
        <v>221.9</v>
      </c>
      <c r="K335">
        <v>1664250</v>
      </c>
      <c r="L335">
        <v>226.15</v>
      </c>
      <c r="M335">
        <v>31875</v>
      </c>
      <c r="N335">
        <v>453.65062499999999</v>
      </c>
      <c r="O335">
        <v>31421.349375000002</v>
      </c>
      <c r="P335">
        <v>1696125</v>
      </c>
      <c r="Q335" t="s">
        <v>93</v>
      </c>
      <c r="R335">
        <v>1</v>
      </c>
      <c r="S335">
        <v>0</v>
      </c>
      <c r="T335">
        <v>1</v>
      </c>
      <c r="U335">
        <v>0</v>
      </c>
      <c r="V335">
        <v>900</v>
      </c>
      <c r="W335">
        <v>300</v>
      </c>
      <c r="X335">
        <v>102500</v>
      </c>
      <c r="Y335">
        <v>92500</v>
      </c>
      <c r="Z335">
        <v>4000000</v>
      </c>
      <c r="AA335">
        <v>2</v>
      </c>
      <c r="AC335" t="s">
        <v>673</v>
      </c>
      <c r="AD335" t="s">
        <v>571</v>
      </c>
      <c r="AE335" s="12">
        <v>44313.486111111109</v>
      </c>
      <c r="AF335">
        <v>356.22289999999998</v>
      </c>
      <c r="AG335" s="12">
        <v>44314.395833333336</v>
      </c>
      <c r="AH335" s="8">
        <v>358.72089999999997</v>
      </c>
      <c r="AI335" s="13">
        <v>7.0000000000000001E-3</v>
      </c>
      <c r="AJ335">
        <v>10453.41</v>
      </c>
      <c r="AK335" s="13">
        <v>7.0000000000000001E-3</v>
      </c>
      <c r="AL335">
        <v>4184.7120000000004</v>
      </c>
      <c r="AM335">
        <v>1490690.5</v>
      </c>
      <c r="AN335">
        <v>-2519644.7200000002</v>
      </c>
      <c r="AO335" s="12">
        <v>83</v>
      </c>
      <c r="AP335">
        <v>125.94</v>
      </c>
      <c r="AQ335" s="13">
        <v>-8.5000000000000006E-3</v>
      </c>
      <c r="AR335" s="13">
        <v>1.23E-2</v>
      </c>
      <c r="AS335" t="s">
        <v>572</v>
      </c>
      <c r="AU335" s="2">
        <v>44319</v>
      </c>
      <c r="AV335" t="s">
        <v>113</v>
      </c>
      <c r="AW335">
        <v>221.9</v>
      </c>
      <c r="AX335">
        <v>226.15</v>
      </c>
      <c r="AZ335" s="2">
        <f t="shared" si="35"/>
        <v>44313</v>
      </c>
      <c r="BA335" t="s">
        <v>167</v>
      </c>
      <c r="BB335">
        <v>356.22289999999998</v>
      </c>
      <c r="BC335" s="8">
        <v>358.72089999999997</v>
      </c>
      <c r="BE335" t="str">
        <f t="shared" si="36"/>
        <v>IRCTC44313</v>
      </c>
      <c r="BF335">
        <v>1</v>
      </c>
      <c r="BH335" t="str">
        <f t="shared" si="37"/>
        <v>APOLLOTYRE44319</v>
      </c>
      <c r="BI335">
        <v>1</v>
      </c>
      <c r="BL335" t="str">
        <f t="shared" si="38"/>
        <v>APOLLOTYRE44319</v>
      </c>
      <c r="BM335">
        <v>1</v>
      </c>
      <c r="BN335">
        <f t="shared" si="39"/>
        <v>1</v>
      </c>
      <c r="BR335" t="str">
        <f t="shared" si="40"/>
        <v>IRCTC44313</v>
      </c>
      <c r="BS335">
        <v>1</v>
      </c>
      <c r="BT335">
        <f t="shared" si="41"/>
        <v>1</v>
      </c>
      <c r="BY335" s="12"/>
      <c r="CA335" s="12"/>
      <c r="CC335" s="13"/>
      <c r="CE335" s="13"/>
      <c r="CI335" s="12"/>
      <c r="CK335" s="13"/>
      <c r="CL335" s="13"/>
    </row>
    <row r="336" spans="1:90" x14ac:dyDescent="0.45">
      <c r="A336">
        <v>2</v>
      </c>
      <c r="B336" s="2">
        <v>44319</v>
      </c>
      <c r="C336" s="2">
        <v>44320</v>
      </c>
      <c r="D336" t="s">
        <v>27</v>
      </c>
      <c r="E336" t="s">
        <v>47</v>
      </c>
      <c r="F336" t="s">
        <v>414</v>
      </c>
      <c r="G336">
        <v>10500</v>
      </c>
      <c r="H336">
        <v>31500</v>
      </c>
      <c r="I336">
        <v>3</v>
      </c>
      <c r="J336">
        <v>49.8</v>
      </c>
      <c r="K336">
        <v>1568700</v>
      </c>
      <c r="L336">
        <v>54.35</v>
      </c>
      <c r="M336">
        <v>143325.00000000015</v>
      </c>
      <c r="N336">
        <v>442.897875</v>
      </c>
      <c r="O336">
        <v>142882.10212500015</v>
      </c>
      <c r="P336">
        <v>1712025</v>
      </c>
      <c r="Q336" t="s">
        <v>93</v>
      </c>
      <c r="R336">
        <v>1</v>
      </c>
      <c r="S336">
        <v>0</v>
      </c>
      <c r="T336">
        <v>1</v>
      </c>
      <c r="U336">
        <v>0</v>
      </c>
      <c r="V336">
        <v>900</v>
      </c>
      <c r="W336">
        <v>300</v>
      </c>
      <c r="X336">
        <v>102500</v>
      </c>
      <c r="Y336">
        <v>92500</v>
      </c>
      <c r="Z336">
        <v>4000000</v>
      </c>
      <c r="AA336">
        <v>2</v>
      </c>
      <c r="AC336" t="s">
        <v>660</v>
      </c>
      <c r="AD336" t="s">
        <v>571</v>
      </c>
      <c r="AE336" s="12">
        <v>44313.486111111109</v>
      </c>
      <c r="AF336">
        <v>61.494340000000001</v>
      </c>
      <c r="AG336" s="12">
        <v>44314.395833333336</v>
      </c>
      <c r="AH336" s="8">
        <v>60.38955</v>
      </c>
      <c r="AI336" s="13">
        <v>-1.7999999999999999E-2</v>
      </c>
      <c r="AJ336">
        <v>-26781.33</v>
      </c>
      <c r="AK336" s="13">
        <v>-1.7999999999999999E-2</v>
      </c>
      <c r="AL336">
        <v>24241.1</v>
      </c>
      <c r="AM336">
        <v>1490690.5</v>
      </c>
      <c r="AN336">
        <v>-2546426.0499999998</v>
      </c>
      <c r="AO336" s="12">
        <v>83</v>
      </c>
      <c r="AP336">
        <v>-322.67</v>
      </c>
      <c r="AQ336" s="13">
        <v>-2.1000000000000001E-2</v>
      </c>
      <c r="AR336" s="13">
        <v>6.6E-3</v>
      </c>
      <c r="AS336" t="s">
        <v>572</v>
      </c>
      <c r="AU336" s="2">
        <v>44319</v>
      </c>
      <c r="AV336" t="s">
        <v>47</v>
      </c>
      <c r="AW336">
        <v>49.8</v>
      </c>
      <c r="AX336">
        <v>54.35</v>
      </c>
      <c r="AZ336" s="2">
        <f t="shared" si="35"/>
        <v>44313</v>
      </c>
      <c r="BA336" t="s">
        <v>46</v>
      </c>
      <c r="BB336">
        <v>61.494340000000001</v>
      </c>
      <c r="BC336" s="8">
        <v>60.38955</v>
      </c>
      <c r="BE336" t="str">
        <f t="shared" si="36"/>
        <v>NATIONALUM44313</v>
      </c>
      <c r="BF336">
        <v>1</v>
      </c>
      <c r="BH336" t="str">
        <f t="shared" si="37"/>
        <v>BHEL44319</v>
      </c>
      <c r="BI336">
        <v>1</v>
      </c>
      <c r="BL336" t="str">
        <f t="shared" si="38"/>
        <v>BHEL44319</v>
      </c>
      <c r="BM336">
        <v>1</v>
      </c>
      <c r="BN336">
        <f t="shared" si="39"/>
        <v>1</v>
      </c>
      <c r="BR336" t="str">
        <f t="shared" si="40"/>
        <v>NATIONALUM44313</v>
      </c>
      <c r="BS336">
        <v>1</v>
      </c>
      <c r="BT336">
        <f t="shared" si="41"/>
        <v>1</v>
      </c>
      <c r="BY336" s="12"/>
      <c r="CA336" s="12"/>
      <c r="CC336" s="13"/>
      <c r="CE336" s="13"/>
      <c r="CI336" s="12"/>
      <c r="CK336" s="13"/>
      <c r="CL336" s="13"/>
    </row>
    <row r="337" spans="1:90" x14ac:dyDescent="0.45">
      <c r="A337">
        <v>3</v>
      </c>
      <c r="B337" s="2">
        <v>44319</v>
      </c>
      <c r="C337" s="2">
        <v>44320</v>
      </c>
      <c r="D337" t="s">
        <v>27</v>
      </c>
      <c r="E337" t="s">
        <v>30</v>
      </c>
      <c r="F337" t="s">
        <v>454</v>
      </c>
      <c r="G337">
        <v>3600</v>
      </c>
      <c r="H337">
        <v>10800</v>
      </c>
      <c r="I337">
        <v>3</v>
      </c>
      <c r="J337">
        <v>184.7</v>
      </c>
      <c r="K337">
        <v>1994759.9999999998</v>
      </c>
      <c r="L337">
        <v>183.9</v>
      </c>
      <c r="M337">
        <v>-8639.9999999998163</v>
      </c>
      <c r="N337">
        <v>537.41880000000003</v>
      </c>
      <c r="O337">
        <v>-9177.4187999998157</v>
      </c>
      <c r="P337">
        <v>1986120</v>
      </c>
      <c r="Q337" t="s">
        <v>93</v>
      </c>
      <c r="R337">
        <v>1</v>
      </c>
      <c r="S337">
        <v>0</v>
      </c>
      <c r="T337">
        <v>1</v>
      </c>
      <c r="U337">
        <v>0</v>
      </c>
      <c r="V337">
        <v>900</v>
      </c>
      <c r="W337">
        <v>300</v>
      </c>
      <c r="X337">
        <v>102500</v>
      </c>
      <c r="Y337">
        <v>92500</v>
      </c>
      <c r="Z337">
        <v>4000000</v>
      </c>
      <c r="AA337">
        <v>2</v>
      </c>
      <c r="AC337" t="s">
        <v>682</v>
      </c>
      <c r="AD337" t="s">
        <v>571</v>
      </c>
      <c r="AE337" s="12">
        <v>44313.493055555555</v>
      </c>
      <c r="AF337">
        <v>1713.884</v>
      </c>
      <c r="AG337" s="12">
        <v>44314.395833333336</v>
      </c>
      <c r="AH337" s="8">
        <v>1809.539</v>
      </c>
      <c r="AI337" s="13">
        <v>5.5800000000000002E-2</v>
      </c>
      <c r="AJ337">
        <v>83007.45</v>
      </c>
      <c r="AK337" s="13">
        <v>5.5800000000000002E-2</v>
      </c>
      <c r="AL337">
        <v>867.77949999999998</v>
      </c>
      <c r="AM337">
        <v>1487273.13</v>
      </c>
      <c r="AN337">
        <v>-2463418.6</v>
      </c>
      <c r="AO337" s="12">
        <v>81</v>
      </c>
      <c r="AP337">
        <v>1024.78</v>
      </c>
      <c r="AQ337" s="13">
        <v>-5.0000000000000001E-4</v>
      </c>
      <c r="AR337" s="13">
        <v>6.8699999999999997E-2</v>
      </c>
      <c r="AS337" t="s">
        <v>572</v>
      </c>
      <c r="AU337" s="2">
        <v>44319</v>
      </c>
      <c r="AV337" t="s">
        <v>30</v>
      </c>
      <c r="AW337">
        <v>184.7</v>
      </c>
      <c r="AX337">
        <v>183.9</v>
      </c>
      <c r="AZ337" s="2">
        <f t="shared" si="35"/>
        <v>44313</v>
      </c>
      <c r="BA337" t="s">
        <v>160</v>
      </c>
      <c r="BB337">
        <v>1713.884</v>
      </c>
      <c r="BC337" s="8">
        <v>1809.539</v>
      </c>
      <c r="BE337" t="str">
        <f t="shared" si="36"/>
        <v>DEEPAKNTR44313</v>
      </c>
      <c r="BF337">
        <v>1</v>
      </c>
      <c r="BH337" t="str">
        <f t="shared" si="37"/>
        <v>EXIDEIND44319</v>
      </c>
      <c r="BI337">
        <v>1</v>
      </c>
      <c r="BL337" t="str">
        <f t="shared" si="38"/>
        <v>EXIDEIND44319</v>
      </c>
      <c r="BM337">
        <v>1</v>
      </c>
      <c r="BN337">
        <f t="shared" si="39"/>
        <v>1</v>
      </c>
      <c r="BR337" t="str">
        <f t="shared" si="40"/>
        <v>DEEPAKNTR44313</v>
      </c>
      <c r="BS337">
        <v>1</v>
      </c>
      <c r="BT337">
        <f t="shared" si="41"/>
        <v>1</v>
      </c>
      <c r="BY337" s="12"/>
      <c r="CA337" s="12"/>
      <c r="CC337" s="13"/>
      <c r="CE337" s="13"/>
      <c r="CI337" s="12"/>
      <c r="CK337" s="13"/>
      <c r="CL337" s="13"/>
    </row>
    <row r="338" spans="1:90" x14ac:dyDescent="0.45">
      <c r="A338">
        <v>4</v>
      </c>
      <c r="B338" s="2">
        <v>44319</v>
      </c>
      <c r="C338" s="2">
        <v>44320</v>
      </c>
      <c r="D338" t="s">
        <v>27</v>
      </c>
      <c r="E338" t="s">
        <v>121</v>
      </c>
      <c r="F338" t="s">
        <v>499</v>
      </c>
      <c r="G338">
        <v>2000</v>
      </c>
      <c r="H338">
        <v>4000</v>
      </c>
      <c r="I338">
        <v>2</v>
      </c>
      <c r="J338">
        <v>449.65</v>
      </c>
      <c r="K338">
        <v>1798600</v>
      </c>
      <c r="L338">
        <v>447.27499999999998</v>
      </c>
      <c r="M338">
        <v>-9500</v>
      </c>
      <c r="N338">
        <v>484.33949999999999</v>
      </c>
      <c r="O338">
        <v>-9984.3395</v>
      </c>
      <c r="P338">
        <v>1789100</v>
      </c>
      <c r="Q338" t="s">
        <v>93</v>
      </c>
      <c r="R338">
        <v>2</v>
      </c>
      <c r="S338">
        <v>1</v>
      </c>
      <c r="T338">
        <v>2</v>
      </c>
      <c r="U338">
        <v>0</v>
      </c>
      <c r="V338">
        <v>900</v>
      </c>
      <c r="W338">
        <v>300</v>
      </c>
      <c r="X338">
        <v>103000</v>
      </c>
      <c r="Y338">
        <v>92500</v>
      </c>
      <c r="Z338">
        <v>4000000</v>
      </c>
      <c r="AA338">
        <v>2</v>
      </c>
      <c r="AC338" t="s">
        <v>622</v>
      </c>
      <c r="AD338" t="s">
        <v>571</v>
      </c>
      <c r="AE338" s="12">
        <v>44319.434027777781</v>
      </c>
      <c r="AF338">
        <v>222.01089999999999</v>
      </c>
      <c r="AG338" s="12">
        <v>44320.392361111109</v>
      </c>
      <c r="AH338" s="8">
        <v>226.0249</v>
      </c>
      <c r="AI338" s="13">
        <v>1.8100000000000002E-2</v>
      </c>
      <c r="AJ338">
        <v>27252.560000000001</v>
      </c>
      <c r="AK338" s="13">
        <v>1.8100000000000002E-2</v>
      </c>
      <c r="AL338">
        <v>6789.3779999999997</v>
      </c>
      <c r="AM338">
        <v>1507316.25</v>
      </c>
      <c r="AN338">
        <v>-2436166.0299999998</v>
      </c>
      <c r="AO338" s="12">
        <v>65</v>
      </c>
      <c r="AP338">
        <v>419.27</v>
      </c>
      <c r="AQ338" s="13">
        <v>-8.2000000000000007E-3</v>
      </c>
      <c r="AR338" s="13">
        <v>2.3599999999999999E-2</v>
      </c>
      <c r="AS338" t="s">
        <v>572</v>
      </c>
      <c r="AU338" s="2">
        <v>44319</v>
      </c>
      <c r="AV338" t="s">
        <v>121</v>
      </c>
      <c r="AW338">
        <v>449.65</v>
      </c>
      <c r="AX338">
        <v>447.27499999999998</v>
      </c>
      <c r="AZ338" s="2">
        <f t="shared" si="35"/>
        <v>44319</v>
      </c>
      <c r="BA338" t="s">
        <v>113</v>
      </c>
      <c r="BB338">
        <v>222.01089999999999</v>
      </c>
      <c r="BC338" s="8">
        <v>226.0249</v>
      </c>
      <c r="BE338" t="str">
        <f t="shared" si="36"/>
        <v>APOLLOTYRE44319</v>
      </c>
      <c r="BF338">
        <v>1</v>
      </c>
      <c r="BH338" t="str">
        <f t="shared" si="37"/>
        <v>MARICO44319</v>
      </c>
      <c r="BI338">
        <v>1</v>
      </c>
      <c r="BL338" t="str">
        <f t="shared" si="38"/>
        <v>MARICO44319</v>
      </c>
      <c r="BM338">
        <v>1</v>
      </c>
      <c r="BN338">
        <f t="shared" si="39"/>
        <v>1</v>
      </c>
      <c r="BR338" t="str">
        <f t="shared" si="40"/>
        <v>APOLLOTYRE44319</v>
      </c>
      <c r="BS338">
        <v>1</v>
      </c>
      <c r="BT338">
        <f t="shared" si="41"/>
        <v>1</v>
      </c>
      <c r="BY338" s="12"/>
      <c r="CA338" s="12"/>
      <c r="CC338" s="13"/>
      <c r="CE338" s="13"/>
      <c r="CI338" s="12"/>
      <c r="CK338" s="13"/>
      <c r="CL338" s="13"/>
    </row>
    <row r="339" spans="1:90" x14ac:dyDescent="0.45">
      <c r="A339">
        <v>5</v>
      </c>
      <c r="B339" s="2">
        <v>44319</v>
      </c>
      <c r="C339" s="2">
        <v>44320</v>
      </c>
      <c r="D339" t="s">
        <v>27</v>
      </c>
      <c r="E339" t="s">
        <v>46</v>
      </c>
      <c r="F339" t="s">
        <v>463</v>
      </c>
      <c r="G339">
        <v>17000</v>
      </c>
      <c r="H339">
        <v>34000</v>
      </c>
      <c r="I339">
        <v>2</v>
      </c>
      <c r="J339">
        <v>67.2</v>
      </c>
      <c r="K339">
        <v>2284800</v>
      </c>
      <c r="L339">
        <v>69.599999999999994</v>
      </c>
      <c r="M339">
        <v>81599.999999999709</v>
      </c>
      <c r="N339">
        <v>627.91200000000003</v>
      </c>
      <c r="O339">
        <v>80972.087999999712</v>
      </c>
      <c r="P339">
        <v>2366400</v>
      </c>
      <c r="Q339" t="s">
        <v>93</v>
      </c>
      <c r="R339">
        <v>2</v>
      </c>
      <c r="S339">
        <v>1</v>
      </c>
      <c r="T339">
        <v>1</v>
      </c>
      <c r="U339">
        <v>0</v>
      </c>
      <c r="V339">
        <v>900</v>
      </c>
      <c r="W339">
        <v>300</v>
      </c>
      <c r="X339">
        <v>103000</v>
      </c>
      <c r="Y339">
        <v>92500</v>
      </c>
      <c r="Z339">
        <v>4000000</v>
      </c>
      <c r="AA339">
        <v>2</v>
      </c>
      <c r="AC339" t="s">
        <v>610</v>
      </c>
      <c r="AD339" t="s">
        <v>571</v>
      </c>
      <c r="AE339" s="12">
        <v>44319.434027777781</v>
      </c>
      <c r="AF339">
        <v>49.8249</v>
      </c>
      <c r="AG339" s="12">
        <v>44320.392361111109</v>
      </c>
      <c r="AH339" s="8">
        <v>54.32282</v>
      </c>
      <c r="AI339" s="13">
        <v>9.0300000000000005E-2</v>
      </c>
      <c r="AJ339">
        <v>136072.29</v>
      </c>
      <c r="AK339" s="13">
        <v>9.0300000000000005E-2</v>
      </c>
      <c r="AL339">
        <v>30252.27</v>
      </c>
      <c r="AM339">
        <v>1507316.25</v>
      </c>
      <c r="AN339">
        <v>-2300093.7400000002</v>
      </c>
      <c r="AO339" s="12">
        <v>65</v>
      </c>
      <c r="AP339">
        <v>2093.42</v>
      </c>
      <c r="AQ339" s="13">
        <v>-3.5000000000000001E-3</v>
      </c>
      <c r="AR339" s="13">
        <v>0.1179</v>
      </c>
      <c r="AS339" t="s">
        <v>572</v>
      </c>
      <c r="AU339" s="2">
        <v>44319</v>
      </c>
      <c r="AV339" t="s">
        <v>46</v>
      </c>
      <c r="AW339">
        <v>67.2</v>
      </c>
      <c r="AX339">
        <v>69.599999999999994</v>
      </c>
      <c r="AZ339" s="2">
        <f t="shared" si="35"/>
        <v>44319</v>
      </c>
      <c r="BA339" t="s">
        <v>47</v>
      </c>
      <c r="BB339">
        <v>49.8249</v>
      </c>
      <c r="BC339" s="8">
        <v>54.32282</v>
      </c>
      <c r="BE339" t="str">
        <f t="shared" si="36"/>
        <v>BHEL44319</v>
      </c>
      <c r="BF339">
        <v>1</v>
      </c>
      <c r="BH339" t="str">
        <f t="shared" si="37"/>
        <v>NATIONALUM44319</v>
      </c>
      <c r="BI339">
        <v>1</v>
      </c>
      <c r="BL339" t="str">
        <f t="shared" si="38"/>
        <v>NATIONALUM44319</v>
      </c>
      <c r="BM339">
        <v>1</v>
      </c>
      <c r="BN339">
        <f t="shared" si="39"/>
        <v>1</v>
      </c>
      <c r="BR339" t="str">
        <f t="shared" si="40"/>
        <v>BHEL44319</v>
      </c>
      <c r="BS339">
        <v>1</v>
      </c>
      <c r="BT339">
        <f t="shared" si="41"/>
        <v>1</v>
      </c>
      <c r="BY339" s="12"/>
      <c r="CA339" s="12"/>
      <c r="CC339" s="13"/>
      <c r="CE339" s="13"/>
      <c r="CI339" s="12"/>
      <c r="CK339" s="13"/>
      <c r="CL339" s="13"/>
    </row>
    <row r="340" spans="1:90" x14ac:dyDescent="0.45">
      <c r="A340">
        <v>6</v>
      </c>
      <c r="B340" s="2">
        <v>44319</v>
      </c>
      <c r="C340" s="2">
        <v>44320</v>
      </c>
      <c r="D340" t="s">
        <v>27</v>
      </c>
      <c r="E340" t="s">
        <v>72</v>
      </c>
      <c r="F340" t="s">
        <v>500</v>
      </c>
      <c r="G340">
        <v>9500</v>
      </c>
      <c r="H340">
        <v>9500</v>
      </c>
      <c r="I340">
        <v>1</v>
      </c>
      <c r="J340">
        <v>125.15</v>
      </c>
      <c r="K340">
        <v>1188925</v>
      </c>
      <c r="L340">
        <v>133.94999999999999</v>
      </c>
      <c r="M340">
        <v>83599.99999999984</v>
      </c>
      <c r="N340">
        <v>332.29575</v>
      </c>
      <c r="O340">
        <v>83267.704249999835</v>
      </c>
      <c r="P340">
        <v>1272525</v>
      </c>
      <c r="Q340" t="s">
        <v>93</v>
      </c>
      <c r="R340">
        <v>2</v>
      </c>
      <c r="S340">
        <v>2</v>
      </c>
      <c r="T340">
        <v>1</v>
      </c>
      <c r="U340">
        <v>0</v>
      </c>
      <c r="V340">
        <v>900</v>
      </c>
      <c r="W340">
        <v>300</v>
      </c>
      <c r="X340">
        <v>103500</v>
      </c>
      <c r="Y340">
        <v>92500</v>
      </c>
      <c r="Z340">
        <v>4000000</v>
      </c>
      <c r="AA340">
        <v>2</v>
      </c>
      <c r="AC340" t="s">
        <v>598</v>
      </c>
      <c r="AD340" t="s">
        <v>571</v>
      </c>
      <c r="AE340" s="12">
        <v>44319.434027777781</v>
      </c>
      <c r="AF340">
        <v>955.82759999999996</v>
      </c>
      <c r="AG340" s="12">
        <v>44320.392361111109</v>
      </c>
      <c r="AH340" s="8">
        <v>978.71469999999999</v>
      </c>
      <c r="AI340" s="13">
        <v>2.3900000000000001E-2</v>
      </c>
      <c r="AJ340">
        <v>36092.379999999997</v>
      </c>
      <c r="AK340" s="13">
        <v>2.3900000000000001E-2</v>
      </c>
      <c r="AL340">
        <v>1576.9749999999999</v>
      </c>
      <c r="AM340">
        <v>1507316.25</v>
      </c>
      <c r="AN340">
        <v>-2264001.36</v>
      </c>
      <c r="AO340" s="12">
        <v>65</v>
      </c>
      <c r="AP340">
        <v>555.27</v>
      </c>
      <c r="AQ340" s="13">
        <v>-7.1000000000000004E-3</v>
      </c>
      <c r="AR340" s="13">
        <v>5.5500000000000001E-2</v>
      </c>
      <c r="AS340" t="s">
        <v>572</v>
      </c>
      <c r="AU340" s="2">
        <v>44319</v>
      </c>
      <c r="AV340" t="s">
        <v>72</v>
      </c>
      <c r="AW340">
        <v>125.15</v>
      </c>
      <c r="AX340">
        <v>133.94999999999999</v>
      </c>
      <c r="AZ340" s="2">
        <f t="shared" si="35"/>
        <v>44319</v>
      </c>
      <c r="BA340" t="s">
        <v>157</v>
      </c>
      <c r="BB340">
        <v>955.82759999999996</v>
      </c>
      <c r="BC340" s="8">
        <v>978.71469999999999</v>
      </c>
      <c r="BE340" t="str">
        <f t="shared" si="36"/>
        <v>SBILIFE44319</v>
      </c>
      <c r="BF340">
        <v>1</v>
      </c>
      <c r="BH340" t="str">
        <f t="shared" si="37"/>
        <v>SAIL44319</v>
      </c>
      <c r="BI340">
        <v>1</v>
      </c>
      <c r="BL340" t="str">
        <f t="shared" si="38"/>
        <v>SAIL44319</v>
      </c>
      <c r="BM340">
        <v>1</v>
      </c>
      <c r="BN340">
        <f t="shared" si="39"/>
        <v>1</v>
      </c>
      <c r="BR340" t="str">
        <f t="shared" si="40"/>
        <v>SBILIFE44319</v>
      </c>
      <c r="BS340">
        <v>1</v>
      </c>
      <c r="BT340">
        <f t="shared" si="41"/>
        <v>1</v>
      </c>
      <c r="BY340" s="12"/>
      <c r="CA340" s="12"/>
      <c r="CC340" s="13"/>
      <c r="CE340" s="13"/>
      <c r="CI340" s="12"/>
      <c r="CK340" s="13"/>
      <c r="CL340" s="13"/>
    </row>
    <row r="341" spans="1:90" x14ac:dyDescent="0.45">
      <c r="A341">
        <v>7</v>
      </c>
      <c r="B341" s="2">
        <v>44319</v>
      </c>
      <c r="C341" s="2">
        <v>44320</v>
      </c>
      <c r="D341" t="s">
        <v>27</v>
      </c>
      <c r="E341" t="s">
        <v>157</v>
      </c>
      <c r="F341" t="s">
        <v>402</v>
      </c>
      <c r="G341">
        <v>750</v>
      </c>
      <c r="H341">
        <v>1500</v>
      </c>
      <c r="I341">
        <v>2</v>
      </c>
      <c r="J341">
        <v>964.875</v>
      </c>
      <c r="K341">
        <v>1447312.5</v>
      </c>
      <c r="L341">
        <v>979.3</v>
      </c>
      <c r="M341">
        <v>21637.499999999931</v>
      </c>
      <c r="N341">
        <v>393.69543750000003</v>
      </c>
      <c r="O341">
        <v>21243.804562499932</v>
      </c>
      <c r="P341">
        <v>1468950</v>
      </c>
      <c r="Q341" t="s">
        <v>93</v>
      </c>
      <c r="R341">
        <v>3</v>
      </c>
      <c r="S341">
        <v>2</v>
      </c>
      <c r="T341">
        <v>1</v>
      </c>
      <c r="U341">
        <v>0</v>
      </c>
      <c r="V341">
        <v>900</v>
      </c>
      <c r="W341">
        <v>300</v>
      </c>
      <c r="X341">
        <v>104000</v>
      </c>
      <c r="Y341">
        <v>92500</v>
      </c>
      <c r="Z341">
        <v>4000000</v>
      </c>
      <c r="AA341">
        <v>2</v>
      </c>
      <c r="AC341" t="s">
        <v>660</v>
      </c>
      <c r="AD341" t="s">
        <v>571</v>
      </c>
      <c r="AE341" s="12">
        <v>44319.4375</v>
      </c>
      <c r="AF341">
        <v>67.243030000000005</v>
      </c>
      <c r="AG341" s="12">
        <v>44320.392361111109</v>
      </c>
      <c r="AH341" s="8">
        <v>69.549080000000004</v>
      </c>
      <c r="AI341" s="13">
        <v>3.4299999999999997E-2</v>
      </c>
      <c r="AJ341">
        <v>51688.24</v>
      </c>
      <c r="AK341" s="13">
        <v>3.4299999999999997E-2</v>
      </c>
      <c r="AL341">
        <v>22413.7</v>
      </c>
      <c r="AM341">
        <v>1507165.25</v>
      </c>
      <c r="AN341">
        <v>-2212313.12</v>
      </c>
      <c r="AO341" s="12">
        <v>64</v>
      </c>
      <c r="AP341">
        <v>807.63</v>
      </c>
      <c r="AQ341" s="13">
        <v>-4.4000000000000003E-3</v>
      </c>
      <c r="AR341" s="13">
        <v>3.7999999999999999E-2</v>
      </c>
      <c r="AS341" t="s">
        <v>572</v>
      </c>
      <c r="AU341" s="2">
        <v>44319</v>
      </c>
      <c r="AV341" t="s">
        <v>157</v>
      </c>
      <c r="AW341">
        <v>964.875</v>
      </c>
      <c r="AX341">
        <v>979.3</v>
      </c>
      <c r="AZ341" s="2">
        <f t="shared" si="35"/>
        <v>44319</v>
      </c>
      <c r="BA341" t="s">
        <v>46</v>
      </c>
      <c r="BB341">
        <v>67.243030000000005</v>
      </c>
      <c r="BC341" s="8">
        <v>69.549080000000004</v>
      </c>
      <c r="BE341" t="str">
        <f t="shared" si="36"/>
        <v>NATIONALUM44319</v>
      </c>
      <c r="BF341">
        <v>1</v>
      </c>
      <c r="BH341" t="str">
        <f t="shared" si="37"/>
        <v>SBILIFE44319</v>
      </c>
      <c r="BI341">
        <v>1</v>
      </c>
      <c r="BL341" t="str">
        <f t="shared" si="38"/>
        <v>SBILIFE44319</v>
      </c>
      <c r="BM341">
        <v>1</v>
      </c>
      <c r="BN341">
        <f t="shared" si="39"/>
        <v>1</v>
      </c>
      <c r="BR341" t="str">
        <f t="shared" si="40"/>
        <v>NATIONALUM44319</v>
      </c>
      <c r="BS341">
        <v>1</v>
      </c>
      <c r="BT341">
        <f t="shared" si="41"/>
        <v>1</v>
      </c>
      <c r="BY341" s="12"/>
      <c r="CA341" s="12"/>
      <c r="CC341" s="13"/>
      <c r="CE341" s="13"/>
      <c r="CI341" s="12"/>
      <c r="CK341" s="13"/>
      <c r="CL341" s="13"/>
    </row>
    <row r="342" spans="1:90" x14ac:dyDescent="0.45">
      <c r="A342">
        <v>1</v>
      </c>
      <c r="B342" s="2">
        <v>44320</v>
      </c>
      <c r="C342" s="2">
        <v>44321</v>
      </c>
      <c r="D342" t="s">
        <v>27</v>
      </c>
      <c r="E342" t="s">
        <v>59</v>
      </c>
      <c r="F342" t="s">
        <v>464</v>
      </c>
      <c r="G342">
        <v>11700</v>
      </c>
      <c r="H342">
        <v>23400</v>
      </c>
      <c r="I342">
        <v>2</v>
      </c>
      <c r="J342">
        <v>71.599999999999994</v>
      </c>
      <c r="K342">
        <v>1675439.9999999998</v>
      </c>
      <c r="L342">
        <v>71.95</v>
      </c>
      <c r="M342">
        <v>8190.0000000001992</v>
      </c>
      <c r="N342">
        <v>453.47444999999999</v>
      </c>
      <c r="O342">
        <v>7736.5255500001995</v>
      </c>
      <c r="P342">
        <v>1683630</v>
      </c>
      <c r="Q342" t="s">
        <v>93</v>
      </c>
      <c r="R342">
        <v>2</v>
      </c>
      <c r="S342">
        <v>1</v>
      </c>
      <c r="T342">
        <v>1</v>
      </c>
      <c r="U342">
        <v>0</v>
      </c>
      <c r="V342">
        <v>900</v>
      </c>
      <c r="W342">
        <v>300</v>
      </c>
      <c r="X342">
        <v>114500</v>
      </c>
      <c r="Y342">
        <v>92500</v>
      </c>
      <c r="Z342">
        <v>4000000</v>
      </c>
      <c r="AA342">
        <v>2</v>
      </c>
      <c r="AC342" t="s">
        <v>697</v>
      </c>
      <c r="AD342" t="s">
        <v>571</v>
      </c>
      <c r="AE342" s="12">
        <v>44319.440972222219</v>
      </c>
      <c r="AF342">
        <v>125.2359</v>
      </c>
      <c r="AG342" s="12">
        <v>44320.392361111109</v>
      </c>
      <c r="AH342" s="8">
        <v>133.88050000000001</v>
      </c>
      <c r="AI342" s="13">
        <v>6.9000000000000006E-2</v>
      </c>
      <c r="AJ342">
        <v>104095.07</v>
      </c>
      <c r="AK342" s="13">
        <v>6.9000000000000006E-2</v>
      </c>
      <c r="AL342">
        <v>12041.63</v>
      </c>
      <c r="AM342">
        <v>1508043.88</v>
      </c>
      <c r="AN342">
        <v>-2108218.06</v>
      </c>
      <c r="AO342" s="12">
        <v>63</v>
      </c>
      <c r="AP342">
        <v>1652.3</v>
      </c>
      <c r="AQ342" s="13">
        <v>-9.1000000000000004E-3</v>
      </c>
      <c r="AR342" s="13">
        <v>7.1599999999999997E-2</v>
      </c>
      <c r="AS342" t="s">
        <v>572</v>
      </c>
      <c r="AU342" s="2">
        <v>44320</v>
      </c>
      <c r="AV342" t="s">
        <v>59</v>
      </c>
      <c r="AW342">
        <v>71.599999999999994</v>
      </c>
      <c r="AX342">
        <v>71.95</v>
      </c>
      <c r="AZ342" s="2">
        <f t="shared" si="35"/>
        <v>44319</v>
      </c>
      <c r="BA342" t="s">
        <v>72</v>
      </c>
      <c r="BB342">
        <v>125.2359</v>
      </c>
      <c r="BC342" s="8">
        <v>133.88050000000001</v>
      </c>
      <c r="BE342" t="str">
        <f t="shared" si="36"/>
        <v>SAIL44319</v>
      </c>
      <c r="BF342">
        <v>1</v>
      </c>
      <c r="BH342" t="str">
        <f t="shared" si="37"/>
        <v>BANKBARODA44320</v>
      </c>
      <c r="BI342">
        <v>1</v>
      </c>
      <c r="BL342" t="str">
        <f t="shared" si="38"/>
        <v>BANKBARODA44320</v>
      </c>
      <c r="BM342">
        <v>1</v>
      </c>
      <c r="BN342">
        <f t="shared" si="39"/>
        <v>1</v>
      </c>
      <c r="BR342" t="str">
        <f t="shared" si="40"/>
        <v>SAIL44319</v>
      </c>
      <c r="BS342">
        <v>1</v>
      </c>
      <c r="BT342">
        <f t="shared" si="41"/>
        <v>1</v>
      </c>
      <c r="BY342" s="12"/>
      <c r="CA342" s="12"/>
      <c r="CC342" s="13"/>
      <c r="CE342" s="13"/>
      <c r="CI342" s="12"/>
      <c r="CK342" s="13"/>
      <c r="CL342" s="13"/>
    </row>
    <row r="343" spans="1:90" x14ac:dyDescent="0.45">
      <c r="A343">
        <v>2</v>
      </c>
      <c r="B343" s="2">
        <v>44320</v>
      </c>
      <c r="C343" s="2">
        <v>44321</v>
      </c>
      <c r="D343" t="s">
        <v>27</v>
      </c>
      <c r="E343" t="s">
        <v>69</v>
      </c>
      <c r="F343" t="s">
        <v>385</v>
      </c>
      <c r="G343">
        <v>3800</v>
      </c>
      <c r="H343">
        <v>11400</v>
      </c>
      <c r="I343">
        <v>3</v>
      </c>
      <c r="J343">
        <v>136.55000000000001</v>
      </c>
      <c r="K343">
        <v>1556670.0000000002</v>
      </c>
      <c r="L343">
        <v>134.44999999999999</v>
      </c>
      <c r="M343">
        <v>-23940.000000000258</v>
      </c>
      <c r="N343">
        <v>417.06900000000002</v>
      </c>
      <c r="O343">
        <v>-24357.069000000258</v>
      </c>
      <c r="P343">
        <v>1532729.9999999998</v>
      </c>
      <c r="Q343" t="s">
        <v>93</v>
      </c>
      <c r="R343">
        <v>1</v>
      </c>
      <c r="S343">
        <v>0</v>
      </c>
      <c r="T343">
        <v>1</v>
      </c>
      <c r="U343">
        <v>0</v>
      </c>
      <c r="V343">
        <v>900</v>
      </c>
      <c r="W343">
        <v>300</v>
      </c>
      <c r="X343">
        <v>114000</v>
      </c>
      <c r="Y343">
        <v>92500</v>
      </c>
      <c r="Z343">
        <v>4000000</v>
      </c>
      <c r="AA343">
        <v>2</v>
      </c>
      <c r="AC343" t="s">
        <v>652</v>
      </c>
      <c r="AD343" t="s">
        <v>571</v>
      </c>
      <c r="AE343" s="12">
        <v>44319.434027777781</v>
      </c>
      <c r="AF343">
        <v>184.77010000000001</v>
      </c>
      <c r="AG343" s="12">
        <v>44320.395833333336</v>
      </c>
      <c r="AH343" s="8">
        <v>183.816</v>
      </c>
      <c r="AI343" s="13">
        <v>-5.1999999999999998E-3</v>
      </c>
      <c r="AJ343">
        <v>-7783.35</v>
      </c>
      <c r="AK343" s="13">
        <v>-5.1999999999999998E-3</v>
      </c>
      <c r="AL343">
        <v>8157.7920000000004</v>
      </c>
      <c r="AM343">
        <v>1507316.25</v>
      </c>
      <c r="AN343">
        <v>-2116001.41</v>
      </c>
      <c r="AO343" s="12">
        <v>66</v>
      </c>
      <c r="AP343">
        <v>-117.93</v>
      </c>
      <c r="AQ343" s="13">
        <v>-1.66E-2</v>
      </c>
      <c r="AR343" s="13">
        <v>0</v>
      </c>
      <c r="AS343" t="s">
        <v>572</v>
      </c>
      <c r="AU343" s="2">
        <v>44320</v>
      </c>
      <c r="AV343" t="s">
        <v>69</v>
      </c>
      <c r="AW343">
        <v>136.55000000000001</v>
      </c>
      <c r="AX343">
        <v>134.44999999999999</v>
      </c>
      <c r="AZ343" s="2">
        <f t="shared" si="35"/>
        <v>44319</v>
      </c>
      <c r="BA343" t="s">
        <v>30</v>
      </c>
      <c r="BB343">
        <v>184.77010000000001</v>
      </c>
      <c r="BC343" s="8">
        <v>183.816</v>
      </c>
      <c r="BE343" t="str">
        <f t="shared" si="36"/>
        <v>EXIDEIND44319</v>
      </c>
      <c r="BF343">
        <v>1</v>
      </c>
      <c r="BH343" t="str">
        <f t="shared" si="37"/>
        <v>BEL44320</v>
      </c>
      <c r="BI343">
        <v>1</v>
      </c>
      <c r="BL343" t="str">
        <f t="shared" si="38"/>
        <v>BEL44320</v>
      </c>
      <c r="BM343">
        <v>1</v>
      </c>
      <c r="BN343">
        <f t="shared" si="39"/>
        <v>1</v>
      </c>
      <c r="BR343" t="str">
        <f t="shared" si="40"/>
        <v>EXIDEIND44319</v>
      </c>
      <c r="BS343">
        <v>1</v>
      </c>
      <c r="BT343">
        <f t="shared" si="41"/>
        <v>1</v>
      </c>
      <c r="BY343" s="12"/>
      <c r="CA343" s="12"/>
      <c r="CC343" s="13"/>
      <c r="CE343" s="13"/>
      <c r="CI343" s="12"/>
      <c r="CK343" s="13"/>
      <c r="CL343" s="13"/>
    </row>
    <row r="344" spans="1:90" x14ac:dyDescent="0.45">
      <c r="A344">
        <v>3</v>
      </c>
      <c r="B344" s="2">
        <v>44320</v>
      </c>
      <c r="C344" s="2">
        <v>44321</v>
      </c>
      <c r="D344" t="s">
        <v>27</v>
      </c>
      <c r="E344" t="s">
        <v>92</v>
      </c>
      <c r="F344" t="s">
        <v>396</v>
      </c>
      <c r="G344">
        <v>1500</v>
      </c>
      <c r="H344">
        <v>3000</v>
      </c>
      <c r="I344">
        <v>2</v>
      </c>
      <c r="J344">
        <v>655.8</v>
      </c>
      <c r="K344">
        <v>1967399.9999999998</v>
      </c>
      <c r="L344">
        <v>627.07500000000005</v>
      </c>
      <c r="M344">
        <v>-86174.999999999724</v>
      </c>
      <c r="N344">
        <v>519.56437500000004</v>
      </c>
      <c r="O344">
        <v>-86694.564374999725</v>
      </c>
      <c r="P344">
        <v>1881225.0000000002</v>
      </c>
      <c r="Q344" t="s">
        <v>93</v>
      </c>
      <c r="R344">
        <v>1</v>
      </c>
      <c r="S344">
        <v>0</v>
      </c>
      <c r="T344">
        <v>2</v>
      </c>
      <c r="U344">
        <v>0</v>
      </c>
      <c r="V344">
        <v>900</v>
      </c>
      <c r="W344">
        <v>300</v>
      </c>
      <c r="X344">
        <v>114000</v>
      </c>
      <c r="Y344">
        <v>92500</v>
      </c>
      <c r="Z344">
        <v>4000000</v>
      </c>
      <c r="AA344">
        <v>2</v>
      </c>
      <c r="AC344" t="s">
        <v>696</v>
      </c>
      <c r="AD344" t="s">
        <v>571</v>
      </c>
      <c r="AE344" s="12">
        <v>44319.4375</v>
      </c>
      <c r="AF344">
        <v>450.22500000000002</v>
      </c>
      <c r="AG344" s="12">
        <v>44320.395833333336</v>
      </c>
      <c r="AH344" s="8">
        <v>447.05250000000001</v>
      </c>
      <c r="AI344" s="13">
        <v>-7.0000000000000001E-3</v>
      </c>
      <c r="AJ344">
        <v>-10620.21</v>
      </c>
      <c r="AK344" s="13">
        <v>-7.0000000000000001E-3</v>
      </c>
      <c r="AL344">
        <v>3347.5830000000001</v>
      </c>
      <c r="AM344">
        <v>1507165.25</v>
      </c>
      <c r="AN344">
        <v>-2126621.61</v>
      </c>
      <c r="AO344" s="12">
        <v>65</v>
      </c>
      <c r="AP344">
        <v>-163.38999999999999</v>
      </c>
      <c r="AQ344" s="13">
        <v>-9.1000000000000004E-3</v>
      </c>
      <c r="AR344" s="13">
        <v>1.2800000000000001E-2</v>
      </c>
      <c r="AS344" t="s">
        <v>572</v>
      </c>
      <c r="AU344" s="2">
        <v>44320</v>
      </c>
      <c r="AV344" t="s">
        <v>92</v>
      </c>
      <c r="AW344">
        <v>655.8</v>
      </c>
      <c r="AX344">
        <v>627.07500000000005</v>
      </c>
      <c r="AZ344" s="2">
        <f t="shared" si="35"/>
        <v>44319</v>
      </c>
      <c r="BA344" t="s">
        <v>121</v>
      </c>
      <c r="BB344">
        <v>450.22500000000002</v>
      </c>
      <c r="BC344" s="8">
        <v>447.05250000000001</v>
      </c>
      <c r="BE344" t="str">
        <f t="shared" si="36"/>
        <v>MARICO44319</v>
      </c>
      <c r="BF344">
        <v>1</v>
      </c>
      <c r="BH344" t="str">
        <f t="shared" si="37"/>
        <v>BHARATFORG44320</v>
      </c>
      <c r="BI344">
        <v>1</v>
      </c>
      <c r="BL344" t="str">
        <f t="shared" si="38"/>
        <v>BHARATFORG44320</v>
      </c>
      <c r="BM344">
        <v>1</v>
      </c>
      <c r="BN344">
        <f t="shared" si="39"/>
        <v>1</v>
      </c>
      <c r="BR344" t="str">
        <f t="shared" si="40"/>
        <v>MARICO44319</v>
      </c>
      <c r="BS344">
        <v>1</v>
      </c>
      <c r="BT344">
        <f t="shared" si="41"/>
        <v>1</v>
      </c>
      <c r="BY344" s="12"/>
      <c r="CA344" s="12"/>
      <c r="CC344" s="13"/>
      <c r="CE344" s="13"/>
      <c r="CI344" s="12"/>
      <c r="CK344" s="13"/>
      <c r="CL344" s="13"/>
    </row>
    <row r="345" spans="1:90" x14ac:dyDescent="0.45">
      <c r="A345">
        <v>4</v>
      </c>
      <c r="B345" s="2">
        <v>44320</v>
      </c>
      <c r="C345" s="2">
        <v>44321</v>
      </c>
      <c r="D345" t="s">
        <v>27</v>
      </c>
      <c r="E345" t="s">
        <v>124</v>
      </c>
      <c r="F345" t="s">
        <v>492</v>
      </c>
      <c r="G345">
        <v>5400</v>
      </c>
      <c r="H345">
        <v>10800</v>
      </c>
      <c r="I345">
        <v>2</v>
      </c>
      <c r="J345">
        <v>147.35</v>
      </c>
      <c r="K345">
        <v>1591380</v>
      </c>
      <c r="L345">
        <v>144.69999999999999</v>
      </c>
      <c r="M345">
        <v>-28620.000000000062</v>
      </c>
      <c r="N345">
        <v>425.80889999999999</v>
      </c>
      <c r="O345">
        <v>-29045.808900000062</v>
      </c>
      <c r="P345">
        <v>1562759.9999999998</v>
      </c>
      <c r="Q345" t="s">
        <v>93</v>
      </c>
      <c r="R345">
        <v>2</v>
      </c>
      <c r="S345">
        <v>1</v>
      </c>
      <c r="T345">
        <v>1</v>
      </c>
      <c r="U345">
        <v>0</v>
      </c>
      <c r="V345">
        <v>900</v>
      </c>
      <c r="W345">
        <v>300</v>
      </c>
      <c r="X345">
        <v>114500</v>
      </c>
      <c r="Y345">
        <v>92500</v>
      </c>
      <c r="Z345">
        <v>4000000</v>
      </c>
      <c r="AA345">
        <v>2</v>
      </c>
      <c r="AC345" t="s">
        <v>580</v>
      </c>
      <c r="AD345" t="s">
        <v>571</v>
      </c>
      <c r="AE345" s="12">
        <v>44320.486111111109</v>
      </c>
      <c r="AF345">
        <v>136.61420000000001</v>
      </c>
      <c r="AG345" s="12">
        <v>44321.392361111109</v>
      </c>
      <c r="AH345" s="8">
        <v>134.3948</v>
      </c>
      <c r="AI345" s="13">
        <v>-1.6199999999999999E-2</v>
      </c>
      <c r="AJ345">
        <v>-25581.79</v>
      </c>
      <c r="AK345" s="13">
        <v>-1.6199999999999999E-2</v>
      </c>
      <c r="AL345">
        <v>11526.44</v>
      </c>
      <c r="AM345">
        <v>1574675.63</v>
      </c>
      <c r="AN345">
        <v>-2152203.4</v>
      </c>
      <c r="AO345" s="12">
        <v>50</v>
      </c>
      <c r="AP345">
        <v>-511.64</v>
      </c>
      <c r="AQ345" s="13">
        <v>-2.9399999999999999E-2</v>
      </c>
      <c r="AR345" s="13">
        <v>1.2E-2</v>
      </c>
      <c r="AS345" t="s">
        <v>572</v>
      </c>
      <c r="AU345" s="2">
        <v>44320</v>
      </c>
      <c r="AV345" t="s">
        <v>124</v>
      </c>
      <c r="AW345">
        <v>147.35</v>
      </c>
      <c r="AX345">
        <v>144.69999999999999</v>
      </c>
      <c r="AZ345" s="2">
        <f t="shared" si="35"/>
        <v>44320</v>
      </c>
      <c r="BA345" t="s">
        <v>69</v>
      </c>
      <c r="BB345">
        <v>136.61420000000001</v>
      </c>
      <c r="BC345" s="8">
        <v>134.3948</v>
      </c>
      <c r="BE345" t="str">
        <f t="shared" si="36"/>
        <v>BEL44320</v>
      </c>
      <c r="BF345">
        <v>1</v>
      </c>
      <c r="BH345" t="str">
        <f t="shared" si="37"/>
        <v>CANBK44320</v>
      </c>
      <c r="BI345">
        <v>1</v>
      </c>
      <c r="BL345" t="str">
        <f t="shared" si="38"/>
        <v>CANBK44320</v>
      </c>
      <c r="BM345">
        <v>1</v>
      </c>
      <c r="BN345">
        <f t="shared" si="39"/>
        <v>1</v>
      </c>
      <c r="BR345" t="str">
        <f t="shared" si="40"/>
        <v>BEL44320</v>
      </c>
      <c r="BS345">
        <v>1</v>
      </c>
      <c r="BT345">
        <f t="shared" si="41"/>
        <v>1</v>
      </c>
      <c r="BY345" s="12"/>
      <c r="CA345" s="12"/>
      <c r="CC345" s="13"/>
      <c r="CE345" s="13"/>
      <c r="CI345" s="12"/>
      <c r="CK345" s="13"/>
      <c r="CL345" s="13"/>
    </row>
    <row r="346" spans="1:90" x14ac:dyDescent="0.45">
      <c r="A346">
        <v>5</v>
      </c>
      <c r="B346" s="2">
        <v>44320</v>
      </c>
      <c r="C346" s="2">
        <v>44321</v>
      </c>
      <c r="D346" t="s">
        <v>27</v>
      </c>
      <c r="E346" t="s">
        <v>114</v>
      </c>
      <c r="F346" t="s">
        <v>466</v>
      </c>
      <c r="G346">
        <v>6100</v>
      </c>
      <c r="H346">
        <v>12200</v>
      </c>
      <c r="I346">
        <v>2</v>
      </c>
      <c r="J346">
        <v>144.6</v>
      </c>
      <c r="K346">
        <v>1764120</v>
      </c>
      <c r="L346">
        <v>146.25</v>
      </c>
      <c r="M346">
        <v>20130.000000000069</v>
      </c>
      <c r="N346">
        <v>479.02994999999999</v>
      </c>
      <c r="O346">
        <v>19650.970050000069</v>
      </c>
      <c r="P346">
        <v>1784250</v>
      </c>
      <c r="Q346" t="s">
        <v>93</v>
      </c>
      <c r="R346">
        <v>1</v>
      </c>
      <c r="S346">
        <v>0</v>
      </c>
      <c r="T346">
        <v>2</v>
      </c>
      <c r="U346">
        <v>0</v>
      </c>
      <c r="V346">
        <v>900</v>
      </c>
      <c r="W346">
        <v>300</v>
      </c>
      <c r="X346">
        <v>114000</v>
      </c>
      <c r="Y346">
        <v>92500</v>
      </c>
      <c r="Z346">
        <v>4000000</v>
      </c>
      <c r="AA346">
        <v>2</v>
      </c>
      <c r="AC346" t="s">
        <v>697</v>
      </c>
      <c r="AD346" t="s">
        <v>571</v>
      </c>
      <c r="AE346" s="12">
        <v>44320.486111111109</v>
      </c>
      <c r="AF346">
        <v>134.81739999999999</v>
      </c>
      <c r="AG346" s="12">
        <v>44321.392361111109</v>
      </c>
      <c r="AH346" s="8">
        <v>132.45519999999999</v>
      </c>
      <c r="AI346" s="13">
        <v>-1.7500000000000002E-2</v>
      </c>
      <c r="AJ346">
        <v>-27590.65</v>
      </c>
      <c r="AK346" s="13">
        <v>-1.7500000000000002E-2</v>
      </c>
      <c r="AL346">
        <v>11680.07</v>
      </c>
      <c r="AM346">
        <v>1574675.63</v>
      </c>
      <c r="AN346">
        <v>-2179794.0499999998</v>
      </c>
      <c r="AO346" s="12">
        <v>50</v>
      </c>
      <c r="AP346">
        <v>-551.80999999999995</v>
      </c>
      <c r="AQ346" s="13">
        <v>-5.8000000000000003E-2</v>
      </c>
      <c r="AR346" s="13">
        <v>5.9999999999999995E-4</v>
      </c>
      <c r="AS346" t="s">
        <v>572</v>
      </c>
      <c r="AU346" s="2">
        <v>44320</v>
      </c>
      <c r="AV346" t="s">
        <v>114</v>
      </c>
      <c r="AW346">
        <v>144.6</v>
      </c>
      <c r="AX346">
        <v>146.25</v>
      </c>
      <c r="AZ346" s="2">
        <f t="shared" si="35"/>
        <v>44320</v>
      </c>
      <c r="BA346" t="s">
        <v>72</v>
      </c>
      <c r="BB346">
        <v>134.81739999999999</v>
      </c>
      <c r="BC346" s="8">
        <v>132.45519999999999</v>
      </c>
      <c r="BE346" t="str">
        <f t="shared" si="36"/>
        <v>SAIL44320</v>
      </c>
      <c r="BF346">
        <v>1</v>
      </c>
      <c r="BH346" t="str">
        <f t="shared" si="37"/>
        <v>GAIL44320</v>
      </c>
      <c r="BI346">
        <v>1</v>
      </c>
      <c r="BL346" t="str">
        <f t="shared" si="38"/>
        <v>GAIL44320</v>
      </c>
      <c r="BM346">
        <v>1</v>
      </c>
      <c r="BN346">
        <f t="shared" si="39"/>
        <v>1</v>
      </c>
      <c r="BR346" t="str">
        <f t="shared" si="40"/>
        <v>SAIL44320</v>
      </c>
      <c r="BS346">
        <v>1</v>
      </c>
      <c r="BT346">
        <f t="shared" si="41"/>
        <v>1</v>
      </c>
      <c r="BY346" s="12"/>
      <c r="CA346" s="12"/>
      <c r="CC346" s="13"/>
      <c r="CE346" s="13"/>
      <c r="CI346" s="12"/>
      <c r="CK346" s="13"/>
      <c r="CL346" s="13"/>
    </row>
    <row r="347" spans="1:90" x14ac:dyDescent="0.45">
      <c r="A347">
        <v>6</v>
      </c>
      <c r="B347" s="2">
        <v>44320</v>
      </c>
      <c r="C347" s="2">
        <v>44321</v>
      </c>
      <c r="D347" t="s">
        <v>27</v>
      </c>
      <c r="E347" t="s">
        <v>81</v>
      </c>
      <c r="F347" t="s">
        <v>410</v>
      </c>
      <c r="G347">
        <v>9500</v>
      </c>
      <c r="H347">
        <v>28500</v>
      </c>
      <c r="I347">
        <v>3</v>
      </c>
      <c r="J347">
        <v>57.2</v>
      </c>
      <c r="K347">
        <v>1630200</v>
      </c>
      <c r="L347">
        <v>55.95</v>
      </c>
      <c r="M347">
        <v>-35625</v>
      </c>
      <c r="N347">
        <v>435.34462500000001</v>
      </c>
      <c r="O347">
        <v>-36060.344624999998</v>
      </c>
      <c r="P347">
        <v>1594575</v>
      </c>
      <c r="Q347" t="s">
        <v>93</v>
      </c>
      <c r="R347">
        <v>1</v>
      </c>
      <c r="S347">
        <v>0</v>
      </c>
      <c r="T347">
        <v>1</v>
      </c>
      <c r="U347">
        <v>0</v>
      </c>
      <c r="V347">
        <v>900</v>
      </c>
      <c r="W347">
        <v>300</v>
      </c>
      <c r="X347">
        <v>114000</v>
      </c>
      <c r="Y347">
        <v>92500</v>
      </c>
      <c r="Z347">
        <v>4000000</v>
      </c>
      <c r="AA347">
        <v>2</v>
      </c>
      <c r="AC347" t="s">
        <v>661</v>
      </c>
      <c r="AD347" t="s">
        <v>571</v>
      </c>
      <c r="AE347" s="12">
        <v>44320.489583333336</v>
      </c>
      <c r="AF347">
        <v>71.635800000000003</v>
      </c>
      <c r="AG347" s="12">
        <v>44321.392361111109</v>
      </c>
      <c r="AH347" s="8">
        <v>71.906440000000003</v>
      </c>
      <c r="AI347" s="13">
        <v>3.8E-3</v>
      </c>
      <c r="AJ347">
        <v>5954.83</v>
      </c>
      <c r="AK347" s="13">
        <v>3.8E-3</v>
      </c>
      <c r="AL347">
        <v>22006.02</v>
      </c>
      <c r="AM347">
        <v>1576418.75</v>
      </c>
      <c r="AN347">
        <v>-2173839.2200000002</v>
      </c>
      <c r="AO347" s="12">
        <v>49</v>
      </c>
      <c r="AP347">
        <v>121.53</v>
      </c>
      <c r="AQ347" s="13">
        <v>-0.02</v>
      </c>
      <c r="AR347" s="13">
        <v>2.53E-2</v>
      </c>
      <c r="AS347" t="s">
        <v>572</v>
      </c>
      <c r="AU347" s="2">
        <v>44320</v>
      </c>
      <c r="AV347" t="s">
        <v>81</v>
      </c>
      <c r="AW347">
        <v>57.2</v>
      </c>
      <c r="AX347">
        <v>55.95</v>
      </c>
      <c r="AZ347" s="2">
        <f t="shared" si="35"/>
        <v>44320</v>
      </c>
      <c r="BA347" t="s">
        <v>59</v>
      </c>
      <c r="BB347">
        <v>71.635800000000003</v>
      </c>
      <c r="BC347" s="8">
        <v>71.906440000000003</v>
      </c>
      <c r="BE347" t="str">
        <f t="shared" si="36"/>
        <v>BANKBARODA44320</v>
      </c>
      <c r="BF347">
        <v>1</v>
      </c>
      <c r="BH347" t="str">
        <f t="shared" si="37"/>
        <v>IDFCFIRSTB44320</v>
      </c>
      <c r="BI347">
        <v>1</v>
      </c>
      <c r="BL347" t="str">
        <f t="shared" si="38"/>
        <v>IDFCFIRSTB44320</v>
      </c>
      <c r="BM347">
        <v>1</v>
      </c>
      <c r="BN347">
        <f t="shared" si="39"/>
        <v>1</v>
      </c>
      <c r="BR347" t="str">
        <f t="shared" si="40"/>
        <v>BANKBARODA44320</v>
      </c>
      <c r="BS347">
        <v>1</v>
      </c>
      <c r="BT347">
        <f t="shared" si="41"/>
        <v>1</v>
      </c>
      <c r="BY347" s="12"/>
      <c r="CA347" s="12"/>
      <c r="CC347" s="13"/>
      <c r="CE347" s="13"/>
      <c r="CI347" s="12"/>
      <c r="CK347" s="13"/>
      <c r="CL347" s="13"/>
    </row>
    <row r="348" spans="1:90" x14ac:dyDescent="0.45">
      <c r="A348">
        <v>7</v>
      </c>
      <c r="B348" s="2">
        <v>44320</v>
      </c>
      <c r="C348" s="2">
        <v>44321</v>
      </c>
      <c r="D348" t="s">
        <v>27</v>
      </c>
      <c r="E348" t="s">
        <v>74</v>
      </c>
      <c r="F348" t="s">
        <v>501</v>
      </c>
      <c r="G348">
        <v>6200</v>
      </c>
      <c r="H348">
        <v>18600</v>
      </c>
      <c r="I348">
        <v>3</v>
      </c>
      <c r="J348">
        <v>111.35</v>
      </c>
      <c r="K348">
        <v>2071110</v>
      </c>
      <c r="L348">
        <v>109.35</v>
      </c>
      <c r="M348">
        <v>-37200</v>
      </c>
      <c r="N348">
        <v>554.17769999999996</v>
      </c>
      <c r="O348">
        <v>-37754.1777</v>
      </c>
      <c r="P348">
        <v>2033910</v>
      </c>
      <c r="Q348" t="s">
        <v>93</v>
      </c>
      <c r="R348">
        <v>1</v>
      </c>
      <c r="S348">
        <v>0</v>
      </c>
      <c r="T348">
        <v>2</v>
      </c>
      <c r="U348">
        <v>0</v>
      </c>
      <c r="V348">
        <v>900</v>
      </c>
      <c r="W348">
        <v>300</v>
      </c>
      <c r="X348">
        <v>114000</v>
      </c>
      <c r="Y348">
        <v>92500</v>
      </c>
      <c r="Z348">
        <v>4000000</v>
      </c>
      <c r="AA348">
        <v>2</v>
      </c>
      <c r="AC348" t="s">
        <v>689</v>
      </c>
      <c r="AD348" t="s">
        <v>571</v>
      </c>
      <c r="AE348" s="12">
        <v>44320.489583333336</v>
      </c>
      <c r="AF348">
        <v>147.40180000000001</v>
      </c>
      <c r="AG348" s="12">
        <v>44321.392361111109</v>
      </c>
      <c r="AH348" s="8">
        <v>144.6173</v>
      </c>
      <c r="AI348" s="13">
        <v>-1.89E-2</v>
      </c>
      <c r="AJ348">
        <v>-29779.4</v>
      </c>
      <c r="AK348" s="13">
        <v>-1.89E-2</v>
      </c>
      <c r="AL348">
        <v>10694.7</v>
      </c>
      <c r="AM348">
        <v>1576418.75</v>
      </c>
      <c r="AN348">
        <v>-2203618.63</v>
      </c>
      <c r="AO348" s="12">
        <v>49</v>
      </c>
      <c r="AP348">
        <v>-607.74</v>
      </c>
      <c r="AQ348" s="13">
        <v>-3.9399999999999998E-2</v>
      </c>
      <c r="AR348" s="13">
        <v>1.2500000000000001E-2</v>
      </c>
      <c r="AS348" t="s">
        <v>572</v>
      </c>
      <c r="AU348" s="2">
        <v>44320</v>
      </c>
      <c r="AV348" t="s">
        <v>74</v>
      </c>
      <c r="AW348">
        <v>111.35</v>
      </c>
      <c r="AX348">
        <v>109.35</v>
      </c>
      <c r="AZ348" s="2">
        <f t="shared" si="35"/>
        <v>44320</v>
      </c>
      <c r="BA348" t="s">
        <v>124</v>
      </c>
      <c r="BB348">
        <v>147.40180000000001</v>
      </c>
      <c r="BC348" s="8">
        <v>144.6173</v>
      </c>
      <c r="BE348" t="str">
        <f t="shared" si="36"/>
        <v>CANBK44320</v>
      </c>
      <c r="BF348">
        <v>1</v>
      </c>
      <c r="BH348" t="str">
        <f t="shared" si="37"/>
        <v>PFC44320</v>
      </c>
      <c r="BI348">
        <v>1</v>
      </c>
      <c r="BL348" t="str">
        <f t="shared" si="38"/>
        <v>PFC44320</v>
      </c>
      <c r="BM348">
        <v>1</v>
      </c>
      <c r="BN348">
        <f t="shared" si="39"/>
        <v>1</v>
      </c>
      <c r="BR348" t="str">
        <f t="shared" si="40"/>
        <v>CANBK44320</v>
      </c>
      <c r="BS348">
        <v>1</v>
      </c>
      <c r="BT348">
        <f t="shared" si="41"/>
        <v>1</v>
      </c>
      <c r="BY348" s="12"/>
      <c r="CA348" s="12"/>
      <c r="CC348" s="13"/>
      <c r="CE348" s="13"/>
      <c r="CI348" s="12"/>
      <c r="CK348" s="13"/>
      <c r="CL348" s="13"/>
    </row>
    <row r="349" spans="1:90" x14ac:dyDescent="0.45">
      <c r="A349">
        <v>8</v>
      </c>
      <c r="B349" s="2">
        <v>44320</v>
      </c>
      <c r="C349" s="2">
        <v>44321</v>
      </c>
      <c r="D349" t="s">
        <v>27</v>
      </c>
      <c r="E349" t="s">
        <v>100</v>
      </c>
      <c r="F349" t="s">
        <v>456</v>
      </c>
      <c r="G349">
        <v>16000</v>
      </c>
      <c r="H349">
        <v>48000</v>
      </c>
      <c r="I349">
        <v>3</v>
      </c>
      <c r="J349">
        <v>37.450000000000003</v>
      </c>
      <c r="K349">
        <v>1797600.0000000002</v>
      </c>
      <c r="L349">
        <v>37.65</v>
      </c>
      <c r="M349">
        <v>9599.9999999997963</v>
      </c>
      <c r="N349">
        <v>486.64800000000002</v>
      </c>
      <c r="O349">
        <v>9113.351999999797</v>
      </c>
      <c r="P349">
        <v>1807200</v>
      </c>
      <c r="Q349" t="s">
        <v>93</v>
      </c>
      <c r="R349">
        <v>1</v>
      </c>
      <c r="S349">
        <v>0</v>
      </c>
      <c r="T349">
        <v>2</v>
      </c>
      <c r="U349">
        <v>0</v>
      </c>
      <c r="V349">
        <v>900</v>
      </c>
      <c r="W349">
        <v>300</v>
      </c>
      <c r="X349">
        <v>114000</v>
      </c>
      <c r="Y349">
        <v>92500</v>
      </c>
      <c r="Z349">
        <v>4000000</v>
      </c>
      <c r="AA349">
        <v>2</v>
      </c>
      <c r="AC349" t="s">
        <v>606</v>
      </c>
      <c r="AD349" t="s">
        <v>571</v>
      </c>
      <c r="AE349" s="12">
        <v>44320.489583333336</v>
      </c>
      <c r="AF349">
        <v>57.404769999999999</v>
      </c>
      <c r="AG349" s="12">
        <v>44321.392361111109</v>
      </c>
      <c r="AH349" s="8">
        <v>55.900269999999999</v>
      </c>
      <c r="AI349" s="13">
        <v>-2.6200000000000001E-2</v>
      </c>
      <c r="AJ349">
        <v>-41315.769999999997</v>
      </c>
      <c r="AK349" s="13">
        <v>-2.6200000000000001E-2</v>
      </c>
      <c r="AL349">
        <v>27461.46</v>
      </c>
      <c r="AM349">
        <v>1576418.75</v>
      </c>
      <c r="AN349">
        <v>-2244934.39</v>
      </c>
      <c r="AO349" s="12">
        <v>49</v>
      </c>
      <c r="AP349">
        <v>-843.18</v>
      </c>
      <c r="AQ349" s="13">
        <v>-3.0599999999999999E-2</v>
      </c>
      <c r="AR349" s="13">
        <v>4.3E-3</v>
      </c>
      <c r="AS349" t="s">
        <v>572</v>
      </c>
      <c r="AU349" s="2">
        <v>44320</v>
      </c>
      <c r="AV349" t="s">
        <v>100</v>
      </c>
      <c r="AW349">
        <v>37.450000000000003</v>
      </c>
      <c r="AX349">
        <v>37.65</v>
      </c>
      <c r="AZ349" s="2">
        <f t="shared" si="35"/>
        <v>44320</v>
      </c>
      <c r="BA349" t="s">
        <v>81</v>
      </c>
      <c r="BB349">
        <v>57.404769999999999</v>
      </c>
      <c r="BC349" s="8">
        <v>55.900269999999999</v>
      </c>
      <c r="BE349" t="str">
        <f t="shared" si="36"/>
        <v>IDFCFIRSTB44320</v>
      </c>
      <c r="BF349">
        <v>1</v>
      </c>
      <c r="BH349" t="str">
        <f t="shared" si="37"/>
        <v>PNB44320</v>
      </c>
      <c r="BI349">
        <v>1</v>
      </c>
      <c r="BL349" t="str">
        <f t="shared" si="38"/>
        <v>PNB44320</v>
      </c>
      <c r="BM349">
        <v>1</v>
      </c>
      <c r="BN349">
        <f t="shared" si="39"/>
        <v>1</v>
      </c>
      <c r="BR349" t="str">
        <f t="shared" si="40"/>
        <v>IDFCFIRSTB44320</v>
      </c>
      <c r="BS349">
        <v>1</v>
      </c>
      <c r="BT349">
        <f t="shared" si="41"/>
        <v>1</v>
      </c>
      <c r="BY349" s="12"/>
      <c r="CA349" s="12"/>
      <c r="CC349" s="13"/>
      <c r="CE349" s="13"/>
      <c r="CI349" s="12"/>
      <c r="CK349" s="13"/>
      <c r="CL349" s="13"/>
    </row>
    <row r="350" spans="1:90" x14ac:dyDescent="0.45">
      <c r="A350">
        <v>9</v>
      </c>
      <c r="B350" s="2">
        <v>44320</v>
      </c>
      <c r="C350" s="2">
        <v>44321</v>
      </c>
      <c r="D350" t="s">
        <v>27</v>
      </c>
      <c r="E350" t="s">
        <v>72</v>
      </c>
      <c r="F350" t="s">
        <v>500</v>
      </c>
      <c r="G350">
        <v>9500</v>
      </c>
      <c r="H350">
        <v>9500</v>
      </c>
      <c r="I350">
        <v>1</v>
      </c>
      <c r="J350">
        <v>134.80000000000001</v>
      </c>
      <c r="K350">
        <v>1280600</v>
      </c>
      <c r="L350">
        <v>132.55000000000001</v>
      </c>
      <c r="M350">
        <v>-21375</v>
      </c>
      <c r="N350">
        <v>342.876375</v>
      </c>
      <c r="O350">
        <v>-21717.876375</v>
      </c>
      <c r="P350">
        <v>1259225</v>
      </c>
      <c r="Q350" t="s">
        <v>93</v>
      </c>
      <c r="R350">
        <v>1</v>
      </c>
      <c r="S350">
        <v>0</v>
      </c>
      <c r="T350">
        <v>1</v>
      </c>
      <c r="U350">
        <v>0</v>
      </c>
      <c r="V350">
        <v>900</v>
      </c>
      <c r="W350">
        <v>300</v>
      </c>
      <c r="X350">
        <v>114000</v>
      </c>
      <c r="Y350">
        <v>92500</v>
      </c>
      <c r="Z350">
        <v>4000000</v>
      </c>
      <c r="AA350">
        <v>2</v>
      </c>
      <c r="AC350" t="s">
        <v>592</v>
      </c>
      <c r="AD350" t="s">
        <v>571</v>
      </c>
      <c r="AE350" s="12">
        <v>44320.486111111109</v>
      </c>
      <c r="AF350">
        <v>656.14</v>
      </c>
      <c r="AG350" s="12">
        <v>44321.395833333336</v>
      </c>
      <c r="AH350" s="8">
        <v>626.37300000000005</v>
      </c>
      <c r="AI350" s="13">
        <v>-4.5400000000000003E-2</v>
      </c>
      <c r="AJ350">
        <v>-71438.070000000007</v>
      </c>
      <c r="AK350" s="13">
        <v>-4.5400000000000003E-2</v>
      </c>
      <c r="AL350">
        <v>2399.9079999999999</v>
      </c>
      <c r="AM350">
        <v>1574675.63</v>
      </c>
      <c r="AN350">
        <v>-2316372.46</v>
      </c>
      <c r="AO350" s="12">
        <v>51</v>
      </c>
      <c r="AP350">
        <v>-1400.75</v>
      </c>
      <c r="AQ350" s="13">
        <v>-4.5400000000000003E-2</v>
      </c>
      <c r="AR350" s="13">
        <v>1.9E-3</v>
      </c>
      <c r="AS350" t="s">
        <v>572</v>
      </c>
      <c r="AU350" s="2">
        <v>44320</v>
      </c>
      <c r="AV350" t="s">
        <v>72</v>
      </c>
      <c r="AW350">
        <v>134.80000000000001</v>
      </c>
      <c r="AX350">
        <v>132.55000000000001</v>
      </c>
      <c r="AZ350" s="2">
        <f t="shared" si="35"/>
        <v>44320</v>
      </c>
      <c r="BA350" t="s">
        <v>92</v>
      </c>
      <c r="BB350">
        <v>656.14</v>
      </c>
      <c r="BC350" s="8">
        <v>626.37300000000005</v>
      </c>
      <c r="BE350" t="str">
        <f t="shared" si="36"/>
        <v>BHARATFORG44320</v>
      </c>
      <c r="BF350">
        <v>1</v>
      </c>
      <c r="BH350" t="str">
        <f t="shared" si="37"/>
        <v>SAIL44320</v>
      </c>
      <c r="BI350">
        <v>1</v>
      </c>
      <c r="BL350" t="str">
        <f t="shared" si="38"/>
        <v>SAIL44320</v>
      </c>
      <c r="BM350">
        <v>1</v>
      </c>
      <c r="BN350">
        <f t="shared" si="39"/>
        <v>1</v>
      </c>
      <c r="BR350" t="str">
        <f t="shared" si="40"/>
        <v>BHARATFORG44320</v>
      </c>
      <c r="BS350">
        <v>1</v>
      </c>
      <c r="BT350">
        <f t="shared" si="41"/>
        <v>1</v>
      </c>
      <c r="BY350" s="12"/>
      <c r="CA350" s="12"/>
      <c r="CC350" s="13"/>
      <c r="CE350" s="13"/>
      <c r="CI350" s="12"/>
      <c r="CK350" s="13"/>
      <c r="CL350" s="13"/>
    </row>
    <row r="351" spans="1:90" x14ac:dyDescent="0.45">
      <c r="A351">
        <v>1</v>
      </c>
      <c r="B351" s="2">
        <v>44321</v>
      </c>
      <c r="C351" s="2">
        <v>44322</v>
      </c>
      <c r="D351" t="s">
        <v>27</v>
      </c>
      <c r="E351" t="s">
        <v>173</v>
      </c>
      <c r="F351" t="s">
        <v>498</v>
      </c>
      <c r="G351">
        <v>200</v>
      </c>
      <c r="H351">
        <v>600</v>
      </c>
      <c r="I351">
        <v>3</v>
      </c>
      <c r="J351">
        <v>2926.6</v>
      </c>
      <c r="K351">
        <v>1755960</v>
      </c>
      <c r="L351">
        <v>2861.9833333299998</v>
      </c>
      <c r="M351">
        <v>-38770.000002000052</v>
      </c>
      <c r="N351">
        <v>468.87524999972999</v>
      </c>
      <c r="O351">
        <v>-39238.87525199978</v>
      </c>
      <c r="P351">
        <v>1717189.999998</v>
      </c>
      <c r="Q351" t="s">
        <v>93</v>
      </c>
      <c r="R351">
        <v>1</v>
      </c>
      <c r="S351">
        <v>0</v>
      </c>
      <c r="T351">
        <v>2</v>
      </c>
      <c r="U351">
        <v>0</v>
      </c>
      <c r="V351">
        <v>900</v>
      </c>
      <c r="W351">
        <v>300</v>
      </c>
      <c r="X351">
        <v>114000</v>
      </c>
      <c r="Y351">
        <v>92500</v>
      </c>
      <c r="Z351">
        <v>4000000</v>
      </c>
      <c r="AA351">
        <v>2</v>
      </c>
      <c r="AC351" t="s">
        <v>662</v>
      </c>
      <c r="AD351" t="s">
        <v>571</v>
      </c>
      <c r="AE351" s="12">
        <v>44320.486111111109</v>
      </c>
      <c r="AF351">
        <v>144.66980000000001</v>
      </c>
      <c r="AG351" s="12">
        <v>44321.395833333336</v>
      </c>
      <c r="AH351" s="8">
        <v>146.00380000000001</v>
      </c>
      <c r="AI351" s="13">
        <v>9.1999999999999998E-3</v>
      </c>
      <c r="AJ351">
        <v>14520.08</v>
      </c>
      <c r="AK351" s="13">
        <v>9.1999999999999998E-3</v>
      </c>
      <c r="AL351">
        <v>10884.62</v>
      </c>
      <c r="AM351">
        <v>1574675.63</v>
      </c>
      <c r="AN351">
        <v>-2301852.38</v>
      </c>
      <c r="AO351" s="12">
        <v>51</v>
      </c>
      <c r="AP351">
        <v>284.70999999999998</v>
      </c>
      <c r="AQ351" s="13">
        <v>-1.15E-2</v>
      </c>
      <c r="AR351" s="13">
        <v>3.2000000000000001E-2</v>
      </c>
      <c r="AS351" t="s">
        <v>572</v>
      </c>
      <c r="AU351" s="2">
        <v>44321</v>
      </c>
      <c r="AV351" t="s">
        <v>173</v>
      </c>
      <c r="AW351">
        <v>2926.6</v>
      </c>
      <c r="AX351">
        <v>2861.9833333299998</v>
      </c>
      <c r="AZ351" s="2">
        <f t="shared" si="35"/>
        <v>44320</v>
      </c>
      <c r="BA351" t="s">
        <v>114</v>
      </c>
      <c r="BB351">
        <v>144.66980000000001</v>
      </c>
      <c r="BC351" s="8">
        <v>146.00380000000001</v>
      </c>
      <c r="BE351" t="str">
        <f t="shared" si="36"/>
        <v>GAIL44320</v>
      </c>
      <c r="BF351">
        <v>1</v>
      </c>
      <c r="BH351" t="str">
        <f t="shared" si="37"/>
        <v>ALKEM44321</v>
      </c>
      <c r="BI351">
        <v>1</v>
      </c>
      <c r="BL351" t="str">
        <f t="shared" si="38"/>
        <v>ALKEM44321</v>
      </c>
      <c r="BM351">
        <v>1</v>
      </c>
      <c r="BN351">
        <f t="shared" si="39"/>
        <v>1</v>
      </c>
      <c r="BR351" t="str">
        <f t="shared" si="40"/>
        <v>GAIL44320</v>
      </c>
      <c r="BS351">
        <v>1</v>
      </c>
      <c r="BT351">
        <f t="shared" si="41"/>
        <v>1</v>
      </c>
      <c r="BY351" s="12"/>
      <c r="CA351" s="12"/>
      <c r="CC351" s="13"/>
      <c r="CE351" s="13"/>
      <c r="CI351" s="12"/>
      <c r="CK351" s="13"/>
      <c r="CL351" s="13"/>
    </row>
    <row r="352" spans="1:90" x14ac:dyDescent="0.45">
      <c r="A352">
        <v>2</v>
      </c>
      <c r="B352" s="2">
        <v>44321</v>
      </c>
      <c r="C352" s="2">
        <v>44322</v>
      </c>
      <c r="D352" t="s">
        <v>27</v>
      </c>
      <c r="E352" t="s">
        <v>133</v>
      </c>
      <c r="F352" t="s">
        <v>502</v>
      </c>
      <c r="G352">
        <v>850</v>
      </c>
      <c r="H352">
        <v>1700</v>
      </c>
      <c r="I352">
        <v>2</v>
      </c>
      <c r="J352">
        <v>1160.5</v>
      </c>
      <c r="K352">
        <v>1972850</v>
      </c>
      <c r="L352">
        <v>1202.925</v>
      </c>
      <c r="M352">
        <v>72122.499999999927</v>
      </c>
      <c r="N352">
        <v>542.40603750000002</v>
      </c>
      <c r="O352">
        <v>71580.09396249993</v>
      </c>
      <c r="P352">
        <v>2044972.5</v>
      </c>
      <c r="Q352" t="s">
        <v>93</v>
      </c>
      <c r="R352">
        <v>1</v>
      </c>
      <c r="S352">
        <v>0</v>
      </c>
      <c r="T352">
        <v>2</v>
      </c>
      <c r="U352">
        <v>0</v>
      </c>
      <c r="V352">
        <v>900</v>
      </c>
      <c r="W352">
        <v>300</v>
      </c>
      <c r="X352">
        <v>114000</v>
      </c>
      <c r="Y352">
        <v>92500</v>
      </c>
      <c r="Z352">
        <v>4000000</v>
      </c>
      <c r="AA352">
        <v>2</v>
      </c>
      <c r="AC352" t="s">
        <v>698</v>
      </c>
      <c r="AD352" t="s">
        <v>571</v>
      </c>
      <c r="AE352" s="12">
        <v>44320.486111111109</v>
      </c>
      <c r="AF352">
        <v>111.0055</v>
      </c>
      <c r="AG352" s="12">
        <v>44321.395833333336</v>
      </c>
      <c r="AH352" s="8">
        <v>109.2406</v>
      </c>
      <c r="AI352" s="13">
        <v>-1.5900000000000001E-2</v>
      </c>
      <c r="AJ352">
        <v>-25036.11</v>
      </c>
      <c r="AK352" s="13">
        <v>-1.5900000000000001E-2</v>
      </c>
      <c r="AL352">
        <v>14185.57</v>
      </c>
      <c r="AM352">
        <v>1574675.63</v>
      </c>
      <c r="AN352">
        <v>-2326888.4900000002</v>
      </c>
      <c r="AO352" s="12">
        <v>51</v>
      </c>
      <c r="AP352">
        <v>-490.9</v>
      </c>
      <c r="AQ352" s="13">
        <v>-2.6200000000000001E-2</v>
      </c>
      <c r="AR352" s="13">
        <v>4.4999999999999997E-3</v>
      </c>
      <c r="AS352" t="s">
        <v>572</v>
      </c>
      <c r="AU352" s="2">
        <v>44321</v>
      </c>
      <c r="AV352" t="s">
        <v>133</v>
      </c>
      <c r="AW352">
        <v>1160.5</v>
      </c>
      <c r="AX352">
        <v>1202.925</v>
      </c>
      <c r="AZ352" s="2">
        <f t="shared" si="35"/>
        <v>44320</v>
      </c>
      <c r="BA352" t="s">
        <v>74</v>
      </c>
      <c r="BB352">
        <v>111.0055</v>
      </c>
      <c r="BC352" s="8">
        <v>109.2406</v>
      </c>
      <c r="BE352" t="str">
        <f t="shared" si="36"/>
        <v>PFC44320</v>
      </c>
      <c r="BF352">
        <v>1</v>
      </c>
      <c r="BH352" t="str">
        <f t="shared" si="37"/>
        <v>LUPIN44321</v>
      </c>
      <c r="BI352">
        <v>1</v>
      </c>
      <c r="BL352" t="str">
        <f t="shared" si="38"/>
        <v>LUPIN44321</v>
      </c>
      <c r="BM352">
        <v>1</v>
      </c>
      <c r="BN352">
        <f t="shared" si="39"/>
        <v>1</v>
      </c>
      <c r="BR352" t="str">
        <f t="shared" si="40"/>
        <v>PFC44320</v>
      </c>
      <c r="BS352">
        <v>1</v>
      </c>
      <c r="BT352">
        <f t="shared" si="41"/>
        <v>1</v>
      </c>
      <c r="BY352" s="12"/>
      <c r="CA352" s="12"/>
      <c r="CC352" s="13"/>
      <c r="CE352" s="13"/>
      <c r="CI352" s="12"/>
      <c r="CK352" s="13"/>
      <c r="CL352" s="13"/>
    </row>
    <row r="353" spans="1:90" x14ac:dyDescent="0.45">
      <c r="A353">
        <v>3</v>
      </c>
      <c r="B353" s="2">
        <v>44321</v>
      </c>
      <c r="C353" s="2">
        <v>44322</v>
      </c>
      <c r="D353" t="s">
        <v>27</v>
      </c>
      <c r="E353" t="s">
        <v>116</v>
      </c>
      <c r="F353" t="s">
        <v>494</v>
      </c>
      <c r="G353">
        <v>1400</v>
      </c>
      <c r="H353">
        <v>2800</v>
      </c>
      <c r="I353">
        <v>2</v>
      </c>
      <c r="J353">
        <v>671.35</v>
      </c>
      <c r="K353">
        <v>1879780</v>
      </c>
      <c r="L353">
        <v>682</v>
      </c>
      <c r="M353">
        <v>29819.999999999935</v>
      </c>
      <c r="N353">
        <v>511.56630000000001</v>
      </c>
      <c r="O353">
        <v>29308.433699999936</v>
      </c>
      <c r="P353">
        <v>1909600</v>
      </c>
      <c r="Q353" t="s">
        <v>93</v>
      </c>
      <c r="R353">
        <v>1</v>
      </c>
      <c r="S353">
        <v>0</v>
      </c>
      <c r="T353">
        <v>2</v>
      </c>
      <c r="U353">
        <v>0</v>
      </c>
      <c r="V353">
        <v>900</v>
      </c>
      <c r="W353">
        <v>300</v>
      </c>
      <c r="X353">
        <v>114000</v>
      </c>
      <c r="Y353">
        <v>92500</v>
      </c>
      <c r="Z353">
        <v>4000000</v>
      </c>
      <c r="AA353">
        <v>2</v>
      </c>
      <c r="AC353" t="s">
        <v>654</v>
      </c>
      <c r="AD353" t="s">
        <v>571</v>
      </c>
      <c r="AE353" s="12">
        <v>44320.486111111109</v>
      </c>
      <c r="AF353">
        <v>37.448509999999999</v>
      </c>
      <c r="AG353" s="12">
        <v>44321.395833333336</v>
      </c>
      <c r="AH353" s="8">
        <v>37.612349999999999</v>
      </c>
      <c r="AI353" s="13">
        <v>4.4000000000000003E-3</v>
      </c>
      <c r="AJ353">
        <v>6889.32</v>
      </c>
      <c r="AK353" s="13">
        <v>4.4000000000000003E-3</v>
      </c>
      <c r="AL353">
        <v>42049.09</v>
      </c>
      <c r="AM353">
        <v>1574675.75</v>
      </c>
      <c r="AN353">
        <v>-2319999.17</v>
      </c>
      <c r="AO353" s="12">
        <v>51</v>
      </c>
      <c r="AP353">
        <v>135.08000000000001</v>
      </c>
      <c r="AQ353" s="13">
        <v>-8.0000000000000002E-3</v>
      </c>
      <c r="AR353" s="13">
        <v>3.8800000000000001E-2</v>
      </c>
      <c r="AS353" t="s">
        <v>572</v>
      </c>
      <c r="AU353" s="2">
        <v>44321</v>
      </c>
      <c r="AV353" t="s">
        <v>116</v>
      </c>
      <c r="AW353">
        <v>671.35</v>
      </c>
      <c r="AX353">
        <v>682</v>
      </c>
      <c r="AZ353" s="2">
        <f t="shared" si="35"/>
        <v>44320</v>
      </c>
      <c r="BA353" t="s">
        <v>100</v>
      </c>
      <c r="BB353">
        <v>37.448509999999999</v>
      </c>
      <c r="BC353" s="8">
        <v>37.612349999999999</v>
      </c>
      <c r="BE353" t="str">
        <f t="shared" si="36"/>
        <v>PNB44320</v>
      </c>
      <c r="BF353">
        <v>1</v>
      </c>
      <c r="BH353" t="str">
        <f t="shared" si="37"/>
        <v>SUNPHARMA44321</v>
      </c>
      <c r="BI353">
        <v>1</v>
      </c>
      <c r="BL353" t="str">
        <f t="shared" si="38"/>
        <v>SUNPHARMA44321</v>
      </c>
      <c r="BM353">
        <v>1</v>
      </c>
      <c r="BN353">
        <f t="shared" si="39"/>
        <v>1</v>
      </c>
      <c r="BR353" t="str">
        <f t="shared" si="40"/>
        <v>PNB44320</v>
      </c>
      <c r="BS353">
        <v>1</v>
      </c>
      <c r="BT353">
        <f t="shared" si="41"/>
        <v>1</v>
      </c>
      <c r="BY353" s="12"/>
      <c r="CA353" s="12"/>
      <c r="CC353" s="13"/>
      <c r="CE353" s="13"/>
      <c r="CI353" s="12"/>
      <c r="CK353" s="13"/>
      <c r="CL353" s="13"/>
    </row>
    <row r="354" spans="1:90" x14ac:dyDescent="0.45">
      <c r="A354">
        <v>1</v>
      </c>
      <c r="B354" s="2">
        <v>44322</v>
      </c>
      <c r="C354" s="2">
        <v>44323</v>
      </c>
      <c r="D354" t="s">
        <v>27</v>
      </c>
      <c r="E354" t="s">
        <v>153</v>
      </c>
      <c r="F354" t="s">
        <v>428</v>
      </c>
      <c r="G354">
        <v>375</v>
      </c>
      <c r="H354">
        <v>750</v>
      </c>
      <c r="I354">
        <v>2</v>
      </c>
      <c r="J354">
        <v>3255</v>
      </c>
      <c r="K354">
        <v>2441250</v>
      </c>
      <c r="L354">
        <v>3393.7</v>
      </c>
      <c r="M354">
        <v>104024.99999999987</v>
      </c>
      <c r="N354">
        <v>673.18087500000001</v>
      </c>
      <c r="O354">
        <v>103351.81912499986</v>
      </c>
      <c r="P354">
        <v>2545275</v>
      </c>
      <c r="Q354" t="s">
        <v>93</v>
      </c>
      <c r="R354">
        <v>1</v>
      </c>
      <c r="S354">
        <v>0</v>
      </c>
      <c r="T354">
        <v>1</v>
      </c>
      <c r="U354">
        <v>0</v>
      </c>
      <c r="V354">
        <v>900</v>
      </c>
      <c r="W354">
        <v>300</v>
      </c>
      <c r="X354">
        <v>114000</v>
      </c>
      <c r="Y354">
        <v>92500</v>
      </c>
      <c r="Z354">
        <v>4000000</v>
      </c>
      <c r="AA354">
        <v>2</v>
      </c>
      <c r="AC354" t="s">
        <v>695</v>
      </c>
      <c r="AD354" t="s">
        <v>571</v>
      </c>
      <c r="AE354" s="12">
        <v>44321.486111111109</v>
      </c>
      <c r="AF354">
        <v>2926.6619999999998</v>
      </c>
      <c r="AG354" s="12">
        <v>44322.395833333336</v>
      </c>
      <c r="AH354" s="8">
        <v>2858.239</v>
      </c>
      <c r="AI354" s="13">
        <v>-2.3400000000000001E-2</v>
      </c>
      <c r="AJ354">
        <v>-35910.44</v>
      </c>
      <c r="AK354" s="13">
        <v>-2.3400000000000001E-2</v>
      </c>
      <c r="AL354">
        <v>524.83000000000004</v>
      </c>
      <c r="AM354">
        <v>1536000.25</v>
      </c>
      <c r="AN354">
        <v>-2355909.61</v>
      </c>
      <c r="AO354" s="12">
        <v>51</v>
      </c>
      <c r="AP354">
        <v>-704.13</v>
      </c>
      <c r="AQ354" s="13">
        <v>-2.3400000000000001E-2</v>
      </c>
      <c r="AR354" s="13">
        <v>6.1000000000000004E-3</v>
      </c>
      <c r="AS354" t="s">
        <v>572</v>
      </c>
      <c r="AU354" s="2">
        <v>44322</v>
      </c>
      <c r="AV354" t="s">
        <v>153</v>
      </c>
      <c r="AW354">
        <v>3255</v>
      </c>
      <c r="AX354">
        <v>3393.7</v>
      </c>
      <c r="AZ354" s="2">
        <f t="shared" si="35"/>
        <v>44321</v>
      </c>
      <c r="BA354" t="s">
        <v>173</v>
      </c>
      <c r="BB354">
        <v>2926.6619999999998</v>
      </c>
      <c r="BC354" s="8">
        <v>2858.239</v>
      </c>
      <c r="BE354" t="str">
        <f t="shared" si="36"/>
        <v>ALKEM44321</v>
      </c>
      <c r="BF354">
        <v>1</v>
      </c>
      <c r="BH354" t="str">
        <f t="shared" si="37"/>
        <v>COFORGE44322</v>
      </c>
      <c r="BI354">
        <v>1</v>
      </c>
      <c r="BL354" t="str">
        <f t="shared" si="38"/>
        <v>COFORGE44322</v>
      </c>
      <c r="BM354">
        <v>1</v>
      </c>
      <c r="BN354">
        <f t="shared" si="39"/>
        <v>1</v>
      </c>
      <c r="BR354" t="str">
        <f t="shared" si="40"/>
        <v>ALKEM44321</v>
      </c>
      <c r="BS354">
        <v>1</v>
      </c>
      <c r="BT354">
        <f t="shared" si="41"/>
        <v>1</v>
      </c>
      <c r="BY354" s="12"/>
      <c r="CA354" s="12"/>
      <c r="CC354" s="13"/>
      <c r="CE354" s="13"/>
      <c r="CI354" s="12"/>
      <c r="CK354" s="13"/>
      <c r="CL354" s="13"/>
    </row>
    <row r="355" spans="1:90" x14ac:dyDescent="0.45">
      <c r="A355">
        <v>2</v>
      </c>
      <c r="B355" s="2">
        <v>44322</v>
      </c>
      <c r="C355" s="2">
        <v>44323</v>
      </c>
      <c r="D355" t="s">
        <v>27</v>
      </c>
      <c r="E355" t="s">
        <v>80</v>
      </c>
      <c r="F355" t="s">
        <v>399</v>
      </c>
      <c r="G355">
        <v>850</v>
      </c>
      <c r="H355">
        <v>1700</v>
      </c>
      <c r="I355">
        <v>2</v>
      </c>
      <c r="J355">
        <v>1106.25</v>
      </c>
      <c r="K355">
        <v>1880625</v>
      </c>
      <c r="L355">
        <v>1135.5</v>
      </c>
      <c r="M355">
        <v>49725</v>
      </c>
      <c r="N355">
        <v>514.48162500000001</v>
      </c>
      <c r="O355">
        <v>49210.518375</v>
      </c>
      <c r="P355">
        <v>1930350</v>
      </c>
      <c r="Q355" t="s">
        <v>93</v>
      </c>
      <c r="R355">
        <v>1</v>
      </c>
      <c r="S355">
        <v>0</v>
      </c>
      <c r="T355">
        <v>1</v>
      </c>
      <c r="U355">
        <v>0</v>
      </c>
      <c r="V355">
        <v>900</v>
      </c>
      <c r="W355">
        <v>300</v>
      </c>
      <c r="X355">
        <v>114000</v>
      </c>
      <c r="Y355">
        <v>92500</v>
      </c>
      <c r="Z355">
        <v>4000000</v>
      </c>
      <c r="AA355">
        <v>2</v>
      </c>
      <c r="AC355" t="s">
        <v>699</v>
      </c>
      <c r="AD355" t="s">
        <v>571</v>
      </c>
      <c r="AE355" s="12">
        <v>44321.486111111109</v>
      </c>
      <c r="AF355">
        <v>1161.4269999999999</v>
      </c>
      <c r="AG355" s="12">
        <v>44322.395833333336</v>
      </c>
      <c r="AH355" s="8">
        <v>1195.354</v>
      </c>
      <c r="AI355" s="13">
        <v>2.92E-2</v>
      </c>
      <c r="AJ355">
        <v>44868.83</v>
      </c>
      <c r="AK355" s="13">
        <v>2.92E-2</v>
      </c>
      <c r="AL355">
        <v>1322.511</v>
      </c>
      <c r="AM355">
        <v>1536000.13</v>
      </c>
      <c r="AN355">
        <v>-2311040.7799999998</v>
      </c>
      <c r="AO355" s="12">
        <v>51</v>
      </c>
      <c r="AP355">
        <v>879.78</v>
      </c>
      <c r="AQ355" s="13">
        <v>-5.4999999999999997E-3</v>
      </c>
      <c r="AR355" s="13">
        <v>4.5900000000000003E-2</v>
      </c>
      <c r="AS355" t="s">
        <v>572</v>
      </c>
      <c r="AU355" s="2">
        <v>44322</v>
      </c>
      <c r="AV355" t="s">
        <v>80</v>
      </c>
      <c r="AW355">
        <v>1106.25</v>
      </c>
      <c r="AX355">
        <v>1135.5</v>
      </c>
      <c r="AZ355" s="2">
        <f t="shared" si="35"/>
        <v>44321</v>
      </c>
      <c r="BA355" t="s">
        <v>133</v>
      </c>
      <c r="BB355">
        <v>1161.4269999999999</v>
      </c>
      <c r="BC355" s="8">
        <v>1195.354</v>
      </c>
      <c r="BE355" t="str">
        <f t="shared" si="36"/>
        <v>LUPIN44321</v>
      </c>
      <c r="BF355">
        <v>1</v>
      </c>
      <c r="BH355" t="str">
        <f t="shared" si="37"/>
        <v>TATASTEEL44322</v>
      </c>
      <c r="BI355">
        <v>1</v>
      </c>
      <c r="BL355" t="str">
        <f t="shared" si="38"/>
        <v>TATASTEEL44322</v>
      </c>
      <c r="BM355">
        <v>1</v>
      </c>
      <c r="BN355">
        <f t="shared" si="39"/>
        <v>1</v>
      </c>
      <c r="BR355" t="str">
        <f t="shared" si="40"/>
        <v>LUPIN44321</v>
      </c>
      <c r="BS355">
        <v>1</v>
      </c>
      <c r="BT355">
        <f t="shared" si="41"/>
        <v>1</v>
      </c>
      <c r="BY355" s="12"/>
      <c r="CA355" s="12"/>
      <c r="CC355" s="13"/>
      <c r="CE355" s="13"/>
      <c r="CI355" s="12"/>
      <c r="CK355" s="13"/>
      <c r="CL355" s="13"/>
    </row>
    <row r="356" spans="1:90" x14ac:dyDescent="0.45">
      <c r="A356">
        <v>1</v>
      </c>
      <c r="B356" s="2">
        <v>44323</v>
      </c>
      <c r="C356" s="2">
        <v>44326</v>
      </c>
      <c r="D356" t="s">
        <v>27</v>
      </c>
      <c r="E356" t="s">
        <v>90</v>
      </c>
      <c r="F356" t="s">
        <v>408</v>
      </c>
      <c r="G356">
        <v>3300</v>
      </c>
      <c r="H356">
        <v>6600</v>
      </c>
      <c r="I356">
        <v>2</v>
      </c>
      <c r="J356">
        <v>262.64999999999998</v>
      </c>
      <c r="K356">
        <v>1733489.9999999998</v>
      </c>
      <c r="L356">
        <v>261.39999999999998</v>
      </c>
      <c r="M356">
        <v>-8250</v>
      </c>
      <c r="N356">
        <v>466.92854999999992</v>
      </c>
      <c r="O356">
        <v>-8716.9285500000005</v>
      </c>
      <c r="P356">
        <v>1725239.9999999998</v>
      </c>
      <c r="Q356" t="s">
        <v>93</v>
      </c>
      <c r="R356">
        <v>1</v>
      </c>
      <c r="S356">
        <v>0</v>
      </c>
      <c r="T356">
        <v>1</v>
      </c>
      <c r="U356">
        <v>0</v>
      </c>
      <c r="V356">
        <v>900</v>
      </c>
      <c r="W356">
        <v>300</v>
      </c>
      <c r="X356">
        <v>114000</v>
      </c>
      <c r="Y356">
        <v>92500</v>
      </c>
      <c r="Z356">
        <v>4000000</v>
      </c>
      <c r="AA356">
        <v>2</v>
      </c>
      <c r="AC356" t="s">
        <v>691</v>
      </c>
      <c r="AD356" t="s">
        <v>571</v>
      </c>
      <c r="AE356" s="12">
        <v>44321.486111111109</v>
      </c>
      <c r="AF356">
        <v>671.69090000000006</v>
      </c>
      <c r="AG356" s="12">
        <v>44322.395833333336</v>
      </c>
      <c r="AH356" s="8">
        <v>681.76760000000002</v>
      </c>
      <c r="AI356" s="13">
        <v>1.4999999999999999E-2</v>
      </c>
      <c r="AJ356">
        <v>23043.06</v>
      </c>
      <c r="AK356" s="13">
        <v>1.4999999999999999E-2</v>
      </c>
      <c r="AL356">
        <v>2286.7660000000001</v>
      </c>
      <c r="AM356">
        <v>1536000.25</v>
      </c>
      <c r="AN356">
        <v>-2287997.7200000002</v>
      </c>
      <c r="AO356" s="12">
        <v>51</v>
      </c>
      <c r="AP356">
        <v>451.82</v>
      </c>
      <c r="AQ356" s="13">
        <v>-3.3999999999999998E-3</v>
      </c>
      <c r="AR356" s="13">
        <v>3.2500000000000001E-2</v>
      </c>
      <c r="AS356" t="s">
        <v>572</v>
      </c>
      <c r="AU356" s="2">
        <v>44323</v>
      </c>
      <c r="AV356" t="s">
        <v>90</v>
      </c>
      <c r="AW356">
        <v>262.64999999999998</v>
      </c>
      <c r="AX356">
        <v>261.39999999999998</v>
      </c>
      <c r="AZ356" s="2">
        <f t="shared" si="35"/>
        <v>44321</v>
      </c>
      <c r="BA356" t="s">
        <v>116</v>
      </c>
      <c r="BB356">
        <v>671.69090000000006</v>
      </c>
      <c r="BC356" s="8">
        <v>681.76760000000002</v>
      </c>
      <c r="BE356" t="str">
        <f t="shared" si="36"/>
        <v>SUNPHARMA44321</v>
      </c>
      <c r="BF356">
        <v>1</v>
      </c>
      <c r="BH356" t="str">
        <f t="shared" si="37"/>
        <v>DLF44323</v>
      </c>
      <c r="BI356">
        <v>1</v>
      </c>
      <c r="BL356" t="str">
        <f t="shared" si="38"/>
        <v>DLF44323</v>
      </c>
      <c r="BM356">
        <v>1</v>
      </c>
      <c r="BN356">
        <f t="shared" si="39"/>
        <v>1</v>
      </c>
      <c r="BR356" t="str">
        <f t="shared" si="40"/>
        <v>SUNPHARMA44321</v>
      </c>
      <c r="BS356">
        <v>1</v>
      </c>
      <c r="BT356">
        <f t="shared" si="41"/>
        <v>1</v>
      </c>
      <c r="BY356" s="12"/>
      <c r="CA356" s="12"/>
      <c r="CC356" s="13"/>
      <c r="CE356" s="13"/>
      <c r="CI356" s="12"/>
      <c r="CK356" s="13"/>
      <c r="CL356" s="13"/>
    </row>
    <row r="357" spans="1:90" x14ac:dyDescent="0.45">
      <c r="A357">
        <v>2</v>
      </c>
      <c r="B357" s="2">
        <v>44323</v>
      </c>
      <c r="C357" s="2">
        <v>44326</v>
      </c>
      <c r="D357" t="s">
        <v>27</v>
      </c>
      <c r="E357" t="s">
        <v>96</v>
      </c>
      <c r="F357" t="s">
        <v>493</v>
      </c>
      <c r="G357">
        <v>1150</v>
      </c>
      <c r="H357">
        <v>3450</v>
      </c>
      <c r="I357">
        <v>3</v>
      </c>
      <c r="J357">
        <v>600.70000000000005</v>
      </c>
      <c r="K357">
        <v>2072415.0000000002</v>
      </c>
      <c r="L357">
        <v>605.9</v>
      </c>
      <c r="M357">
        <v>17939.999999999764</v>
      </c>
      <c r="N357">
        <v>561.97395000000006</v>
      </c>
      <c r="O357">
        <v>17378.026049999764</v>
      </c>
      <c r="P357">
        <v>2090355</v>
      </c>
      <c r="Q357" t="s">
        <v>93</v>
      </c>
      <c r="R357">
        <v>1</v>
      </c>
      <c r="S357">
        <v>0</v>
      </c>
      <c r="T357">
        <v>1</v>
      </c>
      <c r="U357">
        <v>0</v>
      </c>
      <c r="V357">
        <v>900</v>
      </c>
      <c r="W357">
        <v>300</v>
      </c>
      <c r="X357">
        <v>114000</v>
      </c>
      <c r="Y357">
        <v>92500</v>
      </c>
      <c r="Z357">
        <v>4000000</v>
      </c>
      <c r="AA357">
        <v>2</v>
      </c>
      <c r="AC357" t="s">
        <v>624</v>
      </c>
      <c r="AD357" t="s">
        <v>571</v>
      </c>
      <c r="AE357" s="12">
        <v>44322.486111111109</v>
      </c>
      <c r="AF357">
        <v>3256.627</v>
      </c>
      <c r="AG357" s="12">
        <v>44323.392361111109</v>
      </c>
      <c r="AH357" s="8">
        <v>3392.08</v>
      </c>
      <c r="AI357" s="13">
        <v>4.1599999999999998E-2</v>
      </c>
      <c r="AJ357">
        <v>64153.11</v>
      </c>
      <c r="AK357" s="13">
        <v>4.1599999999999998E-2</v>
      </c>
      <c r="AL357">
        <v>473.61900000000003</v>
      </c>
      <c r="AM357">
        <v>1542400.5</v>
      </c>
      <c r="AN357">
        <v>-2223844.61</v>
      </c>
      <c r="AO357" s="12">
        <v>50</v>
      </c>
      <c r="AP357">
        <v>1283.06</v>
      </c>
      <c r="AQ357" s="13">
        <v>-3.2000000000000002E-3</v>
      </c>
      <c r="AR357" s="13">
        <v>6.0900000000000003E-2</v>
      </c>
      <c r="AS357" t="s">
        <v>572</v>
      </c>
      <c r="AU357" s="2">
        <v>44323</v>
      </c>
      <c r="AV357" t="s">
        <v>96</v>
      </c>
      <c r="AW357">
        <v>600.70000000000005</v>
      </c>
      <c r="AX357">
        <v>605.9</v>
      </c>
      <c r="AZ357" s="2">
        <f t="shared" si="35"/>
        <v>44322</v>
      </c>
      <c r="BA357" t="s">
        <v>153</v>
      </c>
      <c r="BB357">
        <v>3256.627</v>
      </c>
      <c r="BC357" s="8">
        <v>3392.08</v>
      </c>
      <c r="BE357" t="str">
        <f t="shared" si="36"/>
        <v>COFORGE44322</v>
      </c>
      <c r="BF357">
        <v>1</v>
      </c>
      <c r="BH357" t="str">
        <f t="shared" si="37"/>
        <v>GLENMARK44323</v>
      </c>
      <c r="BI357">
        <v>1</v>
      </c>
      <c r="BL357" t="str">
        <f t="shared" si="38"/>
        <v>GLENMARK44323</v>
      </c>
      <c r="BM357">
        <v>1</v>
      </c>
      <c r="BN357">
        <f t="shared" si="39"/>
        <v>1</v>
      </c>
      <c r="BR357" t="str">
        <f t="shared" si="40"/>
        <v>COFORGE44322</v>
      </c>
      <c r="BS357">
        <v>1</v>
      </c>
      <c r="BT357">
        <f t="shared" si="41"/>
        <v>1</v>
      </c>
      <c r="BY357" s="12"/>
      <c r="CA357" s="12"/>
      <c r="CC357" s="13"/>
      <c r="CE357" s="13"/>
      <c r="CI357" s="12"/>
      <c r="CK357" s="13"/>
      <c r="CL357" s="13"/>
    </row>
    <row r="358" spans="1:90" x14ac:dyDescent="0.45">
      <c r="A358">
        <v>3</v>
      </c>
      <c r="B358" s="2">
        <v>44323</v>
      </c>
      <c r="C358" s="2">
        <v>44326</v>
      </c>
      <c r="D358" t="s">
        <v>27</v>
      </c>
      <c r="E358" t="s">
        <v>49</v>
      </c>
      <c r="F358" t="s">
        <v>448</v>
      </c>
      <c r="G358">
        <v>6000</v>
      </c>
      <c r="H358">
        <v>12000</v>
      </c>
      <c r="I358">
        <v>2</v>
      </c>
      <c r="J358">
        <v>155.4</v>
      </c>
      <c r="K358">
        <v>1864800</v>
      </c>
      <c r="L358">
        <v>153.05000000000001</v>
      </c>
      <c r="M358">
        <v>-28199.999999999931</v>
      </c>
      <c r="N358">
        <v>499.68900000000002</v>
      </c>
      <c r="O358">
        <v>-28699.688999999929</v>
      </c>
      <c r="P358">
        <v>1836600.0000000002</v>
      </c>
      <c r="Q358" t="s">
        <v>93</v>
      </c>
      <c r="R358">
        <v>1</v>
      </c>
      <c r="S358">
        <v>0</v>
      </c>
      <c r="T358">
        <v>1</v>
      </c>
      <c r="U358">
        <v>0</v>
      </c>
      <c r="V358">
        <v>900</v>
      </c>
      <c r="W358">
        <v>300</v>
      </c>
      <c r="X358">
        <v>114000</v>
      </c>
      <c r="Y358">
        <v>92500</v>
      </c>
      <c r="Z358">
        <v>4000000</v>
      </c>
      <c r="AA358">
        <v>2</v>
      </c>
      <c r="AC358" t="s">
        <v>595</v>
      </c>
      <c r="AD358" t="s">
        <v>571</v>
      </c>
      <c r="AE358" s="12">
        <v>44322.486111111109</v>
      </c>
      <c r="AF358">
        <v>1107.4059999999999</v>
      </c>
      <c r="AG358" s="12">
        <v>44323.392361111109</v>
      </c>
      <c r="AH358" s="8">
        <v>1134.6500000000001</v>
      </c>
      <c r="AI358" s="13">
        <v>2.46E-2</v>
      </c>
      <c r="AJ358">
        <v>37945.56</v>
      </c>
      <c r="AK358" s="13">
        <v>2.46E-2</v>
      </c>
      <c r="AL358">
        <v>1392.8040000000001</v>
      </c>
      <c r="AM358">
        <v>1542400.38</v>
      </c>
      <c r="AN358">
        <v>-2185899.0499999998</v>
      </c>
      <c r="AO358" s="12">
        <v>50</v>
      </c>
      <c r="AP358">
        <v>758.91</v>
      </c>
      <c r="AQ358" s="13">
        <v>-9.1000000000000004E-3</v>
      </c>
      <c r="AR358" s="13">
        <v>3.85E-2</v>
      </c>
      <c r="AS358" t="s">
        <v>572</v>
      </c>
      <c r="AU358" s="2">
        <v>44323</v>
      </c>
      <c r="AV358" t="s">
        <v>49</v>
      </c>
      <c r="AW358">
        <v>155.4</v>
      </c>
      <c r="AX358">
        <v>153.05000000000001</v>
      </c>
      <c r="AZ358" s="2">
        <f t="shared" si="35"/>
        <v>44322</v>
      </c>
      <c r="BA358" t="s">
        <v>80</v>
      </c>
      <c r="BB358">
        <v>1107.4059999999999</v>
      </c>
      <c r="BC358" s="8">
        <v>1134.6500000000001</v>
      </c>
      <c r="BE358" t="str">
        <f t="shared" si="36"/>
        <v>TATASTEEL44322</v>
      </c>
      <c r="BF358">
        <v>1</v>
      </c>
      <c r="BH358" t="str">
        <f t="shared" si="37"/>
        <v>MANAPPURAM44323</v>
      </c>
      <c r="BI358">
        <v>1</v>
      </c>
      <c r="BL358" t="str">
        <f t="shared" si="38"/>
        <v>MANAPPURAM44323</v>
      </c>
      <c r="BM358">
        <v>1</v>
      </c>
      <c r="BN358">
        <f t="shared" si="39"/>
        <v>1</v>
      </c>
      <c r="BR358" t="str">
        <f t="shared" si="40"/>
        <v>TATASTEEL44322</v>
      </c>
      <c r="BS358">
        <v>1</v>
      </c>
      <c r="BT358">
        <f t="shared" si="41"/>
        <v>1</v>
      </c>
      <c r="BY358" s="12"/>
      <c r="CA358" s="12"/>
      <c r="CC358" s="13"/>
      <c r="CE358" s="13"/>
      <c r="CI358" s="12"/>
      <c r="CK358" s="13"/>
      <c r="CL358" s="13"/>
    </row>
    <row r="359" spans="1:90" x14ac:dyDescent="0.45">
      <c r="A359">
        <v>1</v>
      </c>
      <c r="B359" s="2">
        <v>44326</v>
      </c>
      <c r="C359" s="2">
        <v>44327</v>
      </c>
      <c r="D359" t="s">
        <v>27</v>
      </c>
      <c r="E359" t="s">
        <v>173</v>
      </c>
      <c r="F359" t="s">
        <v>498</v>
      </c>
      <c r="G359">
        <v>200</v>
      </c>
      <c r="H359">
        <v>600</v>
      </c>
      <c r="I359">
        <v>3</v>
      </c>
      <c r="J359">
        <v>3078.1</v>
      </c>
      <c r="K359">
        <v>1846860</v>
      </c>
      <c r="L359">
        <v>3064.53333333</v>
      </c>
      <c r="M359">
        <v>-8140.0000019999425</v>
      </c>
      <c r="N359">
        <v>497.55329999973003</v>
      </c>
      <c r="O359">
        <v>-8637.5533019996728</v>
      </c>
      <c r="P359">
        <v>1838719.999998</v>
      </c>
      <c r="Q359" t="s">
        <v>93</v>
      </c>
      <c r="R359">
        <v>1</v>
      </c>
      <c r="S359">
        <v>0</v>
      </c>
      <c r="T359">
        <v>2</v>
      </c>
      <c r="U359">
        <v>0</v>
      </c>
      <c r="V359">
        <v>900</v>
      </c>
      <c r="W359">
        <v>300</v>
      </c>
      <c r="X359">
        <v>102500</v>
      </c>
      <c r="Y359">
        <v>92500</v>
      </c>
      <c r="Z359">
        <v>4000000</v>
      </c>
      <c r="AA359">
        <v>2</v>
      </c>
      <c r="AC359" t="s">
        <v>604</v>
      </c>
      <c r="AD359" t="s">
        <v>571</v>
      </c>
      <c r="AE359" s="12">
        <v>44323.486111111109</v>
      </c>
      <c r="AF359">
        <v>262.75990000000002</v>
      </c>
      <c r="AG359" s="12">
        <v>44326.392361111109</v>
      </c>
      <c r="AH359" s="8">
        <v>261.28129999999999</v>
      </c>
      <c r="AI359" s="13">
        <v>-5.5999999999999999E-3</v>
      </c>
      <c r="AJ359">
        <v>-8794.2900000000009</v>
      </c>
      <c r="AK359" s="13">
        <v>-5.5999999999999999E-3</v>
      </c>
      <c r="AL359">
        <v>5947.7110000000002</v>
      </c>
      <c r="AM359">
        <v>1562820.25</v>
      </c>
      <c r="AN359">
        <v>-2194693.34</v>
      </c>
      <c r="AO359" s="12">
        <v>50</v>
      </c>
      <c r="AP359">
        <v>-175.89</v>
      </c>
      <c r="AQ359" s="13">
        <v>-2.1000000000000001E-2</v>
      </c>
      <c r="AR359" s="13">
        <v>2.0999999999999999E-3</v>
      </c>
      <c r="AS359" t="s">
        <v>572</v>
      </c>
      <c r="AU359" s="2">
        <v>44326</v>
      </c>
      <c r="AV359" t="s">
        <v>173</v>
      </c>
      <c r="AW359">
        <v>3078.1</v>
      </c>
      <c r="AX359">
        <v>3064.53333333</v>
      </c>
      <c r="AZ359" s="2">
        <f t="shared" si="35"/>
        <v>44323</v>
      </c>
      <c r="BA359" t="s">
        <v>90</v>
      </c>
      <c r="BB359">
        <v>262.75990000000002</v>
      </c>
      <c r="BC359" s="8">
        <v>261.28129999999999</v>
      </c>
      <c r="BE359" t="str">
        <f t="shared" si="36"/>
        <v>DLF44323</v>
      </c>
      <c r="BF359">
        <v>1</v>
      </c>
      <c r="BH359" t="str">
        <f t="shared" si="37"/>
        <v>ALKEM44326</v>
      </c>
      <c r="BI359">
        <v>1</v>
      </c>
      <c r="BL359" t="str">
        <f t="shared" si="38"/>
        <v>ALKEM44326</v>
      </c>
      <c r="BM359">
        <v>1</v>
      </c>
      <c r="BN359">
        <f t="shared" si="39"/>
        <v>1</v>
      </c>
      <c r="BR359" t="str">
        <f t="shared" si="40"/>
        <v>DLF44323</v>
      </c>
      <c r="BS359">
        <v>1</v>
      </c>
      <c r="BT359">
        <f t="shared" si="41"/>
        <v>1</v>
      </c>
      <c r="BY359" s="12"/>
      <c r="CA359" s="12"/>
      <c r="CC359" s="13"/>
      <c r="CE359" s="13"/>
      <c r="CI359" s="12"/>
      <c r="CK359" s="13"/>
      <c r="CL359" s="13"/>
    </row>
    <row r="360" spans="1:90" x14ac:dyDescent="0.45">
      <c r="A360">
        <v>2</v>
      </c>
      <c r="B360" s="2">
        <v>44326</v>
      </c>
      <c r="C360" s="2">
        <v>44327</v>
      </c>
      <c r="D360" t="s">
        <v>27</v>
      </c>
      <c r="E360" t="s">
        <v>126</v>
      </c>
      <c r="F360" t="s">
        <v>487</v>
      </c>
      <c r="G360">
        <v>1800</v>
      </c>
      <c r="H360">
        <v>5400</v>
      </c>
      <c r="I360">
        <v>3</v>
      </c>
      <c r="J360">
        <v>297.55</v>
      </c>
      <c r="K360">
        <v>1606770</v>
      </c>
      <c r="L360">
        <v>295</v>
      </c>
      <c r="M360">
        <v>-13770.000000000062</v>
      </c>
      <c r="N360">
        <v>431.96895000000001</v>
      </c>
      <c r="O360">
        <v>-14201.968950000062</v>
      </c>
      <c r="P360">
        <v>1593000</v>
      </c>
      <c r="Q360" t="s">
        <v>93</v>
      </c>
      <c r="R360">
        <v>2</v>
      </c>
      <c r="S360">
        <v>1</v>
      </c>
      <c r="T360">
        <v>1</v>
      </c>
      <c r="U360">
        <v>0</v>
      </c>
      <c r="V360">
        <v>900</v>
      </c>
      <c r="W360">
        <v>300</v>
      </c>
      <c r="X360">
        <v>103000</v>
      </c>
      <c r="Y360">
        <v>92500</v>
      </c>
      <c r="Z360">
        <v>4000000</v>
      </c>
      <c r="AA360">
        <v>2</v>
      </c>
      <c r="AC360" t="s">
        <v>690</v>
      </c>
      <c r="AD360" t="s">
        <v>571</v>
      </c>
      <c r="AE360" s="12">
        <v>44323.489583333336</v>
      </c>
      <c r="AF360">
        <v>601.30050000000006</v>
      </c>
      <c r="AG360" s="12">
        <v>44326.392361111109</v>
      </c>
      <c r="AH360" s="8">
        <v>605.58889999999997</v>
      </c>
      <c r="AI360" s="13">
        <v>7.1000000000000004E-3</v>
      </c>
      <c r="AJ360">
        <v>11139.39</v>
      </c>
      <c r="AK360" s="13">
        <v>7.1000000000000004E-3</v>
      </c>
      <c r="AL360">
        <v>2597.5639999999999</v>
      </c>
      <c r="AM360">
        <v>1561916.25</v>
      </c>
      <c r="AN360">
        <v>-2183553.94</v>
      </c>
      <c r="AO360" s="12">
        <v>49</v>
      </c>
      <c r="AP360">
        <v>227.33</v>
      </c>
      <c r="AQ360" s="13">
        <v>-1.7899999999999999E-2</v>
      </c>
      <c r="AR360" s="13">
        <v>2.29E-2</v>
      </c>
      <c r="AS360" t="s">
        <v>572</v>
      </c>
      <c r="AU360" s="2">
        <v>44326</v>
      </c>
      <c r="AV360" t="s">
        <v>126</v>
      </c>
      <c r="AW360">
        <v>297.55</v>
      </c>
      <c r="AX360">
        <v>295</v>
      </c>
      <c r="AZ360" s="2">
        <f t="shared" si="35"/>
        <v>44323</v>
      </c>
      <c r="BA360" t="s">
        <v>96</v>
      </c>
      <c r="BB360">
        <v>601.30050000000006</v>
      </c>
      <c r="BC360" s="8">
        <v>605.58889999999997</v>
      </c>
      <c r="BE360" t="str">
        <f t="shared" si="36"/>
        <v>GLENMARK44323</v>
      </c>
      <c r="BF360">
        <v>1</v>
      </c>
      <c r="BH360" t="str">
        <f t="shared" si="37"/>
        <v>BANDHANBNK44326</v>
      </c>
      <c r="BI360">
        <v>1</v>
      </c>
      <c r="BL360" t="str">
        <f t="shared" si="38"/>
        <v>BANDHANBNK44326</v>
      </c>
      <c r="BM360">
        <v>1</v>
      </c>
      <c r="BN360">
        <f t="shared" si="39"/>
        <v>1</v>
      </c>
      <c r="BR360" t="str">
        <f t="shared" si="40"/>
        <v>GLENMARK44323</v>
      </c>
      <c r="BS360">
        <v>1</v>
      </c>
      <c r="BT360">
        <f t="shared" si="41"/>
        <v>1</v>
      </c>
      <c r="BY360" s="12"/>
      <c r="CA360" s="12"/>
      <c r="CC360" s="13"/>
      <c r="CE360" s="13"/>
      <c r="CI360" s="12"/>
      <c r="CK360" s="13"/>
      <c r="CL360" s="13"/>
    </row>
    <row r="361" spans="1:90" x14ac:dyDescent="0.45">
      <c r="A361">
        <v>3</v>
      </c>
      <c r="B361" s="2">
        <v>44326</v>
      </c>
      <c r="C361" s="2">
        <v>44327</v>
      </c>
      <c r="D361" t="s">
        <v>27</v>
      </c>
      <c r="E361" t="s">
        <v>70</v>
      </c>
      <c r="F361" t="s">
        <v>503</v>
      </c>
      <c r="G361">
        <v>4200</v>
      </c>
      <c r="H361">
        <v>12600</v>
      </c>
      <c r="I361">
        <v>3</v>
      </c>
      <c r="J361">
        <v>144.25</v>
      </c>
      <c r="K361">
        <v>1817550</v>
      </c>
      <c r="L361">
        <v>151.5</v>
      </c>
      <c r="M361">
        <v>91350</v>
      </c>
      <c r="N361">
        <v>503.07075000000003</v>
      </c>
      <c r="O361">
        <v>90846.929250000001</v>
      </c>
      <c r="P361">
        <v>1908900</v>
      </c>
      <c r="Q361" t="s">
        <v>93</v>
      </c>
      <c r="R361">
        <v>1</v>
      </c>
      <c r="S361">
        <v>0</v>
      </c>
      <c r="T361">
        <v>1</v>
      </c>
      <c r="U361">
        <v>0</v>
      </c>
      <c r="V361">
        <v>900</v>
      </c>
      <c r="W361">
        <v>300</v>
      </c>
      <c r="X361">
        <v>102500</v>
      </c>
      <c r="Y361">
        <v>92500</v>
      </c>
      <c r="Z361">
        <v>4000000</v>
      </c>
      <c r="AA361">
        <v>2</v>
      </c>
      <c r="AC361" t="s">
        <v>646</v>
      </c>
      <c r="AD361" t="s">
        <v>571</v>
      </c>
      <c r="AE361" s="12">
        <v>44323.489583333336</v>
      </c>
      <c r="AF361">
        <v>155.32759999999999</v>
      </c>
      <c r="AG361" s="12">
        <v>44326.392361111109</v>
      </c>
      <c r="AH361" s="8">
        <v>152.9735</v>
      </c>
      <c r="AI361" s="13">
        <v>-1.52E-2</v>
      </c>
      <c r="AJ361">
        <v>-23671.95</v>
      </c>
      <c r="AK361" s="13">
        <v>-1.52E-2</v>
      </c>
      <c r="AL361">
        <v>10055.629999999999</v>
      </c>
      <c r="AM361">
        <v>1561916.38</v>
      </c>
      <c r="AN361">
        <v>-2207225.89</v>
      </c>
      <c r="AO361" s="12">
        <v>49</v>
      </c>
      <c r="AP361">
        <v>-483.1</v>
      </c>
      <c r="AQ361" s="13">
        <v>-2.1100000000000001E-2</v>
      </c>
      <c r="AR361" s="13">
        <v>0</v>
      </c>
      <c r="AS361" t="s">
        <v>572</v>
      </c>
      <c r="AU361" s="2">
        <v>44326</v>
      </c>
      <c r="AV361" t="s">
        <v>70</v>
      </c>
      <c r="AW361">
        <v>144.25</v>
      </c>
      <c r="AX361">
        <v>151.5</v>
      </c>
      <c r="AZ361" s="2">
        <f t="shared" si="35"/>
        <v>44323</v>
      </c>
      <c r="BA361" t="s">
        <v>49</v>
      </c>
      <c r="BB361">
        <v>155.32759999999999</v>
      </c>
      <c r="BC361" s="8">
        <v>152.9735</v>
      </c>
      <c r="BE361" t="str">
        <f t="shared" si="36"/>
        <v>MANAPPURAM44323</v>
      </c>
      <c r="BF361">
        <v>1</v>
      </c>
      <c r="BH361" t="str">
        <f t="shared" si="37"/>
        <v>COALINDIA44326</v>
      </c>
      <c r="BI361">
        <v>1</v>
      </c>
      <c r="BL361" t="str">
        <f t="shared" si="38"/>
        <v>COALINDIA44326</v>
      </c>
      <c r="BM361">
        <v>1</v>
      </c>
      <c r="BN361">
        <f t="shared" si="39"/>
        <v>1</v>
      </c>
      <c r="BR361" t="str">
        <f t="shared" si="40"/>
        <v>MANAPPURAM44323</v>
      </c>
      <c r="BS361">
        <v>1</v>
      </c>
      <c r="BT361">
        <f t="shared" si="41"/>
        <v>1</v>
      </c>
      <c r="BY361" s="12"/>
      <c r="CA361" s="12"/>
      <c r="CC361" s="13"/>
      <c r="CE361" s="13"/>
      <c r="CI361" s="12"/>
      <c r="CK361" s="13"/>
      <c r="CL361" s="13"/>
    </row>
    <row r="362" spans="1:90" x14ac:dyDescent="0.45">
      <c r="A362">
        <v>4</v>
      </c>
      <c r="B362" s="2">
        <v>44326</v>
      </c>
      <c r="C362" s="2">
        <v>44327</v>
      </c>
      <c r="D362" t="s">
        <v>27</v>
      </c>
      <c r="E362" t="s">
        <v>96</v>
      </c>
      <c r="F362" t="s">
        <v>493</v>
      </c>
      <c r="G362">
        <v>1150</v>
      </c>
      <c r="H362">
        <v>2300</v>
      </c>
      <c r="I362">
        <v>2</v>
      </c>
      <c r="J362">
        <v>631.04999999999995</v>
      </c>
      <c r="K362">
        <v>1451415</v>
      </c>
      <c r="L362">
        <v>637.79999999999995</v>
      </c>
      <c r="M362">
        <v>15525</v>
      </c>
      <c r="N362">
        <v>393.97792500000003</v>
      </c>
      <c r="O362">
        <v>15131.022075000001</v>
      </c>
      <c r="P362">
        <v>1466940</v>
      </c>
      <c r="Q362" t="s">
        <v>93</v>
      </c>
      <c r="R362">
        <v>1</v>
      </c>
      <c r="S362">
        <v>0</v>
      </c>
      <c r="T362">
        <v>1</v>
      </c>
      <c r="U362">
        <v>0</v>
      </c>
      <c r="V362">
        <v>900</v>
      </c>
      <c r="W362">
        <v>300</v>
      </c>
      <c r="X362">
        <v>102500</v>
      </c>
      <c r="Y362">
        <v>92500</v>
      </c>
      <c r="Z362">
        <v>4000000</v>
      </c>
      <c r="AA362">
        <v>2</v>
      </c>
      <c r="AC362" t="s">
        <v>690</v>
      </c>
      <c r="AD362" t="s">
        <v>571</v>
      </c>
      <c r="AE362" s="12">
        <v>44326.434027777781</v>
      </c>
      <c r="AF362">
        <v>631.35379999999998</v>
      </c>
      <c r="AG362" s="12">
        <v>44327.392361111109</v>
      </c>
      <c r="AH362" s="8">
        <v>637.73099999999999</v>
      </c>
      <c r="AI362" s="13">
        <v>1.01E-2</v>
      </c>
      <c r="AJ362">
        <v>15742.7</v>
      </c>
      <c r="AK362" s="13">
        <v>1.01E-2</v>
      </c>
      <c r="AL362">
        <v>2468.5920000000001</v>
      </c>
      <c r="AM362">
        <v>1558554.88</v>
      </c>
      <c r="AN362">
        <v>-2191483.19</v>
      </c>
      <c r="AO362" s="12">
        <v>65</v>
      </c>
      <c r="AP362">
        <v>242.2</v>
      </c>
      <c r="AQ362" s="13">
        <v>-1.4E-2</v>
      </c>
      <c r="AR362" s="13">
        <v>1.6299999999999999E-2</v>
      </c>
      <c r="AS362" t="s">
        <v>572</v>
      </c>
      <c r="AU362" s="2">
        <v>44326</v>
      </c>
      <c r="AV362" t="s">
        <v>96</v>
      </c>
      <c r="AW362">
        <v>631.04999999999995</v>
      </c>
      <c r="AX362">
        <v>637.79999999999995</v>
      </c>
      <c r="AZ362" s="2">
        <f t="shared" si="35"/>
        <v>44326</v>
      </c>
      <c r="BA362" t="s">
        <v>96</v>
      </c>
      <c r="BB362">
        <v>631.35379999999998</v>
      </c>
      <c r="BC362" s="8">
        <v>637.73099999999999</v>
      </c>
      <c r="BE362" t="str">
        <f t="shared" si="36"/>
        <v>GLENMARK44326</v>
      </c>
      <c r="BF362">
        <v>1</v>
      </c>
      <c r="BH362" t="str">
        <f t="shared" si="37"/>
        <v>GLENMARK44326</v>
      </c>
      <c r="BI362">
        <v>1</v>
      </c>
      <c r="BL362" t="str">
        <f t="shared" si="38"/>
        <v>GLENMARK44326</v>
      </c>
      <c r="BM362">
        <v>1</v>
      </c>
      <c r="BN362">
        <f t="shared" si="39"/>
        <v>1</v>
      </c>
      <c r="BR362" t="str">
        <f t="shared" si="40"/>
        <v>GLENMARK44326</v>
      </c>
      <c r="BS362">
        <v>1</v>
      </c>
      <c r="BT362">
        <f t="shared" si="41"/>
        <v>1</v>
      </c>
      <c r="BY362" s="12"/>
      <c r="CA362" s="12"/>
      <c r="CC362" s="13"/>
      <c r="CE362" s="13"/>
      <c r="CI362" s="12"/>
      <c r="CK362" s="13"/>
      <c r="CL362" s="13"/>
    </row>
    <row r="363" spans="1:90" x14ac:dyDescent="0.45">
      <c r="A363">
        <v>5</v>
      </c>
      <c r="B363" s="2">
        <v>44326</v>
      </c>
      <c r="C363" s="2">
        <v>44327</v>
      </c>
      <c r="D363" t="s">
        <v>27</v>
      </c>
      <c r="E363" t="s">
        <v>54</v>
      </c>
      <c r="F363" t="s">
        <v>425</v>
      </c>
      <c r="G363">
        <v>250</v>
      </c>
      <c r="H363">
        <v>750</v>
      </c>
      <c r="I363">
        <v>3</v>
      </c>
      <c r="J363">
        <v>2755.75</v>
      </c>
      <c r="K363">
        <v>2066812.5</v>
      </c>
      <c r="L363">
        <v>2753.15</v>
      </c>
      <c r="M363">
        <v>-1949.9999999999318</v>
      </c>
      <c r="N363">
        <v>557.77612499999998</v>
      </c>
      <c r="O363">
        <v>-2507.7761249999317</v>
      </c>
      <c r="P363">
        <v>2064862.5</v>
      </c>
      <c r="Q363" t="s">
        <v>93</v>
      </c>
      <c r="R363">
        <v>2</v>
      </c>
      <c r="S363">
        <v>2</v>
      </c>
      <c r="T363">
        <v>1</v>
      </c>
      <c r="U363">
        <v>0</v>
      </c>
      <c r="V363">
        <v>900</v>
      </c>
      <c r="W363">
        <v>300</v>
      </c>
      <c r="X363">
        <v>103500</v>
      </c>
      <c r="Y363">
        <v>92500</v>
      </c>
      <c r="Z363">
        <v>4000000</v>
      </c>
      <c r="AA363">
        <v>2</v>
      </c>
      <c r="AC363" t="s">
        <v>599</v>
      </c>
      <c r="AD363" t="s">
        <v>571</v>
      </c>
      <c r="AE363" s="12">
        <v>44326.434027777781</v>
      </c>
      <c r="AF363">
        <v>657.68510000000003</v>
      </c>
      <c r="AG363" s="12">
        <v>44327.392361111109</v>
      </c>
      <c r="AH363" s="8">
        <v>684.48879999999997</v>
      </c>
      <c r="AI363" s="13">
        <v>4.0800000000000003E-2</v>
      </c>
      <c r="AJ363">
        <v>63518.29</v>
      </c>
      <c r="AK363" s="13">
        <v>4.0800000000000003E-2</v>
      </c>
      <c r="AL363">
        <v>2369.7579999999998</v>
      </c>
      <c r="AM363">
        <v>1558554.75</v>
      </c>
      <c r="AN363">
        <v>-2127964.9</v>
      </c>
      <c r="AO363" s="12">
        <v>65</v>
      </c>
      <c r="AP363">
        <v>977.2</v>
      </c>
      <c r="AQ363" s="13">
        <v>-8.6E-3</v>
      </c>
      <c r="AR363" s="13">
        <v>4.7600000000000003E-2</v>
      </c>
      <c r="AS363" t="s">
        <v>572</v>
      </c>
      <c r="AU363" s="2">
        <v>44326</v>
      </c>
      <c r="AV363" t="s">
        <v>54</v>
      </c>
      <c r="AW363">
        <v>2755.75</v>
      </c>
      <c r="AX363">
        <v>2753.15</v>
      </c>
      <c r="AZ363" s="2">
        <f t="shared" si="35"/>
        <v>44326</v>
      </c>
      <c r="BA363" t="s">
        <v>101</v>
      </c>
      <c r="BB363">
        <v>657.68510000000003</v>
      </c>
      <c r="BC363" s="8">
        <v>684.48879999999997</v>
      </c>
      <c r="BE363" t="str">
        <f t="shared" si="36"/>
        <v>UPL44326</v>
      </c>
      <c r="BF363">
        <v>1</v>
      </c>
      <c r="BH363" t="str">
        <f t="shared" si="37"/>
        <v>TORNTPHARM44326</v>
      </c>
      <c r="BI363">
        <v>1</v>
      </c>
      <c r="BL363" t="str">
        <f t="shared" si="38"/>
        <v>TORNTPHARM44326</v>
      </c>
      <c r="BM363">
        <v>1</v>
      </c>
      <c r="BN363">
        <f t="shared" si="39"/>
        <v>1</v>
      </c>
      <c r="BR363" t="str">
        <f t="shared" si="40"/>
        <v>UPL44326</v>
      </c>
      <c r="BS363">
        <v>1</v>
      </c>
      <c r="BT363">
        <f t="shared" si="41"/>
        <v>1</v>
      </c>
      <c r="BY363" s="12"/>
      <c r="CA363" s="12"/>
      <c r="CC363" s="13"/>
      <c r="CE363" s="13"/>
      <c r="CI363" s="12"/>
      <c r="CK363" s="13"/>
      <c r="CL363" s="13"/>
    </row>
    <row r="364" spans="1:90" x14ac:dyDescent="0.45">
      <c r="A364">
        <v>6</v>
      </c>
      <c r="B364" s="2">
        <v>44326</v>
      </c>
      <c r="C364" s="2">
        <v>44327</v>
      </c>
      <c r="D364" t="s">
        <v>27</v>
      </c>
      <c r="E364" t="s">
        <v>101</v>
      </c>
      <c r="F364" t="s">
        <v>403</v>
      </c>
      <c r="G364">
        <v>1300</v>
      </c>
      <c r="H364">
        <v>2600</v>
      </c>
      <c r="I364">
        <v>2</v>
      </c>
      <c r="J364">
        <v>657.35</v>
      </c>
      <c r="K364">
        <v>1709110</v>
      </c>
      <c r="L364">
        <v>684.85</v>
      </c>
      <c r="M364">
        <v>71500</v>
      </c>
      <c r="N364">
        <v>471.11220000000003</v>
      </c>
      <c r="O364">
        <v>71028.887799999997</v>
      </c>
      <c r="P364">
        <v>1780610</v>
      </c>
      <c r="Q364" t="s">
        <v>93</v>
      </c>
      <c r="R364">
        <v>1</v>
      </c>
      <c r="S364">
        <v>0</v>
      </c>
      <c r="T364">
        <v>1</v>
      </c>
      <c r="U364">
        <v>0</v>
      </c>
      <c r="V364">
        <v>900</v>
      </c>
      <c r="W364">
        <v>300</v>
      </c>
      <c r="X364">
        <v>102500</v>
      </c>
      <c r="Y364">
        <v>92500</v>
      </c>
      <c r="Z364">
        <v>4000000</v>
      </c>
      <c r="AA364">
        <v>2</v>
      </c>
      <c r="AC364" t="s">
        <v>684</v>
      </c>
      <c r="AD364" t="s">
        <v>571</v>
      </c>
      <c r="AE364" s="12">
        <v>44326.4375</v>
      </c>
      <c r="AF364">
        <v>297.72050000000002</v>
      </c>
      <c r="AG364" s="12">
        <v>44327.392361111109</v>
      </c>
      <c r="AH364" s="8">
        <v>294.85469999999998</v>
      </c>
      <c r="AI364" s="13">
        <v>-9.5999999999999992E-3</v>
      </c>
      <c r="AJ364">
        <v>-14991.43</v>
      </c>
      <c r="AK364" s="13">
        <v>-9.5999999999999992E-3</v>
      </c>
      <c r="AL364">
        <v>5231.152</v>
      </c>
      <c r="AM364">
        <v>1557420.88</v>
      </c>
      <c r="AN364">
        <v>-2142956.33</v>
      </c>
      <c r="AO364" s="12">
        <v>64</v>
      </c>
      <c r="AP364">
        <v>-234.24</v>
      </c>
      <c r="AQ364" s="13">
        <v>-3.5200000000000002E-2</v>
      </c>
      <c r="AR364" s="13">
        <v>3.0800000000000001E-2</v>
      </c>
      <c r="AS364" t="s">
        <v>572</v>
      </c>
      <c r="AU364" s="2">
        <v>44326</v>
      </c>
      <c r="AV364" t="s">
        <v>101</v>
      </c>
      <c r="AW364">
        <v>657.35</v>
      </c>
      <c r="AX364">
        <v>684.85</v>
      </c>
      <c r="AZ364" s="2">
        <f t="shared" si="35"/>
        <v>44326</v>
      </c>
      <c r="BA364" t="s">
        <v>126</v>
      </c>
      <c r="BB364">
        <v>297.72050000000002</v>
      </c>
      <c r="BC364" s="8">
        <v>294.85469999999998</v>
      </c>
      <c r="BE364" t="str">
        <f t="shared" si="36"/>
        <v>BANDHANBNK44326</v>
      </c>
      <c r="BF364">
        <v>1</v>
      </c>
      <c r="BH364" t="str">
        <f t="shared" si="37"/>
        <v>UPL44326</v>
      </c>
      <c r="BI364">
        <v>1</v>
      </c>
      <c r="BL364" t="str">
        <f t="shared" si="38"/>
        <v>UPL44326</v>
      </c>
      <c r="BM364">
        <v>1</v>
      </c>
      <c r="BN364">
        <f t="shared" si="39"/>
        <v>1</v>
      </c>
      <c r="BR364" t="str">
        <f t="shared" si="40"/>
        <v>BANDHANBNK44326</v>
      </c>
      <c r="BS364">
        <v>1</v>
      </c>
      <c r="BT364">
        <f t="shared" si="41"/>
        <v>1</v>
      </c>
      <c r="BY364" s="12"/>
      <c r="CA364" s="12"/>
      <c r="CC364" s="13"/>
      <c r="CE364" s="13"/>
      <c r="CI364" s="12"/>
      <c r="CK364" s="13"/>
      <c r="CL364" s="13"/>
    </row>
    <row r="365" spans="1:90" x14ac:dyDescent="0.45">
      <c r="A365">
        <v>1</v>
      </c>
      <c r="B365" s="2">
        <v>44327</v>
      </c>
      <c r="C365" s="2">
        <v>44328</v>
      </c>
      <c r="D365" t="s">
        <v>27</v>
      </c>
      <c r="E365" t="s">
        <v>95</v>
      </c>
      <c r="F365" t="s">
        <v>427</v>
      </c>
      <c r="G365">
        <v>400</v>
      </c>
      <c r="H365">
        <v>800</v>
      </c>
      <c r="I365">
        <v>2</v>
      </c>
      <c r="J365">
        <v>1944.3</v>
      </c>
      <c r="K365">
        <v>1555440</v>
      </c>
      <c r="L365">
        <v>1934.15</v>
      </c>
      <c r="M365">
        <v>-8119.9999999998909</v>
      </c>
      <c r="N365">
        <v>418.87259999999998</v>
      </c>
      <c r="O365">
        <v>-8538.8725999998915</v>
      </c>
      <c r="P365">
        <v>1547320</v>
      </c>
      <c r="Q365" t="s">
        <v>93</v>
      </c>
      <c r="R365">
        <v>1</v>
      </c>
      <c r="S365">
        <v>0</v>
      </c>
      <c r="T365">
        <v>1</v>
      </c>
      <c r="U365">
        <v>0</v>
      </c>
      <c r="V365">
        <v>900</v>
      </c>
      <c r="W365">
        <v>300</v>
      </c>
      <c r="X365">
        <v>114000</v>
      </c>
      <c r="Y365">
        <v>92500</v>
      </c>
      <c r="Z365">
        <v>4000000</v>
      </c>
      <c r="AA365">
        <v>2</v>
      </c>
      <c r="AC365" t="s">
        <v>700</v>
      </c>
      <c r="AD365" t="s">
        <v>571</v>
      </c>
      <c r="AE365" s="12">
        <v>44326.4375</v>
      </c>
      <c r="AF365">
        <v>144.22210000000001</v>
      </c>
      <c r="AG365" s="12">
        <v>44327.392361111109</v>
      </c>
      <c r="AH365" s="8">
        <v>151.43989999999999</v>
      </c>
      <c r="AI365" s="13">
        <v>0.05</v>
      </c>
      <c r="AJ365">
        <v>77943.37</v>
      </c>
      <c r="AK365" s="13">
        <v>0.05</v>
      </c>
      <c r="AL365">
        <v>10798.77</v>
      </c>
      <c r="AM365">
        <v>1557421</v>
      </c>
      <c r="AN365">
        <v>-2065012.97</v>
      </c>
      <c r="AO365" s="12">
        <v>64</v>
      </c>
      <c r="AP365">
        <v>1217.8699999999999</v>
      </c>
      <c r="AQ365" s="13">
        <v>-7.4000000000000003E-3</v>
      </c>
      <c r="AR365" s="13">
        <v>5.0500000000000003E-2</v>
      </c>
      <c r="AS365" t="s">
        <v>572</v>
      </c>
      <c r="AU365" s="2">
        <v>44327</v>
      </c>
      <c r="AV365" t="s">
        <v>95</v>
      </c>
      <c r="AW365">
        <v>1944.3</v>
      </c>
      <c r="AX365">
        <v>1934.15</v>
      </c>
      <c r="AZ365" s="2">
        <f t="shared" si="35"/>
        <v>44326</v>
      </c>
      <c r="BA365" t="s">
        <v>70</v>
      </c>
      <c r="BB365">
        <v>144.22210000000001</v>
      </c>
      <c r="BC365" s="8">
        <v>151.43989999999999</v>
      </c>
      <c r="BE365" t="str">
        <f t="shared" si="36"/>
        <v>COALINDIA44326</v>
      </c>
      <c r="BF365">
        <v>1</v>
      </c>
      <c r="BH365" t="str">
        <f t="shared" si="37"/>
        <v>BALKRISIND44327</v>
      </c>
      <c r="BI365">
        <v>1</v>
      </c>
      <c r="BL365" t="str">
        <f t="shared" si="38"/>
        <v>BALKRISIND44327</v>
      </c>
      <c r="BM365">
        <v>1</v>
      </c>
      <c r="BN365">
        <f t="shared" si="39"/>
        <v>1</v>
      </c>
      <c r="BR365" t="str">
        <f t="shared" si="40"/>
        <v>COALINDIA44326</v>
      </c>
      <c r="BS365">
        <v>1</v>
      </c>
      <c r="BT365">
        <f t="shared" si="41"/>
        <v>1</v>
      </c>
      <c r="BY365" s="12"/>
      <c r="CA365" s="12"/>
      <c r="CC365" s="13"/>
      <c r="CE365" s="13"/>
      <c r="CI365" s="12"/>
      <c r="CK365" s="13"/>
      <c r="CL365" s="13"/>
    </row>
    <row r="366" spans="1:90" x14ac:dyDescent="0.45">
      <c r="A366">
        <v>2</v>
      </c>
      <c r="B366" s="2">
        <v>44327</v>
      </c>
      <c r="C366" s="2">
        <v>44328</v>
      </c>
      <c r="D366" t="s">
        <v>27</v>
      </c>
      <c r="E366" t="s">
        <v>47</v>
      </c>
      <c r="F366" t="s">
        <v>414</v>
      </c>
      <c r="G366">
        <v>10500</v>
      </c>
      <c r="H366">
        <v>21000</v>
      </c>
      <c r="I366">
        <v>2</v>
      </c>
      <c r="J366">
        <v>70.2</v>
      </c>
      <c r="K366">
        <v>1474200</v>
      </c>
      <c r="L366">
        <v>76.599999999999994</v>
      </c>
      <c r="M366">
        <v>134399.99999999983</v>
      </c>
      <c r="N366">
        <v>416.178</v>
      </c>
      <c r="O366">
        <v>133983.82199999981</v>
      </c>
      <c r="P366">
        <v>1608599.9999999998</v>
      </c>
      <c r="Q366" t="s">
        <v>93</v>
      </c>
      <c r="R366">
        <v>1</v>
      </c>
      <c r="S366">
        <v>0</v>
      </c>
      <c r="T366">
        <v>1</v>
      </c>
      <c r="U366">
        <v>0</v>
      </c>
      <c r="V366">
        <v>900</v>
      </c>
      <c r="W366">
        <v>300</v>
      </c>
      <c r="X366">
        <v>114000</v>
      </c>
      <c r="Y366">
        <v>92500</v>
      </c>
      <c r="Z366">
        <v>4000000</v>
      </c>
      <c r="AA366">
        <v>2</v>
      </c>
      <c r="AC366" t="s">
        <v>621</v>
      </c>
      <c r="AD366" t="s">
        <v>571</v>
      </c>
      <c r="AE366" s="12">
        <v>44326.440972222219</v>
      </c>
      <c r="AF366">
        <v>2757.125</v>
      </c>
      <c r="AG366" s="12">
        <v>44327.392361111109</v>
      </c>
      <c r="AH366" s="8">
        <v>2751.7979999999998</v>
      </c>
      <c r="AI366" s="13">
        <v>-1.9E-3</v>
      </c>
      <c r="AJ366">
        <v>-3020.1</v>
      </c>
      <c r="AK366" s="13">
        <v>-1.9E-3</v>
      </c>
      <c r="AL366">
        <v>566.94140000000004</v>
      </c>
      <c r="AM366">
        <v>1563128.5</v>
      </c>
      <c r="AN366">
        <v>-2068033.06</v>
      </c>
      <c r="AO366" s="12">
        <v>63</v>
      </c>
      <c r="AP366">
        <v>-47.94</v>
      </c>
      <c r="AQ366" s="13">
        <v>-5.7999999999999996E-3</v>
      </c>
      <c r="AR366" s="13">
        <v>2.5000000000000001E-2</v>
      </c>
      <c r="AS366" t="s">
        <v>572</v>
      </c>
      <c r="AU366" s="2">
        <v>44327</v>
      </c>
      <c r="AV366" t="s">
        <v>47</v>
      </c>
      <c r="AW366">
        <v>70.2</v>
      </c>
      <c r="AX366">
        <v>76.599999999999994</v>
      </c>
      <c r="AZ366" s="2">
        <f t="shared" si="35"/>
        <v>44326</v>
      </c>
      <c r="BA366" t="s">
        <v>54</v>
      </c>
      <c r="BB366">
        <v>2757.125</v>
      </c>
      <c r="BC366" s="8">
        <v>2751.7979999999998</v>
      </c>
      <c r="BE366" t="str">
        <f t="shared" si="36"/>
        <v>TORNTPHARM44326</v>
      </c>
      <c r="BF366">
        <v>1</v>
      </c>
      <c r="BH366" t="str">
        <f t="shared" si="37"/>
        <v>BHEL44327</v>
      </c>
      <c r="BI366">
        <v>1</v>
      </c>
      <c r="BL366" t="str">
        <f t="shared" si="38"/>
        <v>BHEL44327</v>
      </c>
      <c r="BM366">
        <v>1</v>
      </c>
      <c r="BN366">
        <f t="shared" si="39"/>
        <v>1</v>
      </c>
      <c r="BR366" t="str">
        <f t="shared" si="40"/>
        <v>TORNTPHARM44326</v>
      </c>
      <c r="BS366">
        <v>1</v>
      </c>
      <c r="BT366">
        <f t="shared" si="41"/>
        <v>1</v>
      </c>
      <c r="BY366" s="12"/>
      <c r="CA366" s="12"/>
      <c r="CC366" s="13"/>
      <c r="CE366" s="13"/>
      <c r="CI366" s="12"/>
      <c r="CK366" s="13"/>
      <c r="CL366" s="13"/>
    </row>
    <row r="367" spans="1:90" x14ac:dyDescent="0.45">
      <c r="A367">
        <v>3</v>
      </c>
      <c r="B367" s="2">
        <v>44327</v>
      </c>
      <c r="C367" s="2">
        <v>44328</v>
      </c>
      <c r="D367" t="s">
        <v>27</v>
      </c>
      <c r="E367" t="s">
        <v>124</v>
      </c>
      <c r="F367" t="s">
        <v>492</v>
      </c>
      <c r="G367">
        <v>5400</v>
      </c>
      <c r="H367">
        <v>10800</v>
      </c>
      <c r="I367">
        <v>2</v>
      </c>
      <c r="J367">
        <v>152.25</v>
      </c>
      <c r="K367">
        <v>1644300</v>
      </c>
      <c r="L367">
        <v>148.65</v>
      </c>
      <c r="M367">
        <v>-38879.999999999942</v>
      </c>
      <c r="N367">
        <v>438.7122</v>
      </c>
      <c r="O367">
        <v>-39318.712199999944</v>
      </c>
      <c r="P367">
        <v>1605420</v>
      </c>
      <c r="Q367" t="s">
        <v>93</v>
      </c>
      <c r="R367">
        <v>1</v>
      </c>
      <c r="S367">
        <v>0</v>
      </c>
      <c r="T367">
        <v>2</v>
      </c>
      <c r="U367">
        <v>0</v>
      </c>
      <c r="V367">
        <v>900</v>
      </c>
      <c r="W367">
        <v>300</v>
      </c>
      <c r="X367">
        <v>114000</v>
      </c>
      <c r="Y367">
        <v>92500</v>
      </c>
      <c r="Z367">
        <v>4000000</v>
      </c>
      <c r="AA367">
        <v>2</v>
      </c>
      <c r="AC367" t="s">
        <v>695</v>
      </c>
      <c r="AD367" t="s">
        <v>571</v>
      </c>
      <c r="AE367" s="12">
        <v>44326.434027777781</v>
      </c>
      <c r="AF367">
        <v>3079.6390000000001</v>
      </c>
      <c r="AG367" s="12">
        <v>44327.395833333336</v>
      </c>
      <c r="AH367" s="8">
        <v>3063.933</v>
      </c>
      <c r="AI367" s="13">
        <v>-5.1000000000000004E-3</v>
      </c>
      <c r="AJ367">
        <v>-7948.55</v>
      </c>
      <c r="AK367" s="13">
        <v>-5.1000000000000004E-3</v>
      </c>
      <c r="AL367">
        <v>506.08359999999999</v>
      </c>
      <c r="AM367">
        <v>1558554.75</v>
      </c>
      <c r="AN367">
        <v>-2075981.61</v>
      </c>
      <c r="AO367" s="12">
        <v>66</v>
      </c>
      <c r="AP367">
        <v>-120.43</v>
      </c>
      <c r="AQ367" s="13">
        <v>-1.66E-2</v>
      </c>
      <c r="AR367" s="13">
        <v>5.8999999999999999E-3</v>
      </c>
      <c r="AS367" t="s">
        <v>572</v>
      </c>
      <c r="AU367" s="2">
        <v>44327</v>
      </c>
      <c r="AV367" t="s">
        <v>124</v>
      </c>
      <c r="AW367">
        <v>152.25</v>
      </c>
      <c r="AX367">
        <v>148.65</v>
      </c>
      <c r="AZ367" s="2">
        <f t="shared" si="35"/>
        <v>44326</v>
      </c>
      <c r="BA367" t="s">
        <v>173</v>
      </c>
      <c r="BB367">
        <v>3079.6390000000001</v>
      </c>
      <c r="BC367" s="8">
        <v>3063.933</v>
      </c>
      <c r="BE367" t="str">
        <f t="shared" si="36"/>
        <v>ALKEM44326</v>
      </c>
      <c r="BF367">
        <v>1</v>
      </c>
      <c r="BH367" t="str">
        <f t="shared" si="37"/>
        <v>CANBK44327</v>
      </c>
      <c r="BI367">
        <v>1</v>
      </c>
      <c r="BL367" t="str">
        <f t="shared" si="38"/>
        <v>CANBK44327</v>
      </c>
      <c r="BM367">
        <v>1</v>
      </c>
      <c r="BN367">
        <f t="shared" si="39"/>
        <v>1</v>
      </c>
      <c r="BR367" t="str">
        <f t="shared" si="40"/>
        <v>ALKEM44326</v>
      </c>
      <c r="BS367">
        <v>1</v>
      </c>
      <c r="BT367">
        <f t="shared" si="41"/>
        <v>1</v>
      </c>
      <c r="BY367" s="12"/>
      <c r="CA367" s="12"/>
      <c r="CC367" s="13"/>
      <c r="CE367" s="13"/>
      <c r="CI367" s="12"/>
      <c r="CK367" s="13"/>
      <c r="CL367" s="13"/>
    </row>
    <row r="368" spans="1:90" x14ac:dyDescent="0.45">
      <c r="A368">
        <v>4</v>
      </c>
      <c r="B368" s="2">
        <v>44327</v>
      </c>
      <c r="C368" s="2">
        <v>44328</v>
      </c>
      <c r="D368" t="s">
        <v>27</v>
      </c>
      <c r="E368" t="s">
        <v>70</v>
      </c>
      <c r="F368" t="s">
        <v>503</v>
      </c>
      <c r="G368">
        <v>4200</v>
      </c>
      <c r="H368">
        <v>12600</v>
      </c>
      <c r="I368">
        <v>3</v>
      </c>
      <c r="J368">
        <v>154.85</v>
      </c>
      <c r="K368">
        <v>1951110</v>
      </c>
      <c r="L368">
        <v>157.9</v>
      </c>
      <c r="M368">
        <v>38430.000000000146</v>
      </c>
      <c r="N368">
        <v>531.98775000000001</v>
      </c>
      <c r="O368">
        <v>37898.012250000145</v>
      </c>
      <c r="P368">
        <v>1989540</v>
      </c>
      <c r="Q368" t="s">
        <v>93</v>
      </c>
      <c r="R368">
        <v>2</v>
      </c>
      <c r="S368">
        <v>1</v>
      </c>
      <c r="T368">
        <v>1</v>
      </c>
      <c r="U368">
        <v>0</v>
      </c>
      <c r="V368">
        <v>900</v>
      </c>
      <c r="W368">
        <v>300</v>
      </c>
      <c r="X368">
        <v>114500</v>
      </c>
      <c r="Y368">
        <v>92500</v>
      </c>
      <c r="Z368">
        <v>4000000</v>
      </c>
      <c r="AA368">
        <v>2</v>
      </c>
      <c r="AC368" t="s">
        <v>623</v>
      </c>
      <c r="AD368" t="s">
        <v>571</v>
      </c>
      <c r="AE368" s="12">
        <v>44327.486111111109</v>
      </c>
      <c r="AF368">
        <v>1945.2860000000001</v>
      </c>
      <c r="AG368" s="12">
        <v>44328.392361111109</v>
      </c>
      <c r="AH368" s="8">
        <v>1933.114</v>
      </c>
      <c r="AI368" s="13">
        <v>-6.3E-3</v>
      </c>
      <c r="AJ368">
        <v>-9916.4</v>
      </c>
      <c r="AK368" s="13">
        <v>-6.3E-3</v>
      </c>
      <c r="AL368">
        <v>814.68949999999995</v>
      </c>
      <c r="AM368">
        <v>1584803.75</v>
      </c>
      <c r="AN368">
        <v>-2085898.01</v>
      </c>
      <c r="AO368" s="12">
        <v>50</v>
      </c>
      <c r="AP368">
        <v>-198.33</v>
      </c>
      <c r="AQ368" s="13">
        <v>-2.07E-2</v>
      </c>
      <c r="AR368" s="13">
        <v>1.4E-3</v>
      </c>
      <c r="AS368" t="s">
        <v>572</v>
      </c>
      <c r="AU368" s="2">
        <v>44327</v>
      </c>
      <c r="AV368" t="s">
        <v>70</v>
      </c>
      <c r="AW368">
        <v>154.85</v>
      </c>
      <c r="AX368">
        <v>157.9</v>
      </c>
      <c r="AZ368" s="2">
        <f t="shared" si="35"/>
        <v>44327</v>
      </c>
      <c r="BA368" t="s">
        <v>95</v>
      </c>
      <c r="BB368">
        <v>1945.2860000000001</v>
      </c>
      <c r="BC368" s="8">
        <v>1933.114</v>
      </c>
      <c r="BE368" t="str">
        <f t="shared" si="36"/>
        <v>BALKRISIND44327</v>
      </c>
      <c r="BF368">
        <v>1</v>
      </c>
      <c r="BH368" t="str">
        <f t="shared" si="37"/>
        <v>COALINDIA44327</v>
      </c>
      <c r="BI368">
        <v>1</v>
      </c>
      <c r="BL368" t="str">
        <f t="shared" si="38"/>
        <v>COALINDIA44327</v>
      </c>
      <c r="BM368">
        <v>1</v>
      </c>
      <c r="BN368">
        <f t="shared" si="39"/>
        <v>1</v>
      </c>
      <c r="BR368" t="str">
        <f t="shared" si="40"/>
        <v>BALKRISIND44327</v>
      </c>
      <c r="BS368">
        <v>1</v>
      </c>
      <c r="BT368">
        <f t="shared" si="41"/>
        <v>1</v>
      </c>
      <c r="BY368" s="12"/>
      <c r="CA368" s="12"/>
      <c r="CC368" s="13"/>
      <c r="CE368" s="13"/>
      <c r="CI368" s="12"/>
      <c r="CK368" s="13"/>
      <c r="CL368" s="13"/>
    </row>
    <row r="369" spans="1:90" x14ac:dyDescent="0.45">
      <c r="A369">
        <v>5</v>
      </c>
      <c r="B369" s="2">
        <v>44327</v>
      </c>
      <c r="C369" s="2">
        <v>44328</v>
      </c>
      <c r="D369" t="s">
        <v>27</v>
      </c>
      <c r="E369" t="s">
        <v>153</v>
      </c>
      <c r="F369" t="s">
        <v>428</v>
      </c>
      <c r="G369">
        <v>375</v>
      </c>
      <c r="H369">
        <v>375</v>
      </c>
      <c r="I369">
        <v>1</v>
      </c>
      <c r="J369">
        <v>3339.4</v>
      </c>
      <c r="K369">
        <v>1252275</v>
      </c>
      <c r="L369">
        <v>3389.45</v>
      </c>
      <c r="M369">
        <v>18768.749999999898</v>
      </c>
      <c r="N369">
        <v>340.64803125000003</v>
      </c>
      <c r="O369">
        <v>18428.101968749899</v>
      </c>
      <c r="P369">
        <v>1271043.75</v>
      </c>
      <c r="Q369" t="s">
        <v>93</v>
      </c>
      <c r="R369">
        <v>1</v>
      </c>
      <c r="S369">
        <v>0</v>
      </c>
      <c r="T369">
        <v>1</v>
      </c>
      <c r="U369">
        <v>0</v>
      </c>
      <c r="V369">
        <v>900</v>
      </c>
      <c r="W369">
        <v>300</v>
      </c>
      <c r="X369">
        <v>114000</v>
      </c>
      <c r="Y369">
        <v>92500</v>
      </c>
      <c r="Z369">
        <v>4000000</v>
      </c>
      <c r="AA369">
        <v>2</v>
      </c>
      <c r="AC369" t="s">
        <v>610</v>
      </c>
      <c r="AD369" t="s">
        <v>571</v>
      </c>
      <c r="AE369" s="12">
        <v>44327.486111111109</v>
      </c>
      <c r="AF369">
        <v>70.223960000000005</v>
      </c>
      <c r="AG369" s="12">
        <v>44328.392361111109</v>
      </c>
      <c r="AH369" s="8">
        <v>76.52834</v>
      </c>
      <c r="AI369" s="13">
        <v>8.9800000000000005E-2</v>
      </c>
      <c r="AJ369">
        <v>142274.48000000001</v>
      </c>
      <c r="AK369" s="13">
        <v>8.9800000000000005E-2</v>
      </c>
      <c r="AL369">
        <v>22567.85</v>
      </c>
      <c r="AM369">
        <v>1584803.63</v>
      </c>
      <c r="AN369">
        <v>-1943623.53</v>
      </c>
      <c r="AO369" s="12">
        <v>50</v>
      </c>
      <c r="AP369">
        <v>2845.49</v>
      </c>
      <c r="AQ369" s="13">
        <v>-1.3899999999999999E-2</v>
      </c>
      <c r="AR369" s="13">
        <v>9.01E-2</v>
      </c>
      <c r="AS369" t="s">
        <v>572</v>
      </c>
      <c r="AU369" s="2">
        <v>44327</v>
      </c>
      <c r="AV369" t="s">
        <v>153</v>
      </c>
      <c r="AW369">
        <v>3339.4</v>
      </c>
      <c r="AX369">
        <v>3389.45</v>
      </c>
      <c r="AZ369" s="2">
        <f t="shared" si="35"/>
        <v>44327</v>
      </c>
      <c r="BA369" t="s">
        <v>47</v>
      </c>
      <c r="BB369">
        <v>70.223960000000005</v>
      </c>
      <c r="BC369" s="8">
        <v>76.52834</v>
      </c>
      <c r="BE369" t="str">
        <f t="shared" si="36"/>
        <v>BHEL44327</v>
      </c>
      <c r="BF369">
        <v>1</v>
      </c>
      <c r="BH369" t="str">
        <f t="shared" si="37"/>
        <v>COFORGE44327</v>
      </c>
      <c r="BI369">
        <v>1</v>
      </c>
      <c r="BL369" t="str">
        <f t="shared" si="38"/>
        <v>COFORGE44327</v>
      </c>
      <c r="BM369">
        <v>1</v>
      </c>
      <c r="BN369">
        <f t="shared" si="39"/>
        <v>1</v>
      </c>
      <c r="BR369" t="str">
        <f t="shared" si="40"/>
        <v>BHEL44327</v>
      </c>
      <c r="BS369">
        <v>1</v>
      </c>
      <c r="BT369">
        <f t="shared" si="41"/>
        <v>1</v>
      </c>
      <c r="BY369" s="12"/>
      <c r="CA369" s="12"/>
      <c r="CC369" s="13"/>
      <c r="CE369" s="13"/>
      <c r="CI369" s="12"/>
      <c r="CK369" s="13"/>
      <c r="CL369" s="13"/>
    </row>
    <row r="370" spans="1:90" x14ac:dyDescent="0.45">
      <c r="A370">
        <v>6</v>
      </c>
      <c r="B370" s="2">
        <v>44327</v>
      </c>
      <c r="C370" s="2">
        <v>44328</v>
      </c>
      <c r="D370" t="s">
        <v>27</v>
      </c>
      <c r="E370" t="s">
        <v>127</v>
      </c>
      <c r="F370" t="s">
        <v>391</v>
      </c>
      <c r="G370">
        <v>1563</v>
      </c>
      <c r="H370">
        <v>3126</v>
      </c>
      <c r="I370">
        <v>2</v>
      </c>
      <c r="J370">
        <v>628.32500000000005</v>
      </c>
      <c r="K370">
        <v>1964143.9500000002</v>
      </c>
      <c r="L370">
        <v>616.47500000000002</v>
      </c>
      <c r="M370">
        <v>-37043.100000000071</v>
      </c>
      <c r="N370">
        <v>525.31804800000009</v>
      </c>
      <c r="O370">
        <v>-37568.418048000072</v>
      </c>
      <c r="P370">
        <v>1927100.85</v>
      </c>
      <c r="Q370" t="s">
        <v>93</v>
      </c>
      <c r="R370">
        <v>2</v>
      </c>
      <c r="S370">
        <v>1</v>
      </c>
      <c r="T370">
        <v>2</v>
      </c>
      <c r="U370">
        <v>0</v>
      </c>
      <c r="V370">
        <v>900</v>
      </c>
      <c r="W370">
        <v>300</v>
      </c>
      <c r="X370">
        <v>114500</v>
      </c>
      <c r="Y370">
        <v>92500</v>
      </c>
      <c r="Z370">
        <v>4000000</v>
      </c>
      <c r="AA370">
        <v>2</v>
      </c>
      <c r="AC370" t="s">
        <v>624</v>
      </c>
      <c r="AD370" t="s">
        <v>571</v>
      </c>
      <c r="AE370" s="12">
        <v>44327.486111111109</v>
      </c>
      <c r="AF370">
        <v>3338.9690000000001</v>
      </c>
      <c r="AG370" s="12">
        <v>44328.392361111109</v>
      </c>
      <c r="AH370" s="8">
        <v>3387.6849999999999</v>
      </c>
      <c r="AI370" s="13">
        <v>1.46E-2</v>
      </c>
      <c r="AJ370">
        <v>23122.5</v>
      </c>
      <c r="AK370" s="13">
        <v>1.46E-2</v>
      </c>
      <c r="AL370">
        <v>474.63869999999997</v>
      </c>
      <c r="AM370">
        <v>1584803.63</v>
      </c>
      <c r="AN370">
        <v>-1920501.03</v>
      </c>
      <c r="AO370" s="12">
        <v>50</v>
      </c>
      <c r="AP370">
        <v>462.45</v>
      </c>
      <c r="AQ370" s="13">
        <v>-5.0000000000000001E-4</v>
      </c>
      <c r="AR370" s="13">
        <v>4.0399999999999998E-2</v>
      </c>
      <c r="AS370" t="s">
        <v>572</v>
      </c>
      <c r="AU370" s="2">
        <v>44327</v>
      </c>
      <c r="AV370" t="s">
        <v>127</v>
      </c>
      <c r="AW370">
        <v>628.32500000000005</v>
      </c>
      <c r="AX370">
        <v>616.47500000000002</v>
      </c>
      <c r="AZ370" s="2">
        <f t="shared" si="35"/>
        <v>44327</v>
      </c>
      <c r="BA370" t="s">
        <v>153</v>
      </c>
      <c r="BB370">
        <v>3338.9690000000001</v>
      </c>
      <c r="BC370" s="8">
        <v>3387.6849999999999</v>
      </c>
      <c r="BE370" t="str">
        <f t="shared" si="36"/>
        <v>COFORGE44327</v>
      </c>
      <c r="BF370">
        <v>1</v>
      </c>
      <c r="BH370" t="str">
        <f t="shared" si="37"/>
        <v>CONCOR44327</v>
      </c>
      <c r="BI370">
        <v>1</v>
      </c>
      <c r="BL370" t="str">
        <f t="shared" si="38"/>
        <v>CONCOR44327</v>
      </c>
      <c r="BM370">
        <v>1</v>
      </c>
      <c r="BN370">
        <f t="shared" si="39"/>
        <v>1</v>
      </c>
      <c r="BR370" t="str">
        <f t="shared" si="40"/>
        <v>COFORGE44327</v>
      </c>
      <c r="BS370">
        <v>1</v>
      </c>
      <c r="BT370">
        <f t="shared" si="41"/>
        <v>1</v>
      </c>
      <c r="BY370" s="12"/>
      <c r="CA370" s="12"/>
      <c r="CC370" s="13"/>
      <c r="CE370" s="13"/>
      <c r="CI370" s="12"/>
      <c r="CK370" s="13"/>
      <c r="CL370" s="13"/>
    </row>
    <row r="371" spans="1:90" x14ac:dyDescent="0.45">
      <c r="A371">
        <v>7</v>
      </c>
      <c r="B371" s="2">
        <v>44327</v>
      </c>
      <c r="C371" s="2">
        <v>44328</v>
      </c>
      <c r="D371" t="s">
        <v>27</v>
      </c>
      <c r="E371" t="s">
        <v>114</v>
      </c>
      <c r="F371" t="s">
        <v>466</v>
      </c>
      <c r="G371">
        <v>6100</v>
      </c>
      <c r="H371">
        <v>12200</v>
      </c>
      <c r="I371">
        <v>2</v>
      </c>
      <c r="J371">
        <v>161.4</v>
      </c>
      <c r="K371">
        <v>1969080</v>
      </c>
      <c r="L371">
        <v>161.05000000000001</v>
      </c>
      <c r="M371">
        <v>-4269.9999999999309</v>
      </c>
      <c r="N371">
        <v>531.07515000000001</v>
      </c>
      <c r="O371">
        <v>-4801.0751499999305</v>
      </c>
      <c r="P371">
        <v>1964810.0000000002</v>
      </c>
      <c r="Q371" t="s">
        <v>93</v>
      </c>
      <c r="R371">
        <v>2</v>
      </c>
      <c r="S371">
        <v>1</v>
      </c>
      <c r="T371">
        <v>1</v>
      </c>
      <c r="U371">
        <v>0</v>
      </c>
      <c r="V371">
        <v>900</v>
      </c>
      <c r="W371">
        <v>300</v>
      </c>
      <c r="X371">
        <v>114500</v>
      </c>
      <c r="Y371">
        <v>92500</v>
      </c>
      <c r="Z371">
        <v>4000000</v>
      </c>
      <c r="AA371">
        <v>2</v>
      </c>
      <c r="AC371" t="s">
        <v>666</v>
      </c>
      <c r="AD371" t="s">
        <v>571</v>
      </c>
      <c r="AE371" s="12">
        <v>44327.486111111109</v>
      </c>
      <c r="AF371">
        <v>768.43399999999997</v>
      </c>
      <c r="AG371" s="12">
        <v>44328.392361111109</v>
      </c>
      <c r="AH371" s="8">
        <v>773.91279999999995</v>
      </c>
      <c r="AI371" s="13">
        <v>7.1000000000000004E-3</v>
      </c>
      <c r="AJ371">
        <v>11299.37</v>
      </c>
      <c r="AK371" s="13">
        <v>7.1000000000000004E-3</v>
      </c>
      <c r="AL371">
        <v>2062.3809999999999</v>
      </c>
      <c r="AM371">
        <v>1584803.63</v>
      </c>
      <c r="AN371">
        <v>-1909201.66</v>
      </c>
      <c r="AO371" s="12">
        <v>50</v>
      </c>
      <c r="AP371">
        <v>225.99</v>
      </c>
      <c r="AQ371" s="13">
        <v>-1.46E-2</v>
      </c>
      <c r="AR371" s="13">
        <v>7.6E-3</v>
      </c>
      <c r="AS371" t="s">
        <v>572</v>
      </c>
      <c r="AU371" s="2">
        <v>44327</v>
      </c>
      <c r="AV371" t="s">
        <v>114</v>
      </c>
      <c r="AW371">
        <v>161.4</v>
      </c>
      <c r="AX371">
        <v>161.05000000000001</v>
      </c>
      <c r="AZ371" s="2">
        <f t="shared" si="35"/>
        <v>44327</v>
      </c>
      <c r="BA371" t="s">
        <v>163</v>
      </c>
      <c r="BB371">
        <v>768.43399999999997</v>
      </c>
      <c r="BC371" s="8">
        <v>773.91279999999995</v>
      </c>
      <c r="BE371" t="str">
        <f t="shared" si="36"/>
        <v>TRENT44327</v>
      </c>
      <c r="BF371">
        <v>1</v>
      </c>
      <c r="BH371" t="str">
        <f t="shared" si="37"/>
        <v>GAIL44327</v>
      </c>
      <c r="BI371">
        <v>1</v>
      </c>
      <c r="BL371" t="str">
        <f t="shared" si="38"/>
        <v>GAIL44327</v>
      </c>
      <c r="BM371">
        <v>1</v>
      </c>
      <c r="BN371">
        <f t="shared" si="39"/>
        <v>1</v>
      </c>
      <c r="BR371" t="str">
        <f t="shared" si="40"/>
        <v>TRENT44327</v>
      </c>
      <c r="BS371">
        <v>1</v>
      </c>
      <c r="BT371">
        <f t="shared" si="41"/>
        <v>1</v>
      </c>
      <c r="BY371" s="12"/>
      <c r="CA371" s="12"/>
      <c r="CC371" s="13"/>
      <c r="CE371" s="13"/>
      <c r="CI371" s="12"/>
      <c r="CK371" s="13"/>
      <c r="CL371" s="13"/>
    </row>
    <row r="372" spans="1:90" x14ac:dyDescent="0.45">
      <c r="A372">
        <v>8</v>
      </c>
      <c r="B372" s="2">
        <v>44327</v>
      </c>
      <c r="C372" s="2">
        <v>44328</v>
      </c>
      <c r="D372" t="s">
        <v>27</v>
      </c>
      <c r="E372" t="s">
        <v>108</v>
      </c>
      <c r="F372" t="s">
        <v>415</v>
      </c>
      <c r="G372">
        <v>6500</v>
      </c>
      <c r="H372">
        <v>19500</v>
      </c>
      <c r="I372">
        <v>3</v>
      </c>
      <c r="J372">
        <v>104.3</v>
      </c>
      <c r="K372">
        <v>2033850</v>
      </c>
      <c r="L372">
        <v>105</v>
      </c>
      <c r="M372">
        <v>13650.000000000055</v>
      </c>
      <c r="N372">
        <v>550.98225000000002</v>
      </c>
      <c r="O372">
        <v>13099.017750000054</v>
      </c>
      <c r="P372">
        <v>2047500</v>
      </c>
      <c r="Q372" t="s">
        <v>93</v>
      </c>
      <c r="R372">
        <v>1</v>
      </c>
      <c r="S372">
        <v>0</v>
      </c>
      <c r="T372">
        <v>2</v>
      </c>
      <c r="U372">
        <v>0</v>
      </c>
      <c r="V372">
        <v>900</v>
      </c>
      <c r="W372">
        <v>300</v>
      </c>
      <c r="X372">
        <v>114000</v>
      </c>
      <c r="Y372">
        <v>92500</v>
      </c>
      <c r="Z372">
        <v>4000000</v>
      </c>
      <c r="AA372">
        <v>2</v>
      </c>
      <c r="AC372" t="s">
        <v>664</v>
      </c>
      <c r="AD372" t="s">
        <v>571</v>
      </c>
      <c r="AE372" s="12">
        <v>44327.489583333336</v>
      </c>
      <c r="AF372">
        <v>574.07680000000005</v>
      </c>
      <c r="AG372" s="12">
        <v>44328.392361111109</v>
      </c>
      <c r="AH372" s="8">
        <v>568.59879999999998</v>
      </c>
      <c r="AI372" s="13">
        <v>-9.4999999999999998E-3</v>
      </c>
      <c r="AJ372">
        <v>-15116.86</v>
      </c>
      <c r="AK372" s="13">
        <v>-9.4999999999999998E-3</v>
      </c>
      <c r="AL372">
        <v>2759.558</v>
      </c>
      <c r="AM372">
        <v>1584198.25</v>
      </c>
      <c r="AN372">
        <v>-1924318.52</v>
      </c>
      <c r="AO372" s="12">
        <v>49</v>
      </c>
      <c r="AP372">
        <v>-308.51</v>
      </c>
      <c r="AQ372" s="13">
        <v>-1.43E-2</v>
      </c>
      <c r="AR372" s="13">
        <v>6.1000000000000004E-3</v>
      </c>
      <c r="AS372" t="s">
        <v>572</v>
      </c>
      <c r="AU372" s="2">
        <v>44327</v>
      </c>
      <c r="AV372" t="s">
        <v>108</v>
      </c>
      <c r="AW372">
        <v>104.3</v>
      </c>
      <c r="AX372">
        <v>105</v>
      </c>
      <c r="AZ372" s="2">
        <f t="shared" si="35"/>
        <v>44327</v>
      </c>
      <c r="BA372" t="s">
        <v>78</v>
      </c>
      <c r="BB372">
        <v>574.07680000000005</v>
      </c>
      <c r="BC372" s="8">
        <v>568.59879999999998</v>
      </c>
      <c r="BE372" t="str">
        <f t="shared" si="36"/>
        <v>JUBLFOOD44327</v>
      </c>
      <c r="BF372">
        <v>1</v>
      </c>
      <c r="BH372" t="str">
        <f t="shared" si="37"/>
        <v>IOC44327</v>
      </c>
      <c r="BI372">
        <v>1</v>
      </c>
      <c r="BL372" t="str">
        <f t="shared" si="38"/>
        <v>IOC44327</v>
      </c>
      <c r="BM372">
        <v>1</v>
      </c>
      <c r="BN372">
        <f t="shared" si="39"/>
        <v>1</v>
      </c>
      <c r="BR372" t="str">
        <f t="shared" si="40"/>
        <v>JUBLFOOD44327</v>
      </c>
      <c r="BS372">
        <v>1</v>
      </c>
      <c r="BT372">
        <f t="shared" si="41"/>
        <v>1</v>
      </c>
      <c r="BY372" s="12"/>
      <c r="CA372" s="12"/>
      <c r="CC372" s="13"/>
      <c r="CE372" s="13"/>
      <c r="CI372" s="12"/>
      <c r="CK372" s="13"/>
      <c r="CL372" s="13"/>
    </row>
    <row r="373" spans="1:90" x14ac:dyDescent="0.45">
      <c r="A373">
        <v>9</v>
      </c>
      <c r="B373" s="2">
        <v>44327</v>
      </c>
      <c r="C373" s="2">
        <v>44328</v>
      </c>
      <c r="D373" t="s">
        <v>27</v>
      </c>
      <c r="E373" t="s">
        <v>78</v>
      </c>
      <c r="F373" t="s">
        <v>468</v>
      </c>
      <c r="G373">
        <v>250</v>
      </c>
      <c r="H373">
        <v>750</v>
      </c>
      <c r="I373">
        <v>3</v>
      </c>
      <c r="J373">
        <v>2868.1</v>
      </c>
      <c r="K373">
        <v>2151075</v>
      </c>
      <c r="L373">
        <v>2844.4</v>
      </c>
      <c r="M373">
        <v>-17774.999999999862</v>
      </c>
      <c r="N373">
        <v>578.390625</v>
      </c>
      <c r="O373">
        <v>-18353.390624999862</v>
      </c>
      <c r="P373">
        <v>2133300</v>
      </c>
      <c r="Q373" t="s">
        <v>93</v>
      </c>
      <c r="R373">
        <v>2</v>
      </c>
      <c r="S373">
        <v>1</v>
      </c>
      <c r="T373">
        <v>1</v>
      </c>
      <c r="U373">
        <v>0</v>
      </c>
      <c r="V373">
        <v>900</v>
      </c>
      <c r="W373">
        <v>300</v>
      </c>
      <c r="X373">
        <v>114500</v>
      </c>
      <c r="Y373">
        <v>92500</v>
      </c>
      <c r="Z373">
        <v>4000000</v>
      </c>
      <c r="AA373">
        <v>2</v>
      </c>
      <c r="AC373" t="s">
        <v>689</v>
      </c>
      <c r="AD373" t="s">
        <v>571</v>
      </c>
      <c r="AE373" s="12">
        <v>44327.486111111109</v>
      </c>
      <c r="AF373">
        <v>152.3261</v>
      </c>
      <c r="AG373" s="12">
        <v>44328.395833333336</v>
      </c>
      <c r="AH373" s="8">
        <v>148.851</v>
      </c>
      <c r="AI373" s="13">
        <v>-2.2800000000000001E-2</v>
      </c>
      <c r="AJ373">
        <v>-36155</v>
      </c>
      <c r="AK373" s="13">
        <v>-2.2800000000000001E-2</v>
      </c>
      <c r="AL373">
        <v>10404.02</v>
      </c>
      <c r="AM373">
        <v>1584803.75</v>
      </c>
      <c r="AN373">
        <v>-1960473.52</v>
      </c>
      <c r="AO373" s="12">
        <v>51</v>
      </c>
      <c r="AP373">
        <v>-708.92</v>
      </c>
      <c r="AQ373" s="13">
        <v>-2.7699999999999999E-2</v>
      </c>
      <c r="AR373" s="13">
        <v>5.0000000000000001E-4</v>
      </c>
      <c r="AS373" t="s">
        <v>572</v>
      </c>
      <c r="AU373" s="2">
        <v>44327</v>
      </c>
      <c r="AV373" t="s">
        <v>78</v>
      </c>
      <c r="AW373">
        <v>2868.1</v>
      </c>
      <c r="AX373">
        <v>2844.4</v>
      </c>
      <c r="AZ373" s="2">
        <f t="shared" si="35"/>
        <v>44327</v>
      </c>
      <c r="BA373" t="s">
        <v>124</v>
      </c>
      <c r="BB373">
        <v>152.3261</v>
      </c>
      <c r="BC373" s="8">
        <v>148.851</v>
      </c>
      <c r="BE373" t="str">
        <f t="shared" si="36"/>
        <v>CANBK44327</v>
      </c>
      <c r="BF373">
        <v>1</v>
      </c>
      <c r="BH373" t="str">
        <f t="shared" si="37"/>
        <v>JUBLFOOD44327</v>
      </c>
      <c r="BI373">
        <v>1</v>
      </c>
      <c r="BL373" t="str">
        <f t="shared" si="38"/>
        <v>JUBLFOOD44327</v>
      </c>
      <c r="BM373">
        <v>1</v>
      </c>
      <c r="BN373">
        <f t="shared" si="39"/>
        <v>1</v>
      </c>
      <c r="BR373" t="str">
        <f t="shared" si="40"/>
        <v>CANBK44327</v>
      </c>
      <c r="BS373">
        <v>1</v>
      </c>
      <c r="BT373">
        <f t="shared" si="41"/>
        <v>1</v>
      </c>
      <c r="BY373" s="12"/>
      <c r="CA373" s="12"/>
      <c r="CC373" s="13"/>
      <c r="CE373" s="13"/>
      <c r="CI373" s="12"/>
      <c r="CK373" s="13"/>
      <c r="CL373" s="13"/>
    </row>
    <row r="374" spans="1:90" x14ac:dyDescent="0.45">
      <c r="A374">
        <v>10</v>
      </c>
      <c r="B374" s="2">
        <v>44327</v>
      </c>
      <c r="C374" s="2">
        <v>44328</v>
      </c>
      <c r="D374" t="s">
        <v>27</v>
      </c>
      <c r="E374" t="s">
        <v>163</v>
      </c>
      <c r="F374" t="s">
        <v>473</v>
      </c>
      <c r="G374">
        <v>725</v>
      </c>
      <c r="H374">
        <v>2175</v>
      </c>
      <c r="I374">
        <v>3</v>
      </c>
      <c r="J374">
        <v>768.05</v>
      </c>
      <c r="K374">
        <v>1670508.75</v>
      </c>
      <c r="L374">
        <v>771.18333332999998</v>
      </c>
      <c r="M374">
        <v>6814.9999927500603</v>
      </c>
      <c r="N374">
        <v>451.95738749902119</v>
      </c>
      <c r="O374">
        <v>6363.0426052510393</v>
      </c>
      <c r="P374">
        <v>1677323.7499927499</v>
      </c>
      <c r="Q374" t="s">
        <v>93</v>
      </c>
      <c r="R374">
        <v>1</v>
      </c>
      <c r="S374">
        <v>0</v>
      </c>
      <c r="T374">
        <v>2</v>
      </c>
      <c r="U374">
        <v>0</v>
      </c>
      <c r="V374">
        <v>900</v>
      </c>
      <c r="W374">
        <v>300</v>
      </c>
      <c r="X374">
        <v>114000</v>
      </c>
      <c r="Y374">
        <v>92500</v>
      </c>
      <c r="Z374">
        <v>4000000</v>
      </c>
      <c r="AA374">
        <v>2</v>
      </c>
      <c r="AC374" t="s">
        <v>611</v>
      </c>
      <c r="AD374" t="s">
        <v>571</v>
      </c>
      <c r="AE374" s="12">
        <v>44327.486111111109</v>
      </c>
      <c r="AF374">
        <v>104.3583</v>
      </c>
      <c r="AG374" s="12">
        <v>44328.395833333336</v>
      </c>
      <c r="AH374" s="8">
        <v>104.895</v>
      </c>
      <c r="AI374" s="13">
        <v>5.1000000000000004E-3</v>
      </c>
      <c r="AJ374">
        <v>8150.42</v>
      </c>
      <c r="AK374" s="13">
        <v>5.1000000000000004E-3</v>
      </c>
      <c r="AL374">
        <v>15186.18</v>
      </c>
      <c r="AM374">
        <v>1584803.75</v>
      </c>
      <c r="AN374">
        <v>-1952323.1</v>
      </c>
      <c r="AO374" s="12">
        <v>51</v>
      </c>
      <c r="AP374">
        <v>159.81</v>
      </c>
      <c r="AQ374" s="13">
        <v>-1.01E-2</v>
      </c>
      <c r="AR374" s="13">
        <v>2.63E-2</v>
      </c>
      <c r="AS374" t="s">
        <v>572</v>
      </c>
      <c r="AU374" s="2">
        <v>44327</v>
      </c>
      <c r="AV374" t="s">
        <v>163</v>
      </c>
      <c r="AW374">
        <v>768.05</v>
      </c>
      <c r="AX374">
        <v>771.18333332999998</v>
      </c>
      <c r="AZ374" s="2">
        <f t="shared" si="35"/>
        <v>44327</v>
      </c>
      <c r="BA374" t="s">
        <v>108</v>
      </c>
      <c r="BB374">
        <v>104.3583</v>
      </c>
      <c r="BC374" s="8">
        <v>104.895</v>
      </c>
      <c r="BE374" t="str">
        <f t="shared" si="36"/>
        <v>IOC44327</v>
      </c>
      <c r="BF374">
        <v>1</v>
      </c>
      <c r="BH374" t="str">
        <f t="shared" si="37"/>
        <v>TRENT44327</v>
      </c>
      <c r="BI374">
        <v>1</v>
      </c>
      <c r="BL374" t="str">
        <f t="shared" si="38"/>
        <v>TRENT44327</v>
      </c>
      <c r="BM374">
        <v>1</v>
      </c>
      <c r="BN374">
        <f t="shared" si="39"/>
        <v>1</v>
      </c>
      <c r="BR374" t="str">
        <f t="shared" si="40"/>
        <v>IOC44327</v>
      </c>
      <c r="BS374">
        <v>1</v>
      </c>
      <c r="BT374">
        <f t="shared" si="41"/>
        <v>1</v>
      </c>
      <c r="BY374" s="12"/>
      <c r="CA374" s="12"/>
      <c r="CC374" s="13"/>
      <c r="CE374" s="13"/>
      <c r="CI374" s="12"/>
      <c r="CK374" s="13"/>
      <c r="CL374" s="13"/>
    </row>
    <row r="375" spans="1:90" x14ac:dyDescent="0.45">
      <c r="A375">
        <v>1</v>
      </c>
      <c r="B375" s="2">
        <v>44328</v>
      </c>
      <c r="C375" s="2">
        <v>44330</v>
      </c>
      <c r="D375" t="s">
        <v>27</v>
      </c>
      <c r="E375" t="s">
        <v>103</v>
      </c>
      <c r="F375" t="s">
        <v>504</v>
      </c>
      <c r="G375">
        <v>1000</v>
      </c>
      <c r="H375">
        <v>2000</v>
      </c>
      <c r="I375">
        <v>2</v>
      </c>
      <c r="J375">
        <v>878.2</v>
      </c>
      <c r="K375">
        <v>1756400</v>
      </c>
      <c r="L375">
        <v>871.375</v>
      </c>
      <c r="M375">
        <v>-13650.000000000091</v>
      </c>
      <c r="N375">
        <v>472.38524999999998</v>
      </c>
      <c r="O375">
        <v>-14122.38525000009</v>
      </c>
      <c r="P375">
        <v>1742750</v>
      </c>
      <c r="Q375" t="s">
        <v>93</v>
      </c>
      <c r="R375">
        <v>2</v>
      </c>
      <c r="S375">
        <v>1</v>
      </c>
      <c r="T375">
        <v>1</v>
      </c>
      <c r="U375">
        <v>0</v>
      </c>
      <c r="V375">
        <v>900</v>
      </c>
      <c r="W375">
        <v>300</v>
      </c>
      <c r="X375">
        <v>114500</v>
      </c>
      <c r="Y375">
        <v>92500</v>
      </c>
      <c r="Z375">
        <v>4000000</v>
      </c>
      <c r="AA375">
        <v>2</v>
      </c>
      <c r="AC375" t="s">
        <v>700</v>
      </c>
      <c r="AD375" t="s">
        <v>571</v>
      </c>
      <c r="AE375" s="12">
        <v>44327.489583333336</v>
      </c>
      <c r="AF375">
        <v>154.9119</v>
      </c>
      <c r="AG375" s="12">
        <v>44328.395833333336</v>
      </c>
      <c r="AH375" s="8">
        <v>157.09280000000001</v>
      </c>
      <c r="AI375" s="13">
        <v>1.41E-2</v>
      </c>
      <c r="AJ375">
        <v>22302.85</v>
      </c>
      <c r="AK375" s="13">
        <v>1.41E-2</v>
      </c>
      <c r="AL375">
        <v>10226.44</v>
      </c>
      <c r="AM375">
        <v>1584198.25</v>
      </c>
      <c r="AN375">
        <v>-1930020.25</v>
      </c>
      <c r="AO375" s="12">
        <v>50</v>
      </c>
      <c r="AP375">
        <v>446.06</v>
      </c>
      <c r="AQ375" s="13">
        <v>-5.1999999999999998E-3</v>
      </c>
      <c r="AR375" s="13">
        <v>3.3500000000000002E-2</v>
      </c>
      <c r="AS375" t="s">
        <v>572</v>
      </c>
      <c r="AU375" s="2">
        <v>44328</v>
      </c>
      <c r="AV375" t="s">
        <v>103</v>
      </c>
      <c r="AW375">
        <v>878.2</v>
      </c>
      <c r="AX375">
        <v>871.375</v>
      </c>
      <c r="AZ375" s="2">
        <f t="shared" si="35"/>
        <v>44327</v>
      </c>
      <c r="BA375" t="s">
        <v>70</v>
      </c>
      <c r="BB375">
        <v>154.9119</v>
      </c>
      <c r="BC375" s="8">
        <v>157.09280000000001</v>
      </c>
      <c r="BE375" t="str">
        <f t="shared" si="36"/>
        <v>COALINDIA44327</v>
      </c>
      <c r="BF375">
        <v>1</v>
      </c>
      <c r="BH375" t="str">
        <f t="shared" si="37"/>
        <v>GODREJCP44328</v>
      </c>
      <c r="BI375">
        <v>1</v>
      </c>
      <c r="BL375" t="str">
        <f t="shared" si="38"/>
        <v>GODREJCP44328</v>
      </c>
      <c r="BM375">
        <v>1</v>
      </c>
      <c r="BN375">
        <f t="shared" si="39"/>
        <v>1</v>
      </c>
      <c r="BR375" t="str">
        <f t="shared" si="40"/>
        <v>COALINDIA44327</v>
      </c>
      <c r="BS375">
        <v>1</v>
      </c>
      <c r="BT375">
        <f t="shared" si="41"/>
        <v>1</v>
      </c>
      <c r="BY375" s="12"/>
      <c r="CA375" s="12"/>
      <c r="CC375" s="13"/>
      <c r="CE375" s="13"/>
      <c r="CI375" s="12"/>
      <c r="CK375" s="13"/>
      <c r="CL375" s="13"/>
    </row>
    <row r="376" spans="1:90" x14ac:dyDescent="0.45">
      <c r="A376">
        <v>2</v>
      </c>
      <c r="B376" s="2">
        <v>44328</v>
      </c>
      <c r="C376" s="2">
        <v>44330</v>
      </c>
      <c r="D376" t="s">
        <v>27</v>
      </c>
      <c r="E376" t="s">
        <v>56</v>
      </c>
      <c r="F376" t="s">
        <v>418</v>
      </c>
      <c r="G376">
        <v>70000</v>
      </c>
      <c r="H376">
        <v>210000</v>
      </c>
      <c r="I376">
        <v>3</v>
      </c>
      <c r="J376">
        <v>8.9</v>
      </c>
      <c r="K376">
        <v>1869000</v>
      </c>
      <c r="L376">
        <v>8.85</v>
      </c>
      <c r="M376">
        <v>-10500.000000000149</v>
      </c>
      <c r="N376">
        <v>503.21250000000003</v>
      </c>
      <c r="O376">
        <v>-11003.212500000149</v>
      </c>
      <c r="P376">
        <v>1858500</v>
      </c>
      <c r="Q376" t="s">
        <v>93</v>
      </c>
      <c r="R376">
        <v>1</v>
      </c>
      <c r="S376">
        <v>0</v>
      </c>
      <c r="T376">
        <v>1</v>
      </c>
      <c r="U376">
        <v>0</v>
      </c>
      <c r="V376">
        <v>900</v>
      </c>
      <c r="W376">
        <v>300</v>
      </c>
      <c r="X376">
        <v>114000</v>
      </c>
      <c r="Y376">
        <v>92500</v>
      </c>
      <c r="Z376">
        <v>4000000</v>
      </c>
      <c r="AA376">
        <v>2</v>
      </c>
      <c r="AC376" t="s">
        <v>587</v>
      </c>
      <c r="AD376" t="s">
        <v>571</v>
      </c>
      <c r="AE376" s="12">
        <v>44327.489583333336</v>
      </c>
      <c r="AF376">
        <v>628.65449999999998</v>
      </c>
      <c r="AG376" s="12">
        <v>44328.395833333336</v>
      </c>
      <c r="AH376" s="8">
        <v>617.03240000000005</v>
      </c>
      <c r="AI376" s="13">
        <v>-1.8499999999999999E-2</v>
      </c>
      <c r="AJ376">
        <v>-29287.49</v>
      </c>
      <c r="AK376" s="13">
        <v>-1.8499999999999999E-2</v>
      </c>
      <c r="AL376">
        <v>2519.982</v>
      </c>
      <c r="AM376">
        <v>1584198.25</v>
      </c>
      <c r="AN376">
        <v>-1959307.73</v>
      </c>
      <c r="AO376" s="12">
        <v>50</v>
      </c>
      <c r="AP376">
        <v>-585.75</v>
      </c>
      <c r="AQ376" s="13">
        <v>-2.6499999999999999E-2</v>
      </c>
      <c r="AR376" s="13">
        <v>1.2999999999999999E-3</v>
      </c>
      <c r="AS376" t="s">
        <v>572</v>
      </c>
      <c r="AU376" s="2">
        <v>44328</v>
      </c>
      <c r="AV376" t="s">
        <v>56</v>
      </c>
      <c r="AW376">
        <v>8.9</v>
      </c>
      <c r="AX376">
        <v>8.85</v>
      </c>
      <c r="AZ376" s="2">
        <f t="shared" si="35"/>
        <v>44327</v>
      </c>
      <c r="BA376" t="s">
        <v>127</v>
      </c>
      <c r="BB376">
        <v>628.65449999999998</v>
      </c>
      <c r="BC376" s="8">
        <v>617.03240000000005</v>
      </c>
      <c r="BE376" t="str">
        <f t="shared" si="36"/>
        <v>CONCOR44327</v>
      </c>
      <c r="BF376">
        <v>1</v>
      </c>
      <c r="BH376" t="str">
        <f t="shared" si="37"/>
        <v>IDEA44328</v>
      </c>
      <c r="BI376">
        <v>1</v>
      </c>
      <c r="BL376" t="str">
        <f t="shared" si="38"/>
        <v>IDEA44328</v>
      </c>
      <c r="BM376">
        <v>1</v>
      </c>
      <c r="BN376">
        <f t="shared" si="39"/>
        <v>1</v>
      </c>
      <c r="BR376" t="str">
        <f t="shared" si="40"/>
        <v>CONCOR44327</v>
      </c>
      <c r="BS376">
        <v>1</v>
      </c>
      <c r="BT376">
        <f t="shared" si="41"/>
        <v>1</v>
      </c>
      <c r="BY376" s="12"/>
      <c r="CA376" s="12"/>
      <c r="CC376" s="13"/>
      <c r="CE376" s="13"/>
      <c r="CI376" s="12"/>
      <c r="CK376" s="13"/>
      <c r="CL376" s="13"/>
    </row>
    <row r="377" spans="1:90" x14ac:dyDescent="0.45">
      <c r="A377">
        <v>3</v>
      </c>
      <c r="B377" s="2">
        <v>44328</v>
      </c>
      <c r="C377" s="2">
        <v>44330</v>
      </c>
      <c r="D377" t="s">
        <v>27</v>
      </c>
      <c r="E377" t="s">
        <v>42</v>
      </c>
      <c r="F377" t="s">
        <v>447</v>
      </c>
      <c r="G377">
        <v>4000</v>
      </c>
      <c r="H377">
        <v>8000</v>
      </c>
      <c r="I377">
        <v>2</v>
      </c>
      <c r="J377">
        <v>231.2</v>
      </c>
      <c r="K377">
        <v>1849600</v>
      </c>
      <c r="L377">
        <v>225.2</v>
      </c>
      <c r="M377">
        <v>-48000</v>
      </c>
      <c r="N377">
        <v>492.91200000000003</v>
      </c>
      <c r="O377">
        <v>-48492.911999999997</v>
      </c>
      <c r="P377">
        <v>1801600</v>
      </c>
      <c r="Q377" t="s">
        <v>93</v>
      </c>
      <c r="R377">
        <v>1</v>
      </c>
      <c r="S377">
        <v>0</v>
      </c>
      <c r="T377">
        <v>1</v>
      </c>
      <c r="U377">
        <v>0</v>
      </c>
      <c r="V377">
        <v>900</v>
      </c>
      <c r="W377">
        <v>300</v>
      </c>
      <c r="X377">
        <v>114000</v>
      </c>
      <c r="Y377">
        <v>92500</v>
      </c>
      <c r="Z377">
        <v>4000000</v>
      </c>
      <c r="AA377">
        <v>2</v>
      </c>
      <c r="AC377" t="s">
        <v>662</v>
      </c>
      <c r="AD377" t="s">
        <v>571</v>
      </c>
      <c r="AE377" s="12">
        <v>44327.489583333336</v>
      </c>
      <c r="AF377">
        <v>161.4589</v>
      </c>
      <c r="AG377" s="12">
        <v>44328.395833333336</v>
      </c>
      <c r="AH377" s="8">
        <v>159.6902</v>
      </c>
      <c r="AI377" s="13">
        <v>-1.0999999999999999E-2</v>
      </c>
      <c r="AJ377">
        <v>-17354.09</v>
      </c>
      <c r="AK377" s="13">
        <v>-1.0999999999999999E-2</v>
      </c>
      <c r="AL377">
        <v>9811.7759999999998</v>
      </c>
      <c r="AM377">
        <v>1584198.25</v>
      </c>
      <c r="AN377">
        <v>-1976661.82</v>
      </c>
      <c r="AO377" s="12">
        <v>50</v>
      </c>
      <c r="AP377">
        <v>-347.08</v>
      </c>
      <c r="AQ377" s="13">
        <v>-1.0999999999999999E-2</v>
      </c>
      <c r="AR377" s="13">
        <v>1.7299999999999999E-2</v>
      </c>
      <c r="AS377" t="s">
        <v>572</v>
      </c>
      <c r="AU377" s="2">
        <v>44328</v>
      </c>
      <c r="AV377" t="s">
        <v>42</v>
      </c>
      <c r="AW377">
        <v>231.2</v>
      </c>
      <c r="AX377">
        <v>225.2</v>
      </c>
      <c r="AZ377" s="2">
        <f t="shared" si="35"/>
        <v>44327</v>
      </c>
      <c r="BA377" t="s">
        <v>114</v>
      </c>
      <c r="BB377">
        <v>161.4589</v>
      </c>
      <c r="BC377" s="8">
        <v>159.6902</v>
      </c>
      <c r="BE377" t="str">
        <f t="shared" si="36"/>
        <v>GAIL44327</v>
      </c>
      <c r="BF377">
        <v>1</v>
      </c>
      <c r="BH377" t="str">
        <f t="shared" si="37"/>
        <v>POWERGRID44328</v>
      </c>
      <c r="BI377">
        <v>1</v>
      </c>
      <c r="BL377" t="str">
        <f t="shared" si="38"/>
        <v>POWERGRID44328</v>
      </c>
      <c r="BM377">
        <v>1</v>
      </c>
      <c r="BN377">
        <f t="shared" si="39"/>
        <v>1</v>
      </c>
      <c r="BR377" t="str">
        <f t="shared" si="40"/>
        <v>GAIL44327</v>
      </c>
      <c r="BS377">
        <v>1</v>
      </c>
      <c r="BT377">
        <f t="shared" si="41"/>
        <v>1</v>
      </c>
      <c r="BY377" s="12"/>
      <c r="CA377" s="12"/>
      <c r="CC377" s="13"/>
      <c r="CE377" s="13"/>
      <c r="CI377" s="12"/>
      <c r="CK377" s="13"/>
      <c r="CL377" s="13"/>
    </row>
    <row r="378" spans="1:90" x14ac:dyDescent="0.45">
      <c r="A378">
        <v>1</v>
      </c>
      <c r="B378" s="2">
        <v>44330</v>
      </c>
      <c r="C378" s="2">
        <v>44333</v>
      </c>
      <c r="D378" t="s">
        <v>27</v>
      </c>
      <c r="E378" t="s">
        <v>31</v>
      </c>
      <c r="F378" t="s">
        <v>455</v>
      </c>
      <c r="G378">
        <v>300</v>
      </c>
      <c r="H378">
        <v>600</v>
      </c>
      <c r="I378">
        <v>2</v>
      </c>
      <c r="J378">
        <v>2795.75</v>
      </c>
      <c r="K378">
        <v>1677450</v>
      </c>
      <c r="L378">
        <v>2760</v>
      </c>
      <c r="M378">
        <v>-21450</v>
      </c>
      <c r="N378">
        <v>450.01575000000003</v>
      </c>
      <c r="O378">
        <v>-21900.015749999999</v>
      </c>
      <c r="P378">
        <v>1656000</v>
      </c>
      <c r="Q378" t="s">
        <v>93</v>
      </c>
      <c r="R378">
        <v>2</v>
      </c>
      <c r="S378">
        <v>2</v>
      </c>
      <c r="T378">
        <v>2</v>
      </c>
      <c r="U378">
        <v>0</v>
      </c>
      <c r="V378">
        <v>900</v>
      </c>
      <c r="W378">
        <v>300</v>
      </c>
      <c r="X378">
        <v>115000</v>
      </c>
      <c r="Y378">
        <v>92500</v>
      </c>
      <c r="Z378">
        <v>4000000</v>
      </c>
      <c r="AA378">
        <v>2</v>
      </c>
      <c r="AC378" t="s">
        <v>645</v>
      </c>
      <c r="AD378" t="s">
        <v>571</v>
      </c>
      <c r="AE378" s="12">
        <v>44328.486111111109</v>
      </c>
      <c r="AF378">
        <v>173.48670000000001</v>
      </c>
      <c r="AG378" s="12">
        <v>44330.392361111109</v>
      </c>
      <c r="AH378" s="8">
        <v>168.804</v>
      </c>
      <c r="AI378" s="13">
        <v>-2.7E-2</v>
      </c>
      <c r="AJ378">
        <v>-43312.7</v>
      </c>
      <c r="AK378" s="13">
        <v>-2.7E-2</v>
      </c>
      <c r="AL378">
        <v>9249.5139999999992</v>
      </c>
      <c r="AM378">
        <v>1604667.5</v>
      </c>
      <c r="AN378">
        <v>-2019974.52</v>
      </c>
      <c r="AO378" s="12">
        <v>50</v>
      </c>
      <c r="AP378">
        <v>-866.25</v>
      </c>
      <c r="AQ378" s="13">
        <v>-3.3399999999999999E-2</v>
      </c>
      <c r="AR378" s="13">
        <v>4.0000000000000002E-4</v>
      </c>
      <c r="AS378" t="s">
        <v>572</v>
      </c>
      <c r="AU378" s="2">
        <v>44330</v>
      </c>
      <c r="AV378" t="s">
        <v>31</v>
      </c>
      <c r="AW378">
        <v>2795.75</v>
      </c>
      <c r="AX378">
        <v>2760</v>
      </c>
      <c r="AZ378" s="2">
        <f t="shared" si="35"/>
        <v>44328</v>
      </c>
      <c r="BA378" t="s">
        <v>42</v>
      </c>
      <c r="BB378">
        <v>173.48670000000001</v>
      </c>
      <c r="BC378" s="8">
        <v>168.804</v>
      </c>
      <c r="BE378" t="str">
        <f t="shared" si="36"/>
        <v>POWERGRID44328</v>
      </c>
      <c r="BF378">
        <v>1</v>
      </c>
      <c r="BH378" t="str">
        <f t="shared" si="37"/>
        <v>ASIANPAINT44330</v>
      </c>
      <c r="BI378">
        <v>1</v>
      </c>
      <c r="BL378" t="str">
        <f t="shared" si="38"/>
        <v>ASIANPAINT44330</v>
      </c>
      <c r="BM378">
        <v>1</v>
      </c>
      <c r="BN378">
        <f t="shared" si="39"/>
        <v>1</v>
      </c>
      <c r="BR378" t="str">
        <f t="shared" si="40"/>
        <v>POWERGRID44328</v>
      </c>
      <c r="BS378">
        <v>1</v>
      </c>
      <c r="BT378">
        <f t="shared" si="41"/>
        <v>1</v>
      </c>
      <c r="BY378" s="12"/>
      <c r="CA378" s="12"/>
      <c r="CC378" s="13"/>
      <c r="CE378" s="13"/>
      <c r="CI378" s="12"/>
      <c r="CK378" s="13"/>
      <c r="CL378" s="13"/>
    </row>
    <row r="379" spans="1:90" x14ac:dyDescent="0.45">
      <c r="A379">
        <v>2</v>
      </c>
      <c r="B379" s="2">
        <v>44330</v>
      </c>
      <c r="C379" s="2">
        <v>44333</v>
      </c>
      <c r="D379" t="s">
        <v>27</v>
      </c>
      <c r="E379" t="s">
        <v>29</v>
      </c>
      <c r="F379" t="s">
        <v>505</v>
      </c>
      <c r="G379">
        <v>350</v>
      </c>
      <c r="H379">
        <v>1050</v>
      </c>
      <c r="I379">
        <v>3</v>
      </c>
      <c r="J379">
        <v>1577.75</v>
      </c>
      <c r="K379">
        <v>1656637.5</v>
      </c>
      <c r="L379">
        <v>1569.3</v>
      </c>
      <c r="M379">
        <v>-8872.5000000000473</v>
      </c>
      <c r="N379">
        <v>446.09433749999999</v>
      </c>
      <c r="O379">
        <v>-9318.5943375000479</v>
      </c>
      <c r="P379">
        <v>1647765</v>
      </c>
      <c r="Q379" t="s">
        <v>93</v>
      </c>
      <c r="R379">
        <v>1</v>
      </c>
      <c r="S379">
        <v>0</v>
      </c>
      <c r="T379">
        <v>2</v>
      </c>
      <c r="U379">
        <v>0</v>
      </c>
      <c r="V379">
        <v>900</v>
      </c>
      <c r="W379">
        <v>300</v>
      </c>
      <c r="X379">
        <v>114000</v>
      </c>
      <c r="Y379">
        <v>92500</v>
      </c>
      <c r="Z379">
        <v>4000000</v>
      </c>
      <c r="AA379">
        <v>2</v>
      </c>
      <c r="AC379" t="s">
        <v>701</v>
      </c>
      <c r="AD379" t="s">
        <v>571</v>
      </c>
      <c r="AE379" s="12">
        <v>44328.489583333336</v>
      </c>
      <c r="AF379">
        <v>878.65300000000002</v>
      </c>
      <c r="AG379" s="12">
        <v>44330.392361111109</v>
      </c>
      <c r="AH379" s="8">
        <v>870.92060000000004</v>
      </c>
      <c r="AI379" s="13">
        <v>-8.8000000000000005E-3</v>
      </c>
      <c r="AJ379">
        <v>-14120.74</v>
      </c>
      <c r="AK379" s="13">
        <v>-8.8000000000000005E-3</v>
      </c>
      <c r="AL379">
        <v>1826.1780000000001</v>
      </c>
      <c r="AM379">
        <v>1604576.63</v>
      </c>
      <c r="AN379">
        <v>-2034095.26</v>
      </c>
      <c r="AO379" s="12">
        <v>49</v>
      </c>
      <c r="AP379">
        <v>-288.18</v>
      </c>
      <c r="AQ379" s="13">
        <v>-2.9899999999999999E-2</v>
      </c>
      <c r="AR379" s="13">
        <v>2.2000000000000001E-3</v>
      </c>
      <c r="AS379" t="s">
        <v>572</v>
      </c>
      <c r="AU379" s="2">
        <v>44330</v>
      </c>
      <c r="AV379" t="s">
        <v>29</v>
      </c>
      <c r="AW379">
        <v>1577.75</v>
      </c>
      <c r="AX379">
        <v>1569.3</v>
      </c>
      <c r="AZ379" s="2">
        <f t="shared" si="35"/>
        <v>44328</v>
      </c>
      <c r="BA379" t="s">
        <v>103</v>
      </c>
      <c r="BB379">
        <v>878.65300000000002</v>
      </c>
      <c r="BC379" s="8">
        <v>870.92060000000004</v>
      </c>
      <c r="BE379" t="str">
        <f t="shared" si="36"/>
        <v>GODREJCP44328</v>
      </c>
      <c r="BF379">
        <v>1</v>
      </c>
      <c r="BH379" t="str">
        <f t="shared" si="37"/>
        <v>COLPAL44330</v>
      </c>
      <c r="BI379">
        <v>1</v>
      </c>
      <c r="BL379" t="str">
        <f t="shared" si="38"/>
        <v>COLPAL44330</v>
      </c>
      <c r="BM379">
        <v>1</v>
      </c>
      <c r="BN379">
        <f t="shared" si="39"/>
        <v>1</v>
      </c>
      <c r="BR379" t="str">
        <f t="shared" si="40"/>
        <v>GODREJCP44328</v>
      </c>
      <c r="BS379">
        <v>1</v>
      </c>
      <c r="BT379">
        <f t="shared" si="41"/>
        <v>1</v>
      </c>
      <c r="BY379" s="12"/>
      <c r="CA379" s="12"/>
      <c r="CC379" s="13"/>
      <c r="CE379" s="13"/>
      <c r="CI379" s="12"/>
      <c r="CK379" s="13"/>
      <c r="CL379" s="13"/>
    </row>
    <row r="380" spans="1:90" x14ac:dyDescent="0.45">
      <c r="A380">
        <v>3</v>
      </c>
      <c r="B380" s="2">
        <v>44330</v>
      </c>
      <c r="C380" s="2">
        <v>44333</v>
      </c>
      <c r="D380" t="s">
        <v>27</v>
      </c>
      <c r="E380" t="s">
        <v>149</v>
      </c>
      <c r="F380" t="s">
        <v>506</v>
      </c>
      <c r="G380">
        <v>3200</v>
      </c>
      <c r="H380">
        <v>9600</v>
      </c>
      <c r="I380">
        <v>3</v>
      </c>
      <c r="J380">
        <v>211.65</v>
      </c>
      <c r="K380">
        <v>2031840</v>
      </c>
      <c r="L380">
        <v>213.76666667000001</v>
      </c>
      <c r="M380">
        <v>20320.000032000007</v>
      </c>
      <c r="N380">
        <v>551.34000000432002</v>
      </c>
      <c r="O380">
        <v>19768.660031995689</v>
      </c>
      <c r="P380">
        <v>2052160.000032</v>
      </c>
      <c r="Q380" t="s">
        <v>93</v>
      </c>
      <c r="R380">
        <v>1</v>
      </c>
      <c r="S380">
        <v>0</v>
      </c>
      <c r="T380">
        <v>2</v>
      </c>
      <c r="U380">
        <v>0</v>
      </c>
      <c r="V380">
        <v>900</v>
      </c>
      <c r="W380">
        <v>300</v>
      </c>
      <c r="X380">
        <v>114000</v>
      </c>
      <c r="Y380">
        <v>92500</v>
      </c>
      <c r="Z380">
        <v>4000000</v>
      </c>
      <c r="AA380">
        <v>2</v>
      </c>
      <c r="AC380" t="s">
        <v>614</v>
      </c>
      <c r="AD380" t="s">
        <v>571</v>
      </c>
      <c r="AE380" s="12">
        <v>44328.493055555555</v>
      </c>
      <c r="AF380">
        <v>8.9044489999999996</v>
      </c>
      <c r="AG380" s="12">
        <v>44330.392361111109</v>
      </c>
      <c r="AH380" s="8">
        <v>8.8525729999999996</v>
      </c>
      <c r="AI380" s="13">
        <v>-5.7999999999999996E-3</v>
      </c>
      <c r="AJ380">
        <v>-9340.9699999999993</v>
      </c>
      <c r="AK380" s="13">
        <v>-5.7999999999999996E-3</v>
      </c>
      <c r="AL380">
        <v>180049.6</v>
      </c>
      <c r="AM380">
        <v>1603242.75</v>
      </c>
      <c r="AN380">
        <v>-2043436.23</v>
      </c>
      <c r="AO380" s="12">
        <v>48</v>
      </c>
      <c r="AP380">
        <v>-194.6</v>
      </c>
      <c r="AQ380" s="13">
        <v>-1.7299999999999999E-2</v>
      </c>
      <c r="AR380" s="13">
        <v>2.1999999999999999E-2</v>
      </c>
      <c r="AS380" t="s">
        <v>572</v>
      </c>
      <c r="AU380" s="2">
        <v>44330</v>
      </c>
      <c r="AV380" t="s">
        <v>149</v>
      </c>
      <c r="AW380">
        <v>211.65</v>
      </c>
      <c r="AX380">
        <v>213.76666667000001</v>
      </c>
      <c r="AZ380" s="2">
        <f t="shared" si="35"/>
        <v>44328</v>
      </c>
      <c r="BA380" t="s">
        <v>56</v>
      </c>
      <c r="BB380">
        <v>8.9044489999999996</v>
      </c>
      <c r="BC380" s="8">
        <v>8.8525729999999996</v>
      </c>
      <c r="BE380" t="str">
        <f t="shared" si="36"/>
        <v>IDEA44328</v>
      </c>
      <c r="BF380">
        <v>1</v>
      </c>
      <c r="BH380" t="str">
        <f t="shared" si="37"/>
        <v>ITC44330</v>
      </c>
      <c r="BI380">
        <v>1</v>
      </c>
      <c r="BL380" t="str">
        <f t="shared" si="38"/>
        <v>ITC44330</v>
      </c>
      <c r="BM380">
        <v>1</v>
      </c>
      <c r="BN380">
        <f t="shared" si="39"/>
        <v>1</v>
      </c>
      <c r="BR380" t="str">
        <f t="shared" si="40"/>
        <v>IDEA44328</v>
      </c>
      <c r="BS380">
        <v>1</v>
      </c>
      <c r="BT380">
        <f t="shared" si="41"/>
        <v>1</v>
      </c>
      <c r="BY380" s="12"/>
      <c r="CA380" s="12"/>
      <c r="CC380" s="13"/>
      <c r="CE380" s="13"/>
      <c r="CI380" s="12"/>
      <c r="CK380" s="13"/>
      <c r="CL380" s="13"/>
    </row>
    <row r="381" spans="1:90" x14ac:dyDescent="0.45">
      <c r="A381">
        <v>4</v>
      </c>
      <c r="B381" s="2">
        <v>44330</v>
      </c>
      <c r="C381" s="2">
        <v>44333</v>
      </c>
      <c r="D381" t="s">
        <v>27</v>
      </c>
      <c r="E381" t="s">
        <v>101</v>
      </c>
      <c r="F381" t="s">
        <v>403</v>
      </c>
      <c r="G381">
        <v>1300</v>
      </c>
      <c r="H381">
        <v>2600</v>
      </c>
      <c r="I381">
        <v>2</v>
      </c>
      <c r="J381">
        <v>746.75</v>
      </c>
      <c r="K381">
        <v>1941550</v>
      </c>
      <c r="L381">
        <v>777.3</v>
      </c>
      <c r="M381">
        <v>79429.999999999884</v>
      </c>
      <c r="N381">
        <v>534.94155000000001</v>
      </c>
      <c r="O381">
        <v>78895.05844999988</v>
      </c>
      <c r="P381">
        <v>2020979.9999999998</v>
      </c>
      <c r="Q381" t="s">
        <v>93</v>
      </c>
      <c r="R381">
        <v>1</v>
      </c>
      <c r="S381">
        <v>0</v>
      </c>
      <c r="T381">
        <v>1</v>
      </c>
      <c r="U381">
        <v>0</v>
      </c>
      <c r="V381">
        <v>900</v>
      </c>
      <c r="W381">
        <v>300</v>
      </c>
      <c r="X381">
        <v>114000</v>
      </c>
      <c r="Y381">
        <v>92500</v>
      </c>
      <c r="Z381">
        <v>4000000</v>
      </c>
      <c r="AA381">
        <v>2</v>
      </c>
      <c r="AC381" t="s">
        <v>599</v>
      </c>
      <c r="AD381" t="s">
        <v>571</v>
      </c>
      <c r="AE381" s="12">
        <v>44330.486111111109</v>
      </c>
      <c r="AF381">
        <v>747.12739999999997</v>
      </c>
      <c r="AG381" s="12">
        <v>44333.392361111109</v>
      </c>
      <c r="AH381" s="8">
        <v>777.19060000000002</v>
      </c>
      <c r="AI381" s="13">
        <v>4.02E-2</v>
      </c>
      <c r="AJ381">
        <v>64031.86</v>
      </c>
      <c r="AK381" s="13">
        <v>4.02E-2</v>
      </c>
      <c r="AL381">
        <v>2129.9079999999999</v>
      </c>
      <c r="AM381">
        <v>1591312.75</v>
      </c>
      <c r="AN381">
        <v>-1979404.38</v>
      </c>
      <c r="AO381" s="12">
        <v>50</v>
      </c>
      <c r="AP381">
        <v>1280.6400000000001</v>
      </c>
      <c r="AQ381" s="13">
        <v>-1.2E-2</v>
      </c>
      <c r="AR381" s="13">
        <v>4.6100000000000002E-2</v>
      </c>
      <c r="AS381" t="s">
        <v>572</v>
      </c>
      <c r="AU381" s="2">
        <v>44330</v>
      </c>
      <c r="AV381" t="s">
        <v>101</v>
      </c>
      <c r="AW381">
        <v>746.75</v>
      </c>
      <c r="AX381">
        <v>777.3</v>
      </c>
      <c r="AZ381" s="2">
        <f t="shared" si="35"/>
        <v>44330</v>
      </c>
      <c r="BA381" t="s">
        <v>101</v>
      </c>
      <c r="BB381">
        <v>747.12739999999997</v>
      </c>
      <c r="BC381" s="8">
        <v>777.19060000000002</v>
      </c>
      <c r="BE381" t="str">
        <f t="shared" si="36"/>
        <v>UPL44330</v>
      </c>
      <c r="BF381">
        <v>1</v>
      </c>
      <c r="BH381" t="str">
        <f t="shared" si="37"/>
        <v>UPL44330</v>
      </c>
      <c r="BI381">
        <v>1</v>
      </c>
      <c r="BL381" t="str">
        <f t="shared" si="38"/>
        <v>UPL44330</v>
      </c>
      <c r="BM381">
        <v>1</v>
      </c>
      <c r="BN381">
        <f t="shared" si="39"/>
        <v>1</v>
      </c>
      <c r="BR381" t="str">
        <f t="shared" si="40"/>
        <v>UPL44330</v>
      </c>
      <c r="BS381">
        <v>1</v>
      </c>
      <c r="BT381">
        <f t="shared" si="41"/>
        <v>1</v>
      </c>
      <c r="BY381" s="12"/>
      <c r="CA381" s="12"/>
      <c r="CC381" s="13"/>
      <c r="CE381" s="13"/>
      <c r="CI381" s="12"/>
      <c r="CK381" s="13"/>
      <c r="CL381" s="13"/>
    </row>
    <row r="382" spans="1:90" x14ac:dyDescent="0.45">
      <c r="A382">
        <v>5</v>
      </c>
      <c r="B382" s="2">
        <v>44333</v>
      </c>
      <c r="C382" s="2">
        <v>44334</v>
      </c>
      <c r="D382" t="s">
        <v>27</v>
      </c>
      <c r="E382" t="s">
        <v>63</v>
      </c>
      <c r="F382" t="s">
        <v>384</v>
      </c>
      <c r="G382">
        <v>1000</v>
      </c>
      <c r="H382">
        <v>1000</v>
      </c>
      <c r="I382">
        <v>1</v>
      </c>
      <c r="J382">
        <v>1297.5999999999999</v>
      </c>
      <c r="K382">
        <v>1297600</v>
      </c>
      <c r="L382">
        <v>1318</v>
      </c>
      <c r="M382">
        <v>20400.000000000091</v>
      </c>
      <c r="N382">
        <v>353.10599999999999</v>
      </c>
      <c r="O382">
        <v>20046.894000000091</v>
      </c>
      <c r="P382">
        <v>1318000</v>
      </c>
      <c r="Q382" t="s">
        <v>93</v>
      </c>
      <c r="R382">
        <v>2</v>
      </c>
      <c r="S382">
        <v>1</v>
      </c>
      <c r="T382">
        <v>0</v>
      </c>
      <c r="U382">
        <v>0</v>
      </c>
      <c r="V382">
        <v>900</v>
      </c>
      <c r="W382">
        <v>300</v>
      </c>
      <c r="X382">
        <v>103000</v>
      </c>
      <c r="Y382">
        <v>92500</v>
      </c>
      <c r="Z382">
        <v>4000000</v>
      </c>
      <c r="AA382">
        <v>2</v>
      </c>
      <c r="AC382" t="s">
        <v>702</v>
      </c>
      <c r="AD382" t="s">
        <v>571</v>
      </c>
      <c r="AE382" s="12">
        <v>44330.486111111109</v>
      </c>
      <c r="AF382">
        <v>1578.556</v>
      </c>
      <c r="AG382" s="12">
        <v>44333.395833333336</v>
      </c>
      <c r="AH382" s="8">
        <v>1567.431</v>
      </c>
      <c r="AI382" s="13">
        <v>-7.0000000000000001E-3</v>
      </c>
      <c r="AJ382">
        <v>-11214.91</v>
      </c>
      <c r="AK382" s="13">
        <v>-7.0000000000000001E-3</v>
      </c>
      <c r="AL382">
        <v>1008.081</v>
      </c>
      <c r="AM382">
        <v>1591312.75</v>
      </c>
      <c r="AN382">
        <v>-1990619.28</v>
      </c>
      <c r="AO382" s="12">
        <v>51</v>
      </c>
      <c r="AP382">
        <v>-219.9</v>
      </c>
      <c r="AQ382" s="13">
        <v>-9.7999999999999997E-3</v>
      </c>
      <c r="AR382" s="13">
        <v>9.7999999999999997E-3</v>
      </c>
      <c r="AS382" t="s">
        <v>572</v>
      </c>
      <c r="AU382" s="2">
        <v>44333</v>
      </c>
      <c r="AV382" t="s">
        <v>63</v>
      </c>
      <c r="AW382">
        <v>1297.5999999999999</v>
      </c>
      <c r="AX382">
        <v>1318</v>
      </c>
      <c r="AZ382" s="2">
        <f t="shared" si="35"/>
        <v>44330</v>
      </c>
      <c r="BA382" t="s">
        <v>29</v>
      </c>
      <c r="BB382">
        <v>1578.556</v>
      </c>
      <c r="BC382" s="8">
        <v>1567.431</v>
      </c>
      <c r="BE382" t="str">
        <f t="shared" si="36"/>
        <v>COLPAL44330</v>
      </c>
      <c r="BF382">
        <v>1</v>
      </c>
      <c r="BH382" t="str">
        <f t="shared" si="37"/>
        <v>ADANIENT44333</v>
      </c>
      <c r="BI382">
        <v>1</v>
      </c>
      <c r="BL382" t="str">
        <f t="shared" si="38"/>
        <v>ADANIENT44333</v>
      </c>
      <c r="BM382">
        <v>1</v>
      </c>
      <c r="BN382">
        <f t="shared" si="39"/>
        <v>1</v>
      </c>
      <c r="BR382" t="str">
        <f t="shared" si="40"/>
        <v>COLPAL44330</v>
      </c>
      <c r="BS382">
        <v>1</v>
      </c>
      <c r="BT382">
        <f t="shared" si="41"/>
        <v>1</v>
      </c>
      <c r="BY382" s="12"/>
      <c r="CA382" s="12"/>
      <c r="CC382" s="13"/>
      <c r="CE382" s="13"/>
      <c r="CI382" s="12"/>
      <c r="CK382" s="13"/>
      <c r="CL382" s="13"/>
    </row>
    <row r="383" spans="1:90" x14ac:dyDescent="0.45">
      <c r="A383">
        <v>6</v>
      </c>
      <c r="B383" s="2">
        <v>44333</v>
      </c>
      <c r="C383" s="2">
        <v>44334</v>
      </c>
      <c r="D383" t="s">
        <v>27</v>
      </c>
      <c r="E383" t="s">
        <v>148</v>
      </c>
      <c r="F383" t="s">
        <v>431</v>
      </c>
      <c r="G383">
        <v>125</v>
      </c>
      <c r="H383">
        <v>125</v>
      </c>
      <c r="I383">
        <v>1</v>
      </c>
      <c r="J383">
        <v>11380.9</v>
      </c>
      <c r="K383">
        <v>1422612.5</v>
      </c>
      <c r="L383">
        <v>11491</v>
      </c>
      <c r="M383">
        <v>13762.500000000045</v>
      </c>
      <c r="N383">
        <v>385.96331250000003</v>
      </c>
      <c r="O383">
        <v>13376.536687500045</v>
      </c>
      <c r="P383">
        <v>1436375</v>
      </c>
      <c r="Q383" t="s">
        <v>93</v>
      </c>
      <c r="R383">
        <v>1</v>
      </c>
      <c r="S383">
        <v>0</v>
      </c>
      <c r="T383">
        <v>0</v>
      </c>
      <c r="U383">
        <v>0</v>
      </c>
      <c r="V383">
        <v>900</v>
      </c>
      <c r="W383">
        <v>300</v>
      </c>
      <c r="X383">
        <v>102500</v>
      </c>
      <c r="Y383">
        <v>92500</v>
      </c>
      <c r="Z383">
        <v>4000000</v>
      </c>
      <c r="AA383">
        <v>2</v>
      </c>
      <c r="AC383" t="s">
        <v>703</v>
      </c>
      <c r="AD383" t="s">
        <v>571</v>
      </c>
      <c r="AE383" s="12">
        <v>44330.486111111109</v>
      </c>
      <c r="AF383">
        <v>211.78290000000001</v>
      </c>
      <c r="AG383" s="12">
        <v>44333.395833333336</v>
      </c>
      <c r="AH383" s="8">
        <v>213.6362</v>
      </c>
      <c r="AI383" s="13">
        <v>8.8000000000000005E-3</v>
      </c>
      <c r="AJ383">
        <v>13925.48</v>
      </c>
      <c r="AK383" s="13">
        <v>8.8000000000000005E-3</v>
      </c>
      <c r="AL383">
        <v>7513.8860000000004</v>
      </c>
      <c r="AM383">
        <v>1591312.75</v>
      </c>
      <c r="AN383">
        <v>-1976693.8</v>
      </c>
      <c r="AO383" s="12">
        <v>51</v>
      </c>
      <c r="AP383">
        <v>273.05</v>
      </c>
      <c r="AQ383" s="13">
        <v>-6.3E-3</v>
      </c>
      <c r="AR383" s="13">
        <v>2.6100000000000002E-2</v>
      </c>
      <c r="AS383" t="s">
        <v>572</v>
      </c>
      <c r="AU383" s="2">
        <v>44333</v>
      </c>
      <c r="AV383" t="s">
        <v>148</v>
      </c>
      <c r="AW383">
        <v>11380.9</v>
      </c>
      <c r="AX383">
        <v>11491</v>
      </c>
      <c r="AZ383" s="2">
        <f t="shared" si="35"/>
        <v>44330</v>
      </c>
      <c r="BA383" t="s">
        <v>149</v>
      </c>
      <c r="BB383">
        <v>211.78290000000001</v>
      </c>
      <c r="BC383" s="8">
        <v>213.6362</v>
      </c>
      <c r="BE383" t="str">
        <f t="shared" si="36"/>
        <v>ITC44330</v>
      </c>
      <c r="BF383">
        <v>1</v>
      </c>
      <c r="BH383" t="str">
        <f t="shared" si="37"/>
        <v>BAJAJFINSV44333</v>
      </c>
      <c r="BI383">
        <v>1</v>
      </c>
      <c r="BL383" t="str">
        <f t="shared" si="38"/>
        <v>BAJAJFINSV44333</v>
      </c>
      <c r="BM383">
        <v>1</v>
      </c>
      <c r="BN383">
        <f t="shared" si="39"/>
        <v>1</v>
      </c>
      <c r="BR383" t="str">
        <f t="shared" si="40"/>
        <v>ITC44330</v>
      </c>
      <c r="BS383">
        <v>1</v>
      </c>
      <c r="BT383">
        <f t="shared" si="41"/>
        <v>1</v>
      </c>
      <c r="BY383" s="12"/>
      <c r="CA383" s="12"/>
      <c r="CC383" s="13"/>
      <c r="CE383" s="13"/>
      <c r="CI383" s="12"/>
      <c r="CK383" s="13"/>
      <c r="CL383" s="13"/>
    </row>
    <row r="384" spans="1:90" x14ac:dyDescent="0.45">
      <c r="A384">
        <v>7</v>
      </c>
      <c r="B384" s="2">
        <v>44333</v>
      </c>
      <c r="C384" s="2">
        <v>44334</v>
      </c>
      <c r="D384" t="s">
        <v>27</v>
      </c>
      <c r="E384" t="s">
        <v>58</v>
      </c>
      <c r="F384" t="s">
        <v>436</v>
      </c>
      <c r="G384">
        <v>900</v>
      </c>
      <c r="H384">
        <v>1800</v>
      </c>
      <c r="I384">
        <v>2</v>
      </c>
      <c r="J384">
        <v>929.8</v>
      </c>
      <c r="K384">
        <v>1673640</v>
      </c>
      <c r="L384">
        <v>986.4</v>
      </c>
      <c r="M384">
        <v>101880.00000000004</v>
      </c>
      <c r="N384">
        <v>465.63659999999999</v>
      </c>
      <c r="O384">
        <v>101414.36340000005</v>
      </c>
      <c r="P384">
        <v>1775520</v>
      </c>
      <c r="Q384" t="s">
        <v>93</v>
      </c>
      <c r="R384">
        <v>2</v>
      </c>
      <c r="S384">
        <v>1</v>
      </c>
      <c r="T384">
        <v>0</v>
      </c>
      <c r="U384">
        <v>0</v>
      </c>
      <c r="V384">
        <v>900</v>
      </c>
      <c r="W384">
        <v>300</v>
      </c>
      <c r="X384">
        <v>103000</v>
      </c>
      <c r="Y384">
        <v>92500</v>
      </c>
      <c r="Z384">
        <v>4000000</v>
      </c>
      <c r="AA384">
        <v>2</v>
      </c>
      <c r="AC384" t="s">
        <v>653</v>
      </c>
      <c r="AD384" t="s">
        <v>571</v>
      </c>
      <c r="AE384" s="12">
        <v>44330.493055555555</v>
      </c>
      <c r="AF384">
        <v>2797.145</v>
      </c>
      <c r="AG384" s="12">
        <v>44333.395833333336</v>
      </c>
      <c r="AH384" s="8">
        <v>2757.34</v>
      </c>
      <c r="AI384" s="13">
        <v>-1.4200000000000001E-2</v>
      </c>
      <c r="AJ384">
        <v>-22615.4</v>
      </c>
      <c r="AK384" s="13">
        <v>-1.4200000000000001E-2</v>
      </c>
      <c r="AL384">
        <v>568.15480000000002</v>
      </c>
      <c r="AM384">
        <v>1589211</v>
      </c>
      <c r="AN384">
        <v>-1999309.2</v>
      </c>
      <c r="AO384" s="12">
        <v>49</v>
      </c>
      <c r="AP384">
        <v>-461.54</v>
      </c>
      <c r="AQ384" s="13">
        <v>-1.4200000000000001E-2</v>
      </c>
      <c r="AR384" s="13">
        <v>3.5000000000000001E-3</v>
      </c>
      <c r="AS384" t="s">
        <v>572</v>
      </c>
      <c r="AU384" s="2">
        <v>44333</v>
      </c>
      <c r="AV384" t="s">
        <v>58</v>
      </c>
      <c r="AW384">
        <v>929.8</v>
      </c>
      <c r="AX384">
        <v>986.4</v>
      </c>
      <c r="AZ384" s="2">
        <f t="shared" si="35"/>
        <v>44330</v>
      </c>
      <c r="BA384" t="s">
        <v>31</v>
      </c>
      <c r="BB384">
        <v>2797.145</v>
      </c>
      <c r="BC384" s="8">
        <v>2757.34</v>
      </c>
      <c r="BE384" t="str">
        <f t="shared" si="36"/>
        <v>ASIANPAINT44330</v>
      </c>
      <c r="BF384">
        <v>1</v>
      </c>
      <c r="BH384" t="str">
        <f t="shared" si="37"/>
        <v>INDUSINDBK44333</v>
      </c>
      <c r="BI384">
        <v>1</v>
      </c>
      <c r="BL384" t="str">
        <f t="shared" si="38"/>
        <v>INDUSINDBK44333</v>
      </c>
      <c r="BM384">
        <v>1</v>
      </c>
      <c r="BN384">
        <f t="shared" si="39"/>
        <v>1</v>
      </c>
      <c r="BR384" t="str">
        <f t="shared" si="40"/>
        <v>ASIANPAINT44330</v>
      </c>
      <c r="BS384">
        <v>1</v>
      </c>
      <c r="BT384">
        <f t="shared" si="41"/>
        <v>1</v>
      </c>
      <c r="BY384" s="12"/>
      <c r="CA384" s="12"/>
      <c r="CC384" s="13"/>
      <c r="CE384" s="13"/>
      <c r="CI384" s="12"/>
      <c r="CK384" s="13"/>
      <c r="CL384" s="13"/>
    </row>
    <row r="385" spans="1:90" x14ac:dyDescent="0.45">
      <c r="A385">
        <v>8</v>
      </c>
      <c r="B385" s="2">
        <v>44333</v>
      </c>
      <c r="C385" s="2">
        <v>44334</v>
      </c>
      <c r="D385" t="s">
        <v>27</v>
      </c>
      <c r="E385" t="s">
        <v>163</v>
      </c>
      <c r="F385" t="s">
        <v>473</v>
      </c>
      <c r="G385">
        <v>725</v>
      </c>
      <c r="H385">
        <v>2175</v>
      </c>
      <c r="I385">
        <v>3</v>
      </c>
      <c r="J385">
        <v>806</v>
      </c>
      <c r="K385">
        <v>1753050</v>
      </c>
      <c r="L385">
        <v>806.65</v>
      </c>
      <c r="M385">
        <v>1413.7499999999504</v>
      </c>
      <c r="N385">
        <v>473.51435624999999</v>
      </c>
      <c r="O385">
        <v>940.23564374995044</v>
      </c>
      <c r="P385">
        <v>1754463.75</v>
      </c>
      <c r="Q385" t="s">
        <v>93</v>
      </c>
      <c r="R385">
        <v>2</v>
      </c>
      <c r="S385">
        <v>2</v>
      </c>
      <c r="T385">
        <v>0</v>
      </c>
      <c r="U385">
        <v>0</v>
      </c>
      <c r="V385">
        <v>900</v>
      </c>
      <c r="W385">
        <v>300</v>
      </c>
      <c r="X385">
        <v>103500</v>
      </c>
      <c r="Y385">
        <v>92500</v>
      </c>
      <c r="Z385">
        <v>4000000</v>
      </c>
      <c r="AA385">
        <v>2</v>
      </c>
      <c r="AC385" t="s">
        <v>627</v>
      </c>
      <c r="AD385" t="s">
        <v>571</v>
      </c>
      <c r="AE385" s="12">
        <v>44333.434027777781</v>
      </c>
      <c r="AF385">
        <v>11386.51</v>
      </c>
      <c r="AG385" s="12">
        <v>44334.392361111109</v>
      </c>
      <c r="AH385" s="8">
        <v>11457.87</v>
      </c>
      <c r="AI385" s="13">
        <v>6.3E-3</v>
      </c>
      <c r="AJ385">
        <v>10028.17</v>
      </c>
      <c r="AK385" s="13">
        <v>6.3E-3</v>
      </c>
      <c r="AL385">
        <v>140.52930000000001</v>
      </c>
      <c r="AM385">
        <v>1600138.13</v>
      </c>
      <c r="AN385">
        <v>-1989281.03</v>
      </c>
      <c r="AO385" s="12">
        <v>65</v>
      </c>
      <c r="AP385">
        <v>154.28</v>
      </c>
      <c r="AQ385" s="13">
        <v>-1.14E-2</v>
      </c>
      <c r="AR385" s="13">
        <v>7.7999999999999996E-3</v>
      </c>
      <c r="AS385" t="s">
        <v>572</v>
      </c>
      <c r="AU385" s="2">
        <v>44333</v>
      </c>
      <c r="AV385" t="s">
        <v>163</v>
      </c>
      <c r="AW385">
        <v>806</v>
      </c>
      <c r="AX385">
        <v>806.65</v>
      </c>
      <c r="AZ385" s="2">
        <f t="shared" si="35"/>
        <v>44333</v>
      </c>
      <c r="BA385" t="s">
        <v>148</v>
      </c>
      <c r="BB385">
        <v>11386.51</v>
      </c>
      <c r="BC385" s="8">
        <v>11457.87</v>
      </c>
      <c r="BE385" t="str">
        <f t="shared" si="36"/>
        <v>BAJAJFINSV44333</v>
      </c>
      <c r="BF385">
        <v>1</v>
      </c>
      <c r="BH385" t="str">
        <f t="shared" si="37"/>
        <v>TRENT44333</v>
      </c>
      <c r="BI385">
        <v>1</v>
      </c>
      <c r="BL385" t="str">
        <f t="shared" si="38"/>
        <v>TRENT44333</v>
      </c>
      <c r="BM385">
        <v>1</v>
      </c>
      <c r="BN385">
        <f t="shared" si="39"/>
        <v>1</v>
      </c>
      <c r="BR385" t="str">
        <f t="shared" si="40"/>
        <v>BAJAJFINSV44333</v>
      </c>
      <c r="BS385">
        <v>1</v>
      </c>
      <c r="BT385">
        <f t="shared" si="41"/>
        <v>1</v>
      </c>
      <c r="BY385" s="12"/>
      <c r="CA385" s="12"/>
      <c r="CC385" s="13"/>
      <c r="CE385" s="13"/>
      <c r="CI385" s="12"/>
      <c r="CK385" s="13"/>
      <c r="CL385" s="13"/>
    </row>
    <row r="386" spans="1:90" x14ac:dyDescent="0.45">
      <c r="A386">
        <v>1</v>
      </c>
      <c r="B386" s="2">
        <v>44334</v>
      </c>
      <c r="C386" s="2">
        <v>44335</v>
      </c>
      <c r="D386" t="s">
        <v>27</v>
      </c>
      <c r="E386" t="s">
        <v>145</v>
      </c>
      <c r="F386" t="s">
        <v>432</v>
      </c>
      <c r="G386">
        <v>125</v>
      </c>
      <c r="H386">
        <v>375</v>
      </c>
      <c r="I386">
        <v>3</v>
      </c>
      <c r="J386">
        <v>5678.1</v>
      </c>
      <c r="K386">
        <v>2129287.5</v>
      </c>
      <c r="L386">
        <v>5693.55</v>
      </c>
      <c r="M386">
        <v>5793.7499999999318</v>
      </c>
      <c r="N386">
        <v>575.68978125000001</v>
      </c>
      <c r="O386">
        <v>5218.0602187499317</v>
      </c>
      <c r="P386">
        <v>2135081.25</v>
      </c>
      <c r="Q386" t="s">
        <v>93</v>
      </c>
      <c r="R386">
        <v>1</v>
      </c>
      <c r="S386">
        <v>0</v>
      </c>
      <c r="T386">
        <v>1</v>
      </c>
      <c r="U386">
        <v>0</v>
      </c>
      <c r="V386">
        <v>900</v>
      </c>
      <c r="W386">
        <v>300</v>
      </c>
      <c r="X386">
        <v>114000</v>
      </c>
      <c r="Y386">
        <v>92500</v>
      </c>
      <c r="Z386">
        <v>4000000</v>
      </c>
      <c r="AA386">
        <v>2</v>
      </c>
      <c r="AC386" t="s">
        <v>634</v>
      </c>
      <c r="AD386" t="s">
        <v>571</v>
      </c>
      <c r="AE386" s="12">
        <v>44333.434027777781</v>
      </c>
      <c r="AF386">
        <v>929.4212</v>
      </c>
      <c r="AG386" s="12">
        <v>44334.392361111109</v>
      </c>
      <c r="AH386" s="8">
        <v>979.21540000000005</v>
      </c>
      <c r="AI386" s="13">
        <v>5.3600000000000002E-2</v>
      </c>
      <c r="AJ386">
        <v>85728.36</v>
      </c>
      <c r="AK386" s="13">
        <v>5.3600000000000002E-2</v>
      </c>
      <c r="AL386">
        <v>1721.65</v>
      </c>
      <c r="AM386">
        <v>1600138.13</v>
      </c>
      <c r="AN386">
        <v>-1903552.66</v>
      </c>
      <c r="AO386" s="12">
        <v>65</v>
      </c>
      <c r="AP386">
        <v>1318.9</v>
      </c>
      <c r="AQ386" s="13">
        <v>-4.5999999999999999E-3</v>
      </c>
      <c r="AR386" s="13">
        <v>6.1800000000000001E-2</v>
      </c>
      <c r="AS386" t="s">
        <v>572</v>
      </c>
      <c r="AU386" s="2">
        <v>44334</v>
      </c>
      <c r="AV386" t="s">
        <v>145</v>
      </c>
      <c r="AW386">
        <v>5678.1</v>
      </c>
      <c r="AX386">
        <v>5693.55</v>
      </c>
      <c r="AZ386" s="2">
        <f t="shared" si="35"/>
        <v>44333</v>
      </c>
      <c r="BA386" t="s">
        <v>58</v>
      </c>
      <c r="BB386">
        <v>929.4212</v>
      </c>
      <c r="BC386" s="8">
        <v>979.21540000000005</v>
      </c>
      <c r="BE386" t="str">
        <f t="shared" si="36"/>
        <v>INDUSINDBK44333</v>
      </c>
      <c r="BF386">
        <v>1</v>
      </c>
      <c r="BH386" t="str">
        <f t="shared" si="37"/>
        <v>BAJFINANCE44334</v>
      </c>
      <c r="BI386">
        <v>1</v>
      </c>
      <c r="BL386" t="str">
        <f t="shared" si="38"/>
        <v>BAJFINANCE44334</v>
      </c>
      <c r="BM386">
        <v>1</v>
      </c>
      <c r="BN386">
        <f t="shared" si="39"/>
        <v>1</v>
      </c>
      <c r="BR386" t="str">
        <f t="shared" si="40"/>
        <v>INDUSINDBK44333</v>
      </c>
      <c r="BS386">
        <v>1</v>
      </c>
      <c r="BT386">
        <f t="shared" si="41"/>
        <v>1</v>
      </c>
      <c r="BY386" s="12"/>
      <c r="CA386" s="12"/>
      <c r="CC386" s="13"/>
      <c r="CE386" s="13"/>
      <c r="CI386" s="12"/>
      <c r="CK386" s="13"/>
      <c r="CL386" s="13"/>
    </row>
    <row r="387" spans="1:90" x14ac:dyDescent="0.45">
      <c r="A387">
        <v>2</v>
      </c>
      <c r="B387" s="2">
        <v>44334</v>
      </c>
      <c r="C387" s="2">
        <v>44335</v>
      </c>
      <c r="D387" t="s">
        <v>27</v>
      </c>
      <c r="E387" t="s">
        <v>127</v>
      </c>
      <c r="F387" t="s">
        <v>391</v>
      </c>
      <c r="G387">
        <v>1563</v>
      </c>
      <c r="H387">
        <v>3126</v>
      </c>
      <c r="I387">
        <v>2</v>
      </c>
      <c r="J387">
        <v>599.22500000000002</v>
      </c>
      <c r="K387">
        <v>1873177.35</v>
      </c>
      <c r="L387">
        <v>605.85</v>
      </c>
      <c r="M387">
        <v>20709.75</v>
      </c>
      <c r="N387">
        <v>508.55370075000002</v>
      </c>
      <c r="O387">
        <v>20201.196299250001</v>
      </c>
      <c r="P387">
        <v>1893887.1</v>
      </c>
      <c r="Q387" t="s">
        <v>93</v>
      </c>
      <c r="R387">
        <v>2</v>
      </c>
      <c r="S387">
        <v>1</v>
      </c>
      <c r="T387">
        <v>1</v>
      </c>
      <c r="U387">
        <v>0</v>
      </c>
      <c r="V387">
        <v>900</v>
      </c>
      <c r="W387">
        <v>300</v>
      </c>
      <c r="X387">
        <v>114500</v>
      </c>
      <c r="Y387">
        <v>92500</v>
      </c>
      <c r="Z387">
        <v>4000000</v>
      </c>
      <c r="AA387">
        <v>2</v>
      </c>
      <c r="AC387" t="s">
        <v>579</v>
      </c>
      <c r="AD387" t="s">
        <v>571</v>
      </c>
      <c r="AE387" s="12">
        <v>44333.4375</v>
      </c>
      <c r="AF387">
        <v>1298.2809999999999</v>
      </c>
      <c r="AG387" s="12">
        <v>44334.392361111109</v>
      </c>
      <c r="AH387" s="8">
        <v>1321.819</v>
      </c>
      <c r="AI387" s="13">
        <v>1.8100000000000002E-2</v>
      </c>
      <c r="AJ387">
        <v>29016.36</v>
      </c>
      <c r="AK387" s="13">
        <v>1.8100000000000002E-2</v>
      </c>
      <c r="AL387">
        <v>1232.7449999999999</v>
      </c>
      <c r="AM387">
        <v>1600449.25</v>
      </c>
      <c r="AN387">
        <v>-1874536.31</v>
      </c>
      <c r="AO387" s="12">
        <v>64</v>
      </c>
      <c r="AP387">
        <v>453.38</v>
      </c>
      <c r="AQ387" s="13">
        <v>-1.7899999999999999E-2</v>
      </c>
      <c r="AR387" s="13">
        <v>1.9800000000000002E-2</v>
      </c>
      <c r="AS387" t="s">
        <v>572</v>
      </c>
      <c r="AU387" s="2">
        <v>44334</v>
      </c>
      <c r="AV387" t="s">
        <v>127</v>
      </c>
      <c r="AW387">
        <v>599.22500000000002</v>
      </c>
      <c r="AX387">
        <v>605.85</v>
      </c>
      <c r="AZ387" s="2">
        <f t="shared" si="35"/>
        <v>44333</v>
      </c>
      <c r="BA387" t="s">
        <v>63</v>
      </c>
      <c r="BB387">
        <v>1298.2809999999999</v>
      </c>
      <c r="BC387" s="8">
        <v>1321.819</v>
      </c>
      <c r="BE387" t="str">
        <f t="shared" si="36"/>
        <v>ADANIENT44333</v>
      </c>
      <c r="BF387">
        <v>1</v>
      </c>
      <c r="BH387" t="str">
        <f t="shared" si="37"/>
        <v>CONCOR44334</v>
      </c>
      <c r="BI387">
        <v>1</v>
      </c>
      <c r="BL387" t="str">
        <f t="shared" si="38"/>
        <v>CONCOR44334</v>
      </c>
      <c r="BM387">
        <v>1</v>
      </c>
      <c r="BN387">
        <f t="shared" si="39"/>
        <v>1</v>
      </c>
      <c r="BR387" t="str">
        <f t="shared" si="40"/>
        <v>ADANIENT44333</v>
      </c>
      <c r="BS387">
        <v>1</v>
      </c>
      <c r="BT387">
        <f t="shared" si="41"/>
        <v>1</v>
      </c>
      <c r="BY387" s="12"/>
      <c r="CA387" s="12"/>
      <c r="CC387" s="13"/>
      <c r="CE387" s="13"/>
      <c r="CI387" s="12"/>
      <c r="CK387" s="13"/>
      <c r="CL387" s="13"/>
    </row>
    <row r="388" spans="1:90" x14ac:dyDescent="0.45">
      <c r="A388">
        <v>3</v>
      </c>
      <c r="B388" s="2">
        <v>44334</v>
      </c>
      <c r="C388" s="2">
        <v>44335</v>
      </c>
      <c r="D388" t="s">
        <v>27</v>
      </c>
      <c r="E388" t="s">
        <v>160</v>
      </c>
      <c r="F388" t="s">
        <v>470</v>
      </c>
      <c r="G388">
        <v>500</v>
      </c>
      <c r="H388">
        <v>1000</v>
      </c>
      <c r="I388">
        <v>2</v>
      </c>
      <c r="J388">
        <v>1833.5250000000001</v>
      </c>
      <c r="K388">
        <v>1833525</v>
      </c>
      <c r="L388">
        <v>1796.65</v>
      </c>
      <c r="M388">
        <v>-36875</v>
      </c>
      <c r="N388">
        <v>490.07362499999999</v>
      </c>
      <c r="O388">
        <v>-37365.073624999997</v>
      </c>
      <c r="P388">
        <v>1796650</v>
      </c>
      <c r="Q388" t="s">
        <v>93</v>
      </c>
      <c r="R388">
        <v>3</v>
      </c>
      <c r="S388">
        <v>2</v>
      </c>
      <c r="T388">
        <v>2</v>
      </c>
      <c r="U388">
        <v>0</v>
      </c>
      <c r="V388">
        <v>900</v>
      </c>
      <c r="W388">
        <v>300</v>
      </c>
      <c r="X388">
        <v>115500</v>
      </c>
      <c r="Y388">
        <v>92500</v>
      </c>
      <c r="Z388">
        <v>4000000</v>
      </c>
      <c r="AA388">
        <v>2</v>
      </c>
      <c r="AC388" t="s">
        <v>666</v>
      </c>
      <c r="AD388" t="s">
        <v>571</v>
      </c>
      <c r="AE388" s="12">
        <v>44333.440972222219</v>
      </c>
      <c r="AF388">
        <v>806.41840000000002</v>
      </c>
      <c r="AG388" s="12">
        <v>44334.392361111109</v>
      </c>
      <c r="AH388" s="8">
        <v>806.27660000000003</v>
      </c>
      <c r="AI388" s="13">
        <v>-2.0000000000000001E-4</v>
      </c>
      <c r="AJ388">
        <v>-281.01</v>
      </c>
      <c r="AK388" s="13">
        <v>-2.0000000000000001E-4</v>
      </c>
      <c r="AL388">
        <v>1981.7529999999999</v>
      </c>
      <c r="AM388">
        <v>1598121.88</v>
      </c>
      <c r="AN388">
        <v>-1874817.32</v>
      </c>
      <c r="AO388" s="12">
        <v>63</v>
      </c>
      <c r="AP388">
        <v>-4.46</v>
      </c>
      <c r="AQ388" s="13">
        <v>-1.41E-2</v>
      </c>
      <c r="AR388" s="13">
        <v>9.4000000000000004E-3</v>
      </c>
      <c r="AS388" t="s">
        <v>572</v>
      </c>
      <c r="AU388" s="2">
        <v>44334</v>
      </c>
      <c r="AV388" t="s">
        <v>160</v>
      </c>
      <c r="AW388">
        <v>1833.5250000000001</v>
      </c>
      <c r="AX388">
        <v>1796.65</v>
      </c>
      <c r="AZ388" s="2">
        <f t="shared" si="35"/>
        <v>44333</v>
      </c>
      <c r="BA388" t="s">
        <v>163</v>
      </c>
      <c r="BB388">
        <v>806.41840000000002</v>
      </c>
      <c r="BC388" s="8">
        <v>806.27660000000003</v>
      </c>
      <c r="BE388" t="str">
        <f t="shared" si="36"/>
        <v>TRENT44333</v>
      </c>
      <c r="BF388">
        <v>1</v>
      </c>
      <c r="BH388" t="str">
        <f t="shared" si="37"/>
        <v>DEEPAKNTR44334</v>
      </c>
      <c r="BI388">
        <v>1</v>
      </c>
      <c r="BL388" t="str">
        <f t="shared" si="38"/>
        <v>DEEPAKNTR44334</v>
      </c>
      <c r="BM388">
        <v>1</v>
      </c>
      <c r="BN388">
        <f t="shared" si="39"/>
        <v>1</v>
      </c>
      <c r="BR388" t="str">
        <f t="shared" si="40"/>
        <v>TRENT44333</v>
      </c>
      <c r="BS388">
        <v>1</v>
      </c>
      <c r="BT388">
        <f t="shared" si="41"/>
        <v>1</v>
      </c>
      <c r="BY388" s="12"/>
      <c r="CA388" s="12"/>
      <c r="CC388" s="13"/>
      <c r="CE388" s="13"/>
      <c r="CI388" s="12"/>
      <c r="CK388" s="13"/>
      <c r="CL388" s="13"/>
    </row>
    <row r="389" spans="1:90" x14ac:dyDescent="0.45">
      <c r="A389">
        <v>4</v>
      </c>
      <c r="B389" s="2">
        <v>44334</v>
      </c>
      <c r="C389" s="2">
        <v>44335</v>
      </c>
      <c r="D389" t="s">
        <v>27</v>
      </c>
      <c r="E389" t="s">
        <v>78</v>
      </c>
      <c r="F389" t="s">
        <v>468</v>
      </c>
      <c r="G389">
        <v>250</v>
      </c>
      <c r="H389">
        <v>750</v>
      </c>
      <c r="I389">
        <v>3</v>
      </c>
      <c r="J389">
        <v>2914.95</v>
      </c>
      <c r="K389">
        <v>2186212.5</v>
      </c>
      <c r="L389">
        <v>3002.2666666699902</v>
      </c>
      <c r="M389">
        <v>65487.500002492765</v>
      </c>
      <c r="N389">
        <v>599.11818750033649</v>
      </c>
      <c r="O389">
        <v>64888.381814992426</v>
      </c>
      <c r="P389">
        <v>2251700.0000024927</v>
      </c>
      <c r="Q389" t="s">
        <v>93</v>
      </c>
      <c r="R389">
        <v>1</v>
      </c>
      <c r="S389">
        <v>0</v>
      </c>
      <c r="T389">
        <v>2</v>
      </c>
      <c r="U389">
        <v>0</v>
      </c>
      <c r="V389">
        <v>900</v>
      </c>
      <c r="W389">
        <v>300</v>
      </c>
      <c r="X389">
        <v>114000</v>
      </c>
      <c r="Y389">
        <v>92500</v>
      </c>
      <c r="Z389">
        <v>4000000</v>
      </c>
      <c r="AA389">
        <v>2</v>
      </c>
      <c r="AC389" t="s">
        <v>628</v>
      </c>
      <c r="AD389" t="s">
        <v>571</v>
      </c>
      <c r="AE389" s="12">
        <v>44334.486111111109</v>
      </c>
      <c r="AF389">
        <v>5680.9359999999997</v>
      </c>
      <c r="AG389" s="12">
        <v>44335.392361111109</v>
      </c>
      <c r="AH389" s="8">
        <v>5690.6869999999999</v>
      </c>
      <c r="AI389" s="13">
        <v>1.6999999999999999E-3</v>
      </c>
      <c r="AJ389">
        <v>2789.28</v>
      </c>
      <c r="AK389" s="13">
        <v>1.6999999999999999E-3</v>
      </c>
      <c r="AL389">
        <v>286.05079999999998</v>
      </c>
      <c r="AM389">
        <v>1625036.5</v>
      </c>
      <c r="AN389">
        <v>-1872028.04</v>
      </c>
      <c r="AO389" s="12">
        <v>50</v>
      </c>
      <c r="AP389">
        <v>55.79</v>
      </c>
      <c r="AQ389" s="13">
        <v>-8.5000000000000006E-3</v>
      </c>
      <c r="AR389" s="13">
        <v>6.3E-3</v>
      </c>
      <c r="AS389" t="s">
        <v>572</v>
      </c>
      <c r="AU389" s="2">
        <v>44334</v>
      </c>
      <c r="AV389" t="s">
        <v>78</v>
      </c>
      <c r="AW389">
        <v>2914.95</v>
      </c>
      <c r="AX389">
        <v>3002.2666666699902</v>
      </c>
      <c r="AZ389" s="2">
        <f t="shared" si="35"/>
        <v>44334</v>
      </c>
      <c r="BA389" t="s">
        <v>145</v>
      </c>
      <c r="BB389">
        <v>5680.9359999999997</v>
      </c>
      <c r="BC389" s="8">
        <v>5690.6869999999999</v>
      </c>
      <c r="BE389" t="str">
        <f t="shared" si="36"/>
        <v>BAJFINANCE44334</v>
      </c>
      <c r="BF389">
        <v>1</v>
      </c>
      <c r="BH389" t="str">
        <f t="shared" si="37"/>
        <v>JUBLFOOD44334</v>
      </c>
      <c r="BI389">
        <v>1</v>
      </c>
      <c r="BL389" t="str">
        <f t="shared" si="38"/>
        <v>JUBLFOOD44334</v>
      </c>
      <c r="BM389">
        <v>1</v>
      </c>
      <c r="BN389">
        <f t="shared" si="39"/>
        <v>1</v>
      </c>
      <c r="BR389" t="str">
        <f t="shared" si="40"/>
        <v>BAJFINANCE44334</v>
      </c>
      <c r="BS389">
        <v>1</v>
      </c>
      <c r="BT389">
        <f t="shared" si="41"/>
        <v>1</v>
      </c>
      <c r="BY389" s="12"/>
      <c r="CA389" s="12"/>
      <c r="CC389" s="13"/>
      <c r="CE389" s="13"/>
      <c r="CI389" s="12"/>
      <c r="CK389" s="13"/>
      <c r="CL389" s="13"/>
    </row>
    <row r="390" spans="1:90" x14ac:dyDescent="0.45">
      <c r="A390">
        <v>5</v>
      </c>
      <c r="B390" s="2">
        <v>44334</v>
      </c>
      <c r="C390" s="2">
        <v>44335</v>
      </c>
      <c r="D390" t="s">
        <v>27</v>
      </c>
      <c r="E390" t="s">
        <v>49</v>
      </c>
      <c r="F390" t="s">
        <v>448</v>
      </c>
      <c r="G390">
        <v>6000</v>
      </c>
      <c r="H390">
        <v>12000</v>
      </c>
      <c r="I390">
        <v>2</v>
      </c>
      <c r="J390">
        <v>162.4</v>
      </c>
      <c r="K390">
        <v>1948800</v>
      </c>
      <c r="L390">
        <v>159.44999999999999</v>
      </c>
      <c r="M390">
        <v>-35400.000000000204</v>
      </c>
      <c r="N390">
        <v>521.39700000000005</v>
      </c>
      <c r="O390">
        <v>-35921.397000000201</v>
      </c>
      <c r="P390">
        <v>1913399.9999999998</v>
      </c>
      <c r="Q390" t="s">
        <v>93</v>
      </c>
      <c r="R390">
        <v>2</v>
      </c>
      <c r="S390">
        <v>1</v>
      </c>
      <c r="T390">
        <v>1</v>
      </c>
      <c r="U390">
        <v>0</v>
      </c>
      <c r="V390">
        <v>900</v>
      </c>
      <c r="W390">
        <v>300</v>
      </c>
      <c r="X390">
        <v>114500</v>
      </c>
      <c r="Y390">
        <v>92500</v>
      </c>
      <c r="Z390">
        <v>4000000</v>
      </c>
      <c r="AA390">
        <v>2</v>
      </c>
      <c r="AC390" t="s">
        <v>664</v>
      </c>
      <c r="AD390" t="s">
        <v>571</v>
      </c>
      <c r="AE390" s="12">
        <v>44334.486111111109</v>
      </c>
      <c r="AF390">
        <v>583.27670000000001</v>
      </c>
      <c r="AG390" s="12">
        <v>44335.392361111109</v>
      </c>
      <c r="AH390" s="8">
        <v>600.62760000000003</v>
      </c>
      <c r="AI390" s="13">
        <v>2.9700000000000001E-2</v>
      </c>
      <c r="AJ390">
        <v>48340.43</v>
      </c>
      <c r="AK390" s="13">
        <v>2.9700000000000001E-2</v>
      </c>
      <c r="AL390">
        <v>2786.047</v>
      </c>
      <c r="AM390">
        <v>1625036.63</v>
      </c>
      <c r="AN390">
        <v>-1823687.61</v>
      </c>
      <c r="AO390" s="12">
        <v>50</v>
      </c>
      <c r="AP390">
        <v>966.81</v>
      </c>
      <c r="AQ390" s="13">
        <v>-2.2000000000000001E-3</v>
      </c>
      <c r="AR390" s="13">
        <v>3.09E-2</v>
      </c>
      <c r="AS390" t="s">
        <v>572</v>
      </c>
      <c r="AU390" s="2">
        <v>44334</v>
      </c>
      <c r="AV390" t="s">
        <v>49</v>
      </c>
      <c r="AW390">
        <v>162.4</v>
      </c>
      <c r="AX390">
        <v>159.44999999999999</v>
      </c>
      <c r="AZ390" s="2">
        <f t="shared" si="35"/>
        <v>44334</v>
      </c>
      <c r="BA390" t="s">
        <v>78</v>
      </c>
      <c r="BB390">
        <v>583.27670000000001</v>
      </c>
      <c r="BC390" s="8">
        <v>600.62760000000003</v>
      </c>
      <c r="BE390" t="str">
        <f t="shared" si="36"/>
        <v>JUBLFOOD44334</v>
      </c>
      <c r="BF390">
        <v>1</v>
      </c>
      <c r="BH390" t="str">
        <f t="shared" si="37"/>
        <v>MANAPPURAM44334</v>
      </c>
      <c r="BI390">
        <v>1</v>
      </c>
      <c r="BL390" t="str">
        <f t="shared" si="38"/>
        <v>MANAPPURAM44334</v>
      </c>
      <c r="BM390">
        <v>1</v>
      </c>
      <c r="BN390">
        <f t="shared" si="39"/>
        <v>1</v>
      </c>
      <c r="BR390" t="str">
        <f t="shared" si="40"/>
        <v>JUBLFOOD44334</v>
      </c>
      <c r="BS390">
        <v>1</v>
      </c>
      <c r="BT390">
        <f t="shared" si="41"/>
        <v>1</v>
      </c>
      <c r="BY390" s="12"/>
      <c r="CA390" s="12"/>
      <c r="CC390" s="13"/>
      <c r="CE390" s="13"/>
      <c r="CI390" s="12"/>
      <c r="CK390" s="13"/>
      <c r="CL390" s="13"/>
    </row>
    <row r="391" spans="1:90" x14ac:dyDescent="0.45">
      <c r="A391">
        <v>6</v>
      </c>
      <c r="B391" s="2">
        <v>44334</v>
      </c>
      <c r="C391" s="2">
        <v>44335</v>
      </c>
      <c r="D391" t="s">
        <v>27</v>
      </c>
      <c r="E391" t="s">
        <v>39</v>
      </c>
      <c r="F391" t="s">
        <v>458</v>
      </c>
      <c r="G391">
        <v>750</v>
      </c>
      <c r="H391">
        <v>1500</v>
      </c>
      <c r="I391">
        <v>2</v>
      </c>
      <c r="J391">
        <v>1277.25</v>
      </c>
      <c r="K391">
        <v>1915875</v>
      </c>
      <c r="L391">
        <v>1273.25</v>
      </c>
      <c r="M391">
        <v>-6000</v>
      </c>
      <c r="N391">
        <v>516.47625000000005</v>
      </c>
      <c r="O391">
        <v>-6516.4762499999997</v>
      </c>
      <c r="P391">
        <v>1909875</v>
      </c>
      <c r="Q391" t="s">
        <v>93</v>
      </c>
      <c r="R391">
        <v>1</v>
      </c>
      <c r="S391">
        <v>0</v>
      </c>
      <c r="T391">
        <v>1</v>
      </c>
      <c r="U391">
        <v>0</v>
      </c>
      <c r="V391">
        <v>900</v>
      </c>
      <c r="W391">
        <v>300</v>
      </c>
      <c r="X391">
        <v>114000</v>
      </c>
      <c r="Y391">
        <v>92500</v>
      </c>
      <c r="Z391">
        <v>4000000</v>
      </c>
      <c r="AA391">
        <v>2</v>
      </c>
      <c r="AC391" t="s">
        <v>656</v>
      </c>
      <c r="AD391" t="s">
        <v>571</v>
      </c>
      <c r="AE391" s="12">
        <v>44334.486111111109</v>
      </c>
      <c r="AF391">
        <v>1277.905</v>
      </c>
      <c r="AG391" s="12">
        <v>44335.392361111109</v>
      </c>
      <c r="AH391" s="8">
        <v>1272.6410000000001</v>
      </c>
      <c r="AI391" s="13">
        <v>-4.1000000000000003E-3</v>
      </c>
      <c r="AJ391">
        <v>-6693.92</v>
      </c>
      <c r="AK391" s="13">
        <v>-4.1000000000000003E-3</v>
      </c>
      <c r="AL391">
        <v>1271.6410000000001</v>
      </c>
      <c r="AM391">
        <v>1625036.63</v>
      </c>
      <c r="AN391">
        <v>-1830381.53</v>
      </c>
      <c r="AO391" s="12">
        <v>50</v>
      </c>
      <c r="AP391">
        <v>-133.88</v>
      </c>
      <c r="AQ391" s="13">
        <v>-1.3599999999999999E-2</v>
      </c>
      <c r="AR391" s="13">
        <v>2.0999999999999999E-3</v>
      </c>
      <c r="AS391" t="s">
        <v>572</v>
      </c>
      <c r="AU391" s="2">
        <v>44334</v>
      </c>
      <c r="AV391" t="s">
        <v>39</v>
      </c>
      <c r="AW391">
        <v>1277.25</v>
      </c>
      <c r="AX391">
        <v>1273.25</v>
      </c>
      <c r="AZ391" s="2">
        <f t="shared" si="35"/>
        <v>44334</v>
      </c>
      <c r="BA391" t="s">
        <v>39</v>
      </c>
      <c r="BB391">
        <v>1277.905</v>
      </c>
      <c r="BC391" s="8">
        <v>1272.6410000000001</v>
      </c>
      <c r="BE391" t="str">
        <f t="shared" si="36"/>
        <v>MUTHOOTFIN44334</v>
      </c>
      <c r="BF391">
        <v>1</v>
      </c>
      <c r="BH391" t="str">
        <f t="shared" si="37"/>
        <v>MUTHOOTFIN44334</v>
      </c>
      <c r="BI391">
        <v>1</v>
      </c>
      <c r="BL391" t="str">
        <f t="shared" si="38"/>
        <v>MUTHOOTFIN44334</v>
      </c>
      <c r="BM391">
        <v>1</v>
      </c>
      <c r="BN391">
        <f t="shared" si="39"/>
        <v>1</v>
      </c>
      <c r="BR391" t="str">
        <f t="shared" si="40"/>
        <v>MUTHOOTFIN44334</v>
      </c>
      <c r="BS391">
        <v>1</v>
      </c>
      <c r="BT391">
        <f t="shared" si="41"/>
        <v>1</v>
      </c>
      <c r="BY391" s="12"/>
      <c r="CA391" s="12"/>
      <c r="CC391" s="13"/>
      <c r="CE391" s="13"/>
      <c r="CI391" s="12"/>
      <c r="CK391" s="13"/>
      <c r="CL391" s="13"/>
    </row>
    <row r="392" spans="1:90" x14ac:dyDescent="0.45">
      <c r="A392">
        <v>7</v>
      </c>
      <c r="B392" s="2">
        <v>44334</v>
      </c>
      <c r="C392" s="2">
        <v>44335</v>
      </c>
      <c r="D392" t="s">
        <v>27</v>
      </c>
      <c r="E392" t="s">
        <v>42</v>
      </c>
      <c r="F392" t="s">
        <v>447</v>
      </c>
      <c r="G392">
        <v>4000</v>
      </c>
      <c r="H392">
        <v>8000</v>
      </c>
      <c r="I392">
        <v>2</v>
      </c>
      <c r="J392">
        <v>238.95</v>
      </c>
      <c r="K392">
        <v>1911600</v>
      </c>
      <c r="L392">
        <v>237.6</v>
      </c>
      <c r="M392">
        <v>-10799.999999999955</v>
      </c>
      <c r="N392">
        <v>514.67399999999998</v>
      </c>
      <c r="O392">
        <v>-11314.673999999955</v>
      </c>
      <c r="P392">
        <v>1900800</v>
      </c>
      <c r="Q392" t="s">
        <v>93</v>
      </c>
      <c r="R392">
        <v>1</v>
      </c>
      <c r="S392">
        <v>0</v>
      </c>
      <c r="T392">
        <v>1</v>
      </c>
      <c r="U392">
        <v>0</v>
      </c>
      <c r="V392">
        <v>900</v>
      </c>
      <c r="W392">
        <v>300</v>
      </c>
      <c r="X392">
        <v>114000</v>
      </c>
      <c r="Y392">
        <v>92500</v>
      </c>
      <c r="Z392">
        <v>4000000</v>
      </c>
      <c r="AA392">
        <v>2</v>
      </c>
      <c r="AC392" t="s">
        <v>645</v>
      </c>
      <c r="AD392" t="s">
        <v>571</v>
      </c>
      <c r="AE392" s="12">
        <v>44334.486111111109</v>
      </c>
      <c r="AF392">
        <v>179.28399999999999</v>
      </c>
      <c r="AG392" s="12">
        <v>44335.392361111109</v>
      </c>
      <c r="AH392" s="8">
        <v>178.12270000000001</v>
      </c>
      <c r="AI392" s="13">
        <v>-6.4999999999999997E-3</v>
      </c>
      <c r="AJ392">
        <v>-10526.06</v>
      </c>
      <c r="AK392" s="13">
        <v>-6.4999999999999997E-3</v>
      </c>
      <c r="AL392">
        <v>9064.0349999999999</v>
      </c>
      <c r="AM392">
        <v>1625036.63</v>
      </c>
      <c r="AN392">
        <v>-1840907.59</v>
      </c>
      <c r="AO392" s="12">
        <v>50</v>
      </c>
      <c r="AP392">
        <v>-210.52</v>
      </c>
      <c r="AQ392" s="13">
        <v>-2.1700000000000001E-2</v>
      </c>
      <c r="AR392" s="13">
        <v>3.3999999999999998E-3</v>
      </c>
      <c r="AS392" t="s">
        <v>572</v>
      </c>
      <c r="AU392" s="2">
        <v>44334</v>
      </c>
      <c r="AV392" t="s">
        <v>42</v>
      </c>
      <c r="AW392">
        <v>238.95</v>
      </c>
      <c r="AX392">
        <v>237.6</v>
      </c>
      <c r="AZ392" s="2">
        <f t="shared" si="35"/>
        <v>44334</v>
      </c>
      <c r="BA392" t="s">
        <v>42</v>
      </c>
      <c r="BB392">
        <v>179.28399999999999</v>
      </c>
      <c r="BC392" s="8">
        <v>178.12270000000001</v>
      </c>
      <c r="BE392" t="str">
        <f t="shared" si="36"/>
        <v>POWERGRID44334</v>
      </c>
      <c r="BF392">
        <v>1</v>
      </c>
      <c r="BH392" t="str">
        <f t="shared" si="37"/>
        <v>POWERGRID44334</v>
      </c>
      <c r="BI392">
        <v>1</v>
      </c>
      <c r="BL392" t="str">
        <f t="shared" si="38"/>
        <v>POWERGRID44334</v>
      </c>
      <c r="BM392">
        <v>1</v>
      </c>
      <c r="BN392">
        <f t="shared" si="39"/>
        <v>1</v>
      </c>
      <c r="BR392" t="str">
        <f t="shared" si="40"/>
        <v>POWERGRID44334</v>
      </c>
      <c r="BS392">
        <v>1</v>
      </c>
      <c r="BT392">
        <f t="shared" si="41"/>
        <v>1</v>
      </c>
      <c r="BY392" s="12"/>
      <c r="CA392" s="12"/>
      <c r="CC392" s="13"/>
      <c r="CE392" s="13"/>
      <c r="CI392" s="12"/>
      <c r="CK392" s="13"/>
      <c r="CL392" s="13"/>
    </row>
    <row r="393" spans="1:90" x14ac:dyDescent="0.45">
      <c r="A393">
        <v>8</v>
      </c>
      <c r="B393" s="2">
        <v>44334</v>
      </c>
      <c r="C393" s="2">
        <v>44335</v>
      </c>
      <c r="D393" t="s">
        <v>27</v>
      </c>
      <c r="E393" t="s">
        <v>55</v>
      </c>
      <c r="F393" t="s">
        <v>393</v>
      </c>
      <c r="G393">
        <v>400</v>
      </c>
      <c r="H393">
        <v>1200</v>
      </c>
      <c r="I393">
        <v>3</v>
      </c>
      <c r="J393">
        <v>1462.8</v>
      </c>
      <c r="K393">
        <v>1755360</v>
      </c>
      <c r="L393">
        <v>1454.95</v>
      </c>
      <c r="M393">
        <v>-9419.9999999998909</v>
      </c>
      <c r="N393">
        <v>472.6755</v>
      </c>
      <c r="O393">
        <v>-9892.6754999998902</v>
      </c>
      <c r="P393">
        <v>1745940</v>
      </c>
      <c r="Q393" t="s">
        <v>93</v>
      </c>
      <c r="R393">
        <v>1</v>
      </c>
      <c r="S393">
        <v>0</v>
      </c>
      <c r="T393">
        <v>1</v>
      </c>
      <c r="U393">
        <v>0</v>
      </c>
      <c r="V393">
        <v>900</v>
      </c>
      <c r="W393">
        <v>300</v>
      </c>
      <c r="X393">
        <v>114000</v>
      </c>
      <c r="Y393">
        <v>92500</v>
      </c>
      <c r="Z393">
        <v>4000000</v>
      </c>
      <c r="AA393">
        <v>2</v>
      </c>
      <c r="AC393" t="s">
        <v>589</v>
      </c>
      <c r="AD393" t="s">
        <v>571</v>
      </c>
      <c r="AE393" s="12">
        <v>44334.486111111109</v>
      </c>
      <c r="AF393">
        <v>1463.5309999999999</v>
      </c>
      <c r="AG393" s="12">
        <v>44335.392361111109</v>
      </c>
      <c r="AH393" s="8">
        <v>1454.21</v>
      </c>
      <c r="AI393" s="13">
        <v>-6.4000000000000003E-3</v>
      </c>
      <c r="AJ393">
        <v>-10349.6</v>
      </c>
      <c r="AK393" s="13">
        <v>-6.4000000000000003E-3</v>
      </c>
      <c r="AL393">
        <v>1110.3530000000001</v>
      </c>
      <c r="AM393">
        <v>1625036.5</v>
      </c>
      <c r="AN393">
        <v>-1851257.19</v>
      </c>
      <c r="AO393" s="12">
        <v>50</v>
      </c>
      <c r="AP393">
        <v>-206.99</v>
      </c>
      <c r="AQ393" s="13">
        <v>-2.7E-2</v>
      </c>
      <c r="AR393" s="13">
        <v>4.7000000000000002E-3</v>
      </c>
      <c r="AS393" t="s">
        <v>572</v>
      </c>
      <c r="AU393" s="2">
        <v>44334</v>
      </c>
      <c r="AV393" t="s">
        <v>55</v>
      </c>
      <c r="AW393">
        <v>1462.8</v>
      </c>
      <c r="AX393">
        <v>1454.95</v>
      </c>
      <c r="AZ393" s="2">
        <f t="shared" ref="AZ393:AZ456" si="42">DATE(YEAR(AE393),MONTH(AE393),DAY(AE393))</f>
        <v>44334</v>
      </c>
      <c r="BA393" t="s">
        <v>55</v>
      </c>
      <c r="BB393">
        <v>1463.5309999999999</v>
      </c>
      <c r="BC393" s="8">
        <v>1454.21</v>
      </c>
      <c r="BE393" t="str">
        <f t="shared" ref="BE393:BE456" si="43">CONCATENATE(BA393,AZ393)</f>
        <v>SRTRANSFIN44334</v>
      </c>
      <c r="BF393">
        <v>1</v>
      </c>
      <c r="BH393" t="str">
        <f t="shared" ref="BH393:BH456" si="44">CONCATENATE(AV393,AU393)</f>
        <v>SRTRANSFIN44334</v>
      </c>
      <c r="BI393">
        <v>1</v>
      </c>
      <c r="BL393" t="str">
        <f t="shared" ref="BL393:BL456" si="45">CONCATENATE(AV393,AU393)</f>
        <v>SRTRANSFIN44334</v>
      </c>
      <c r="BM393">
        <v>1</v>
      </c>
      <c r="BN393">
        <f t="shared" ref="BN393:BN456" si="46">IFERROR(VLOOKUP(BL393,$BE$9:$BF$958,2,0),"ERROR")</f>
        <v>1</v>
      </c>
      <c r="BR393" t="str">
        <f t="shared" ref="BR393:BR456" si="47">CONCATENATE(BA393,AZ393)</f>
        <v>SRTRANSFIN44334</v>
      </c>
      <c r="BS393">
        <v>1</v>
      </c>
      <c r="BT393">
        <f t="shared" ref="BT393:BT456" si="48">IFERROR(VLOOKUP(BR393,$BH$9:$BI$958,2,0),"ERROR")</f>
        <v>1</v>
      </c>
      <c r="BY393" s="12"/>
      <c r="CA393" s="12"/>
      <c r="CC393" s="13"/>
      <c r="CE393" s="13"/>
      <c r="CI393" s="12"/>
      <c r="CK393" s="13"/>
      <c r="CL393" s="13"/>
    </row>
    <row r="394" spans="1:90" x14ac:dyDescent="0.45">
      <c r="A394">
        <v>9</v>
      </c>
      <c r="B394" s="2">
        <v>44334</v>
      </c>
      <c r="C394" s="2">
        <v>44335</v>
      </c>
      <c r="D394" t="s">
        <v>27</v>
      </c>
      <c r="E394" t="s">
        <v>35</v>
      </c>
      <c r="F394" t="s">
        <v>507</v>
      </c>
      <c r="G394">
        <v>375</v>
      </c>
      <c r="H394">
        <v>1125</v>
      </c>
      <c r="I394">
        <v>3</v>
      </c>
      <c r="J394">
        <v>1527.35</v>
      </c>
      <c r="K394">
        <v>1718268.75</v>
      </c>
      <c r="L394">
        <v>1547.75</v>
      </c>
      <c r="M394">
        <v>22950.000000000102</v>
      </c>
      <c r="N394">
        <v>467.03081250000002</v>
      </c>
      <c r="O394">
        <v>22482.969187500101</v>
      </c>
      <c r="P394">
        <v>1741218.75</v>
      </c>
      <c r="Q394" t="s">
        <v>93</v>
      </c>
      <c r="R394">
        <v>2</v>
      </c>
      <c r="S394">
        <v>1</v>
      </c>
      <c r="T394">
        <v>1</v>
      </c>
      <c r="U394">
        <v>0</v>
      </c>
      <c r="V394">
        <v>900</v>
      </c>
      <c r="W394">
        <v>300</v>
      </c>
      <c r="X394">
        <v>114500</v>
      </c>
      <c r="Y394">
        <v>92500</v>
      </c>
      <c r="Z394">
        <v>4000000</v>
      </c>
      <c r="AA394">
        <v>2</v>
      </c>
      <c r="AC394" t="s">
        <v>587</v>
      </c>
      <c r="AD394" t="s">
        <v>571</v>
      </c>
      <c r="AE394" s="12">
        <v>44334.489583333336</v>
      </c>
      <c r="AF394">
        <v>599.99639999999999</v>
      </c>
      <c r="AG394" s="12">
        <v>44335.392361111109</v>
      </c>
      <c r="AH394" s="8">
        <v>605.94680000000005</v>
      </c>
      <c r="AI394" s="13">
        <v>9.9000000000000008E-3</v>
      </c>
      <c r="AJ394">
        <v>16100.25</v>
      </c>
      <c r="AK394" s="13">
        <v>9.9000000000000008E-3</v>
      </c>
      <c r="AL394">
        <v>2705.7420000000002</v>
      </c>
      <c r="AM394">
        <v>1623435.38</v>
      </c>
      <c r="AN394">
        <v>-1835156.94</v>
      </c>
      <c r="AO394" s="12">
        <v>49</v>
      </c>
      <c r="AP394">
        <v>328.58</v>
      </c>
      <c r="AQ394" s="13">
        <v>-5.0000000000000001E-3</v>
      </c>
      <c r="AR394" s="13">
        <v>2.4799999999999999E-2</v>
      </c>
      <c r="AS394" t="s">
        <v>572</v>
      </c>
      <c r="AU394" s="2">
        <v>44334</v>
      </c>
      <c r="AV394" t="s">
        <v>35</v>
      </c>
      <c r="AW394">
        <v>1527.35</v>
      </c>
      <c r="AX394">
        <v>1547.75</v>
      </c>
      <c r="AZ394" s="2">
        <f t="shared" si="42"/>
        <v>44334</v>
      </c>
      <c r="BA394" t="s">
        <v>127</v>
      </c>
      <c r="BB394">
        <v>599.99639999999999</v>
      </c>
      <c r="BC394" s="8">
        <v>605.94680000000005</v>
      </c>
      <c r="BE394" t="str">
        <f t="shared" si="43"/>
        <v>CONCOR44334</v>
      </c>
      <c r="BF394">
        <v>1</v>
      </c>
      <c r="BH394" t="str">
        <f t="shared" si="44"/>
        <v>TITAN44334</v>
      </c>
      <c r="BI394">
        <v>1</v>
      </c>
      <c r="BL394" t="str">
        <f t="shared" si="45"/>
        <v>TITAN44334</v>
      </c>
      <c r="BM394">
        <v>1</v>
      </c>
      <c r="BN394">
        <f t="shared" si="46"/>
        <v>1</v>
      </c>
      <c r="BR394" t="str">
        <f t="shared" si="47"/>
        <v>CONCOR44334</v>
      </c>
      <c r="BS394">
        <v>1</v>
      </c>
      <c r="BT394">
        <f t="shared" si="48"/>
        <v>1</v>
      </c>
      <c r="BY394" s="12"/>
      <c r="CA394" s="12"/>
      <c r="CC394" s="13"/>
      <c r="CE394" s="13"/>
      <c r="CI394" s="12"/>
      <c r="CK394" s="13"/>
      <c r="CL394" s="13"/>
    </row>
    <row r="395" spans="1:90" x14ac:dyDescent="0.45">
      <c r="A395">
        <v>1</v>
      </c>
      <c r="B395" s="2">
        <v>44335</v>
      </c>
      <c r="C395" s="2">
        <v>44336</v>
      </c>
      <c r="D395" t="s">
        <v>27</v>
      </c>
      <c r="E395" t="s">
        <v>138</v>
      </c>
      <c r="F395" t="s">
        <v>451</v>
      </c>
      <c r="G395">
        <v>650</v>
      </c>
      <c r="H395">
        <v>1300</v>
      </c>
      <c r="I395">
        <v>2</v>
      </c>
      <c r="J395">
        <v>1309.25</v>
      </c>
      <c r="K395">
        <v>1702025</v>
      </c>
      <c r="L395">
        <v>1257.6500000000001</v>
      </c>
      <c r="M395">
        <v>-67079.999999999884</v>
      </c>
      <c r="N395">
        <v>450.49095</v>
      </c>
      <c r="O395">
        <v>-67530.49094999989</v>
      </c>
      <c r="P395">
        <v>1634945.0000000002</v>
      </c>
      <c r="Q395" t="s">
        <v>93</v>
      </c>
      <c r="R395">
        <v>2</v>
      </c>
      <c r="S395">
        <v>1</v>
      </c>
      <c r="T395">
        <v>2</v>
      </c>
      <c r="U395">
        <v>0</v>
      </c>
      <c r="V395">
        <v>900</v>
      </c>
      <c r="W395">
        <v>300</v>
      </c>
      <c r="X395">
        <v>114500</v>
      </c>
      <c r="Y395">
        <v>92500</v>
      </c>
      <c r="Z395">
        <v>4000000</v>
      </c>
      <c r="AA395">
        <v>2</v>
      </c>
      <c r="AC395" t="s">
        <v>646</v>
      </c>
      <c r="AD395" t="s">
        <v>571</v>
      </c>
      <c r="AE395" s="12">
        <v>44334.489583333336</v>
      </c>
      <c r="AF395">
        <v>162.47139999999999</v>
      </c>
      <c r="AG395" s="12">
        <v>44335.392361111109</v>
      </c>
      <c r="AH395" s="8">
        <v>159.37860000000001</v>
      </c>
      <c r="AI395" s="13">
        <v>-1.9E-2</v>
      </c>
      <c r="AJ395">
        <v>-30903.66</v>
      </c>
      <c r="AK395" s="13">
        <v>-1.9E-2</v>
      </c>
      <c r="AL395">
        <v>9992.1309999999994</v>
      </c>
      <c r="AM395">
        <v>1623435.38</v>
      </c>
      <c r="AN395">
        <v>-1866060.61</v>
      </c>
      <c r="AO395" s="12">
        <v>49</v>
      </c>
      <c r="AP395">
        <v>-630.69000000000005</v>
      </c>
      <c r="AQ395" s="13">
        <v>-2.1399999999999999E-2</v>
      </c>
      <c r="AR395" s="13">
        <v>0</v>
      </c>
      <c r="AS395" t="s">
        <v>572</v>
      </c>
      <c r="AU395" s="2">
        <v>44335</v>
      </c>
      <c r="AV395" t="s">
        <v>138</v>
      </c>
      <c r="AW395">
        <v>1309.25</v>
      </c>
      <c r="AX395">
        <v>1257.6500000000001</v>
      </c>
      <c r="AZ395" s="2">
        <f t="shared" si="42"/>
        <v>44334</v>
      </c>
      <c r="BA395" t="s">
        <v>49</v>
      </c>
      <c r="BB395">
        <v>162.47139999999999</v>
      </c>
      <c r="BC395" s="8">
        <v>159.37860000000001</v>
      </c>
      <c r="BE395" t="str">
        <f t="shared" si="43"/>
        <v>MANAPPURAM44334</v>
      </c>
      <c r="BF395">
        <v>1</v>
      </c>
      <c r="BH395" t="str">
        <f t="shared" si="44"/>
        <v>GODREJPROP44335</v>
      </c>
      <c r="BI395">
        <v>1</v>
      </c>
      <c r="BL395" t="str">
        <f t="shared" si="45"/>
        <v>GODREJPROP44335</v>
      </c>
      <c r="BM395">
        <v>1</v>
      </c>
      <c r="BN395">
        <f t="shared" si="46"/>
        <v>1</v>
      </c>
      <c r="BR395" t="str">
        <f t="shared" si="47"/>
        <v>MANAPPURAM44334</v>
      </c>
      <c r="BS395">
        <v>1</v>
      </c>
      <c r="BT395">
        <f t="shared" si="48"/>
        <v>1</v>
      </c>
      <c r="BY395" s="12"/>
      <c r="CA395" s="12"/>
      <c r="CC395" s="13"/>
      <c r="CE395" s="13"/>
      <c r="CI395" s="12"/>
      <c r="CK395" s="13"/>
      <c r="CL395" s="13"/>
    </row>
    <row r="396" spans="1:90" x14ac:dyDescent="0.45">
      <c r="A396">
        <v>2</v>
      </c>
      <c r="B396" s="2">
        <v>44335</v>
      </c>
      <c r="C396" s="2">
        <v>44336</v>
      </c>
      <c r="D396" t="s">
        <v>27</v>
      </c>
      <c r="E396" t="s">
        <v>54</v>
      </c>
      <c r="F396" t="s">
        <v>425</v>
      </c>
      <c r="G396">
        <v>250</v>
      </c>
      <c r="H396">
        <v>750</v>
      </c>
      <c r="I396">
        <v>3</v>
      </c>
      <c r="J396">
        <v>2824.55</v>
      </c>
      <c r="K396">
        <v>2118412.5</v>
      </c>
      <c r="L396">
        <v>2740.35</v>
      </c>
      <c r="M396">
        <v>-63150.000000000204</v>
      </c>
      <c r="N396">
        <v>563.44612500000005</v>
      </c>
      <c r="O396">
        <v>-63713.446125000206</v>
      </c>
      <c r="P396">
        <v>2055262.5</v>
      </c>
      <c r="Q396" t="s">
        <v>93</v>
      </c>
      <c r="R396">
        <v>1</v>
      </c>
      <c r="S396">
        <v>0</v>
      </c>
      <c r="T396">
        <v>2</v>
      </c>
      <c r="U396">
        <v>0</v>
      </c>
      <c r="V396">
        <v>900</v>
      </c>
      <c r="W396">
        <v>300</v>
      </c>
      <c r="X396">
        <v>114000</v>
      </c>
      <c r="Y396">
        <v>92500</v>
      </c>
      <c r="Z396">
        <v>4000000</v>
      </c>
      <c r="AA396">
        <v>2</v>
      </c>
      <c r="AC396" t="s">
        <v>704</v>
      </c>
      <c r="AD396" t="s">
        <v>571</v>
      </c>
      <c r="AE396" s="12">
        <v>44334.489583333336</v>
      </c>
      <c r="AF396">
        <v>1528.1110000000001</v>
      </c>
      <c r="AG396" s="12">
        <v>44335.392361111109</v>
      </c>
      <c r="AH396" s="8">
        <v>1546.991</v>
      </c>
      <c r="AI396" s="13">
        <v>1.24E-2</v>
      </c>
      <c r="AJ396">
        <v>20057.740000000002</v>
      </c>
      <c r="AK396" s="13">
        <v>1.24E-2</v>
      </c>
      <c r="AL396">
        <v>1062.3800000000001</v>
      </c>
      <c r="AM396">
        <v>1623435.5</v>
      </c>
      <c r="AN396">
        <v>-1846002.86</v>
      </c>
      <c r="AO396" s="12">
        <v>49</v>
      </c>
      <c r="AP396">
        <v>409.34</v>
      </c>
      <c r="AQ396" s="13">
        <v>-1.6999999999999999E-3</v>
      </c>
      <c r="AR396" s="13">
        <v>1.4999999999999999E-2</v>
      </c>
      <c r="AS396" t="s">
        <v>572</v>
      </c>
      <c r="AU396" s="2">
        <v>44335</v>
      </c>
      <c r="AV396" t="s">
        <v>54</v>
      </c>
      <c r="AW396">
        <v>2824.55</v>
      </c>
      <c r="AX396">
        <v>2740.35</v>
      </c>
      <c r="AZ396" s="2">
        <f t="shared" si="42"/>
        <v>44334</v>
      </c>
      <c r="BA396" t="s">
        <v>35</v>
      </c>
      <c r="BB396">
        <v>1528.1110000000001</v>
      </c>
      <c r="BC396" s="8">
        <v>1546.991</v>
      </c>
      <c r="BE396" t="str">
        <f t="shared" si="43"/>
        <v>TITAN44334</v>
      </c>
      <c r="BF396">
        <v>1</v>
      </c>
      <c r="BH396" t="str">
        <f t="shared" si="44"/>
        <v>TORNTPHARM44335</v>
      </c>
      <c r="BI396">
        <v>1</v>
      </c>
      <c r="BL396" t="str">
        <f t="shared" si="45"/>
        <v>TORNTPHARM44335</v>
      </c>
      <c r="BM396">
        <v>1</v>
      </c>
      <c r="BN396">
        <f t="shared" si="46"/>
        <v>1</v>
      </c>
      <c r="BR396" t="str">
        <f t="shared" si="47"/>
        <v>TITAN44334</v>
      </c>
      <c r="BS396">
        <v>1</v>
      </c>
      <c r="BT396">
        <f t="shared" si="48"/>
        <v>1</v>
      </c>
      <c r="BY396" s="12"/>
      <c r="CA396" s="12"/>
      <c r="CC396" s="13"/>
      <c r="CE396" s="13"/>
      <c r="CI396" s="12"/>
      <c r="CK396" s="13"/>
      <c r="CL396" s="13"/>
    </row>
    <row r="397" spans="1:90" x14ac:dyDescent="0.45">
      <c r="A397">
        <v>1</v>
      </c>
      <c r="B397" s="2">
        <v>44336</v>
      </c>
      <c r="C397" s="2">
        <v>44337</v>
      </c>
      <c r="D397" t="s">
        <v>27</v>
      </c>
      <c r="E397" t="s">
        <v>66</v>
      </c>
      <c r="F397" t="s">
        <v>420</v>
      </c>
      <c r="G397">
        <v>3100</v>
      </c>
      <c r="H397">
        <v>9300</v>
      </c>
      <c r="I397">
        <v>3</v>
      </c>
      <c r="J397">
        <v>208.95</v>
      </c>
      <c r="K397">
        <v>1943235</v>
      </c>
      <c r="L397">
        <v>215.15</v>
      </c>
      <c r="M397">
        <v>57660.00000000016</v>
      </c>
      <c r="N397">
        <v>532.45754999999997</v>
      </c>
      <c r="O397">
        <v>57127.542450000161</v>
      </c>
      <c r="P397">
        <v>2000895</v>
      </c>
      <c r="Q397" t="s">
        <v>93</v>
      </c>
      <c r="R397">
        <v>1</v>
      </c>
      <c r="S397">
        <v>0</v>
      </c>
      <c r="T397">
        <v>1</v>
      </c>
      <c r="U397">
        <v>0</v>
      </c>
      <c r="V397">
        <v>900</v>
      </c>
      <c r="W397">
        <v>300</v>
      </c>
      <c r="X397">
        <v>114000</v>
      </c>
      <c r="Y397">
        <v>92500</v>
      </c>
      <c r="Z397">
        <v>4000000</v>
      </c>
      <c r="AA397">
        <v>2</v>
      </c>
      <c r="AC397" t="s">
        <v>682</v>
      </c>
      <c r="AD397" t="s">
        <v>571</v>
      </c>
      <c r="AE397" s="12">
        <v>44334.496527777781</v>
      </c>
      <c r="AF397">
        <v>1835.2339999999999</v>
      </c>
      <c r="AG397" s="12">
        <v>44335.392361111109</v>
      </c>
      <c r="AH397" s="8">
        <v>1797.18</v>
      </c>
      <c r="AI397" s="13">
        <v>-2.07E-2</v>
      </c>
      <c r="AJ397">
        <v>-33695.03</v>
      </c>
      <c r="AK397" s="13">
        <v>-2.07E-2</v>
      </c>
      <c r="AL397">
        <v>885.4529</v>
      </c>
      <c r="AM397">
        <v>1625012.88</v>
      </c>
      <c r="AN397">
        <v>-1879697.89</v>
      </c>
      <c r="AO397" s="12">
        <v>47</v>
      </c>
      <c r="AP397">
        <v>-716.92</v>
      </c>
      <c r="AQ397" s="13">
        <v>-2.7099999999999999E-2</v>
      </c>
      <c r="AR397" s="13">
        <v>1.6000000000000001E-3</v>
      </c>
      <c r="AS397" t="s">
        <v>572</v>
      </c>
      <c r="AU397" s="2">
        <v>44336</v>
      </c>
      <c r="AV397" t="s">
        <v>66</v>
      </c>
      <c r="AW397">
        <v>208.95</v>
      </c>
      <c r="AX397">
        <v>215.15</v>
      </c>
      <c r="AZ397" s="2">
        <f t="shared" si="42"/>
        <v>44334</v>
      </c>
      <c r="BA397" t="s">
        <v>160</v>
      </c>
      <c r="BB397">
        <v>1835.2339999999999</v>
      </c>
      <c r="BC397" s="8">
        <v>1797.18</v>
      </c>
      <c r="BE397" t="str">
        <f t="shared" si="43"/>
        <v>DEEPAKNTR44334</v>
      </c>
      <c r="BF397">
        <v>1</v>
      </c>
      <c r="BH397" t="str">
        <f t="shared" si="44"/>
        <v>IBULHSGFIN44336</v>
      </c>
      <c r="BI397">
        <v>1</v>
      </c>
      <c r="BL397" t="str">
        <f t="shared" si="45"/>
        <v>IBULHSGFIN44336</v>
      </c>
      <c r="BM397">
        <v>1</v>
      </c>
      <c r="BN397">
        <f t="shared" si="46"/>
        <v>1</v>
      </c>
      <c r="BR397" t="str">
        <f t="shared" si="47"/>
        <v>DEEPAKNTR44334</v>
      </c>
      <c r="BS397">
        <v>1</v>
      </c>
      <c r="BT397">
        <f t="shared" si="48"/>
        <v>1</v>
      </c>
      <c r="BY397" s="12"/>
      <c r="CA397" s="12"/>
      <c r="CC397" s="13"/>
      <c r="CE397" s="13"/>
      <c r="CI397" s="12"/>
      <c r="CK397" s="13"/>
      <c r="CL397" s="13"/>
    </row>
    <row r="398" spans="1:90" x14ac:dyDescent="0.45">
      <c r="A398">
        <v>1</v>
      </c>
      <c r="B398" s="2">
        <v>44337</v>
      </c>
      <c r="C398" s="2">
        <v>44340</v>
      </c>
      <c r="D398" t="s">
        <v>27</v>
      </c>
      <c r="E398" t="s">
        <v>111</v>
      </c>
      <c r="F398" t="s">
        <v>460</v>
      </c>
      <c r="G398">
        <v>1500</v>
      </c>
      <c r="H398">
        <v>4500</v>
      </c>
      <c r="I398">
        <v>3</v>
      </c>
      <c r="J398">
        <v>460.75</v>
      </c>
      <c r="K398">
        <v>2073375</v>
      </c>
      <c r="L398">
        <v>444.5</v>
      </c>
      <c r="M398">
        <v>-73125</v>
      </c>
      <c r="N398">
        <v>549.93937500000004</v>
      </c>
      <c r="O398">
        <v>-73674.939375000002</v>
      </c>
      <c r="P398">
        <v>2000250</v>
      </c>
      <c r="Q398" t="s">
        <v>93</v>
      </c>
      <c r="R398">
        <v>2</v>
      </c>
      <c r="S398">
        <v>1</v>
      </c>
      <c r="T398">
        <v>2</v>
      </c>
      <c r="U398">
        <v>0</v>
      </c>
      <c r="V398">
        <v>900</v>
      </c>
      <c r="W398">
        <v>300</v>
      </c>
      <c r="X398">
        <v>114500</v>
      </c>
      <c r="Y398">
        <v>92500</v>
      </c>
      <c r="Z398">
        <v>4000000</v>
      </c>
      <c r="AA398">
        <v>2</v>
      </c>
      <c r="AC398" t="s">
        <v>621</v>
      </c>
      <c r="AD398" t="s">
        <v>571</v>
      </c>
      <c r="AE398" s="12">
        <v>44335.486111111109</v>
      </c>
      <c r="AF398">
        <v>2825.9789999999998</v>
      </c>
      <c r="AG398" s="12">
        <v>44336.395833333336</v>
      </c>
      <c r="AH398" s="8">
        <v>2737.56</v>
      </c>
      <c r="AI398" s="13">
        <v>-3.1300000000000001E-2</v>
      </c>
      <c r="AJ398">
        <v>-50813.47</v>
      </c>
      <c r="AK398" s="13">
        <v>-3.1300000000000001E-2</v>
      </c>
      <c r="AL398">
        <v>574.68949999999995</v>
      </c>
      <c r="AM398">
        <v>1624060.38</v>
      </c>
      <c r="AN398">
        <v>-1930511.3600000001</v>
      </c>
      <c r="AO398" s="12">
        <v>51</v>
      </c>
      <c r="AP398">
        <v>-996.34</v>
      </c>
      <c r="AQ398" s="13">
        <v>-3.1600000000000003E-2</v>
      </c>
      <c r="AR398" s="13">
        <v>2.8E-3</v>
      </c>
      <c r="AS398" t="s">
        <v>572</v>
      </c>
      <c r="AU398" s="2">
        <v>44337</v>
      </c>
      <c r="AV398" t="s">
        <v>111</v>
      </c>
      <c r="AW398">
        <v>460.75</v>
      </c>
      <c r="AX398">
        <v>444.5</v>
      </c>
      <c r="AZ398" s="2">
        <f t="shared" si="42"/>
        <v>44335</v>
      </c>
      <c r="BA398" t="s">
        <v>54</v>
      </c>
      <c r="BB398">
        <v>2825.9789999999998</v>
      </c>
      <c r="BC398" s="8">
        <v>2737.56</v>
      </c>
      <c r="BE398" t="str">
        <f t="shared" si="43"/>
        <v>TORNTPHARM44335</v>
      </c>
      <c r="BF398">
        <v>1</v>
      </c>
      <c r="BH398" t="str">
        <f t="shared" si="44"/>
        <v>TORNTPOWER44337</v>
      </c>
      <c r="BI398">
        <v>1</v>
      </c>
      <c r="BL398" t="str">
        <f t="shared" si="45"/>
        <v>TORNTPOWER44337</v>
      </c>
      <c r="BM398">
        <v>1</v>
      </c>
      <c r="BN398">
        <f t="shared" si="46"/>
        <v>1</v>
      </c>
      <c r="BR398" t="str">
        <f t="shared" si="47"/>
        <v>TORNTPHARM44335</v>
      </c>
      <c r="BS398">
        <v>1</v>
      </c>
      <c r="BT398">
        <f t="shared" si="48"/>
        <v>1</v>
      </c>
      <c r="BY398" s="12"/>
      <c r="CA398" s="12"/>
      <c r="CC398" s="13"/>
      <c r="CE398" s="13"/>
      <c r="CI398" s="12"/>
      <c r="CK398" s="13"/>
      <c r="CL398" s="13"/>
    </row>
    <row r="399" spans="1:90" x14ac:dyDescent="0.45">
      <c r="A399">
        <v>1</v>
      </c>
      <c r="B399" s="2">
        <v>44341</v>
      </c>
      <c r="C399" s="2">
        <v>44342</v>
      </c>
      <c r="D399" t="s">
        <v>27</v>
      </c>
      <c r="E399" t="s">
        <v>29</v>
      </c>
      <c r="F399" t="s">
        <v>505</v>
      </c>
      <c r="G399">
        <v>350</v>
      </c>
      <c r="H399">
        <v>1050</v>
      </c>
      <c r="I399">
        <v>3</v>
      </c>
      <c r="J399">
        <v>1695.2</v>
      </c>
      <c r="K399">
        <v>1779960</v>
      </c>
      <c r="L399">
        <v>1697.7</v>
      </c>
      <c r="M399">
        <v>2625</v>
      </c>
      <c r="N399">
        <v>480.94357500000001</v>
      </c>
      <c r="O399">
        <v>2144.0564249999998</v>
      </c>
      <c r="P399">
        <v>1782585</v>
      </c>
      <c r="Q399" t="s">
        <v>93</v>
      </c>
      <c r="R399">
        <v>1</v>
      </c>
      <c r="S399">
        <v>0</v>
      </c>
      <c r="T399">
        <v>1</v>
      </c>
      <c r="U399">
        <v>0</v>
      </c>
      <c r="V399">
        <v>900</v>
      </c>
      <c r="W399">
        <v>300</v>
      </c>
      <c r="X399">
        <v>114000</v>
      </c>
      <c r="Y399">
        <v>92500</v>
      </c>
      <c r="Z399">
        <v>4000000</v>
      </c>
      <c r="AA399">
        <v>2</v>
      </c>
      <c r="AC399" t="s">
        <v>649</v>
      </c>
      <c r="AD399" t="s">
        <v>571</v>
      </c>
      <c r="AE399" s="12">
        <v>44335.489583333336</v>
      </c>
      <c r="AF399">
        <v>1309.883</v>
      </c>
      <c r="AG399" s="12">
        <v>44336.395833333336</v>
      </c>
      <c r="AH399" s="8">
        <v>1256.442</v>
      </c>
      <c r="AI399" s="13">
        <v>-4.0800000000000003E-2</v>
      </c>
      <c r="AJ399">
        <v>-66240.240000000005</v>
      </c>
      <c r="AK399" s="13">
        <v>-4.0800000000000003E-2</v>
      </c>
      <c r="AL399">
        <v>1239.502</v>
      </c>
      <c r="AM399">
        <v>1623603.13</v>
      </c>
      <c r="AN399">
        <v>-1996751.6</v>
      </c>
      <c r="AO399" s="12">
        <v>50</v>
      </c>
      <c r="AP399">
        <v>-1324.8</v>
      </c>
      <c r="AQ399" s="13">
        <v>-4.0800000000000003E-2</v>
      </c>
      <c r="AR399" s="13">
        <v>2.3999999999999998E-3</v>
      </c>
      <c r="AS399" t="s">
        <v>572</v>
      </c>
      <c r="AU399" s="2">
        <v>44341</v>
      </c>
      <c r="AV399" t="s">
        <v>29</v>
      </c>
      <c r="AW399">
        <v>1695.2</v>
      </c>
      <c r="AX399">
        <v>1697.7</v>
      </c>
      <c r="AZ399" s="2">
        <f t="shared" si="42"/>
        <v>44335</v>
      </c>
      <c r="BA399" t="s">
        <v>138</v>
      </c>
      <c r="BB399">
        <v>1309.883</v>
      </c>
      <c r="BC399" s="8">
        <v>1256.442</v>
      </c>
      <c r="BE399" t="str">
        <f t="shared" si="43"/>
        <v>GODREJPROP44335</v>
      </c>
      <c r="BF399">
        <v>1</v>
      </c>
      <c r="BH399" t="str">
        <f t="shared" si="44"/>
        <v>COLPAL44341</v>
      </c>
      <c r="BI399">
        <v>1</v>
      </c>
      <c r="BL399" t="str">
        <f t="shared" si="45"/>
        <v>COLPAL44341</v>
      </c>
      <c r="BM399">
        <v>1</v>
      </c>
      <c r="BN399">
        <f t="shared" si="46"/>
        <v>1</v>
      </c>
      <c r="BR399" t="str">
        <f t="shared" si="47"/>
        <v>GODREJPROP44335</v>
      </c>
      <c r="BS399">
        <v>1</v>
      </c>
      <c r="BT399">
        <f t="shared" si="48"/>
        <v>1</v>
      </c>
      <c r="BY399" s="12"/>
      <c r="CA399" s="12"/>
      <c r="CC399" s="13"/>
      <c r="CE399" s="13"/>
      <c r="CI399" s="12"/>
      <c r="CK399" s="13"/>
      <c r="CL399" s="13"/>
    </row>
    <row r="400" spans="1:90" x14ac:dyDescent="0.45">
      <c r="A400">
        <v>2</v>
      </c>
      <c r="B400" s="2">
        <v>44341</v>
      </c>
      <c r="C400" s="2">
        <v>44342</v>
      </c>
      <c r="D400" t="s">
        <v>27</v>
      </c>
      <c r="E400" t="s">
        <v>79</v>
      </c>
      <c r="F400" t="s">
        <v>476</v>
      </c>
      <c r="G400">
        <v>1350</v>
      </c>
      <c r="H400">
        <v>2700</v>
      </c>
      <c r="I400">
        <v>2</v>
      </c>
      <c r="J400">
        <v>711.55</v>
      </c>
      <c r="K400">
        <v>1921184.9999999998</v>
      </c>
      <c r="L400">
        <v>679.55</v>
      </c>
      <c r="M400">
        <v>-86400</v>
      </c>
      <c r="N400">
        <v>507.05594999999994</v>
      </c>
      <c r="O400">
        <v>-86907.055949999994</v>
      </c>
      <c r="P400">
        <v>1834784.9999999998</v>
      </c>
      <c r="Q400" t="s">
        <v>93</v>
      </c>
      <c r="R400">
        <v>1</v>
      </c>
      <c r="S400">
        <v>0</v>
      </c>
      <c r="T400">
        <v>1</v>
      </c>
      <c r="U400">
        <v>0</v>
      </c>
      <c r="V400">
        <v>900</v>
      </c>
      <c r="W400">
        <v>300</v>
      </c>
      <c r="X400">
        <v>114000</v>
      </c>
      <c r="Y400">
        <v>92500</v>
      </c>
      <c r="Z400">
        <v>4000000</v>
      </c>
      <c r="AA400">
        <v>2</v>
      </c>
      <c r="AC400" t="s">
        <v>616</v>
      </c>
      <c r="AD400" t="s">
        <v>571</v>
      </c>
      <c r="AE400" s="12">
        <v>44336.486111111109</v>
      </c>
      <c r="AF400">
        <v>209.05250000000001</v>
      </c>
      <c r="AG400" s="12">
        <v>44337.392361111109</v>
      </c>
      <c r="AH400" s="8">
        <v>215.03620000000001</v>
      </c>
      <c r="AI400" s="13">
        <v>2.86E-2</v>
      </c>
      <c r="AJ400">
        <v>45815.32</v>
      </c>
      <c r="AK400" s="13">
        <v>2.86E-2</v>
      </c>
      <c r="AL400">
        <v>7656.6880000000001</v>
      </c>
      <c r="AM400">
        <v>1600649.75</v>
      </c>
      <c r="AN400">
        <v>-1950936.28</v>
      </c>
      <c r="AO400" s="12">
        <v>50</v>
      </c>
      <c r="AP400">
        <v>916.31</v>
      </c>
      <c r="AQ400" s="13">
        <v>-1.0999999999999999E-2</v>
      </c>
      <c r="AR400" s="13">
        <v>3.78E-2</v>
      </c>
      <c r="AS400" t="s">
        <v>572</v>
      </c>
      <c r="AU400" s="2">
        <v>44341</v>
      </c>
      <c r="AV400" t="s">
        <v>79</v>
      </c>
      <c r="AW400">
        <v>711.55</v>
      </c>
      <c r="AX400">
        <v>679.55</v>
      </c>
      <c r="AZ400" s="2">
        <f t="shared" si="42"/>
        <v>44336</v>
      </c>
      <c r="BA400" t="s">
        <v>66</v>
      </c>
      <c r="BB400">
        <v>209.05250000000001</v>
      </c>
      <c r="BC400" s="8">
        <v>215.03620000000001</v>
      </c>
      <c r="BE400" t="str">
        <f t="shared" si="43"/>
        <v>IBULHSGFIN44336</v>
      </c>
      <c r="BF400">
        <v>1</v>
      </c>
      <c r="BH400" t="str">
        <f t="shared" si="44"/>
        <v>JSWSTEEL44341</v>
      </c>
      <c r="BI400">
        <v>1</v>
      </c>
      <c r="BL400" t="str">
        <f t="shared" si="45"/>
        <v>JSWSTEEL44341</v>
      </c>
      <c r="BM400">
        <v>1</v>
      </c>
      <c r="BN400">
        <f t="shared" si="46"/>
        <v>1</v>
      </c>
      <c r="BR400" t="str">
        <f t="shared" si="47"/>
        <v>IBULHSGFIN44336</v>
      </c>
      <c r="BS400">
        <v>1</v>
      </c>
      <c r="BT400">
        <f t="shared" si="48"/>
        <v>1</v>
      </c>
      <c r="BY400" s="12"/>
      <c r="CA400" s="12"/>
      <c r="CC400" s="13"/>
      <c r="CE400" s="13"/>
      <c r="CI400" s="12"/>
      <c r="CK400" s="13"/>
      <c r="CL400" s="13"/>
    </row>
    <row r="401" spans="1:90" x14ac:dyDescent="0.45">
      <c r="A401">
        <v>3</v>
      </c>
      <c r="B401" s="2">
        <v>44341</v>
      </c>
      <c r="C401" s="2">
        <v>44342</v>
      </c>
      <c r="D401" t="s">
        <v>27</v>
      </c>
      <c r="E401" t="s">
        <v>170</v>
      </c>
      <c r="F401" t="s">
        <v>482</v>
      </c>
      <c r="G401">
        <v>325</v>
      </c>
      <c r="H401">
        <v>975</v>
      </c>
      <c r="I401">
        <v>3</v>
      </c>
      <c r="J401">
        <v>1892.05</v>
      </c>
      <c r="K401">
        <v>1844748.75</v>
      </c>
      <c r="L401">
        <v>1895.8</v>
      </c>
      <c r="M401">
        <v>3656.25</v>
      </c>
      <c r="N401">
        <v>498.57575624999998</v>
      </c>
      <c r="O401">
        <v>3157.6742437500002</v>
      </c>
      <c r="P401">
        <v>1848405</v>
      </c>
      <c r="Q401" t="s">
        <v>93</v>
      </c>
      <c r="R401">
        <v>1</v>
      </c>
      <c r="S401">
        <v>0</v>
      </c>
      <c r="T401">
        <v>1</v>
      </c>
      <c r="U401">
        <v>0</v>
      </c>
      <c r="V401">
        <v>900</v>
      </c>
      <c r="W401">
        <v>300</v>
      </c>
      <c r="X401">
        <v>114000</v>
      </c>
      <c r="Y401">
        <v>92500</v>
      </c>
      <c r="Z401">
        <v>4000000</v>
      </c>
      <c r="AA401">
        <v>2</v>
      </c>
      <c r="AC401" t="s">
        <v>657</v>
      </c>
      <c r="AD401" t="s">
        <v>571</v>
      </c>
      <c r="AE401" s="12">
        <v>44337.489583333336</v>
      </c>
      <c r="AF401">
        <v>460.9803</v>
      </c>
      <c r="AG401" s="12">
        <v>44340.395833333336</v>
      </c>
      <c r="AH401" s="8">
        <v>443.65589999999997</v>
      </c>
      <c r="AI401" s="13">
        <v>-3.7600000000000001E-2</v>
      </c>
      <c r="AJ401">
        <v>-60499.41</v>
      </c>
      <c r="AK401" s="13">
        <v>-3.7600000000000001E-2</v>
      </c>
      <c r="AL401">
        <v>3492.15</v>
      </c>
      <c r="AM401">
        <v>1609812.75</v>
      </c>
      <c r="AN401">
        <v>-2011435.69</v>
      </c>
      <c r="AO401" s="12">
        <v>50</v>
      </c>
      <c r="AP401">
        <v>-1209.99</v>
      </c>
      <c r="AQ401" s="13">
        <v>-3.7600000000000001E-2</v>
      </c>
      <c r="AR401" s="13">
        <v>1.26E-2</v>
      </c>
      <c r="AS401" t="s">
        <v>572</v>
      </c>
      <c r="AU401" s="2">
        <v>44341</v>
      </c>
      <c r="AV401" t="s">
        <v>170</v>
      </c>
      <c r="AW401">
        <v>1892.05</v>
      </c>
      <c r="AX401">
        <v>1895.8</v>
      </c>
      <c r="AZ401" s="2">
        <f t="shared" si="42"/>
        <v>44337</v>
      </c>
      <c r="BA401" t="s">
        <v>111</v>
      </c>
      <c r="BB401">
        <v>460.9803</v>
      </c>
      <c r="BC401" s="8">
        <v>443.65589999999997</v>
      </c>
      <c r="BE401" t="str">
        <f t="shared" si="43"/>
        <v>TORNTPOWER44337</v>
      </c>
      <c r="BF401">
        <v>1</v>
      </c>
      <c r="BH401" t="str">
        <f t="shared" si="44"/>
        <v>MPHASIS44341</v>
      </c>
      <c r="BI401">
        <v>1</v>
      </c>
      <c r="BL401" t="str">
        <f t="shared" si="45"/>
        <v>MPHASIS44341</v>
      </c>
      <c r="BM401">
        <v>1</v>
      </c>
      <c r="BN401">
        <f t="shared" si="46"/>
        <v>1</v>
      </c>
      <c r="BR401" t="str">
        <f t="shared" si="47"/>
        <v>TORNTPOWER44337</v>
      </c>
      <c r="BS401">
        <v>1</v>
      </c>
      <c r="BT401">
        <f t="shared" si="48"/>
        <v>1</v>
      </c>
      <c r="BY401" s="12"/>
      <c r="CA401" s="12"/>
      <c r="CC401" s="13"/>
      <c r="CE401" s="13"/>
      <c r="CI401" s="12"/>
      <c r="CK401" s="13"/>
      <c r="CL401" s="13"/>
    </row>
    <row r="402" spans="1:90" x14ac:dyDescent="0.45">
      <c r="A402">
        <v>1</v>
      </c>
      <c r="B402" s="2">
        <v>44342</v>
      </c>
      <c r="C402" s="2">
        <v>44343</v>
      </c>
      <c r="D402" t="s">
        <v>27</v>
      </c>
      <c r="E402" t="s">
        <v>66</v>
      </c>
      <c r="F402" t="s">
        <v>420</v>
      </c>
      <c r="G402">
        <v>3100</v>
      </c>
      <c r="H402">
        <v>9300</v>
      </c>
      <c r="I402">
        <v>3</v>
      </c>
      <c r="J402">
        <v>217.3</v>
      </c>
      <c r="K402">
        <v>2020890</v>
      </c>
      <c r="L402">
        <v>217.95</v>
      </c>
      <c r="M402">
        <v>6044.999999999789</v>
      </c>
      <c r="N402">
        <v>546.45637499999998</v>
      </c>
      <c r="O402">
        <v>5498.5436249997892</v>
      </c>
      <c r="P402">
        <v>2026935</v>
      </c>
      <c r="Q402" t="s">
        <v>93</v>
      </c>
      <c r="R402">
        <v>1</v>
      </c>
      <c r="S402">
        <v>0</v>
      </c>
      <c r="T402">
        <v>1</v>
      </c>
      <c r="U402">
        <v>0</v>
      </c>
      <c r="V402">
        <v>900</v>
      </c>
      <c r="W402">
        <v>300</v>
      </c>
      <c r="X402">
        <v>114000</v>
      </c>
      <c r="Y402">
        <v>92500</v>
      </c>
      <c r="Z402">
        <v>4000000</v>
      </c>
      <c r="AA402">
        <v>2</v>
      </c>
      <c r="AC402" t="s">
        <v>702</v>
      </c>
      <c r="AD402" t="s">
        <v>571</v>
      </c>
      <c r="AE402" s="12">
        <v>44341.486111111109</v>
      </c>
      <c r="AF402">
        <v>1696.047</v>
      </c>
      <c r="AG402" s="12">
        <v>44342.392361111109</v>
      </c>
      <c r="AH402" s="8">
        <v>1696.825</v>
      </c>
      <c r="AI402" s="13">
        <v>5.0000000000000001E-4</v>
      </c>
      <c r="AJ402">
        <v>732.89</v>
      </c>
      <c r="AK402" s="13">
        <v>5.0000000000000001E-4</v>
      </c>
      <c r="AL402">
        <v>942.0213</v>
      </c>
      <c r="AM402">
        <v>1597712.88</v>
      </c>
      <c r="AN402">
        <v>-2010702.8</v>
      </c>
      <c r="AO402" s="12">
        <v>50</v>
      </c>
      <c r="AP402">
        <v>14.66</v>
      </c>
      <c r="AQ402" s="13">
        <v>-5.7999999999999996E-3</v>
      </c>
      <c r="AR402" s="13">
        <v>1.29E-2</v>
      </c>
      <c r="AS402" t="s">
        <v>572</v>
      </c>
      <c r="AU402" s="2">
        <v>44342</v>
      </c>
      <c r="AV402" t="s">
        <v>66</v>
      </c>
      <c r="AW402">
        <v>217.3</v>
      </c>
      <c r="AX402">
        <v>217.95</v>
      </c>
      <c r="AZ402" s="2">
        <f t="shared" si="42"/>
        <v>44341</v>
      </c>
      <c r="BA402" t="s">
        <v>29</v>
      </c>
      <c r="BB402">
        <v>1696.047</v>
      </c>
      <c r="BC402" s="8">
        <v>1696.825</v>
      </c>
      <c r="BE402" t="str">
        <f t="shared" si="43"/>
        <v>COLPAL44341</v>
      </c>
      <c r="BF402">
        <v>1</v>
      </c>
      <c r="BH402" t="str">
        <f t="shared" si="44"/>
        <v>IBULHSGFIN44342</v>
      </c>
      <c r="BI402">
        <v>1</v>
      </c>
      <c r="BL402" t="str">
        <f t="shared" si="45"/>
        <v>IBULHSGFIN44342</v>
      </c>
      <c r="BM402">
        <v>1</v>
      </c>
      <c r="BN402">
        <f t="shared" si="46"/>
        <v>1</v>
      </c>
      <c r="BR402" t="str">
        <f t="shared" si="47"/>
        <v>COLPAL44341</v>
      </c>
      <c r="BS402">
        <v>1</v>
      </c>
      <c r="BT402">
        <f t="shared" si="48"/>
        <v>1</v>
      </c>
      <c r="BY402" s="12"/>
      <c r="CA402" s="12"/>
      <c r="CC402" s="13"/>
      <c r="CE402" s="13"/>
      <c r="CI402" s="12"/>
      <c r="CK402" s="13"/>
      <c r="CL402" s="13"/>
    </row>
    <row r="403" spans="1:90" x14ac:dyDescent="0.45">
      <c r="A403">
        <v>1</v>
      </c>
      <c r="B403" s="2">
        <v>44348</v>
      </c>
      <c r="C403" s="2">
        <v>44349</v>
      </c>
      <c r="D403" t="s">
        <v>27</v>
      </c>
      <c r="E403" t="s">
        <v>64</v>
      </c>
      <c r="F403" t="s">
        <v>409</v>
      </c>
      <c r="G403">
        <v>350</v>
      </c>
      <c r="H403">
        <v>700</v>
      </c>
      <c r="I403">
        <v>2</v>
      </c>
      <c r="J403">
        <v>2705.55</v>
      </c>
      <c r="K403">
        <v>1893885.0000000002</v>
      </c>
      <c r="L403">
        <v>2672.6</v>
      </c>
      <c r="M403">
        <v>-23065.000000000189</v>
      </c>
      <c r="N403">
        <v>508.23517500000003</v>
      </c>
      <c r="O403">
        <v>-23573.235175000191</v>
      </c>
      <c r="P403">
        <v>1870820</v>
      </c>
      <c r="Q403" t="s">
        <v>93</v>
      </c>
      <c r="R403">
        <v>1</v>
      </c>
      <c r="S403">
        <v>0</v>
      </c>
      <c r="T403">
        <v>1</v>
      </c>
      <c r="U403">
        <v>0</v>
      </c>
      <c r="V403">
        <v>900</v>
      </c>
      <c r="W403">
        <v>300</v>
      </c>
      <c r="X403">
        <v>114000</v>
      </c>
      <c r="Y403">
        <v>92500</v>
      </c>
      <c r="Z403">
        <v>4000000</v>
      </c>
      <c r="AA403">
        <v>2</v>
      </c>
      <c r="AC403" t="s">
        <v>670</v>
      </c>
      <c r="AD403" t="s">
        <v>571</v>
      </c>
      <c r="AE403" s="12">
        <v>44341.486111111109</v>
      </c>
      <c r="AF403">
        <v>711.9058</v>
      </c>
      <c r="AG403" s="12">
        <v>44342.392361111109</v>
      </c>
      <c r="AH403" s="8">
        <v>678.91030000000001</v>
      </c>
      <c r="AI403" s="13">
        <v>-4.6300000000000001E-2</v>
      </c>
      <c r="AJ403">
        <v>-74051</v>
      </c>
      <c r="AK403" s="13">
        <v>-4.6300000000000001E-2</v>
      </c>
      <c r="AL403">
        <v>2244.2759999999998</v>
      </c>
      <c r="AM403">
        <v>1597712.88</v>
      </c>
      <c r="AN403">
        <v>-2084753.81</v>
      </c>
      <c r="AO403" s="12">
        <v>50</v>
      </c>
      <c r="AP403">
        <v>-1481.02</v>
      </c>
      <c r="AQ403" s="13">
        <v>-5.4699999999999999E-2</v>
      </c>
      <c r="AR403" s="13">
        <v>0</v>
      </c>
      <c r="AS403" t="s">
        <v>572</v>
      </c>
      <c r="AU403" s="2">
        <v>44348</v>
      </c>
      <c r="AV403" t="s">
        <v>64</v>
      </c>
      <c r="AW403">
        <v>2705.55</v>
      </c>
      <c r="AX403">
        <v>2672.6</v>
      </c>
      <c r="AZ403" s="2">
        <f t="shared" si="42"/>
        <v>44341</v>
      </c>
      <c r="BA403" t="s">
        <v>79</v>
      </c>
      <c r="BB403">
        <v>711.9058</v>
      </c>
      <c r="BC403" s="8">
        <v>678.91030000000001</v>
      </c>
      <c r="BE403" t="str">
        <f t="shared" si="43"/>
        <v>JSWSTEEL44341</v>
      </c>
      <c r="BF403">
        <v>1</v>
      </c>
      <c r="BH403" t="str">
        <f t="shared" si="44"/>
        <v>EICHERMOT44348</v>
      </c>
      <c r="BI403">
        <v>1</v>
      </c>
      <c r="BL403" t="str">
        <f t="shared" si="45"/>
        <v>EICHERMOT44348</v>
      </c>
      <c r="BM403">
        <v>1</v>
      </c>
      <c r="BN403">
        <f t="shared" si="46"/>
        <v>1</v>
      </c>
      <c r="BR403" t="str">
        <f t="shared" si="47"/>
        <v>JSWSTEEL44341</v>
      </c>
      <c r="BS403">
        <v>1</v>
      </c>
      <c r="BT403">
        <f t="shared" si="48"/>
        <v>1</v>
      </c>
      <c r="BY403" s="12"/>
      <c r="CA403" s="12"/>
      <c r="CC403" s="13"/>
      <c r="CE403" s="13"/>
      <c r="CI403" s="12"/>
      <c r="CK403" s="13"/>
      <c r="CL403" s="13"/>
    </row>
    <row r="404" spans="1:90" x14ac:dyDescent="0.45">
      <c r="A404">
        <v>1</v>
      </c>
      <c r="B404" s="2">
        <v>44349</v>
      </c>
      <c r="C404" s="2">
        <v>44350</v>
      </c>
      <c r="D404" t="s">
        <v>27</v>
      </c>
      <c r="E404" t="s">
        <v>63</v>
      </c>
      <c r="F404" t="s">
        <v>384</v>
      </c>
      <c r="G404">
        <v>1000</v>
      </c>
      <c r="H404">
        <v>1000</v>
      </c>
      <c r="I404">
        <v>1</v>
      </c>
      <c r="J404">
        <v>1499.1</v>
      </c>
      <c r="K404">
        <v>1499100</v>
      </c>
      <c r="L404">
        <v>1587.05</v>
      </c>
      <c r="M404">
        <v>87950.000000000044</v>
      </c>
      <c r="N404">
        <v>416.63024999999999</v>
      </c>
      <c r="O404">
        <v>87533.369750000042</v>
      </c>
      <c r="P404">
        <v>1587050</v>
      </c>
      <c r="Q404" t="s">
        <v>93</v>
      </c>
      <c r="R404">
        <v>1</v>
      </c>
      <c r="S404">
        <v>0</v>
      </c>
      <c r="T404">
        <v>2</v>
      </c>
      <c r="U404">
        <v>0</v>
      </c>
      <c r="V404">
        <v>900</v>
      </c>
      <c r="W404">
        <v>300</v>
      </c>
      <c r="X404">
        <v>114000</v>
      </c>
      <c r="Y404">
        <v>92500</v>
      </c>
      <c r="Z404">
        <v>4000000</v>
      </c>
      <c r="AA404">
        <v>2</v>
      </c>
      <c r="AC404" t="s">
        <v>677</v>
      </c>
      <c r="AD404" t="s">
        <v>571</v>
      </c>
      <c r="AE404" s="12">
        <v>44341.486111111109</v>
      </c>
      <c r="AF404">
        <v>1892.971</v>
      </c>
      <c r="AG404" s="12">
        <v>44342.392361111109</v>
      </c>
      <c r="AH404" s="8">
        <v>1894.825</v>
      </c>
      <c r="AI404" s="13">
        <v>1E-3</v>
      </c>
      <c r="AJ404">
        <v>1564.82</v>
      </c>
      <c r="AK404" s="13">
        <v>1E-3</v>
      </c>
      <c r="AL404">
        <v>844.02390000000003</v>
      </c>
      <c r="AM404">
        <v>1597712.88</v>
      </c>
      <c r="AN404">
        <v>-2083188.99</v>
      </c>
      <c r="AO404" s="12">
        <v>50</v>
      </c>
      <c r="AP404">
        <v>31.3</v>
      </c>
      <c r="AQ404" s="13">
        <v>-1.9199999999999998E-2</v>
      </c>
      <c r="AR404" s="13">
        <v>3.2000000000000002E-3</v>
      </c>
      <c r="AS404" t="s">
        <v>572</v>
      </c>
      <c r="AU404" s="2">
        <v>44349</v>
      </c>
      <c r="AV404" t="s">
        <v>63</v>
      </c>
      <c r="AW404">
        <v>1499.1</v>
      </c>
      <c r="AX404">
        <v>1587.05</v>
      </c>
      <c r="AZ404" s="2">
        <f t="shared" si="42"/>
        <v>44341</v>
      </c>
      <c r="BA404" t="s">
        <v>170</v>
      </c>
      <c r="BB404">
        <v>1892.971</v>
      </c>
      <c r="BC404" s="8">
        <v>1894.825</v>
      </c>
      <c r="BE404" t="str">
        <f t="shared" si="43"/>
        <v>MPHASIS44341</v>
      </c>
      <c r="BF404">
        <v>1</v>
      </c>
      <c r="BH404" t="str">
        <f t="shared" si="44"/>
        <v>ADANIENT44349</v>
      </c>
      <c r="BI404">
        <v>1</v>
      </c>
      <c r="BL404" t="str">
        <f t="shared" si="45"/>
        <v>ADANIENT44349</v>
      </c>
      <c r="BM404">
        <v>1</v>
      </c>
      <c r="BN404">
        <f t="shared" si="46"/>
        <v>1</v>
      </c>
      <c r="BR404" t="str">
        <f t="shared" si="47"/>
        <v>MPHASIS44341</v>
      </c>
      <c r="BS404">
        <v>1</v>
      </c>
      <c r="BT404">
        <f t="shared" si="48"/>
        <v>1</v>
      </c>
      <c r="BY404" s="12"/>
      <c r="CA404" s="12"/>
      <c r="CC404" s="13"/>
      <c r="CE404" s="13"/>
      <c r="CI404" s="12"/>
      <c r="CK404" s="13"/>
      <c r="CL404" s="13"/>
    </row>
    <row r="405" spans="1:90" x14ac:dyDescent="0.45">
      <c r="A405">
        <v>2</v>
      </c>
      <c r="B405" s="2">
        <v>44349</v>
      </c>
      <c r="C405" s="2">
        <v>44350</v>
      </c>
      <c r="D405" t="s">
        <v>27</v>
      </c>
      <c r="E405" t="s">
        <v>90</v>
      </c>
      <c r="F405" t="s">
        <v>408</v>
      </c>
      <c r="G405">
        <v>3300</v>
      </c>
      <c r="H405">
        <v>6600</v>
      </c>
      <c r="I405">
        <v>2</v>
      </c>
      <c r="J405">
        <v>292.2</v>
      </c>
      <c r="K405">
        <v>1928520</v>
      </c>
      <c r="L405">
        <v>295.64999999999998</v>
      </c>
      <c r="M405">
        <v>22769.999999999924</v>
      </c>
      <c r="N405">
        <v>523.77435000000003</v>
      </c>
      <c r="O405">
        <v>22246.225649999924</v>
      </c>
      <c r="P405">
        <v>1951289.9999999998</v>
      </c>
      <c r="Q405" t="s">
        <v>93</v>
      </c>
      <c r="R405">
        <v>2</v>
      </c>
      <c r="S405">
        <v>1</v>
      </c>
      <c r="T405">
        <v>1</v>
      </c>
      <c r="U405">
        <v>0</v>
      </c>
      <c r="V405">
        <v>900</v>
      </c>
      <c r="W405">
        <v>300</v>
      </c>
      <c r="X405">
        <v>114500</v>
      </c>
      <c r="Y405">
        <v>92500</v>
      </c>
      <c r="Z405">
        <v>4000000</v>
      </c>
      <c r="AA405">
        <v>2</v>
      </c>
      <c r="AC405" t="s">
        <v>705</v>
      </c>
      <c r="AD405" t="s">
        <v>571</v>
      </c>
      <c r="AE405" s="12">
        <v>44342.486111111109</v>
      </c>
      <c r="AF405">
        <v>217.4136</v>
      </c>
      <c r="AG405" s="12">
        <v>44343.392361111109</v>
      </c>
      <c r="AH405" s="8">
        <v>217.89099999999999</v>
      </c>
      <c r="AI405" s="13">
        <v>2.2000000000000001E-3</v>
      </c>
      <c r="AJ405">
        <v>3476.77</v>
      </c>
      <c r="AK405" s="13">
        <v>2.2000000000000001E-3</v>
      </c>
      <c r="AL405">
        <v>7282.7190000000001</v>
      </c>
      <c r="AM405">
        <v>1583362.25</v>
      </c>
      <c r="AN405">
        <v>-2079712.22</v>
      </c>
      <c r="AO405" s="12">
        <v>50</v>
      </c>
      <c r="AP405">
        <v>69.540000000000006</v>
      </c>
      <c r="AQ405" s="13">
        <v>-8.8000000000000005E-3</v>
      </c>
      <c r="AR405" s="13">
        <v>1.14E-2</v>
      </c>
      <c r="AS405" t="s">
        <v>572</v>
      </c>
      <c r="AU405" s="2">
        <v>44349</v>
      </c>
      <c r="AV405" t="s">
        <v>90</v>
      </c>
      <c r="AW405">
        <v>292.2</v>
      </c>
      <c r="AX405">
        <v>295.64999999999998</v>
      </c>
      <c r="AZ405" s="2">
        <f t="shared" si="42"/>
        <v>44342</v>
      </c>
      <c r="BA405" t="s">
        <v>66</v>
      </c>
      <c r="BB405">
        <v>217.4136</v>
      </c>
      <c r="BC405" s="8">
        <v>217.89099999999999</v>
      </c>
      <c r="BE405" t="str">
        <f t="shared" si="43"/>
        <v>IBULHSGFIN44342</v>
      </c>
      <c r="BF405">
        <v>1</v>
      </c>
      <c r="BH405" t="str">
        <f t="shared" si="44"/>
        <v>DLF44349</v>
      </c>
      <c r="BI405">
        <v>1</v>
      </c>
      <c r="BL405" t="str">
        <f t="shared" si="45"/>
        <v>DLF44349</v>
      </c>
      <c r="BM405">
        <v>1</v>
      </c>
      <c r="BN405">
        <f t="shared" si="46"/>
        <v>1</v>
      </c>
      <c r="BR405" t="str">
        <f t="shared" si="47"/>
        <v>IBULHSGFIN44342</v>
      </c>
      <c r="BS405">
        <v>1</v>
      </c>
      <c r="BT405">
        <f t="shared" si="48"/>
        <v>1</v>
      </c>
      <c r="BY405" s="12"/>
      <c r="CA405" s="12"/>
      <c r="CC405" s="13"/>
      <c r="CE405" s="13"/>
      <c r="CI405" s="12"/>
      <c r="CK405" s="13"/>
      <c r="CL405" s="13"/>
    </row>
    <row r="406" spans="1:90" x14ac:dyDescent="0.45">
      <c r="A406">
        <v>3</v>
      </c>
      <c r="B406" s="2">
        <v>44349</v>
      </c>
      <c r="C406" s="2">
        <v>44350</v>
      </c>
      <c r="D406" t="s">
        <v>27</v>
      </c>
      <c r="E406" t="s">
        <v>81</v>
      </c>
      <c r="F406" t="s">
        <v>410</v>
      </c>
      <c r="G406">
        <v>9500</v>
      </c>
      <c r="H406">
        <v>28500</v>
      </c>
      <c r="I406">
        <v>3</v>
      </c>
      <c r="J406">
        <v>59.95</v>
      </c>
      <c r="K406">
        <v>1708575</v>
      </c>
      <c r="L406">
        <v>61.4</v>
      </c>
      <c r="M406">
        <v>41324.999999999876</v>
      </c>
      <c r="N406">
        <v>466.89412500000003</v>
      </c>
      <c r="O406">
        <v>40858.105874999877</v>
      </c>
      <c r="P406">
        <v>1749900</v>
      </c>
      <c r="Q406" t="s">
        <v>93</v>
      </c>
      <c r="R406">
        <v>1</v>
      </c>
      <c r="S406">
        <v>0</v>
      </c>
      <c r="T406">
        <v>1</v>
      </c>
      <c r="U406">
        <v>0</v>
      </c>
      <c r="V406">
        <v>900</v>
      </c>
      <c r="W406">
        <v>300</v>
      </c>
      <c r="X406">
        <v>114000</v>
      </c>
      <c r="Y406">
        <v>92500</v>
      </c>
      <c r="Z406">
        <v>4000000</v>
      </c>
      <c r="AA406">
        <v>2</v>
      </c>
      <c r="AC406" t="s">
        <v>605</v>
      </c>
      <c r="AD406" t="s">
        <v>571</v>
      </c>
      <c r="AE406" s="12">
        <v>44348.486111111109</v>
      </c>
      <c r="AF406">
        <v>2706.1579999999999</v>
      </c>
      <c r="AG406" s="12">
        <v>44349.392361111109</v>
      </c>
      <c r="AH406" s="8">
        <v>2671.2640000000001</v>
      </c>
      <c r="AI406" s="13">
        <v>-1.29E-2</v>
      </c>
      <c r="AJ406">
        <v>-20425.310000000001</v>
      </c>
      <c r="AK406" s="13">
        <v>-1.29E-2</v>
      </c>
      <c r="AL406">
        <v>585.35299999999995</v>
      </c>
      <c r="AM406">
        <v>1584057.63</v>
      </c>
      <c r="AN406">
        <v>-2100137.52</v>
      </c>
      <c r="AO406" s="12">
        <v>50</v>
      </c>
      <c r="AP406">
        <v>-408.51</v>
      </c>
      <c r="AQ406" s="13">
        <v>-2.07E-2</v>
      </c>
      <c r="AR406" s="13">
        <v>4.0000000000000002E-4</v>
      </c>
      <c r="AS406" t="s">
        <v>572</v>
      </c>
      <c r="AU406" s="2">
        <v>44349</v>
      </c>
      <c r="AV406" t="s">
        <v>81</v>
      </c>
      <c r="AW406">
        <v>59.95</v>
      </c>
      <c r="AX406">
        <v>61.4</v>
      </c>
      <c r="AZ406" s="2">
        <f t="shared" si="42"/>
        <v>44348</v>
      </c>
      <c r="BA406" t="s">
        <v>64</v>
      </c>
      <c r="BB406">
        <v>2706.1579999999999</v>
      </c>
      <c r="BC406" s="8">
        <v>2671.2640000000001</v>
      </c>
      <c r="BE406" t="str">
        <f t="shared" si="43"/>
        <v>EICHERMOT44348</v>
      </c>
      <c r="BF406">
        <v>1</v>
      </c>
      <c r="BH406" t="str">
        <f t="shared" si="44"/>
        <v>IDFCFIRSTB44349</v>
      </c>
      <c r="BI406">
        <v>1</v>
      </c>
      <c r="BL406" t="str">
        <f t="shared" si="45"/>
        <v>IDFCFIRSTB44349</v>
      </c>
      <c r="BM406">
        <v>1</v>
      </c>
      <c r="BN406">
        <f t="shared" si="46"/>
        <v>1</v>
      </c>
      <c r="BR406" t="str">
        <f t="shared" si="47"/>
        <v>EICHERMOT44348</v>
      </c>
      <c r="BS406">
        <v>1</v>
      </c>
      <c r="BT406">
        <f t="shared" si="48"/>
        <v>1</v>
      </c>
      <c r="BY406" s="12"/>
      <c r="CA406" s="12"/>
      <c r="CC406" s="13"/>
      <c r="CE406" s="13"/>
      <c r="CI406" s="12"/>
      <c r="CK406" s="13"/>
      <c r="CL406" s="13"/>
    </row>
    <row r="407" spans="1:90" x14ac:dyDescent="0.45">
      <c r="A407">
        <v>4</v>
      </c>
      <c r="B407" s="2">
        <v>44349</v>
      </c>
      <c r="C407" s="2">
        <v>44350</v>
      </c>
      <c r="D407" t="s">
        <v>27</v>
      </c>
      <c r="E407" t="s">
        <v>133</v>
      </c>
      <c r="F407" t="s">
        <v>502</v>
      </c>
      <c r="G407">
        <v>850</v>
      </c>
      <c r="H407">
        <v>1700</v>
      </c>
      <c r="I407">
        <v>2</v>
      </c>
      <c r="J407">
        <v>1267.8</v>
      </c>
      <c r="K407">
        <v>2155260</v>
      </c>
      <c r="L407">
        <v>1246.1500000000001</v>
      </c>
      <c r="M407">
        <v>-36804.999999999767</v>
      </c>
      <c r="N407">
        <v>576.95152500000006</v>
      </c>
      <c r="O407">
        <v>-37381.951524999764</v>
      </c>
      <c r="P407">
        <v>2118455</v>
      </c>
      <c r="Q407" t="s">
        <v>93</v>
      </c>
      <c r="R407">
        <v>2</v>
      </c>
      <c r="S407">
        <v>1</v>
      </c>
      <c r="T407">
        <v>1</v>
      </c>
      <c r="U407">
        <v>0</v>
      </c>
      <c r="V407">
        <v>900</v>
      </c>
      <c r="W407">
        <v>300</v>
      </c>
      <c r="X407">
        <v>114500</v>
      </c>
      <c r="Y407">
        <v>92500</v>
      </c>
      <c r="Z407">
        <v>4000000</v>
      </c>
      <c r="AA407">
        <v>2</v>
      </c>
      <c r="AC407" t="s">
        <v>604</v>
      </c>
      <c r="AD407" t="s">
        <v>571</v>
      </c>
      <c r="AE407" s="12">
        <v>44349.486111111109</v>
      </c>
      <c r="AF407">
        <v>292.04640000000001</v>
      </c>
      <c r="AG407" s="12">
        <v>44350.392361111109</v>
      </c>
      <c r="AH407" s="8">
        <v>295.52879999999999</v>
      </c>
      <c r="AI407" s="13">
        <v>1.1900000000000001E-2</v>
      </c>
      <c r="AJ407">
        <v>18839.8</v>
      </c>
      <c r="AK407" s="13">
        <v>1.1900000000000001E-2</v>
      </c>
      <c r="AL407">
        <v>5410.0060000000003</v>
      </c>
      <c r="AM407">
        <v>1579972.5</v>
      </c>
      <c r="AN407">
        <v>-2081297.72</v>
      </c>
      <c r="AO407" s="12">
        <v>50</v>
      </c>
      <c r="AP407">
        <v>376.8</v>
      </c>
      <c r="AQ407" s="13">
        <v>-6.7999999999999996E-3</v>
      </c>
      <c r="AR407" s="13">
        <v>1.2999999999999999E-2</v>
      </c>
      <c r="AS407" t="s">
        <v>572</v>
      </c>
      <c r="AU407" s="2">
        <v>44349</v>
      </c>
      <c r="AV407" t="s">
        <v>133</v>
      </c>
      <c r="AW407">
        <v>1267.8</v>
      </c>
      <c r="AX407">
        <v>1246.1500000000001</v>
      </c>
      <c r="AZ407" s="2">
        <f t="shared" si="42"/>
        <v>44349</v>
      </c>
      <c r="BA407" t="s">
        <v>90</v>
      </c>
      <c r="BB407">
        <v>292.04640000000001</v>
      </c>
      <c r="BC407" s="8">
        <v>295.52879999999999</v>
      </c>
      <c r="BE407" t="str">
        <f t="shared" si="43"/>
        <v>DLF44349</v>
      </c>
      <c r="BF407">
        <v>1</v>
      </c>
      <c r="BH407" t="str">
        <f t="shared" si="44"/>
        <v>LUPIN44349</v>
      </c>
      <c r="BI407">
        <v>1</v>
      </c>
      <c r="BL407" t="str">
        <f t="shared" si="45"/>
        <v>LUPIN44349</v>
      </c>
      <c r="BM407">
        <v>1</v>
      </c>
      <c r="BN407">
        <f t="shared" si="46"/>
        <v>1</v>
      </c>
      <c r="BR407" t="str">
        <f t="shared" si="47"/>
        <v>DLF44349</v>
      </c>
      <c r="BS407">
        <v>1</v>
      </c>
      <c r="BT407">
        <f t="shared" si="48"/>
        <v>1</v>
      </c>
      <c r="BY407" s="12"/>
      <c r="CA407" s="12"/>
      <c r="CC407" s="13"/>
      <c r="CE407" s="13"/>
      <c r="CI407" s="12"/>
      <c r="CK407" s="13"/>
      <c r="CL407" s="13"/>
    </row>
    <row r="408" spans="1:90" x14ac:dyDescent="0.45">
      <c r="A408">
        <v>5</v>
      </c>
      <c r="B408" s="2">
        <v>44349</v>
      </c>
      <c r="C408" s="2">
        <v>44350</v>
      </c>
      <c r="D408" t="s">
        <v>27</v>
      </c>
      <c r="E408" t="s">
        <v>87</v>
      </c>
      <c r="F408" t="s">
        <v>457</v>
      </c>
      <c r="G408">
        <v>650</v>
      </c>
      <c r="H408">
        <v>1950</v>
      </c>
      <c r="I408">
        <v>3</v>
      </c>
      <c r="J408">
        <v>975.6</v>
      </c>
      <c r="K408">
        <v>1902420</v>
      </c>
      <c r="L408">
        <v>953.65</v>
      </c>
      <c r="M408">
        <v>-42802.500000000087</v>
      </c>
      <c r="N408">
        <v>507.87506250000001</v>
      </c>
      <c r="O408">
        <v>-43310.37506250009</v>
      </c>
      <c r="P408">
        <v>1859617.5</v>
      </c>
      <c r="Q408" t="s">
        <v>93</v>
      </c>
      <c r="R408">
        <v>2</v>
      </c>
      <c r="S408">
        <v>1</v>
      </c>
      <c r="T408">
        <v>1</v>
      </c>
      <c r="U408">
        <v>0</v>
      </c>
      <c r="V408">
        <v>900</v>
      </c>
      <c r="W408">
        <v>300</v>
      </c>
      <c r="X408">
        <v>114500</v>
      </c>
      <c r="Y408">
        <v>92500</v>
      </c>
      <c r="Z408">
        <v>4000000</v>
      </c>
      <c r="AA408">
        <v>2</v>
      </c>
      <c r="AC408" t="s">
        <v>606</v>
      </c>
      <c r="AD408" t="s">
        <v>571</v>
      </c>
      <c r="AE408" s="12">
        <v>44349.486111111109</v>
      </c>
      <c r="AF408">
        <v>59.956499999999998</v>
      </c>
      <c r="AG408" s="12">
        <v>44350.392361111109</v>
      </c>
      <c r="AH408" s="8">
        <v>61.39378</v>
      </c>
      <c r="AI408" s="13">
        <v>2.4E-2</v>
      </c>
      <c r="AJ408">
        <v>37875.17</v>
      </c>
      <c r="AK408" s="13">
        <v>2.4E-2</v>
      </c>
      <c r="AL408">
        <v>26351.98</v>
      </c>
      <c r="AM408">
        <v>1579972.5</v>
      </c>
      <c r="AN408">
        <v>-2043422.55</v>
      </c>
      <c r="AO408" s="12">
        <v>50</v>
      </c>
      <c r="AP408">
        <v>757.5</v>
      </c>
      <c r="AQ408" s="13">
        <v>-9.2999999999999992E-3</v>
      </c>
      <c r="AR408" s="13">
        <v>3.7400000000000003E-2</v>
      </c>
      <c r="AS408" t="s">
        <v>572</v>
      </c>
      <c r="AU408" s="2">
        <v>44349</v>
      </c>
      <c r="AV408" t="s">
        <v>87</v>
      </c>
      <c r="AW408">
        <v>975.6</v>
      </c>
      <c r="AX408">
        <v>953.65</v>
      </c>
      <c r="AZ408" s="2">
        <f t="shared" si="42"/>
        <v>44349</v>
      </c>
      <c r="BA408" t="s">
        <v>81</v>
      </c>
      <c r="BB408">
        <v>59.956499999999998</v>
      </c>
      <c r="BC408" s="8">
        <v>61.39378</v>
      </c>
      <c r="BE408" t="str">
        <f t="shared" si="43"/>
        <v>IDFCFIRSTB44349</v>
      </c>
      <c r="BF408">
        <v>1</v>
      </c>
      <c r="BH408" t="str">
        <f t="shared" si="44"/>
        <v>MFSL44349</v>
      </c>
      <c r="BI408">
        <v>1</v>
      </c>
      <c r="BL408" t="str">
        <f t="shared" si="45"/>
        <v>MFSL44349</v>
      </c>
      <c r="BM408">
        <v>1</v>
      </c>
      <c r="BN408">
        <f t="shared" si="46"/>
        <v>1</v>
      </c>
      <c r="BR408" t="str">
        <f t="shared" si="47"/>
        <v>IDFCFIRSTB44349</v>
      </c>
      <c r="BS408">
        <v>1</v>
      </c>
      <c r="BT408">
        <f t="shared" si="48"/>
        <v>1</v>
      </c>
      <c r="BY408" s="12"/>
      <c r="CA408" s="12"/>
      <c r="CC408" s="13"/>
      <c r="CE408" s="13"/>
      <c r="CI408" s="12"/>
      <c r="CK408" s="13"/>
      <c r="CL408" s="13"/>
    </row>
    <row r="409" spans="1:90" x14ac:dyDescent="0.45">
      <c r="A409">
        <v>1</v>
      </c>
      <c r="B409" s="2">
        <v>44350</v>
      </c>
      <c r="C409" s="2">
        <v>44351</v>
      </c>
      <c r="D409" t="s">
        <v>27</v>
      </c>
      <c r="E409" t="s">
        <v>63</v>
      </c>
      <c r="F409" t="s">
        <v>384</v>
      </c>
      <c r="G409">
        <v>1000</v>
      </c>
      <c r="H409">
        <v>1000</v>
      </c>
      <c r="I409">
        <v>1</v>
      </c>
      <c r="J409">
        <v>1615.65</v>
      </c>
      <c r="K409">
        <v>1615650</v>
      </c>
      <c r="L409">
        <v>1619.9</v>
      </c>
      <c r="M409">
        <v>4250</v>
      </c>
      <c r="N409">
        <v>436.79925000000003</v>
      </c>
      <c r="O409">
        <v>3813.20075</v>
      </c>
      <c r="P409">
        <v>1619900</v>
      </c>
      <c r="Q409" t="s">
        <v>93</v>
      </c>
      <c r="R409">
        <v>1</v>
      </c>
      <c r="S409">
        <v>0</v>
      </c>
      <c r="T409">
        <v>1</v>
      </c>
      <c r="U409">
        <v>0</v>
      </c>
      <c r="V409">
        <v>900</v>
      </c>
      <c r="W409">
        <v>300</v>
      </c>
      <c r="X409">
        <v>114000</v>
      </c>
      <c r="Y409">
        <v>92500</v>
      </c>
      <c r="Z409">
        <v>4000000</v>
      </c>
      <c r="AA409">
        <v>2</v>
      </c>
      <c r="AC409" t="s">
        <v>699</v>
      </c>
      <c r="AD409" t="s">
        <v>571</v>
      </c>
      <c r="AE409" s="12">
        <v>44349.489583333336</v>
      </c>
      <c r="AF409">
        <v>1268.453</v>
      </c>
      <c r="AG409" s="12">
        <v>44350.392361111109</v>
      </c>
      <c r="AH409" s="8">
        <v>1245.5450000000001</v>
      </c>
      <c r="AI409" s="13">
        <v>-1.8100000000000002E-2</v>
      </c>
      <c r="AJ409">
        <v>-28523.59</v>
      </c>
      <c r="AK409" s="13">
        <v>-1.8100000000000002E-2</v>
      </c>
      <c r="AL409">
        <v>1245.1369999999999</v>
      </c>
      <c r="AM409">
        <v>1579397.88</v>
      </c>
      <c r="AN409">
        <v>-2071946.14</v>
      </c>
      <c r="AO409" s="12">
        <v>49</v>
      </c>
      <c r="AP409">
        <v>-582.11</v>
      </c>
      <c r="AQ409" s="13">
        <v>-1.9599999999999999E-2</v>
      </c>
      <c r="AR409" s="13">
        <v>5.0000000000000001E-3</v>
      </c>
      <c r="AS409" t="s">
        <v>572</v>
      </c>
      <c r="AU409" s="2">
        <v>44350</v>
      </c>
      <c r="AV409" t="s">
        <v>63</v>
      </c>
      <c r="AW409">
        <v>1615.65</v>
      </c>
      <c r="AX409">
        <v>1619.9</v>
      </c>
      <c r="AZ409" s="2">
        <f t="shared" si="42"/>
        <v>44349</v>
      </c>
      <c r="BA409" t="s">
        <v>133</v>
      </c>
      <c r="BB409">
        <v>1268.453</v>
      </c>
      <c r="BC409" s="8">
        <v>1245.5450000000001</v>
      </c>
      <c r="BE409" t="str">
        <f t="shared" si="43"/>
        <v>LUPIN44349</v>
      </c>
      <c r="BF409">
        <v>1</v>
      </c>
      <c r="BH409" t="str">
        <f t="shared" si="44"/>
        <v>ADANIENT44350</v>
      </c>
      <c r="BI409">
        <v>1</v>
      </c>
      <c r="BL409" t="str">
        <f t="shared" si="45"/>
        <v>ADANIENT44350</v>
      </c>
      <c r="BM409">
        <v>1</v>
      </c>
      <c r="BN409">
        <f t="shared" si="46"/>
        <v>1</v>
      </c>
      <c r="BR409" t="str">
        <f t="shared" si="47"/>
        <v>LUPIN44349</v>
      </c>
      <c r="BS409">
        <v>1</v>
      </c>
      <c r="BT409">
        <f t="shared" si="48"/>
        <v>1</v>
      </c>
      <c r="BY409" s="12"/>
      <c r="CA409" s="12"/>
      <c r="CC409" s="13"/>
      <c r="CE409" s="13"/>
      <c r="CI409" s="12"/>
      <c r="CK409" s="13"/>
      <c r="CL409" s="13"/>
    </row>
    <row r="410" spans="1:90" x14ac:dyDescent="0.45">
      <c r="A410">
        <v>2</v>
      </c>
      <c r="B410" s="2">
        <v>44350</v>
      </c>
      <c r="C410" s="2">
        <v>44351</v>
      </c>
      <c r="D410" t="s">
        <v>27</v>
      </c>
      <c r="E410" t="s">
        <v>98</v>
      </c>
      <c r="F410" t="s">
        <v>485</v>
      </c>
      <c r="G410">
        <v>1250</v>
      </c>
      <c r="H410">
        <v>2500</v>
      </c>
      <c r="I410">
        <v>2</v>
      </c>
      <c r="J410">
        <v>845.85</v>
      </c>
      <c r="K410">
        <v>2114625</v>
      </c>
      <c r="L410">
        <v>834.125</v>
      </c>
      <c r="M410">
        <v>-29312.500000000058</v>
      </c>
      <c r="N410">
        <v>566.99156249999999</v>
      </c>
      <c r="O410">
        <v>-29879.491562500058</v>
      </c>
      <c r="P410">
        <v>2085312.5</v>
      </c>
      <c r="Q410" t="s">
        <v>93</v>
      </c>
      <c r="R410">
        <v>1</v>
      </c>
      <c r="S410">
        <v>0</v>
      </c>
      <c r="T410">
        <v>2</v>
      </c>
      <c r="U410">
        <v>0</v>
      </c>
      <c r="V410">
        <v>900</v>
      </c>
      <c r="W410">
        <v>300</v>
      </c>
      <c r="X410">
        <v>114000</v>
      </c>
      <c r="Y410">
        <v>92500</v>
      </c>
      <c r="Z410">
        <v>4000000</v>
      </c>
      <c r="AA410">
        <v>2</v>
      </c>
      <c r="AC410" t="s">
        <v>706</v>
      </c>
      <c r="AD410" t="s">
        <v>571</v>
      </c>
      <c r="AE410" s="12">
        <v>44349.489583333336</v>
      </c>
      <c r="AF410">
        <v>976.08119999999997</v>
      </c>
      <c r="AG410" s="12">
        <v>44350.392361111109</v>
      </c>
      <c r="AH410" s="8">
        <v>953.17319999999995</v>
      </c>
      <c r="AI410" s="13">
        <v>-2.35E-2</v>
      </c>
      <c r="AJ410">
        <v>-37067.46</v>
      </c>
      <c r="AK410" s="13">
        <v>-2.35E-2</v>
      </c>
      <c r="AL410">
        <v>1618.1010000000001</v>
      </c>
      <c r="AM410">
        <v>1579397.88</v>
      </c>
      <c r="AN410">
        <v>-2109013.59</v>
      </c>
      <c r="AO410" s="12">
        <v>49</v>
      </c>
      <c r="AP410">
        <v>-756.48</v>
      </c>
      <c r="AQ410" s="13">
        <v>-3.1800000000000002E-2</v>
      </c>
      <c r="AR410" s="13">
        <v>0</v>
      </c>
      <c r="AS410" t="s">
        <v>572</v>
      </c>
      <c r="AU410" s="2">
        <v>44350</v>
      </c>
      <c r="AV410" t="s">
        <v>98</v>
      </c>
      <c r="AW410">
        <v>845.85</v>
      </c>
      <c r="AX410">
        <v>834.125</v>
      </c>
      <c r="AZ410" s="2">
        <f t="shared" si="42"/>
        <v>44349</v>
      </c>
      <c r="BA410" t="s">
        <v>87</v>
      </c>
      <c r="BB410">
        <v>976.08119999999997</v>
      </c>
      <c r="BC410" s="8">
        <v>953.17319999999995</v>
      </c>
      <c r="BE410" t="str">
        <f t="shared" si="43"/>
        <v>MFSL44349</v>
      </c>
      <c r="BF410">
        <v>1</v>
      </c>
      <c r="BH410" t="str">
        <f t="shared" si="44"/>
        <v>ADANIPORTS44350</v>
      </c>
      <c r="BI410">
        <v>1</v>
      </c>
      <c r="BL410" t="str">
        <f t="shared" si="45"/>
        <v>ADANIPORTS44350</v>
      </c>
      <c r="BM410">
        <v>1</v>
      </c>
      <c r="BN410" t="str">
        <f t="shared" si="46"/>
        <v>ERROR</v>
      </c>
      <c r="BR410" t="str">
        <f t="shared" si="47"/>
        <v>MFSL44349</v>
      </c>
      <c r="BS410">
        <v>1</v>
      </c>
      <c r="BT410">
        <f t="shared" si="48"/>
        <v>1</v>
      </c>
      <c r="BY410" s="12"/>
      <c r="CA410" s="12"/>
      <c r="CC410" s="13"/>
      <c r="CE410" s="13"/>
      <c r="CI410" s="12"/>
      <c r="CK410" s="13"/>
      <c r="CL410" s="13"/>
    </row>
    <row r="411" spans="1:90" x14ac:dyDescent="0.45">
      <c r="A411">
        <v>3</v>
      </c>
      <c r="B411" s="2">
        <v>44350</v>
      </c>
      <c r="C411" s="2">
        <v>44351</v>
      </c>
      <c r="D411" t="s">
        <v>27</v>
      </c>
      <c r="E411" t="s">
        <v>56</v>
      </c>
      <c r="F411" t="s">
        <v>418</v>
      </c>
      <c r="G411">
        <v>70000</v>
      </c>
      <c r="H411">
        <v>210000</v>
      </c>
      <c r="I411">
        <v>3</v>
      </c>
      <c r="J411">
        <v>9.35</v>
      </c>
      <c r="K411">
        <v>1963500</v>
      </c>
      <c r="L411">
        <v>9.5</v>
      </c>
      <c r="M411">
        <v>31500.000000000076</v>
      </c>
      <c r="N411">
        <v>534.39750000000004</v>
      </c>
      <c r="O411">
        <v>30965.602500000077</v>
      </c>
      <c r="P411">
        <v>1995000</v>
      </c>
      <c r="Q411" t="s">
        <v>93</v>
      </c>
      <c r="R411">
        <v>2</v>
      </c>
      <c r="S411">
        <v>2</v>
      </c>
      <c r="T411">
        <v>1</v>
      </c>
      <c r="U411">
        <v>0</v>
      </c>
      <c r="V411">
        <v>900</v>
      </c>
      <c r="W411">
        <v>300</v>
      </c>
      <c r="X411">
        <v>115000</v>
      </c>
      <c r="Y411">
        <v>92500</v>
      </c>
      <c r="Z411">
        <v>4000000</v>
      </c>
      <c r="AA411">
        <v>2</v>
      </c>
      <c r="AC411" t="s">
        <v>579</v>
      </c>
      <c r="AD411" t="s">
        <v>571</v>
      </c>
      <c r="AE411" s="12">
        <v>44349.486111111109</v>
      </c>
      <c r="AF411">
        <v>1499.867</v>
      </c>
      <c r="AG411" s="12">
        <v>44350.395833333336</v>
      </c>
      <c r="AH411" s="8">
        <v>1585.912</v>
      </c>
      <c r="AI411" s="13">
        <v>5.74E-2</v>
      </c>
      <c r="AJ411">
        <v>90640.55</v>
      </c>
      <c r="AK411" s="13">
        <v>5.74E-2</v>
      </c>
      <c r="AL411">
        <v>1053.4090000000001</v>
      </c>
      <c r="AM411">
        <v>1579972.5</v>
      </c>
      <c r="AN411">
        <v>-2018373.04</v>
      </c>
      <c r="AO411" s="12">
        <v>51</v>
      </c>
      <c r="AP411">
        <v>1777.27</v>
      </c>
      <c r="AQ411" s="13">
        <v>-3.2000000000000002E-3</v>
      </c>
      <c r="AR411" s="13">
        <v>7.9799999999999996E-2</v>
      </c>
      <c r="AS411" t="s">
        <v>572</v>
      </c>
      <c r="AU411" s="2">
        <v>44350</v>
      </c>
      <c r="AV411" t="s">
        <v>56</v>
      </c>
      <c r="AW411">
        <v>9.35</v>
      </c>
      <c r="AX411">
        <v>9.5</v>
      </c>
      <c r="AZ411" s="2">
        <f t="shared" si="42"/>
        <v>44349</v>
      </c>
      <c r="BA411" t="s">
        <v>63</v>
      </c>
      <c r="BB411">
        <v>1499.867</v>
      </c>
      <c r="BC411" s="8">
        <v>1585.912</v>
      </c>
      <c r="BE411" t="str">
        <f t="shared" si="43"/>
        <v>ADANIENT44349</v>
      </c>
      <c r="BF411">
        <v>1</v>
      </c>
      <c r="BH411" t="str">
        <f t="shared" si="44"/>
        <v>IDEA44350</v>
      </c>
      <c r="BI411">
        <v>1</v>
      </c>
      <c r="BL411" t="str">
        <f t="shared" si="45"/>
        <v>IDEA44350</v>
      </c>
      <c r="BM411">
        <v>1</v>
      </c>
      <c r="BN411">
        <f t="shared" si="46"/>
        <v>1</v>
      </c>
      <c r="BR411" t="str">
        <f t="shared" si="47"/>
        <v>ADANIENT44349</v>
      </c>
      <c r="BS411">
        <v>1</v>
      </c>
      <c r="BT411">
        <f t="shared" si="48"/>
        <v>1</v>
      </c>
      <c r="BY411" s="12"/>
      <c r="CA411" s="12"/>
      <c r="CC411" s="13"/>
      <c r="CE411" s="13"/>
      <c r="CI411" s="12"/>
      <c r="CK411" s="13"/>
      <c r="CL411" s="13"/>
    </row>
    <row r="412" spans="1:90" x14ac:dyDescent="0.45">
      <c r="A412">
        <v>4</v>
      </c>
      <c r="B412" s="2">
        <v>44350</v>
      </c>
      <c r="C412" s="2">
        <v>44351</v>
      </c>
      <c r="D412" t="s">
        <v>27</v>
      </c>
      <c r="E412" t="s">
        <v>39</v>
      </c>
      <c r="F412" t="s">
        <v>458</v>
      </c>
      <c r="G412">
        <v>750</v>
      </c>
      <c r="H412">
        <v>1500</v>
      </c>
      <c r="I412">
        <v>2</v>
      </c>
      <c r="J412">
        <v>1484.85</v>
      </c>
      <c r="K412">
        <v>2227275</v>
      </c>
      <c r="L412">
        <v>1520.7</v>
      </c>
      <c r="M412">
        <v>53775.000000000204</v>
      </c>
      <c r="N412">
        <v>608.623875</v>
      </c>
      <c r="O412">
        <v>53166.376125000206</v>
      </c>
      <c r="P412">
        <v>2281050</v>
      </c>
      <c r="Q412" t="s">
        <v>93</v>
      </c>
      <c r="R412">
        <v>1</v>
      </c>
      <c r="S412">
        <v>0</v>
      </c>
      <c r="T412">
        <v>1</v>
      </c>
      <c r="U412">
        <v>0</v>
      </c>
      <c r="V412">
        <v>900</v>
      </c>
      <c r="W412">
        <v>300</v>
      </c>
      <c r="X412">
        <v>114000</v>
      </c>
      <c r="Y412">
        <v>92500</v>
      </c>
      <c r="Z412">
        <v>4000000</v>
      </c>
      <c r="AA412">
        <v>2</v>
      </c>
      <c r="AC412" t="s">
        <v>579</v>
      </c>
      <c r="AD412" t="s">
        <v>571</v>
      </c>
      <c r="AE412" s="12">
        <v>44350.486111111109</v>
      </c>
      <c r="AF412">
        <v>1616.5119999999999</v>
      </c>
      <c r="AG412" s="12">
        <v>44351.392361111109</v>
      </c>
      <c r="AH412" s="8">
        <v>1619.085</v>
      </c>
      <c r="AI412" s="13">
        <v>1.6000000000000001E-3</v>
      </c>
      <c r="AJ412">
        <v>2541.86</v>
      </c>
      <c r="AK412" s="13">
        <v>1.6000000000000001E-3</v>
      </c>
      <c r="AL412">
        <v>987.51239999999996</v>
      </c>
      <c r="AM412">
        <v>1596325.38</v>
      </c>
      <c r="AN412">
        <v>-2015831.19</v>
      </c>
      <c r="AO412" s="12">
        <v>50</v>
      </c>
      <c r="AP412">
        <v>50.84</v>
      </c>
      <c r="AQ412" s="13">
        <v>-2.7400000000000001E-2</v>
      </c>
      <c r="AR412" s="13">
        <v>5.7000000000000002E-3</v>
      </c>
      <c r="AS412" t="s">
        <v>572</v>
      </c>
      <c r="AU412" s="2">
        <v>44350</v>
      </c>
      <c r="AV412" t="s">
        <v>39</v>
      </c>
      <c r="AW412">
        <v>1484.85</v>
      </c>
      <c r="AX412">
        <v>1520.7</v>
      </c>
      <c r="AZ412" s="2">
        <f t="shared" si="42"/>
        <v>44350</v>
      </c>
      <c r="BA412" t="s">
        <v>63</v>
      </c>
      <c r="BB412">
        <v>1616.5119999999999</v>
      </c>
      <c r="BC412" s="8">
        <v>1619.085</v>
      </c>
      <c r="BE412" t="str">
        <f t="shared" si="43"/>
        <v>ADANIENT44350</v>
      </c>
      <c r="BF412">
        <v>1</v>
      </c>
      <c r="BH412" t="str">
        <f t="shared" si="44"/>
        <v>MUTHOOTFIN44350</v>
      </c>
      <c r="BI412">
        <v>1</v>
      </c>
      <c r="BL412" t="str">
        <f t="shared" si="45"/>
        <v>MUTHOOTFIN44350</v>
      </c>
      <c r="BM412">
        <v>1</v>
      </c>
      <c r="BN412">
        <f t="shared" si="46"/>
        <v>1</v>
      </c>
      <c r="BR412" t="str">
        <f t="shared" si="47"/>
        <v>ADANIENT44350</v>
      </c>
      <c r="BS412">
        <v>1</v>
      </c>
      <c r="BT412">
        <f t="shared" si="48"/>
        <v>1</v>
      </c>
      <c r="BY412" s="12"/>
      <c r="CA412" s="12"/>
      <c r="CC412" s="13"/>
      <c r="CE412" s="13"/>
      <c r="CI412" s="12"/>
      <c r="CK412" s="13"/>
      <c r="CL412" s="13"/>
    </row>
    <row r="413" spans="1:90" x14ac:dyDescent="0.45">
      <c r="A413">
        <v>5</v>
      </c>
      <c r="B413" s="2">
        <v>44350</v>
      </c>
      <c r="C413" s="2">
        <v>44351</v>
      </c>
      <c r="D413" t="s">
        <v>27</v>
      </c>
      <c r="E413" t="s">
        <v>35</v>
      </c>
      <c r="F413" t="s">
        <v>507</v>
      </c>
      <c r="G413">
        <v>375</v>
      </c>
      <c r="H413">
        <v>1125</v>
      </c>
      <c r="I413">
        <v>3</v>
      </c>
      <c r="J413">
        <v>1679.15</v>
      </c>
      <c r="K413">
        <v>1889043.75</v>
      </c>
      <c r="L413">
        <v>1686.2</v>
      </c>
      <c r="M413">
        <v>7931.2499999999491</v>
      </c>
      <c r="N413">
        <v>511.11253125000002</v>
      </c>
      <c r="O413">
        <v>7420.1374687499492</v>
      </c>
      <c r="P413">
        <v>1896975</v>
      </c>
      <c r="Q413" t="s">
        <v>93</v>
      </c>
      <c r="R413">
        <v>1</v>
      </c>
      <c r="S413">
        <v>0</v>
      </c>
      <c r="T413">
        <v>1</v>
      </c>
      <c r="U413">
        <v>0</v>
      </c>
      <c r="V413">
        <v>900</v>
      </c>
      <c r="W413">
        <v>300</v>
      </c>
      <c r="X413">
        <v>114000</v>
      </c>
      <c r="Y413">
        <v>92500</v>
      </c>
      <c r="Z413">
        <v>4000000</v>
      </c>
      <c r="AA413">
        <v>2</v>
      </c>
      <c r="AC413" t="s">
        <v>656</v>
      </c>
      <c r="AD413" t="s">
        <v>571</v>
      </c>
      <c r="AE413" s="12">
        <v>44350.486111111109</v>
      </c>
      <c r="AF413">
        <v>1485.5909999999999</v>
      </c>
      <c r="AG413" s="12">
        <v>44351.392361111109</v>
      </c>
      <c r="AH413" s="8">
        <v>1519.19</v>
      </c>
      <c r="AI413" s="13">
        <v>2.2599999999999999E-2</v>
      </c>
      <c r="AJ413">
        <v>36103.440000000002</v>
      </c>
      <c r="AK413" s="13">
        <v>2.2599999999999999E-2</v>
      </c>
      <c r="AL413">
        <v>1074.539</v>
      </c>
      <c r="AM413">
        <v>1596325.38</v>
      </c>
      <c r="AN413">
        <v>-1979727.74</v>
      </c>
      <c r="AO413" s="12">
        <v>50</v>
      </c>
      <c r="AP413">
        <v>722.07</v>
      </c>
      <c r="AQ413" s="13">
        <v>-6.4999999999999997E-3</v>
      </c>
      <c r="AR413" s="13">
        <v>3.0599999999999999E-2</v>
      </c>
      <c r="AS413" t="s">
        <v>572</v>
      </c>
      <c r="AU413" s="2">
        <v>44350</v>
      </c>
      <c r="AV413" t="s">
        <v>35</v>
      </c>
      <c r="AW413">
        <v>1679.15</v>
      </c>
      <c r="AX413">
        <v>1686.2</v>
      </c>
      <c r="AZ413" s="2">
        <f t="shared" si="42"/>
        <v>44350</v>
      </c>
      <c r="BA413" t="s">
        <v>39</v>
      </c>
      <c r="BB413">
        <v>1485.5909999999999</v>
      </c>
      <c r="BC413" s="8">
        <v>1519.19</v>
      </c>
      <c r="BE413" t="str">
        <f t="shared" si="43"/>
        <v>MUTHOOTFIN44350</v>
      </c>
      <c r="BF413">
        <v>1</v>
      </c>
      <c r="BH413" t="str">
        <f t="shared" si="44"/>
        <v>TITAN44350</v>
      </c>
      <c r="BI413">
        <v>1</v>
      </c>
      <c r="BL413" t="str">
        <f t="shared" si="45"/>
        <v>TITAN44350</v>
      </c>
      <c r="BM413">
        <v>1</v>
      </c>
      <c r="BN413">
        <f t="shared" si="46"/>
        <v>1</v>
      </c>
      <c r="BR413" t="str">
        <f t="shared" si="47"/>
        <v>MUTHOOTFIN44350</v>
      </c>
      <c r="BS413">
        <v>1</v>
      </c>
      <c r="BT413">
        <f t="shared" si="48"/>
        <v>1</v>
      </c>
      <c r="BY413" s="12"/>
      <c r="CA413" s="12"/>
      <c r="CC413" s="13"/>
      <c r="CE413" s="13"/>
      <c r="CI413" s="12"/>
      <c r="CK413" s="13"/>
      <c r="CL413" s="13"/>
    </row>
    <row r="414" spans="1:90" x14ac:dyDescent="0.45">
      <c r="A414">
        <v>1</v>
      </c>
      <c r="B414" s="2">
        <v>44351</v>
      </c>
      <c r="C414" s="2">
        <v>44354</v>
      </c>
      <c r="D414" t="s">
        <v>27</v>
      </c>
      <c r="E414" t="s">
        <v>174</v>
      </c>
      <c r="F414" t="s">
        <v>508</v>
      </c>
      <c r="G414">
        <v>1250</v>
      </c>
      <c r="H414">
        <v>2500</v>
      </c>
      <c r="I414">
        <v>2</v>
      </c>
      <c r="J414">
        <v>645.04999999999995</v>
      </c>
      <c r="K414">
        <v>1612625</v>
      </c>
      <c r="L414">
        <v>630.77499999999998</v>
      </c>
      <c r="M414">
        <v>-35687.499999999942</v>
      </c>
      <c r="N414">
        <v>430.5909375</v>
      </c>
      <c r="O414">
        <v>-36118.090937499939</v>
      </c>
      <c r="P414">
        <v>1576937.5</v>
      </c>
      <c r="Q414" t="s">
        <v>93</v>
      </c>
      <c r="R414">
        <v>1</v>
      </c>
      <c r="S414">
        <v>0</v>
      </c>
      <c r="T414">
        <v>2</v>
      </c>
      <c r="U414">
        <v>0</v>
      </c>
      <c r="V414">
        <v>900</v>
      </c>
      <c r="W414">
        <v>300</v>
      </c>
      <c r="X414">
        <v>114000</v>
      </c>
      <c r="Y414">
        <v>92500</v>
      </c>
      <c r="Z414">
        <v>4000000</v>
      </c>
      <c r="AA414">
        <v>2</v>
      </c>
      <c r="AC414" t="s">
        <v>704</v>
      </c>
      <c r="AD414" t="s">
        <v>571</v>
      </c>
      <c r="AE414" s="12">
        <v>44350.486111111109</v>
      </c>
      <c r="AF414">
        <v>1679.972</v>
      </c>
      <c r="AG414" s="12">
        <v>44351.392361111109</v>
      </c>
      <c r="AH414" s="8">
        <v>1685.376</v>
      </c>
      <c r="AI414" s="13">
        <v>3.2000000000000002E-3</v>
      </c>
      <c r="AJ414">
        <v>5134.93</v>
      </c>
      <c r="AK414" s="13">
        <v>3.2000000000000002E-3</v>
      </c>
      <c r="AL414">
        <v>950.2097</v>
      </c>
      <c r="AM414">
        <v>1596325.38</v>
      </c>
      <c r="AN414">
        <v>-1974592.81</v>
      </c>
      <c r="AO414" s="12">
        <v>50</v>
      </c>
      <c r="AP414">
        <v>102.7</v>
      </c>
      <c r="AQ414" s="13">
        <v>-7.3000000000000001E-3</v>
      </c>
      <c r="AR414" s="13">
        <v>0.02</v>
      </c>
      <c r="AS414" t="s">
        <v>572</v>
      </c>
      <c r="AU414" s="2">
        <v>44351</v>
      </c>
      <c r="AV414" t="s">
        <v>174</v>
      </c>
      <c r="AW414">
        <v>645.04999999999995</v>
      </c>
      <c r="AX414">
        <v>630.77499999999998</v>
      </c>
      <c r="AZ414" s="2">
        <f t="shared" si="42"/>
        <v>44350</v>
      </c>
      <c r="BA414" t="s">
        <v>35</v>
      </c>
      <c r="BB414">
        <v>1679.972</v>
      </c>
      <c r="BC414" s="8">
        <v>1685.376</v>
      </c>
      <c r="BE414" t="str">
        <f t="shared" si="43"/>
        <v>TITAN44350</v>
      </c>
      <c r="BF414">
        <v>1</v>
      </c>
      <c r="BH414" t="str">
        <f t="shared" si="44"/>
        <v>MCDOWELL_N44351</v>
      </c>
      <c r="BI414">
        <v>1</v>
      </c>
      <c r="BL414" t="str">
        <f t="shared" si="45"/>
        <v>MCDOWELL_N44351</v>
      </c>
      <c r="BM414">
        <v>1</v>
      </c>
      <c r="BN414">
        <f t="shared" si="46"/>
        <v>1</v>
      </c>
      <c r="BR414" t="str">
        <f t="shared" si="47"/>
        <v>TITAN44350</v>
      </c>
      <c r="BS414">
        <v>1</v>
      </c>
      <c r="BT414">
        <f t="shared" si="48"/>
        <v>1</v>
      </c>
      <c r="BY414" s="12"/>
      <c r="CA414" s="12"/>
      <c r="CC414" s="13"/>
      <c r="CE414" s="13"/>
      <c r="CI414" s="12"/>
      <c r="CK414" s="13"/>
      <c r="CL414" s="13"/>
    </row>
    <row r="415" spans="1:90" x14ac:dyDescent="0.45">
      <c r="A415">
        <v>2</v>
      </c>
      <c r="B415" s="2">
        <v>44351</v>
      </c>
      <c r="C415" s="2">
        <v>44354</v>
      </c>
      <c r="D415" t="s">
        <v>27</v>
      </c>
      <c r="E415" t="s">
        <v>37</v>
      </c>
      <c r="F415" t="s">
        <v>483</v>
      </c>
      <c r="G415">
        <v>700</v>
      </c>
      <c r="H415">
        <v>1400</v>
      </c>
      <c r="I415">
        <v>2</v>
      </c>
      <c r="J415">
        <v>1375.15</v>
      </c>
      <c r="K415">
        <v>1925210.0000000002</v>
      </c>
      <c r="L415">
        <v>1355.8</v>
      </c>
      <c r="M415">
        <v>-27090.000000000189</v>
      </c>
      <c r="N415">
        <v>516.14954999999998</v>
      </c>
      <c r="O415">
        <v>-27606.149550000187</v>
      </c>
      <c r="P415">
        <v>1898120</v>
      </c>
      <c r="Q415" t="s">
        <v>93</v>
      </c>
      <c r="R415">
        <v>1</v>
      </c>
      <c r="S415">
        <v>0</v>
      </c>
      <c r="T415">
        <v>1</v>
      </c>
      <c r="U415">
        <v>0</v>
      </c>
      <c r="V415">
        <v>900</v>
      </c>
      <c r="W415">
        <v>300</v>
      </c>
      <c r="X415">
        <v>114000</v>
      </c>
      <c r="Y415">
        <v>92500</v>
      </c>
      <c r="Z415">
        <v>4000000</v>
      </c>
      <c r="AA415">
        <v>2</v>
      </c>
      <c r="AC415" t="s">
        <v>614</v>
      </c>
      <c r="AD415" t="s">
        <v>571</v>
      </c>
      <c r="AE415" s="12">
        <v>44350.493055555555</v>
      </c>
      <c r="AF415">
        <v>9.3485300000000002</v>
      </c>
      <c r="AG415" s="12">
        <v>44351.395833333336</v>
      </c>
      <c r="AH415" s="8">
        <v>9.4905000000000008</v>
      </c>
      <c r="AI415" s="13">
        <v>1.52E-2</v>
      </c>
      <c r="AJ415">
        <v>24215.279999999999</v>
      </c>
      <c r="AK415" s="13">
        <v>1.52E-2</v>
      </c>
      <c r="AL415">
        <v>170566.2</v>
      </c>
      <c r="AM415">
        <v>1594542.75</v>
      </c>
      <c r="AN415">
        <v>-1950377.53</v>
      </c>
      <c r="AO415" s="12">
        <v>49</v>
      </c>
      <c r="AP415">
        <v>494.19</v>
      </c>
      <c r="AQ415" s="13">
        <v>-5.1999999999999998E-3</v>
      </c>
      <c r="AR415" s="13">
        <v>3.2199999999999999E-2</v>
      </c>
      <c r="AS415" t="s">
        <v>572</v>
      </c>
      <c r="AU415" s="2">
        <v>44351</v>
      </c>
      <c r="AV415" t="s">
        <v>37</v>
      </c>
      <c r="AW415">
        <v>1375.15</v>
      </c>
      <c r="AX415">
        <v>1355.8</v>
      </c>
      <c r="AZ415" s="2">
        <f t="shared" si="42"/>
        <v>44350</v>
      </c>
      <c r="BA415" t="s">
        <v>56</v>
      </c>
      <c r="BB415">
        <v>9.3485300000000002</v>
      </c>
      <c r="BC415" s="8">
        <v>9.4905000000000008</v>
      </c>
      <c r="BE415" t="str">
        <f t="shared" si="43"/>
        <v>IDEA44350</v>
      </c>
      <c r="BF415">
        <v>1</v>
      </c>
      <c r="BH415" t="str">
        <f t="shared" si="44"/>
        <v>UBL44351</v>
      </c>
      <c r="BI415">
        <v>1</v>
      </c>
      <c r="BL415" t="str">
        <f t="shared" si="45"/>
        <v>UBL44351</v>
      </c>
      <c r="BM415">
        <v>1</v>
      </c>
      <c r="BN415">
        <f t="shared" si="46"/>
        <v>1</v>
      </c>
      <c r="BR415" t="str">
        <f t="shared" si="47"/>
        <v>IDEA44350</v>
      </c>
      <c r="BS415">
        <v>1</v>
      </c>
      <c r="BT415">
        <f t="shared" si="48"/>
        <v>1</v>
      </c>
      <c r="BY415" s="12"/>
      <c r="CA415" s="12"/>
      <c r="CC415" s="13"/>
      <c r="CE415" s="13"/>
      <c r="CI415" s="12"/>
      <c r="CK415" s="13"/>
      <c r="CL415" s="13"/>
    </row>
    <row r="416" spans="1:90" x14ac:dyDescent="0.45">
      <c r="A416">
        <v>1</v>
      </c>
      <c r="B416" s="2">
        <v>44354</v>
      </c>
      <c r="C416" s="2">
        <v>44355</v>
      </c>
      <c r="D416" t="s">
        <v>27</v>
      </c>
      <c r="E416" t="s">
        <v>113</v>
      </c>
      <c r="F416" t="s">
        <v>426</v>
      </c>
      <c r="G416">
        <v>2500</v>
      </c>
      <c r="H416">
        <v>7500</v>
      </c>
      <c r="I416">
        <v>3</v>
      </c>
      <c r="J416">
        <v>240.25</v>
      </c>
      <c r="K416">
        <v>1801875</v>
      </c>
      <c r="L416">
        <v>236.13333333</v>
      </c>
      <c r="M416">
        <v>-30875.000025000005</v>
      </c>
      <c r="N416">
        <v>482.33812499662503</v>
      </c>
      <c r="O416">
        <v>-31357.338149996631</v>
      </c>
      <c r="P416">
        <v>1770999.999975</v>
      </c>
      <c r="Q416" t="s">
        <v>93</v>
      </c>
      <c r="R416">
        <v>1</v>
      </c>
      <c r="S416">
        <v>0</v>
      </c>
      <c r="T416">
        <v>2</v>
      </c>
      <c r="U416">
        <v>0</v>
      </c>
      <c r="V416">
        <v>900</v>
      </c>
      <c r="W416">
        <v>300</v>
      </c>
      <c r="X416">
        <v>102500</v>
      </c>
      <c r="Y416">
        <v>92500</v>
      </c>
      <c r="Z416">
        <v>4000000</v>
      </c>
      <c r="AA416">
        <v>2</v>
      </c>
      <c r="AC416" t="s">
        <v>678</v>
      </c>
      <c r="AD416" t="s">
        <v>571</v>
      </c>
      <c r="AE416" s="12">
        <v>44351.486111111109</v>
      </c>
      <c r="AF416">
        <v>1375.8420000000001</v>
      </c>
      <c r="AG416" s="12">
        <v>44354.392361111109</v>
      </c>
      <c r="AH416" s="8">
        <v>1355.104</v>
      </c>
      <c r="AI416" s="13">
        <v>-1.5100000000000001E-2</v>
      </c>
      <c r="AJ416">
        <v>-24266.32</v>
      </c>
      <c r="AK416" s="13">
        <v>-1.5100000000000001E-2</v>
      </c>
      <c r="AL416">
        <v>1170.1379999999999</v>
      </c>
      <c r="AM416">
        <v>1609924.5</v>
      </c>
      <c r="AN416">
        <v>-1974643.85</v>
      </c>
      <c r="AO416" s="12">
        <v>50</v>
      </c>
      <c r="AP416">
        <v>-485.33</v>
      </c>
      <c r="AQ416" s="13">
        <v>-2.8400000000000002E-2</v>
      </c>
      <c r="AR416" s="13">
        <v>4.3E-3</v>
      </c>
      <c r="AS416" t="s">
        <v>572</v>
      </c>
      <c r="AU416" s="2">
        <v>44354</v>
      </c>
      <c r="AV416" t="s">
        <v>113</v>
      </c>
      <c r="AW416">
        <v>240.25</v>
      </c>
      <c r="AX416">
        <v>236.13333333</v>
      </c>
      <c r="AZ416" s="2">
        <f t="shared" si="42"/>
        <v>44351</v>
      </c>
      <c r="BA416" t="s">
        <v>37</v>
      </c>
      <c r="BB416">
        <v>1375.8420000000001</v>
      </c>
      <c r="BC416" s="8">
        <v>1355.104</v>
      </c>
      <c r="BE416" t="str">
        <f t="shared" si="43"/>
        <v>UBL44351</v>
      </c>
      <c r="BF416">
        <v>1</v>
      </c>
      <c r="BH416" t="str">
        <f t="shared" si="44"/>
        <v>APOLLOTYRE44354</v>
      </c>
      <c r="BI416">
        <v>1</v>
      </c>
      <c r="BL416" t="str">
        <f t="shared" si="45"/>
        <v>APOLLOTYRE44354</v>
      </c>
      <c r="BM416">
        <v>1</v>
      </c>
      <c r="BN416">
        <f t="shared" si="46"/>
        <v>1</v>
      </c>
      <c r="BR416" t="str">
        <f t="shared" si="47"/>
        <v>UBL44351</v>
      </c>
      <c r="BS416">
        <v>1</v>
      </c>
      <c r="BT416">
        <f t="shared" si="48"/>
        <v>1</v>
      </c>
      <c r="BY416" s="12"/>
      <c r="CA416" s="12"/>
      <c r="CC416" s="13"/>
      <c r="CE416" s="13"/>
      <c r="CI416" s="12"/>
      <c r="CK416" s="13"/>
      <c r="CL416" s="13"/>
    </row>
    <row r="417" spans="1:90" x14ac:dyDescent="0.45">
      <c r="A417">
        <v>2</v>
      </c>
      <c r="B417" s="2">
        <v>44354</v>
      </c>
      <c r="C417" s="2">
        <v>44355</v>
      </c>
      <c r="D417" t="s">
        <v>27</v>
      </c>
      <c r="E417" t="s">
        <v>47</v>
      </c>
      <c r="F417" t="s">
        <v>414</v>
      </c>
      <c r="G417">
        <v>10500</v>
      </c>
      <c r="H417">
        <v>21000</v>
      </c>
      <c r="I417">
        <v>2</v>
      </c>
      <c r="J417">
        <v>77.900000000000006</v>
      </c>
      <c r="K417">
        <v>1635900.0000000002</v>
      </c>
      <c r="L417">
        <v>76.525000000000006</v>
      </c>
      <c r="M417">
        <v>-28875</v>
      </c>
      <c r="N417">
        <v>437.79487500000005</v>
      </c>
      <c r="O417">
        <v>-29312.794875</v>
      </c>
      <c r="P417">
        <v>1607025.0000000002</v>
      </c>
      <c r="Q417" t="s">
        <v>93</v>
      </c>
      <c r="R417">
        <v>2</v>
      </c>
      <c r="S417">
        <v>1</v>
      </c>
      <c r="T417">
        <v>2</v>
      </c>
      <c r="U417">
        <v>0</v>
      </c>
      <c r="V417">
        <v>900</v>
      </c>
      <c r="W417">
        <v>300</v>
      </c>
      <c r="X417">
        <v>103000</v>
      </c>
      <c r="Y417">
        <v>92500</v>
      </c>
      <c r="Z417">
        <v>4000000</v>
      </c>
      <c r="AA417">
        <v>2</v>
      </c>
      <c r="AC417" t="s">
        <v>630</v>
      </c>
      <c r="AD417" t="s">
        <v>571</v>
      </c>
      <c r="AE417" s="12">
        <v>44351.486111111109</v>
      </c>
      <c r="AF417">
        <v>645.37249999999995</v>
      </c>
      <c r="AG417" s="12">
        <v>44354.395833333336</v>
      </c>
      <c r="AH417" s="8">
        <v>630.11929999999995</v>
      </c>
      <c r="AI417" s="13">
        <v>-2.3599999999999999E-2</v>
      </c>
      <c r="AJ417">
        <v>-38050.120000000003</v>
      </c>
      <c r="AK417" s="13">
        <v>-2.3599999999999999E-2</v>
      </c>
      <c r="AL417">
        <v>2494.5659999999998</v>
      </c>
      <c r="AM417">
        <v>1609924.5</v>
      </c>
      <c r="AN417">
        <v>-2012693.97</v>
      </c>
      <c r="AO417" s="12">
        <v>51</v>
      </c>
      <c r="AP417">
        <v>-746.08</v>
      </c>
      <c r="AQ417" s="13">
        <v>-2.3800000000000002E-2</v>
      </c>
      <c r="AR417" s="13">
        <v>3.5999999999999999E-3</v>
      </c>
      <c r="AS417" t="s">
        <v>572</v>
      </c>
      <c r="AU417" s="2">
        <v>44354</v>
      </c>
      <c r="AV417" t="s">
        <v>47</v>
      </c>
      <c r="AW417">
        <v>77.900000000000006</v>
      </c>
      <c r="AX417">
        <v>76.525000000000006</v>
      </c>
      <c r="AZ417" s="2">
        <f t="shared" si="42"/>
        <v>44351</v>
      </c>
      <c r="BA417" t="s">
        <v>174</v>
      </c>
      <c r="BB417">
        <v>645.37249999999995</v>
      </c>
      <c r="BC417" s="8">
        <v>630.11929999999995</v>
      </c>
      <c r="BE417" t="str">
        <f t="shared" si="43"/>
        <v>MCDOWELL_N44351</v>
      </c>
      <c r="BF417">
        <v>1</v>
      </c>
      <c r="BH417" t="str">
        <f t="shared" si="44"/>
        <v>BHEL44354</v>
      </c>
      <c r="BI417">
        <v>1</v>
      </c>
      <c r="BL417" t="str">
        <f t="shared" si="45"/>
        <v>BHEL44354</v>
      </c>
      <c r="BM417">
        <v>1</v>
      </c>
      <c r="BN417">
        <f t="shared" si="46"/>
        <v>1</v>
      </c>
      <c r="BR417" t="str">
        <f t="shared" si="47"/>
        <v>MCDOWELL_N44351</v>
      </c>
      <c r="BS417">
        <v>1</v>
      </c>
      <c r="BT417">
        <f t="shared" si="48"/>
        <v>1</v>
      </c>
      <c r="BY417" s="12"/>
      <c r="CA417" s="12"/>
      <c r="CC417" s="13"/>
      <c r="CE417" s="13"/>
      <c r="CI417" s="12"/>
      <c r="CK417" s="13"/>
      <c r="CL417" s="13"/>
    </row>
    <row r="418" spans="1:90" x14ac:dyDescent="0.45">
      <c r="A418">
        <v>3</v>
      </c>
      <c r="B418" s="2">
        <v>44354</v>
      </c>
      <c r="C418" s="2">
        <v>44355</v>
      </c>
      <c r="D418" t="s">
        <v>27</v>
      </c>
      <c r="E418" t="s">
        <v>111</v>
      </c>
      <c r="F418" t="s">
        <v>460</v>
      </c>
      <c r="G418">
        <v>1500</v>
      </c>
      <c r="H418">
        <v>4500</v>
      </c>
      <c r="I418">
        <v>3</v>
      </c>
      <c r="J418">
        <v>448.65</v>
      </c>
      <c r="K418">
        <v>2018925</v>
      </c>
      <c r="L418">
        <v>464.75</v>
      </c>
      <c r="M418">
        <v>72450.000000000102</v>
      </c>
      <c r="N418">
        <v>554.89049999999997</v>
      </c>
      <c r="O418">
        <v>71895.109500000108</v>
      </c>
      <c r="P418">
        <v>2091375</v>
      </c>
      <c r="Q418" t="s">
        <v>93</v>
      </c>
      <c r="R418">
        <v>1</v>
      </c>
      <c r="S418">
        <v>0</v>
      </c>
      <c r="T418">
        <v>1</v>
      </c>
      <c r="U418">
        <v>0</v>
      </c>
      <c r="V418">
        <v>900</v>
      </c>
      <c r="W418">
        <v>300</v>
      </c>
      <c r="X418">
        <v>102500</v>
      </c>
      <c r="Y418">
        <v>92500</v>
      </c>
      <c r="Z418">
        <v>4000000</v>
      </c>
      <c r="AA418">
        <v>2</v>
      </c>
      <c r="AC418" t="s">
        <v>657</v>
      </c>
      <c r="AD418" t="s">
        <v>571</v>
      </c>
      <c r="AE418" s="12">
        <v>44354.434027777781</v>
      </c>
      <c r="AF418">
        <v>448.8639</v>
      </c>
      <c r="AG418" s="12">
        <v>44355.392361111109</v>
      </c>
      <c r="AH418" s="8">
        <v>464.76749999999998</v>
      </c>
      <c r="AI418" s="13">
        <v>3.5400000000000001E-2</v>
      </c>
      <c r="AJ418">
        <v>56599.31</v>
      </c>
      <c r="AK418" s="13">
        <v>3.5400000000000001E-2</v>
      </c>
      <c r="AL418">
        <v>3558.8989999999999</v>
      </c>
      <c r="AM418">
        <v>1597461.25</v>
      </c>
      <c r="AN418">
        <v>-1956094.67</v>
      </c>
      <c r="AO418" s="12">
        <v>65</v>
      </c>
      <c r="AP418">
        <v>870.76</v>
      </c>
      <c r="AQ418" s="13">
        <v>-5.7000000000000002E-3</v>
      </c>
      <c r="AR418" s="13">
        <v>4.2599999999999999E-2</v>
      </c>
      <c r="AS418" t="s">
        <v>572</v>
      </c>
      <c r="AU418" s="2">
        <v>44354</v>
      </c>
      <c r="AV418" t="s">
        <v>111</v>
      </c>
      <c r="AW418">
        <v>448.65</v>
      </c>
      <c r="AX418">
        <v>464.75</v>
      </c>
      <c r="AZ418" s="2">
        <f t="shared" si="42"/>
        <v>44354</v>
      </c>
      <c r="BA418" t="s">
        <v>111</v>
      </c>
      <c r="BB418">
        <v>448.8639</v>
      </c>
      <c r="BC418" s="8">
        <v>464.76749999999998</v>
      </c>
      <c r="BE418" t="str">
        <f t="shared" si="43"/>
        <v>TORNTPOWER44354</v>
      </c>
      <c r="BF418">
        <v>1</v>
      </c>
      <c r="BH418" t="str">
        <f t="shared" si="44"/>
        <v>TORNTPOWER44354</v>
      </c>
      <c r="BI418">
        <v>1</v>
      </c>
      <c r="BL418" t="str">
        <f t="shared" si="45"/>
        <v>TORNTPOWER44354</v>
      </c>
      <c r="BM418">
        <v>1</v>
      </c>
      <c r="BN418">
        <f t="shared" si="46"/>
        <v>1</v>
      </c>
      <c r="BR418" t="str">
        <f t="shared" si="47"/>
        <v>TORNTPOWER44354</v>
      </c>
      <c r="BS418">
        <v>1</v>
      </c>
      <c r="BT418">
        <f t="shared" si="48"/>
        <v>1</v>
      </c>
      <c r="BY418" s="12"/>
      <c r="CA418" s="12"/>
      <c r="CC418" s="13"/>
      <c r="CE418" s="13"/>
      <c r="CI418" s="12"/>
      <c r="CK418" s="13"/>
      <c r="CL418" s="13"/>
    </row>
    <row r="419" spans="1:90" x14ac:dyDescent="0.45">
      <c r="A419">
        <v>1</v>
      </c>
      <c r="B419" s="2">
        <v>44355</v>
      </c>
      <c r="C419" s="2">
        <v>44356</v>
      </c>
      <c r="D419" t="s">
        <v>27</v>
      </c>
      <c r="E419" t="s">
        <v>171</v>
      </c>
      <c r="F419" t="s">
        <v>486</v>
      </c>
      <c r="G419">
        <v>225</v>
      </c>
      <c r="H419">
        <v>450</v>
      </c>
      <c r="I419">
        <v>2</v>
      </c>
      <c r="J419">
        <v>3377.7</v>
      </c>
      <c r="K419">
        <v>1519965</v>
      </c>
      <c r="L419">
        <v>3426.5</v>
      </c>
      <c r="M419">
        <v>21960.00000000008</v>
      </c>
      <c r="N419">
        <v>413.35514999999998</v>
      </c>
      <c r="O419">
        <v>21546.644850000081</v>
      </c>
      <c r="P419">
        <v>1541925</v>
      </c>
      <c r="Q419" t="s">
        <v>93</v>
      </c>
      <c r="R419">
        <v>2</v>
      </c>
      <c r="S419">
        <v>1</v>
      </c>
      <c r="T419">
        <v>1</v>
      </c>
      <c r="U419">
        <v>0</v>
      </c>
      <c r="V419">
        <v>900</v>
      </c>
      <c r="W419">
        <v>300</v>
      </c>
      <c r="X419">
        <v>114500</v>
      </c>
      <c r="Y419">
        <v>92500</v>
      </c>
      <c r="Z419">
        <v>4000000</v>
      </c>
      <c r="AA419">
        <v>2</v>
      </c>
      <c r="AC419" t="s">
        <v>622</v>
      </c>
      <c r="AD419" t="s">
        <v>571</v>
      </c>
      <c r="AE419" s="12">
        <v>44354.434027777781</v>
      </c>
      <c r="AF419">
        <v>240.38900000000001</v>
      </c>
      <c r="AG419" s="12">
        <v>44355.395833333336</v>
      </c>
      <c r="AH419" s="8">
        <v>235.8639</v>
      </c>
      <c r="AI419" s="13">
        <v>-1.8800000000000001E-2</v>
      </c>
      <c r="AJ419">
        <v>-30070.73</v>
      </c>
      <c r="AK419" s="13">
        <v>-1.8800000000000001E-2</v>
      </c>
      <c r="AL419">
        <v>6645.317</v>
      </c>
      <c r="AM419">
        <v>1597461.13</v>
      </c>
      <c r="AN419">
        <v>-1986165.39</v>
      </c>
      <c r="AO419" s="12">
        <v>66</v>
      </c>
      <c r="AP419">
        <v>-455.62</v>
      </c>
      <c r="AQ419" s="13">
        <v>-1.9900000000000001E-2</v>
      </c>
      <c r="AR419" s="13">
        <v>7.7000000000000002E-3</v>
      </c>
      <c r="AS419" t="s">
        <v>572</v>
      </c>
      <c r="AU419" s="2">
        <v>44355</v>
      </c>
      <c r="AV419" t="s">
        <v>171</v>
      </c>
      <c r="AW419">
        <v>3377.7</v>
      </c>
      <c r="AX419">
        <v>3426.5</v>
      </c>
      <c r="AZ419" s="2">
        <f t="shared" si="42"/>
        <v>44354</v>
      </c>
      <c r="BA419" t="s">
        <v>113</v>
      </c>
      <c r="BB419">
        <v>240.38900000000001</v>
      </c>
      <c r="BC419" s="8">
        <v>235.8639</v>
      </c>
      <c r="BE419" t="str">
        <f t="shared" si="43"/>
        <v>APOLLOTYRE44354</v>
      </c>
      <c r="BF419">
        <v>1</v>
      </c>
      <c r="BH419" t="str">
        <f t="shared" si="44"/>
        <v>NAVINFLUOR44355</v>
      </c>
      <c r="BI419">
        <v>1</v>
      </c>
      <c r="BL419" t="str">
        <f t="shared" si="45"/>
        <v>NAVINFLUOR44355</v>
      </c>
      <c r="BM419">
        <v>1</v>
      </c>
      <c r="BN419">
        <f t="shared" si="46"/>
        <v>1</v>
      </c>
      <c r="BR419" t="str">
        <f t="shared" si="47"/>
        <v>APOLLOTYRE44354</v>
      </c>
      <c r="BS419">
        <v>1</v>
      </c>
      <c r="BT419">
        <f t="shared" si="48"/>
        <v>1</v>
      </c>
      <c r="BY419" s="12"/>
      <c r="CA419" s="12"/>
      <c r="CC419" s="13"/>
      <c r="CE419" s="13"/>
      <c r="CI419" s="12"/>
      <c r="CK419" s="13"/>
      <c r="CL419" s="13"/>
    </row>
    <row r="420" spans="1:90" x14ac:dyDescent="0.45">
      <c r="A420">
        <v>2</v>
      </c>
      <c r="B420" s="2">
        <v>44355</v>
      </c>
      <c r="C420" s="2">
        <v>44356</v>
      </c>
      <c r="D420" t="s">
        <v>27</v>
      </c>
      <c r="E420" t="s">
        <v>67</v>
      </c>
      <c r="F420" t="s">
        <v>401</v>
      </c>
      <c r="G420">
        <v>275</v>
      </c>
      <c r="H420">
        <v>825</v>
      </c>
      <c r="I420">
        <v>3</v>
      </c>
      <c r="J420">
        <v>2063.6333333299999</v>
      </c>
      <c r="K420">
        <v>1702497.49999725</v>
      </c>
      <c r="L420">
        <v>2181.4499999999998</v>
      </c>
      <c r="M420">
        <v>97198.750002749919</v>
      </c>
      <c r="N420">
        <v>472.79615624962872</v>
      </c>
      <c r="O420">
        <v>96725.953846500284</v>
      </c>
      <c r="P420">
        <v>1799696.2499999998</v>
      </c>
      <c r="Q420" t="s">
        <v>93</v>
      </c>
      <c r="R420">
        <v>2</v>
      </c>
      <c r="S420">
        <v>1</v>
      </c>
      <c r="T420">
        <v>1</v>
      </c>
      <c r="U420">
        <v>0</v>
      </c>
      <c r="V420">
        <v>900</v>
      </c>
      <c r="W420">
        <v>300</v>
      </c>
      <c r="X420">
        <v>114500</v>
      </c>
      <c r="Y420">
        <v>92500</v>
      </c>
      <c r="Z420">
        <v>4000000</v>
      </c>
      <c r="AA420">
        <v>2</v>
      </c>
      <c r="AC420" t="s">
        <v>610</v>
      </c>
      <c r="AD420" t="s">
        <v>571</v>
      </c>
      <c r="AE420" s="12">
        <v>44354.4375</v>
      </c>
      <c r="AF420">
        <v>77.933269999999993</v>
      </c>
      <c r="AG420" s="12">
        <v>44355.395833333336</v>
      </c>
      <c r="AH420" s="8">
        <v>76.423500000000004</v>
      </c>
      <c r="AI420" s="13">
        <v>-1.9400000000000001E-2</v>
      </c>
      <c r="AJ420">
        <v>-30925.66</v>
      </c>
      <c r="AK420" s="13">
        <v>-1.9400000000000001E-2</v>
      </c>
      <c r="AL420">
        <v>20483.29</v>
      </c>
      <c r="AM420">
        <v>1596329.25</v>
      </c>
      <c r="AN420">
        <v>-2017091.06</v>
      </c>
      <c r="AO420" s="12">
        <v>65</v>
      </c>
      <c r="AP420">
        <v>-475.78</v>
      </c>
      <c r="AQ420" s="13">
        <v>-2.29E-2</v>
      </c>
      <c r="AR420" s="13">
        <v>1.2999999999999999E-2</v>
      </c>
      <c r="AS420" t="s">
        <v>572</v>
      </c>
      <c r="AU420" s="2">
        <v>44355</v>
      </c>
      <c r="AV420" t="s">
        <v>67</v>
      </c>
      <c r="AW420">
        <v>2063.6333333299999</v>
      </c>
      <c r="AX420">
        <v>2181.4499999999998</v>
      </c>
      <c r="AZ420" s="2">
        <f t="shared" si="42"/>
        <v>44354</v>
      </c>
      <c r="BA420" t="s">
        <v>47</v>
      </c>
      <c r="BB420">
        <v>77.933269999999993</v>
      </c>
      <c r="BC420" s="8">
        <v>76.423500000000004</v>
      </c>
      <c r="BE420" t="str">
        <f t="shared" si="43"/>
        <v>BHEL44354</v>
      </c>
      <c r="BF420">
        <v>1</v>
      </c>
      <c r="BH420" t="str">
        <f t="shared" si="44"/>
        <v>PEL44355</v>
      </c>
      <c r="BI420">
        <v>1</v>
      </c>
      <c r="BL420" t="str">
        <f t="shared" si="45"/>
        <v>PEL44355</v>
      </c>
      <c r="BM420">
        <v>1</v>
      </c>
      <c r="BN420">
        <f t="shared" si="46"/>
        <v>1</v>
      </c>
      <c r="BR420" t="str">
        <f t="shared" si="47"/>
        <v>BHEL44354</v>
      </c>
      <c r="BS420">
        <v>1</v>
      </c>
      <c r="BT420">
        <f t="shared" si="48"/>
        <v>1</v>
      </c>
      <c r="BY420" s="12"/>
      <c r="CA420" s="12"/>
      <c r="CC420" s="13"/>
      <c r="CE420" s="13"/>
      <c r="CI420" s="12"/>
      <c r="CK420" s="13"/>
      <c r="CL420" s="13"/>
    </row>
    <row r="421" spans="1:90" x14ac:dyDescent="0.45">
      <c r="A421">
        <v>3</v>
      </c>
      <c r="B421" s="2">
        <v>44355</v>
      </c>
      <c r="C421" s="2">
        <v>44356</v>
      </c>
      <c r="D421" t="s">
        <v>27</v>
      </c>
      <c r="E421" t="s">
        <v>111</v>
      </c>
      <c r="F421" t="s">
        <v>460</v>
      </c>
      <c r="G421">
        <v>1500</v>
      </c>
      <c r="H421">
        <v>4500</v>
      </c>
      <c r="I421">
        <v>3</v>
      </c>
      <c r="J421">
        <v>473.8</v>
      </c>
      <c r="K421">
        <v>2132100</v>
      </c>
      <c r="L421">
        <v>466.7</v>
      </c>
      <c r="M421">
        <v>-31950.000000000102</v>
      </c>
      <c r="N421">
        <v>571.35374999999999</v>
      </c>
      <c r="O421">
        <v>-32521.3537500001</v>
      </c>
      <c r="P421">
        <v>2100150</v>
      </c>
      <c r="Q421" t="s">
        <v>93</v>
      </c>
      <c r="R421">
        <v>2</v>
      </c>
      <c r="S421">
        <v>2</v>
      </c>
      <c r="T421">
        <v>1</v>
      </c>
      <c r="U421">
        <v>0</v>
      </c>
      <c r="V421">
        <v>900</v>
      </c>
      <c r="W421">
        <v>300</v>
      </c>
      <c r="X421">
        <v>115000</v>
      </c>
      <c r="Y421">
        <v>92500</v>
      </c>
      <c r="Z421">
        <v>4000000</v>
      </c>
      <c r="AA421">
        <v>2</v>
      </c>
      <c r="AC421" t="s">
        <v>683</v>
      </c>
      <c r="AD421" t="s">
        <v>571</v>
      </c>
      <c r="AE421" s="12">
        <v>44355.489583333336</v>
      </c>
      <c r="AF421">
        <v>3379.386</v>
      </c>
      <c r="AG421" s="12">
        <v>44356.392361111109</v>
      </c>
      <c r="AH421" s="8">
        <v>3424.817</v>
      </c>
      <c r="AI421" s="13">
        <v>1.34E-2</v>
      </c>
      <c r="AJ421">
        <v>21463.75</v>
      </c>
      <c r="AK421" s="13">
        <v>1.34E-2</v>
      </c>
      <c r="AL421">
        <v>472.44729999999998</v>
      </c>
      <c r="AM421">
        <v>1596581.75</v>
      </c>
      <c r="AN421">
        <v>-1995627.3</v>
      </c>
      <c r="AO421" s="12">
        <v>49</v>
      </c>
      <c r="AP421">
        <v>438.04</v>
      </c>
      <c r="AQ421" s="13">
        <v>-2.0999999999999999E-3</v>
      </c>
      <c r="AR421" s="13">
        <v>3.0300000000000001E-2</v>
      </c>
      <c r="AS421" t="s">
        <v>572</v>
      </c>
      <c r="AU421" s="2">
        <v>44355</v>
      </c>
      <c r="AV421" t="s">
        <v>111</v>
      </c>
      <c r="AW421">
        <v>473.8</v>
      </c>
      <c r="AX421">
        <v>466.7</v>
      </c>
      <c r="AZ421" s="2">
        <f t="shared" si="42"/>
        <v>44355</v>
      </c>
      <c r="BA421" t="s">
        <v>171</v>
      </c>
      <c r="BB421">
        <v>3379.386</v>
      </c>
      <c r="BC421" s="8">
        <v>3424.817</v>
      </c>
      <c r="BE421" t="str">
        <f t="shared" si="43"/>
        <v>NAVINFLUOR44355</v>
      </c>
      <c r="BF421">
        <v>1</v>
      </c>
      <c r="BH421" t="str">
        <f t="shared" si="44"/>
        <v>TORNTPOWER44355</v>
      </c>
      <c r="BI421">
        <v>1</v>
      </c>
      <c r="BL421" t="str">
        <f t="shared" si="45"/>
        <v>TORNTPOWER44355</v>
      </c>
      <c r="BM421">
        <v>1</v>
      </c>
      <c r="BN421">
        <f t="shared" si="46"/>
        <v>1</v>
      </c>
      <c r="BR421" t="str">
        <f t="shared" si="47"/>
        <v>NAVINFLUOR44355</v>
      </c>
      <c r="BS421">
        <v>1</v>
      </c>
      <c r="BT421">
        <f t="shared" si="48"/>
        <v>1</v>
      </c>
      <c r="BY421" s="12"/>
      <c r="CA421" s="12"/>
      <c r="CC421" s="13"/>
      <c r="CE421" s="13"/>
      <c r="CI421" s="12"/>
      <c r="CK421" s="13"/>
      <c r="CL421" s="13"/>
    </row>
    <row r="422" spans="1:90" x14ac:dyDescent="0.45">
      <c r="A422">
        <v>1</v>
      </c>
      <c r="B422" s="2">
        <v>44356</v>
      </c>
      <c r="C422" s="2">
        <v>44357</v>
      </c>
      <c r="D422" t="s">
        <v>27</v>
      </c>
      <c r="E422" t="s">
        <v>155</v>
      </c>
      <c r="F422" t="s">
        <v>388</v>
      </c>
      <c r="G422">
        <v>425</v>
      </c>
      <c r="H422">
        <v>850</v>
      </c>
      <c r="I422">
        <v>2</v>
      </c>
      <c r="J422">
        <v>1821.25</v>
      </c>
      <c r="K422">
        <v>1548062.5</v>
      </c>
      <c r="L422">
        <v>1783.425</v>
      </c>
      <c r="M422">
        <v>-32151.25000000004</v>
      </c>
      <c r="N422">
        <v>413.63645624999998</v>
      </c>
      <c r="O422">
        <v>-32564.886456250038</v>
      </c>
      <c r="P422">
        <v>1515911.25</v>
      </c>
      <c r="Q422" t="s">
        <v>93</v>
      </c>
      <c r="R422">
        <v>2</v>
      </c>
      <c r="S422">
        <v>2</v>
      </c>
      <c r="T422">
        <v>1</v>
      </c>
      <c r="U422">
        <v>0</v>
      </c>
      <c r="V422">
        <v>900</v>
      </c>
      <c r="W422">
        <v>300</v>
      </c>
      <c r="X422">
        <v>115000</v>
      </c>
      <c r="Y422">
        <v>92500</v>
      </c>
      <c r="Z422">
        <v>4000000</v>
      </c>
      <c r="AA422">
        <v>2</v>
      </c>
      <c r="AC422" t="s">
        <v>597</v>
      </c>
      <c r="AD422" t="s">
        <v>571</v>
      </c>
      <c r="AE422" s="12">
        <v>44355.489583333336</v>
      </c>
      <c r="AF422">
        <v>2065.4299999999998</v>
      </c>
      <c r="AG422" s="12">
        <v>44356.392361111109</v>
      </c>
      <c r="AH422" s="8">
        <v>2180.4140000000002</v>
      </c>
      <c r="AI422" s="13">
        <v>5.57E-2</v>
      </c>
      <c r="AJ422">
        <v>88882.87</v>
      </c>
      <c r="AK422" s="13">
        <v>5.57E-2</v>
      </c>
      <c r="AL422">
        <v>773.00210000000004</v>
      </c>
      <c r="AM422">
        <v>1596581.75</v>
      </c>
      <c r="AN422">
        <v>-1906744.43</v>
      </c>
      <c r="AO422" s="12">
        <v>49</v>
      </c>
      <c r="AP422">
        <v>1813.94</v>
      </c>
      <c r="AQ422" s="13">
        <v>-2.5999999999999999E-3</v>
      </c>
      <c r="AR422" s="13">
        <v>6.6400000000000001E-2</v>
      </c>
      <c r="AS422" t="s">
        <v>572</v>
      </c>
      <c r="AU422" s="2">
        <v>44356</v>
      </c>
      <c r="AV422" t="s">
        <v>155</v>
      </c>
      <c r="AW422">
        <v>1821.25</v>
      </c>
      <c r="AX422">
        <v>1783.425</v>
      </c>
      <c r="AZ422" s="2">
        <f t="shared" si="42"/>
        <v>44355</v>
      </c>
      <c r="BA422" t="s">
        <v>67</v>
      </c>
      <c r="BB422">
        <v>2065.4299999999998</v>
      </c>
      <c r="BC422" s="8">
        <v>2180.4140000000002</v>
      </c>
      <c r="BE422" t="str">
        <f t="shared" si="43"/>
        <v>PEL44355</v>
      </c>
      <c r="BF422">
        <v>1</v>
      </c>
      <c r="BH422" t="str">
        <f t="shared" si="44"/>
        <v>AARTIIND44356</v>
      </c>
      <c r="BI422">
        <v>1</v>
      </c>
      <c r="BL422" t="str">
        <f t="shared" si="45"/>
        <v>AARTIIND44356</v>
      </c>
      <c r="BM422">
        <v>1</v>
      </c>
      <c r="BN422">
        <f t="shared" si="46"/>
        <v>1</v>
      </c>
      <c r="BR422" t="str">
        <f t="shared" si="47"/>
        <v>PEL44355</v>
      </c>
      <c r="BS422">
        <v>1</v>
      </c>
      <c r="BT422">
        <f t="shared" si="48"/>
        <v>1</v>
      </c>
      <c r="BY422" s="12"/>
      <c r="CA422" s="12"/>
      <c r="CC422" s="13"/>
      <c r="CE422" s="13"/>
      <c r="CI422" s="12"/>
      <c r="CK422" s="13"/>
      <c r="CL422" s="13"/>
    </row>
    <row r="423" spans="1:90" x14ac:dyDescent="0.45">
      <c r="A423">
        <v>2</v>
      </c>
      <c r="B423" s="2">
        <v>44356</v>
      </c>
      <c r="C423" s="2">
        <v>44357</v>
      </c>
      <c r="D423" t="s">
        <v>27</v>
      </c>
      <c r="E423" t="s">
        <v>81</v>
      </c>
      <c r="F423" t="s">
        <v>410</v>
      </c>
      <c r="G423">
        <v>9500</v>
      </c>
      <c r="H423">
        <v>28500</v>
      </c>
      <c r="I423">
        <v>3</v>
      </c>
      <c r="J423">
        <v>61.9</v>
      </c>
      <c r="K423">
        <v>1764150</v>
      </c>
      <c r="L423">
        <v>60.1</v>
      </c>
      <c r="M423">
        <v>-51299.99999999992</v>
      </c>
      <c r="N423">
        <v>469.39499999999998</v>
      </c>
      <c r="O423">
        <v>-51769.394999999917</v>
      </c>
      <c r="P423">
        <v>1712850</v>
      </c>
      <c r="Q423" t="s">
        <v>93</v>
      </c>
      <c r="R423">
        <v>1</v>
      </c>
      <c r="S423">
        <v>0</v>
      </c>
      <c r="T423">
        <v>2</v>
      </c>
      <c r="U423">
        <v>0</v>
      </c>
      <c r="V423">
        <v>900</v>
      </c>
      <c r="W423">
        <v>300</v>
      </c>
      <c r="X423">
        <v>114000</v>
      </c>
      <c r="Y423">
        <v>92500</v>
      </c>
      <c r="Z423">
        <v>4000000</v>
      </c>
      <c r="AA423">
        <v>2</v>
      </c>
      <c r="AC423" t="s">
        <v>657</v>
      </c>
      <c r="AD423" t="s">
        <v>571</v>
      </c>
      <c r="AE423" s="12">
        <v>44355.496527777781</v>
      </c>
      <c r="AF423">
        <v>474.22379999999998</v>
      </c>
      <c r="AG423" s="12">
        <v>44356.392361111109</v>
      </c>
      <c r="AH423" s="8">
        <v>466.76650000000001</v>
      </c>
      <c r="AI423" s="13">
        <v>-1.5699999999999999E-2</v>
      </c>
      <c r="AJ423">
        <v>-25140.5</v>
      </c>
      <c r="AK423" s="13">
        <v>-1.5699999999999999E-2</v>
      </c>
      <c r="AL423">
        <v>3371.26</v>
      </c>
      <c r="AM423">
        <v>1598731.88</v>
      </c>
      <c r="AN423">
        <v>-1931884.93</v>
      </c>
      <c r="AO423" s="12">
        <v>47</v>
      </c>
      <c r="AP423">
        <v>-534.9</v>
      </c>
      <c r="AQ423" s="13">
        <v>-2.3400000000000001E-2</v>
      </c>
      <c r="AR423" s="13">
        <v>0</v>
      </c>
      <c r="AS423" t="s">
        <v>572</v>
      </c>
      <c r="AU423" s="2">
        <v>44356</v>
      </c>
      <c r="AV423" t="s">
        <v>81</v>
      </c>
      <c r="AW423">
        <v>61.9</v>
      </c>
      <c r="AX423">
        <v>60.1</v>
      </c>
      <c r="AZ423" s="2">
        <f t="shared" si="42"/>
        <v>44355</v>
      </c>
      <c r="BA423" t="s">
        <v>111</v>
      </c>
      <c r="BB423">
        <v>474.22379999999998</v>
      </c>
      <c r="BC423" s="8">
        <v>466.76650000000001</v>
      </c>
      <c r="BE423" t="str">
        <f t="shared" si="43"/>
        <v>TORNTPOWER44355</v>
      </c>
      <c r="BF423">
        <v>1</v>
      </c>
      <c r="BH423" t="str">
        <f t="shared" si="44"/>
        <v>IDFCFIRSTB44356</v>
      </c>
      <c r="BI423">
        <v>1</v>
      </c>
      <c r="BL423" t="str">
        <f t="shared" si="45"/>
        <v>IDFCFIRSTB44356</v>
      </c>
      <c r="BM423">
        <v>1</v>
      </c>
      <c r="BN423">
        <f t="shared" si="46"/>
        <v>1</v>
      </c>
      <c r="BR423" t="str">
        <f t="shared" si="47"/>
        <v>TORNTPOWER44355</v>
      </c>
      <c r="BS423">
        <v>1</v>
      </c>
      <c r="BT423">
        <f t="shared" si="48"/>
        <v>1</v>
      </c>
      <c r="BY423" s="12"/>
      <c r="CA423" s="12"/>
      <c r="CC423" s="13"/>
      <c r="CE423" s="13"/>
      <c r="CI423" s="12"/>
      <c r="CK423" s="13"/>
      <c r="CL423" s="13"/>
    </row>
    <row r="424" spans="1:90" x14ac:dyDescent="0.45">
      <c r="A424">
        <v>3</v>
      </c>
      <c r="B424" s="2">
        <v>44356</v>
      </c>
      <c r="C424" s="2">
        <v>44357</v>
      </c>
      <c r="D424" t="s">
        <v>27</v>
      </c>
      <c r="E424" t="s">
        <v>77</v>
      </c>
      <c r="F424" t="s">
        <v>413</v>
      </c>
      <c r="G424">
        <v>6750</v>
      </c>
      <c r="H424">
        <v>13500</v>
      </c>
      <c r="I424">
        <v>2</v>
      </c>
      <c r="J424">
        <v>125.85</v>
      </c>
      <c r="K424">
        <v>1698975</v>
      </c>
      <c r="L424">
        <v>126.05</v>
      </c>
      <c r="M424">
        <v>2700.0000000000382</v>
      </c>
      <c r="N424">
        <v>459.08775000000003</v>
      </c>
      <c r="O424">
        <v>2240.9122500000381</v>
      </c>
      <c r="P424">
        <v>1701675</v>
      </c>
      <c r="Q424" t="s">
        <v>93</v>
      </c>
      <c r="R424">
        <v>1</v>
      </c>
      <c r="S424">
        <v>0</v>
      </c>
      <c r="T424">
        <v>1</v>
      </c>
      <c r="U424">
        <v>0</v>
      </c>
      <c r="V424">
        <v>900</v>
      </c>
      <c r="W424">
        <v>300</v>
      </c>
      <c r="X424">
        <v>114000</v>
      </c>
      <c r="Y424">
        <v>92500</v>
      </c>
      <c r="Z424">
        <v>4000000</v>
      </c>
      <c r="AA424">
        <v>2</v>
      </c>
      <c r="AC424" t="s">
        <v>584</v>
      </c>
      <c r="AD424" t="s">
        <v>571</v>
      </c>
      <c r="AE424" s="12">
        <v>44356.493055555555</v>
      </c>
      <c r="AF424">
        <v>911.08360000000005</v>
      </c>
      <c r="AG424" s="12">
        <v>44357.392361111109</v>
      </c>
      <c r="AH424" s="8">
        <v>890.77940000000001</v>
      </c>
      <c r="AI424" s="13">
        <v>-2.23E-2</v>
      </c>
      <c r="AJ424">
        <v>-36022.959999999999</v>
      </c>
      <c r="AK424" s="13">
        <v>-2.23E-2</v>
      </c>
      <c r="AL424">
        <v>1774.163</v>
      </c>
      <c r="AM424">
        <v>1616410.63</v>
      </c>
      <c r="AN424">
        <v>-1967907.89</v>
      </c>
      <c r="AO424" s="12">
        <v>48</v>
      </c>
      <c r="AP424">
        <v>-750.48</v>
      </c>
      <c r="AQ424" s="13">
        <v>-3.4099999999999998E-2</v>
      </c>
      <c r="AR424" s="13">
        <v>3.0999999999999999E-3</v>
      </c>
      <c r="AS424" t="s">
        <v>572</v>
      </c>
      <c r="AU424" s="2">
        <v>44356</v>
      </c>
      <c r="AV424" t="s">
        <v>77</v>
      </c>
      <c r="AW424">
        <v>125.85</v>
      </c>
      <c r="AX424">
        <v>126.05</v>
      </c>
      <c r="AZ424" s="2">
        <f t="shared" si="42"/>
        <v>44356</v>
      </c>
      <c r="BA424" t="s">
        <v>155</v>
      </c>
      <c r="BB424">
        <v>911.08360000000005</v>
      </c>
      <c r="BC424" s="8">
        <v>890.77940000000001</v>
      </c>
      <c r="BE424" t="str">
        <f t="shared" si="43"/>
        <v>AARTIIND44356</v>
      </c>
      <c r="BF424">
        <v>1</v>
      </c>
      <c r="BH424" t="str">
        <f t="shared" si="44"/>
        <v>TATAPOWER44356</v>
      </c>
      <c r="BI424">
        <v>1</v>
      </c>
      <c r="BL424" t="str">
        <f t="shared" si="45"/>
        <v>TATAPOWER44356</v>
      </c>
      <c r="BM424">
        <v>1</v>
      </c>
      <c r="BN424">
        <f t="shared" si="46"/>
        <v>1</v>
      </c>
      <c r="BR424" t="str">
        <f t="shared" si="47"/>
        <v>AARTIIND44356</v>
      </c>
      <c r="BS424">
        <v>1</v>
      </c>
      <c r="BT424">
        <f t="shared" si="48"/>
        <v>1</v>
      </c>
      <c r="BY424" s="12"/>
      <c r="CA424" s="12"/>
      <c r="CC424" s="13"/>
      <c r="CE424" s="13"/>
      <c r="CI424" s="12"/>
      <c r="CK424" s="13"/>
      <c r="CL424" s="13"/>
    </row>
    <row r="425" spans="1:90" x14ac:dyDescent="0.45">
      <c r="A425">
        <v>1</v>
      </c>
      <c r="B425" s="2">
        <v>44357</v>
      </c>
      <c r="C425" s="2">
        <v>44358</v>
      </c>
      <c r="D425" t="s">
        <v>27</v>
      </c>
      <c r="E425" t="s">
        <v>152</v>
      </c>
      <c r="F425" t="s">
        <v>509</v>
      </c>
      <c r="G425">
        <v>550</v>
      </c>
      <c r="H425">
        <v>1100</v>
      </c>
      <c r="I425">
        <v>2</v>
      </c>
      <c r="J425">
        <v>1631.95</v>
      </c>
      <c r="K425">
        <v>1795145</v>
      </c>
      <c r="L425">
        <v>1632.35</v>
      </c>
      <c r="M425">
        <v>439.99999999984993</v>
      </c>
      <c r="N425">
        <v>484.74855000000002</v>
      </c>
      <c r="O425">
        <v>-44.74855000015009</v>
      </c>
      <c r="P425">
        <v>1795585</v>
      </c>
      <c r="Q425" t="s">
        <v>93</v>
      </c>
      <c r="R425">
        <v>1</v>
      </c>
      <c r="S425">
        <v>0</v>
      </c>
      <c r="T425">
        <v>1</v>
      </c>
      <c r="U425">
        <v>0</v>
      </c>
      <c r="V425">
        <v>900</v>
      </c>
      <c r="W425">
        <v>300</v>
      </c>
      <c r="X425">
        <v>114000</v>
      </c>
      <c r="Y425">
        <v>92500</v>
      </c>
      <c r="Z425">
        <v>4000000</v>
      </c>
      <c r="AA425">
        <v>2</v>
      </c>
      <c r="AC425" t="s">
        <v>606</v>
      </c>
      <c r="AD425" t="s">
        <v>571</v>
      </c>
      <c r="AE425" s="12">
        <v>44356.486111111109</v>
      </c>
      <c r="AF425">
        <v>61.911090000000002</v>
      </c>
      <c r="AG425" s="12">
        <v>44357.395833333336</v>
      </c>
      <c r="AH425" s="8">
        <v>60.089849999999998</v>
      </c>
      <c r="AI425" s="13">
        <v>-2.9399999999999999E-2</v>
      </c>
      <c r="AJ425">
        <v>-47467.98</v>
      </c>
      <c r="AK425" s="13">
        <v>-2.9399999999999999E-2</v>
      </c>
      <c r="AL425">
        <v>26063.55</v>
      </c>
      <c r="AM425">
        <v>1613623</v>
      </c>
      <c r="AN425">
        <v>-2015375.88</v>
      </c>
      <c r="AO425" s="12">
        <v>51</v>
      </c>
      <c r="AP425">
        <v>-930.74</v>
      </c>
      <c r="AQ425" s="13">
        <v>-4.2999999999999997E-2</v>
      </c>
      <c r="AR425" s="13">
        <v>7.9000000000000008E-3</v>
      </c>
      <c r="AS425" t="s">
        <v>572</v>
      </c>
      <c r="AU425" s="2">
        <v>44357</v>
      </c>
      <c r="AV425" t="s">
        <v>152</v>
      </c>
      <c r="AW425">
        <v>1631.95</v>
      </c>
      <c r="AX425">
        <v>1632.35</v>
      </c>
      <c r="AZ425" s="2">
        <f t="shared" si="42"/>
        <v>44356</v>
      </c>
      <c r="BA425" t="s">
        <v>81</v>
      </c>
      <c r="BB425">
        <v>61.911090000000002</v>
      </c>
      <c r="BC425" s="8">
        <v>60.089849999999998</v>
      </c>
      <c r="BE425" t="str">
        <f t="shared" si="43"/>
        <v>IDFCFIRSTB44356</v>
      </c>
      <c r="BF425">
        <v>1</v>
      </c>
      <c r="BH425" t="str">
        <f t="shared" si="44"/>
        <v>BATAINDIA44357</v>
      </c>
      <c r="BI425">
        <v>1</v>
      </c>
      <c r="BL425" t="str">
        <f t="shared" si="45"/>
        <v>BATAINDIA44357</v>
      </c>
      <c r="BM425">
        <v>1</v>
      </c>
      <c r="BN425">
        <f t="shared" si="46"/>
        <v>1</v>
      </c>
      <c r="BR425" t="str">
        <f t="shared" si="47"/>
        <v>IDFCFIRSTB44356</v>
      </c>
      <c r="BS425">
        <v>1</v>
      </c>
      <c r="BT425">
        <f t="shared" si="48"/>
        <v>1</v>
      </c>
      <c r="BY425" s="12"/>
      <c r="CA425" s="12"/>
      <c r="CC425" s="13"/>
      <c r="CE425" s="13"/>
      <c r="CI425" s="12"/>
      <c r="CK425" s="13"/>
      <c r="CL425" s="13"/>
    </row>
    <row r="426" spans="1:90" x14ac:dyDescent="0.45">
      <c r="A426">
        <v>2</v>
      </c>
      <c r="B426" s="2">
        <v>44357</v>
      </c>
      <c r="C426" s="2">
        <v>44358</v>
      </c>
      <c r="D426" t="s">
        <v>27</v>
      </c>
      <c r="E426" t="s">
        <v>112</v>
      </c>
      <c r="F426" t="s">
        <v>510</v>
      </c>
      <c r="G426">
        <v>200</v>
      </c>
      <c r="H426">
        <v>400</v>
      </c>
      <c r="I426">
        <v>2</v>
      </c>
      <c r="J426">
        <v>4425.5</v>
      </c>
      <c r="K426">
        <v>1770200</v>
      </c>
      <c r="L426">
        <v>4365.3500000000004</v>
      </c>
      <c r="M426">
        <v>-24059.999999999854</v>
      </c>
      <c r="N426">
        <v>474.70589999999999</v>
      </c>
      <c r="O426">
        <v>-24534.705899999855</v>
      </c>
      <c r="P426">
        <v>1746140.0000000002</v>
      </c>
      <c r="Q426" t="s">
        <v>93</v>
      </c>
      <c r="R426">
        <v>1</v>
      </c>
      <c r="S426">
        <v>0</v>
      </c>
      <c r="T426">
        <v>1</v>
      </c>
      <c r="U426">
        <v>0</v>
      </c>
      <c r="V426">
        <v>900</v>
      </c>
      <c r="W426">
        <v>300</v>
      </c>
      <c r="X426">
        <v>114000</v>
      </c>
      <c r="Y426">
        <v>92500</v>
      </c>
      <c r="Z426">
        <v>4000000</v>
      </c>
      <c r="AA426">
        <v>2</v>
      </c>
      <c r="AC426" t="s">
        <v>609</v>
      </c>
      <c r="AD426" t="s">
        <v>571</v>
      </c>
      <c r="AE426" s="12">
        <v>44356.486111111109</v>
      </c>
      <c r="AF426">
        <v>125.8884</v>
      </c>
      <c r="AG426" s="12">
        <v>44357.395833333336</v>
      </c>
      <c r="AH426" s="8">
        <v>125.57429999999999</v>
      </c>
      <c r="AI426" s="13">
        <v>-2.5000000000000001E-3</v>
      </c>
      <c r="AJ426">
        <v>-4026.1</v>
      </c>
      <c r="AK426" s="13">
        <v>-2.5000000000000001E-3</v>
      </c>
      <c r="AL426">
        <v>12817.89</v>
      </c>
      <c r="AM426">
        <v>1613623</v>
      </c>
      <c r="AN426">
        <v>-2019401.97</v>
      </c>
      <c r="AO426" s="12">
        <v>51</v>
      </c>
      <c r="AP426">
        <v>-78.94</v>
      </c>
      <c r="AQ426" s="13">
        <v>-3.6799999999999999E-2</v>
      </c>
      <c r="AR426" s="13">
        <v>4.2599999999999999E-2</v>
      </c>
      <c r="AS426" t="s">
        <v>572</v>
      </c>
      <c r="AU426" s="2">
        <v>44357</v>
      </c>
      <c r="AV426" t="s">
        <v>112</v>
      </c>
      <c r="AW426">
        <v>4425.5</v>
      </c>
      <c r="AX426">
        <v>4365.3500000000004</v>
      </c>
      <c r="AZ426" s="2">
        <f t="shared" si="42"/>
        <v>44356</v>
      </c>
      <c r="BA426" t="s">
        <v>77</v>
      </c>
      <c r="BB426">
        <v>125.8884</v>
      </c>
      <c r="BC426" s="8">
        <v>125.57429999999999</v>
      </c>
      <c r="BE426" t="str">
        <f t="shared" si="43"/>
        <v>TATAPOWER44356</v>
      </c>
      <c r="BF426">
        <v>1</v>
      </c>
      <c r="BH426" t="str">
        <f t="shared" si="44"/>
        <v>DIVISLAB44357</v>
      </c>
      <c r="BI426">
        <v>1</v>
      </c>
      <c r="BL426" t="str">
        <f t="shared" si="45"/>
        <v>DIVISLAB44357</v>
      </c>
      <c r="BM426">
        <v>1</v>
      </c>
      <c r="BN426">
        <f t="shared" si="46"/>
        <v>1</v>
      </c>
      <c r="BR426" t="str">
        <f t="shared" si="47"/>
        <v>TATAPOWER44356</v>
      </c>
      <c r="BS426">
        <v>1</v>
      </c>
      <c r="BT426">
        <f t="shared" si="48"/>
        <v>1</v>
      </c>
      <c r="BY426" s="12"/>
      <c r="CA426" s="12"/>
      <c r="CC426" s="13"/>
      <c r="CE426" s="13"/>
      <c r="CI426" s="12"/>
      <c r="CK426" s="13"/>
      <c r="CL426" s="13"/>
    </row>
    <row r="427" spans="1:90" x14ac:dyDescent="0.45">
      <c r="A427">
        <v>3</v>
      </c>
      <c r="B427" s="2">
        <v>44357</v>
      </c>
      <c r="C427" s="2">
        <v>44358</v>
      </c>
      <c r="D427" t="s">
        <v>27</v>
      </c>
      <c r="E427" t="s">
        <v>66</v>
      </c>
      <c r="F427" t="s">
        <v>420</v>
      </c>
      <c r="G427">
        <v>3100</v>
      </c>
      <c r="H427">
        <v>6200</v>
      </c>
      <c r="I427">
        <v>2</v>
      </c>
      <c r="J427">
        <v>277.2</v>
      </c>
      <c r="K427">
        <v>1718640</v>
      </c>
      <c r="L427">
        <v>279.64999999999998</v>
      </c>
      <c r="M427">
        <v>15189.999999999929</v>
      </c>
      <c r="N427">
        <v>466.08345000000003</v>
      </c>
      <c r="O427">
        <v>14723.916549999929</v>
      </c>
      <c r="P427">
        <v>1733829.9999999998</v>
      </c>
      <c r="Q427" t="s">
        <v>93</v>
      </c>
      <c r="R427">
        <v>2</v>
      </c>
      <c r="S427">
        <v>1</v>
      </c>
      <c r="T427">
        <v>2</v>
      </c>
      <c r="U427">
        <v>0</v>
      </c>
      <c r="V427">
        <v>900</v>
      </c>
      <c r="W427">
        <v>300</v>
      </c>
      <c r="X427">
        <v>114500</v>
      </c>
      <c r="Y427">
        <v>92500</v>
      </c>
      <c r="Z427">
        <v>4000000</v>
      </c>
      <c r="AA427">
        <v>2</v>
      </c>
      <c r="AC427" t="s">
        <v>707</v>
      </c>
      <c r="AD427" t="s">
        <v>571</v>
      </c>
      <c r="AE427" s="12">
        <v>44357.486111111109</v>
      </c>
      <c r="AF427">
        <v>1632.7449999999999</v>
      </c>
      <c r="AG427" s="12">
        <v>44358.392361111109</v>
      </c>
      <c r="AH427" s="8">
        <v>1631.556</v>
      </c>
      <c r="AI427" s="13">
        <v>-6.9999999999999999E-4</v>
      </c>
      <c r="AJ427">
        <v>-1162.33</v>
      </c>
      <c r="AK427" s="13">
        <v>-6.9999999999999999E-4</v>
      </c>
      <c r="AL427">
        <v>977.56809999999996</v>
      </c>
      <c r="AM427">
        <v>1596119.63</v>
      </c>
      <c r="AN427">
        <v>-2020564.3</v>
      </c>
      <c r="AO427" s="12">
        <v>50</v>
      </c>
      <c r="AP427">
        <v>-23.25</v>
      </c>
      <c r="AQ427" s="13">
        <v>-1.0699999999999999E-2</v>
      </c>
      <c r="AR427" s="13">
        <v>9.2999999999999992E-3</v>
      </c>
      <c r="AS427" t="s">
        <v>572</v>
      </c>
      <c r="AU427" s="2">
        <v>44357</v>
      </c>
      <c r="AV427" t="s">
        <v>66</v>
      </c>
      <c r="AW427">
        <v>277.2</v>
      </c>
      <c r="AX427">
        <v>279.64999999999998</v>
      </c>
      <c r="AZ427" s="2">
        <f t="shared" si="42"/>
        <v>44357</v>
      </c>
      <c r="BA427" t="s">
        <v>152</v>
      </c>
      <c r="BB427">
        <v>1632.7449999999999</v>
      </c>
      <c r="BC427" s="8">
        <v>1631.556</v>
      </c>
      <c r="BE427" t="str">
        <f t="shared" si="43"/>
        <v>BATAINDIA44357</v>
      </c>
      <c r="BF427">
        <v>1</v>
      </c>
      <c r="BH427" t="str">
        <f t="shared" si="44"/>
        <v>IBULHSGFIN44357</v>
      </c>
      <c r="BI427">
        <v>1</v>
      </c>
      <c r="BL427" t="str">
        <f t="shared" si="45"/>
        <v>IBULHSGFIN44357</v>
      </c>
      <c r="BM427">
        <v>1</v>
      </c>
      <c r="BN427">
        <f t="shared" si="46"/>
        <v>1</v>
      </c>
      <c r="BR427" t="str">
        <f t="shared" si="47"/>
        <v>BATAINDIA44357</v>
      </c>
      <c r="BS427">
        <v>1</v>
      </c>
      <c r="BT427">
        <f t="shared" si="48"/>
        <v>1</v>
      </c>
      <c r="BY427" s="12"/>
      <c r="CA427" s="12"/>
      <c r="CC427" s="13"/>
      <c r="CE427" s="13"/>
      <c r="CI427" s="12"/>
      <c r="CK427" s="13"/>
      <c r="CL427" s="13"/>
    </row>
    <row r="428" spans="1:90" x14ac:dyDescent="0.45">
      <c r="A428">
        <v>4</v>
      </c>
      <c r="B428" s="2">
        <v>44357</v>
      </c>
      <c r="C428" s="2">
        <v>44358</v>
      </c>
      <c r="D428" t="s">
        <v>27</v>
      </c>
      <c r="E428" t="s">
        <v>159</v>
      </c>
      <c r="F428" t="s">
        <v>465</v>
      </c>
      <c r="G428">
        <v>250</v>
      </c>
      <c r="H428">
        <v>500</v>
      </c>
      <c r="I428">
        <v>2</v>
      </c>
      <c r="J428">
        <v>3149.6</v>
      </c>
      <c r="K428">
        <v>1574800</v>
      </c>
      <c r="L428">
        <v>3145.05</v>
      </c>
      <c r="M428">
        <v>-2274.9999999998636</v>
      </c>
      <c r="N428">
        <v>424.88887499999998</v>
      </c>
      <c r="O428">
        <v>-2699.8888749998637</v>
      </c>
      <c r="P428">
        <v>1572525</v>
      </c>
      <c r="Q428" t="s">
        <v>93</v>
      </c>
      <c r="R428">
        <v>1</v>
      </c>
      <c r="S428">
        <v>0</v>
      </c>
      <c r="T428">
        <v>2</v>
      </c>
      <c r="U428">
        <v>0</v>
      </c>
      <c r="V428">
        <v>900</v>
      </c>
      <c r="W428">
        <v>300</v>
      </c>
      <c r="X428">
        <v>114000</v>
      </c>
      <c r="Y428">
        <v>92500</v>
      </c>
      <c r="Z428">
        <v>4000000</v>
      </c>
      <c r="AA428">
        <v>2</v>
      </c>
      <c r="AC428" t="s">
        <v>708</v>
      </c>
      <c r="AD428" t="s">
        <v>571</v>
      </c>
      <c r="AE428" s="12">
        <v>44357.486111111109</v>
      </c>
      <c r="AF428">
        <v>4425.7910000000002</v>
      </c>
      <c r="AG428" s="12">
        <v>44358.392361111109</v>
      </c>
      <c r="AH428" s="8">
        <v>4363.317</v>
      </c>
      <c r="AI428" s="13">
        <v>-1.41E-2</v>
      </c>
      <c r="AJ428">
        <v>-22530.66</v>
      </c>
      <c r="AK428" s="13">
        <v>-1.41E-2</v>
      </c>
      <c r="AL428">
        <v>360.64049999999997</v>
      </c>
      <c r="AM428">
        <v>1596119.63</v>
      </c>
      <c r="AN428">
        <v>-2043094.96</v>
      </c>
      <c r="AO428" s="12">
        <v>50</v>
      </c>
      <c r="AP428">
        <v>-450.61</v>
      </c>
      <c r="AQ428" s="13">
        <v>-1.5800000000000002E-2</v>
      </c>
      <c r="AR428" s="13">
        <v>1.2999999999999999E-3</v>
      </c>
      <c r="AS428" t="s">
        <v>572</v>
      </c>
      <c r="AU428" s="2">
        <v>44357</v>
      </c>
      <c r="AV428" t="s">
        <v>159</v>
      </c>
      <c r="AW428">
        <v>3149.6</v>
      </c>
      <c r="AX428">
        <v>3145.05</v>
      </c>
      <c r="AZ428" s="2">
        <f t="shared" si="42"/>
        <v>44357</v>
      </c>
      <c r="BA428" t="s">
        <v>112</v>
      </c>
      <c r="BB428">
        <v>4425.7910000000002</v>
      </c>
      <c r="BC428" s="8">
        <v>4363.317</v>
      </c>
      <c r="BE428" t="str">
        <f t="shared" si="43"/>
        <v>DIVISLAB44357</v>
      </c>
      <c r="BF428">
        <v>1</v>
      </c>
      <c r="BH428" t="str">
        <f t="shared" si="44"/>
        <v>LALPATHLAB44357</v>
      </c>
      <c r="BI428">
        <v>1</v>
      </c>
      <c r="BL428" t="str">
        <f t="shared" si="45"/>
        <v>LALPATHLAB44357</v>
      </c>
      <c r="BM428">
        <v>1</v>
      </c>
      <c r="BN428">
        <f t="shared" si="46"/>
        <v>1</v>
      </c>
      <c r="BR428" t="str">
        <f t="shared" si="47"/>
        <v>DIVISLAB44357</v>
      </c>
      <c r="BS428">
        <v>1</v>
      </c>
      <c r="BT428">
        <f t="shared" si="48"/>
        <v>1</v>
      </c>
      <c r="BY428" s="12"/>
      <c r="CA428" s="12"/>
      <c r="CC428" s="13"/>
      <c r="CE428" s="13"/>
      <c r="CI428" s="12"/>
      <c r="CK428" s="13"/>
      <c r="CL428" s="13"/>
    </row>
    <row r="429" spans="1:90" x14ac:dyDescent="0.45">
      <c r="A429">
        <v>1</v>
      </c>
      <c r="B429" s="2">
        <v>44358</v>
      </c>
      <c r="C429" s="2">
        <v>44361</v>
      </c>
      <c r="D429" t="s">
        <v>27</v>
      </c>
      <c r="E429" t="s">
        <v>175</v>
      </c>
      <c r="F429" t="s">
        <v>511</v>
      </c>
      <c r="G429">
        <v>550</v>
      </c>
      <c r="H429">
        <v>1650</v>
      </c>
      <c r="I429">
        <v>3</v>
      </c>
      <c r="J429">
        <v>1019.2666666699999</v>
      </c>
      <c r="K429">
        <v>1681790.0000054999</v>
      </c>
      <c r="L429">
        <v>987.65</v>
      </c>
      <c r="M429">
        <v>-52167.500005499955</v>
      </c>
      <c r="N429">
        <v>447.04068750074248</v>
      </c>
      <c r="O429">
        <v>-52614.540693000694</v>
      </c>
      <c r="P429">
        <v>1629622.5</v>
      </c>
      <c r="Q429" t="s">
        <v>93</v>
      </c>
      <c r="R429">
        <v>1</v>
      </c>
      <c r="S429">
        <v>0</v>
      </c>
      <c r="T429">
        <v>1</v>
      </c>
      <c r="U429">
        <v>0</v>
      </c>
      <c r="V429">
        <v>900</v>
      </c>
      <c r="W429">
        <v>300</v>
      </c>
      <c r="X429">
        <v>114000</v>
      </c>
      <c r="Y429">
        <v>92500</v>
      </c>
      <c r="Z429">
        <v>4000000</v>
      </c>
      <c r="AA429">
        <v>2</v>
      </c>
      <c r="AC429" t="s">
        <v>581</v>
      </c>
      <c r="AD429" t="s">
        <v>571</v>
      </c>
      <c r="AE429" s="12">
        <v>44357.486111111109</v>
      </c>
      <c r="AF429">
        <v>3151.1410000000001</v>
      </c>
      <c r="AG429" s="12">
        <v>44358.395833333336</v>
      </c>
      <c r="AH429" s="8">
        <v>3141.9050000000002</v>
      </c>
      <c r="AI429" s="13">
        <v>-2.8999999999999998E-3</v>
      </c>
      <c r="AJ429">
        <v>-4678.2299999999996</v>
      </c>
      <c r="AK429" s="13">
        <v>-2.8999999999999998E-3</v>
      </c>
      <c r="AL429">
        <v>506.52109999999999</v>
      </c>
      <c r="AM429">
        <v>1596119.63</v>
      </c>
      <c r="AN429">
        <v>-2047773.19</v>
      </c>
      <c r="AO429" s="12">
        <v>51</v>
      </c>
      <c r="AP429">
        <v>-91.73</v>
      </c>
      <c r="AQ429" s="13">
        <v>-4.7999999999999996E-3</v>
      </c>
      <c r="AR429" s="13">
        <v>2.3800000000000002E-2</v>
      </c>
      <c r="AS429" t="s">
        <v>572</v>
      </c>
      <c r="AU429" s="2">
        <v>44358</v>
      </c>
      <c r="AV429" t="s">
        <v>175</v>
      </c>
      <c r="AW429">
        <v>1019.2666666699999</v>
      </c>
      <c r="AX429">
        <v>987.65</v>
      </c>
      <c r="AZ429" s="2">
        <f t="shared" si="42"/>
        <v>44357</v>
      </c>
      <c r="BA429" t="s">
        <v>159</v>
      </c>
      <c r="BB429">
        <v>3151.1410000000001</v>
      </c>
      <c r="BC429" s="8">
        <v>3141.9050000000002</v>
      </c>
      <c r="BE429" t="str">
        <f t="shared" si="43"/>
        <v>LALPATHLAB44357</v>
      </c>
      <c r="BF429">
        <v>1</v>
      </c>
      <c r="BH429" t="str">
        <f t="shared" si="44"/>
        <v>APLLTD44358</v>
      </c>
      <c r="BI429">
        <v>1</v>
      </c>
      <c r="BL429" t="str">
        <f t="shared" si="45"/>
        <v>APLLTD44358</v>
      </c>
      <c r="BM429">
        <v>1</v>
      </c>
      <c r="BN429">
        <f t="shared" si="46"/>
        <v>1</v>
      </c>
      <c r="BR429" t="str">
        <f t="shared" si="47"/>
        <v>LALPATHLAB44357</v>
      </c>
      <c r="BS429">
        <v>1</v>
      </c>
      <c r="BT429">
        <f t="shared" si="48"/>
        <v>1</v>
      </c>
      <c r="BY429" s="12"/>
      <c r="CA429" s="12"/>
      <c r="CC429" s="13"/>
      <c r="CE429" s="13"/>
      <c r="CI429" s="12"/>
      <c r="CK429" s="13"/>
      <c r="CL429" s="13"/>
    </row>
    <row r="430" spans="1:90" x14ac:dyDescent="0.45">
      <c r="A430">
        <v>2</v>
      </c>
      <c r="B430" s="2">
        <v>44358</v>
      </c>
      <c r="C430" s="2">
        <v>44361</v>
      </c>
      <c r="D430" t="s">
        <v>27</v>
      </c>
      <c r="E430" t="s">
        <v>166</v>
      </c>
      <c r="F430" t="s">
        <v>477</v>
      </c>
      <c r="G430">
        <v>500</v>
      </c>
      <c r="H430">
        <v>2000</v>
      </c>
      <c r="I430">
        <v>4</v>
      </c>
      <c r="J430">
        <v>1057.95</v>
      </c>
      <c r="K430">
        <v>2115900</v>
      </c>
      <c r="L430">
        <v>1018.4875</v>
      </c>
      <c r="M430">
        <v>-78925.000000000175</v>
      </c>
      <c r="N430">
        <v>560.63812500000006</v>
      </c>
      <c r="O430">
        <v>-79485.638125000172</v>
      </c>
      <c r="P430">
        <v>2036975</v>
      </c>
      <c r="Q430" t="s">
        <v>93</v>
      </c>
      <c r="R430">
        <v>2</v>
      </c>
      <c r="S430">
        <v>1</v>
      </c>
      <c r="T430">
        <v>2</v>
      </c>
      <c r="U430">
        <v>0</v>
      </c>
      <c r="V430">
        <v>900</v>
      </c>
      <c r="W430">
        <v>300</v>
      </c>
      <c r="X430">
        <v>114500</v>
      </c>
      <c r="Y430">
        <v>92500</v>
      </c>
      <c r="Z430">
        <v>4000000</v>
      </c>
      <c r="AA430">
        <v>2</v>
      </c>
      <c r="AC430" t="s">
        <v>616</v>
      </c>
      <c r="AD430" t="s">
        <v>571</v>
      </c>
      <c r="AE430" s="12">
        <v>44357.489583333336</v>
      </c>
      <c r="AF430">
        <v>277.53199999999998</v>
      </c>
      <c r="AG430" s="12">
        <v>44358.395833333336</v>
      </c>
      <c r="AH430" s="8">
        <v>279.2704</v>
      </c>
      <c r="AI430" s="13">
        <v>6.3E-3</v>
      </c>
      <c r="AJ430">
        <v>9992.3700000000008</v>
      </c>
      <c r="AK430" s="13">
        <v>6.3E-3</v>
      </c>
      <c r="AL430">
        <v>5748.03</v>
      </c>
      <c r="AM430">
        <v>1595262.25</v>
      </c>
      <c r="AN430">
        <v>-2037780.81</v>
      </c>
      <c r="AO430" s="12">
        <v>50</v>
      </c>
      <c r="AP430">
        <v>199.85</v>
      </c>
      <c r="AQ430" s="13">
        <v>-7.0000000000000001E-3</v>
      </c>
      <c r="AR430" s="13">
        <v>5.8099999999999999E-2</v>
      </c>
      <c r="AS430" t="s">
        <v>572</v>
      </c>
      <c r="AU430" s="2">
        <v>44358</v>
      </c>
      <c r="AV430" t="s">
        <v>166</v>
      </c>
      <c r="AW430">
        <v>1057.95</v>
      </c>
      <c r="AX430">
        <v>1018.4875</v>
      </c>
      <c r="AZ430" s="2">
        <f t="shared" si="42"/>
        <v>44357</v>
      </c>
      <c r="BA430" t="s">
        <v>66</v>
      </c>
      <c r="BB430">
        <v>277.53199999999998</v>
      </c>
      <c r="BC430" s="8">
        <v>279.2704</v>
      </c>
      <c r="BE430" t="str">
        <f t="shared" si="43"/>
        <v>IBULHSGFIN44357</v>
      </c>
      <c r="BF430">
        <v>1</v>
      </c>
      <c r="BH430" t="str">
        <f t="shared" si="44"/>
        <v>AUBANK44358</v>
      </c>
      <c r="BI430">
        <v>1</v>
      </c>
      <c r="BL430" t="str">
        <f t="shared" si="45"/>
        <v>AUBANK44358</v>
      </c>
      <c r="BM430">
        <v>1</v>
      </c>
      <c r="BN430">
        <f t="shared" si="46"/>
        <v>1</v>
      </c>
      <c r="BR430" t="str">
        <f t="shared" si="47"/>
        <v>IBULHSGFIN44357</v>
      </c>
      <c r="BS430">
        <v>1</v>
      </c>
      <c r="BT430">
        <f t="shared" si="48"/>
        <v>1</v>
      </c>
      <c r="BY430" s="12"/>
      <c r="CA430" s="12"/>
      <c r="CC430" s="13"/>
      <c r="CE430" s="13"/>
      <c r="CI430" s="12"/>
      <c r="CK430" s="13"/>
      <c r="CL430" s="13"/>
    </row>
    <row r="431" spans="1:90" x14ac:dyDescent="0.45">
      <c r="A431">
        <v>3</v>
      </c>
      <c r="B431" s="2">
        <v>44358</v>
      </c>
      <c r="C431" s="2">
        <v>44361</v>
      </c>
      <c r="D431" t="s">
        <v>27</v>
      </c>
      <c r="E431" t="s">
        <v>70</v>
      </c>
      <c r="F431" t="s">
        <v>503</v>
      </c>
      <c r="G431">
        <v>4200</v>
      </c>
      <c r="H431">
        <v>12600</v>
      </c>
      <c r="I431">
        <v>3</v>
      </c>
      <c r="J431">
        <v>162.85</v>
      </c>
      <c r="K431">
        <v>2051910</v>
      </c>
      <c r="L431">
        <v>157.08333332999999</v>
      </c>
      <c r="M431">
        <v>-72660.000042000087</v>
      </c>
      <c r="N431">
        <v>544.20659999433008</v>
      </c>
      <c r="O431">
        <v>-73204.206641994417</v>
      </c>
      <c r="P431">
        <v>1979249.9999579999</v>
      </c>
      <c r="Q431" t="s">
        <v>93</v>
      </c>
      <c r="R431">
        <v>1</v>
      </c>
      <c r="S431">
        <v>0</v>
      </c>
      <c r="T431">
        <v>2</v>
      </c>
      <c r="U431">
        <v>0</v>
      </c>
      <c r="V431">
        <v>900</v>
      </c>
      <c r="W431">
        <v>300</v>
      </c>
      <c r="X431">
        <v>114000</v>
      </c>
      <c r="Y431">
        <v>92500</v>
      </c>
      <c r="Z431">
        <v>4000000</v>
      </c>
      <c r="AA431">
        <v>2</v>
      </c>
      <c r="AC431" t="s">
        <v>709</v>
      </c>
      <c r="AD431" t="s">
        <v>571</v>
      </c>
      <c r="AE431" s="12">
        <v>44358.486111111109</v>
      </c>
      <c r="AF431">
        <v>1019.86</v>
      </c>
      <c r="AG431" s="12">
        <v>44361.392361111109</v>
      </c>
      <c r="AH431" s="8">
        <v>987.15530000000001</v>
      </c>
      <c r="AI431" s="13">
        <v>-3.2099999999999997E-2</v>
      </c>
      <c r="AJ431">
        <v>-51065.62</v>
      </c>
      <c r="AK431" s="13">
        <v>-3.2099999999999997E-2</v>
      </c>
      <c r="AL431">
        <v>1561.434</v>
      </c>
      <c r="AM431">
        <v>1592443.88</v>
      </c>
      <c r="AN431">
        <v>-2088846.43</v>
      </c>
      <c r="AO431" s="12">
        <v>50</v>
      </c>
      <c r="AP431">
        <v>-1021.31</v>
      </c>
      <c r="AQ431" s="13">
        <v>-3.2199999999999999E-2</v>
      </c>
      <c r="AR431" s="13">
        <v>6.7999999999999996E-3</v>
      </c>
      <c r="AS431" t="s">
        <v>572</v>
      </c>
      <c r="AU431" s="2">
        <v>44358</v>
      </c>
      <c r="AV431" t="s">
        <v>70</v>
      </c>
      <c r="AW431">
        <v>162.85</v>
      </c>
      <c r="AX431">
        <v>157.08333332999999</v>
      </c>
      <c r="AZ431" s="2">
        <f t="shared" si="42"/>
        <v>44358</v>
      </c>
      <c r="BA431" t="s">
        <v>175</v>
      </c>
      <c r="BB431">
        <v>1019.86</v>
      </c>
      <c r="BC431" s="8">
        <v>987.15530000000001</v>
      </c>
      <c r="BE431" t="str">
        <f t="shared" si="43"/>
        <v>APLLTD44358</v>
      </c>
      <c r="BF431">
        <v>1</v>
      </c>
      <c r="BH431" t="str">
        <f t="shared" si="44"/>
        <v>COALINDIA44358</v>
      </c>
      <c r="BI431">
        <v>1</v>
      </c>
      <c r="BL431" t="str">
        <f t="shared" si="45"/>
        <v>COALINDIA44358</v>
      </c>
      <c r="BM431">
        <v>1</v>
      </c>
      <c r="BN431">
        <f t="shared" si="46"/>
        <v>1</v>
      </c>
      <c r="BR431" t="str">
        <f t="shared" si="47"/>
        <v>APLLTD44358</v>
      </c>
      <c r="BS431">
        <v>1</v>
      </c>
      <c r="BT431">
        <f t="shared" si="48"/>
        <v>1</v>
      </c>
      <c r="BY431" s="12"/>
      <c r="CA431" s="12"/>
      <c r="CC431" s="13"/>
      <c r="CE431" s="13"/>
      <c r="CI431" s="12"/>
      <c r="CK431" s="13"/>
      <c r="CL431" s="13"/>
    </row>
    <row r="432" spans="1:90" x14ac:dyDescent="0.45">
      <c r="A432">
        <v>4</v>
      </c>
      <c r="B432" s="2">
        <v>44358</v>
      </c>
      <c r="C432" s="2">
        <v>44361</v>
      </c>
      <c r="D432" t="s">
        <v>27</v>
      </c>
      <c r="E432" t="s">
        <v>67</v>
      </c>
      <c r="F432" t="s">
        <v>401</v>
      </c>
      <c r="G432">
        <v>275</v>
      </c>
      <c r="H432">
        <v>825</v>
      </c>
      <c r="I432">
        <v>3</v>
      </c>
      <c r="J432">
        <v>2287.4499999999998</v>
      </c>
      <c r="K432">
        <v>1887146.2499999998</v>
      </c>
      <c r="L432">
        <v>2181.3000000000002</v>
      </c>
      <c r="M432">
        <v>-87573.749999999694</v>
      </c>
      <c r="N432">
        <v>497.70703125</v>
      </c>
      <c r="O432">
        <v>-88071.457031249694</v>
      </c>
      <c r="P432">
        <v>1799572.5000000002</v>
      </c>
      <c r="Q432" t="s">
        <v>93</v>
      </c>
      <c r="R432">
        <v>2</v>
      </c>
      <c r="S432">
        <v>1</v>
      </c>
      <c r="T432">
        <v>1</v>
      </c>
      <c r="U432">
        <v>0</v>
      </c>
      <c r="V432">
        <v>900</v>
      </c>
      <c r="W432">
        <v>300</v>
      </c>
      <c r="X432">
        <v>114500</v>
      </c>
      <c r="Y432">
        <v>92500</v>
      </c>
      <c r="Z432">
        <v>4000000</v>
      </c>
      <c r="AA432">
        <v>2</v>
      </c>
      <c r="AC432" t="s">
        <v>700</v>
      </c>
      <c r="AD432" t="s">
        <v>571</v>
      </c>
      <c r="AE432" s="12">
        <v>44358.486111111109</v>
      </c>
      <c r="AF432">
        <v>162.91419999999999</v>
      </c>
      <c r="AG432" s="12">
        <v>44361.395833333336</v>
      </c>
      <c r="AH432" s="8">
        <v>156.99279999999999</v>
      </c>
      <c r="AI432" s="13">
        <v>-3.6299999999999999E-2</v>
      </c>
      <c r="AJ432">
        <v>-57880.160000000003</v>
      </c>
      <c r="AK432" s="13">
        <v>-3.6299999999999999E-2</v>
      </c>
      <c r="AL432">
        <v>9774.7420000000002</v>
      </c>
      <c r="AM432">
        <v>1592443.88</v>
      </c>
      <c r="AN432">
        <v>-2146726.59</v>
      </c>
      <c r="AO432" s="12">
        <v>51</v>
      </c>
      <c r="AP432">
        <v>-1134.9100000000001</v>
      </c>
      <c r="AQ432" s="13">
        <v>-3.6299999999999999E-2</v>
      </c>
      <c r="AR432" s="13">
        <v>6.4000000000000003E-3</v>
      </c>
      <c r="AS432" t="s">
        <v>572</v>
      </c>
      <c r="AU432" s="2">
        <v>44358</v>
      </c>
      <c r="AV432" t="s">
        <v>67</v>
      </c>
      <c r="AW432">
        <v>2287.4499999999998</v>
      </c>
      <c r="AX432">
        <v>2181.3000000000002</v>
      </c>
      <c r="AZ432" s="2">
        <f t="shared" si="42"/>
        <v>44358</v>
      </c>
      <c r="BA432" t="s">
        <v>70</v>
      </c>
      <c r="BB432">
        <v>162.91419999999999</v>
      </c>
      <c r="BC432" s="8">
        <v>156.99279999999999</v>
      </c>
      <c r="BE432" t="str">
        <f t="shared" si="43"/>
        <v>COALINDIA44358</v>
      </c>
      <c r="BF432">
        <v>1</v>
      </c>
      <c r="BH432" t="str">
        <f t="shared" si="44"/>
        <v>PEL44358</v>
      </c>
      <c r="BI432">
        <v>1</v>
      </c>
      <c r="BL432" t="str">
        <f t="shared" si="45"/>
        <v>PEL44358</v>
      </c>
      <c r="BM432">
        <v>1</v>
      </c>
      <c r="BN432">
        <f t="shared" si="46"/>
        <v>1</v>
      </c>
      <c r="BR432" t="str">
        <f t="shared" si="47"/>
        <v>COALINDIA44358</v>
      </c>
      <c r="BS432">
        <v>1</v>
      </c>
      <c r="BT432">
        <f t="shared" si="48"/>
        <v>1</v>
      </c>
      <c r="BY432" s="12"/>
      <c r="CA432" s="12"/>
      <c r="CC432" s="13"/>
      <c r="CE432" s="13"/>
      <c r="CI432" s="12"/>
      <c r="CK432" s="13"/>
      <c r="CL432" s="13"/>
    </row>
    <row r="433" spans="1:90" x14ac:dyDescent="0.45">
      <c r="A433">
        <v>1</v>
      </c>
      <c r="B433" s="2">
        <v>44362</v>
      </c>
      <c r="C433" s="2">
        <v>44363</v>
      </c>
      <c r="D433" t="s">
        <v>27</v>
      </c>
      <c r="E433" t="s">
        <v>47</v>
      </c>
      <c r="F433" t="s">
        <v>414</v>
      </c>
      <c r="G433">
        <v>10500</v>
      </c>
      <c r="H433">
        <v>21000</v>
      </c>
      <c r="I433">
        <v>2</v>
      </c>
      <c r="J433">
        <v>70.150000000000006</v>
      </c>
      <c r="K433">
        <v>1473150.0000000002</v>
      </c>
      <c r="L433">
        <v>69.599999999999994</v>
      </c>
      <c r="M433">
        <v>-11550.000000000238</v>
      </c>
      <c r="N433">
        <v>396.19125000000003</v>
      </c>
      <c r="O433">
        <v>-11946.191250000238</v>
      </c>
      <c r="P433">
        <v>1461599.9999999998</v>
      </c>
      <c r="Q433" t="s">
        <v>93</v>
      </c>
      <c r="R433">
        <v>1</v>
      </c>
      <c r="S433">
        <v>0</v>
      </c>
      <c r="T433">
        <v>1</v>
      </c>
      <c r="U433">
        <v>0</v>
      </c>
      <c r="V433">
        <v>900</v>
      </c>
      <c r="W433">
        <v>300</v>
      </c>
      <c r="X433">
        <v>114000</v>
      </c>
      <c r="Y433">
        <v>92500</v>
      </c>
      <c r="Z433">
        <v>4000000</v>
      </c>
      <c r="AA433">
        <v>2</v>
      </c>
      <c r="AC433" t="s">
        <v>672</v>
      </c>
      <c r="AD433" t="s">
        <v>571</v>
      </c>
      <c r="AE433" s="12">
        <v>44358.489583333336</v>
      </c>
      <c r="AF433">
        <v>1058.4659999999999</v>
      </c>
      <c r="AG433" s="12">
        <v>44361.395833333336</v>
      </c>
      <c r="AH433" s="8">
        <v>1018.73</v>
      </c>
      <c r="AI433" s="13">
        <v>-3.7499999999999999E-2</v>
      </c>
      <c r="AJ433">
        <v>-59781.71</v>
      </c>
      <c r="AK433" s="13">
        <v>-3.7499999999999999E-2</v>
      </c>
      <c r="AL433">
        <v>1504.4839999999999</v>
      </c>
      <c r="AM433">
        <v>1592444.38</v>
      </c>
      <c r="AN433">
        <v>-2206508.2999999998</v>
      </c>
      <c r="AO433" s="12">
        <v>50</v>
      </c>
      <c r="AP433">
        <v>-1195.6300000000001</v>
      </c>
      <c r="AQ433" s="13">
        <v>-3.7499999999999999E-2</v>
      </c>
      <c r="AR433" s="13">
        <v>3.5999999999999999E-3</v>
      </c>
      <c r="AS433" t="s">
        <v>572</v>
      </c>
      <c r="AU433" s="2">
        <v>44362</v>
      </c>
      <c r="AV433" t="s">
        <v>47</v>
      </c>
      <c r="AW433">
        <v>70.150000000000006</v>
      </c>
      <c r="AX433">
        <v>69.599999999999994</v>
      </c>
      <c r="AZ433" s="2">
        <f t="shared" si="42"/>
        <v>44358</v>
      </c>
      <c r="BA433" t="s">
        <v>166</v>
      </c>
      <c r="BB433">
        <v>1058.4659999999999</v>
      </c>
      <c r="BC433" s="8">
        <v>1018.73</v>
      </c>
      <c r="BE433" t="str">
        <f t="shared" si="43"/>
        <v>AUBANK44358</v>
      </c>
      <c r="BF433">
        <v>1</v>
      </c>
      <c r="BH433" t="str">
        <f t="shared" si="44"/>
        <v>BHEL44362</v>
      </c>
      <c r="BI433">
        <v>1</v>
      </c>
      <c r="BL433" t="str">
        <f t="shared" si="45"/>
        <v>BHEL44362</v>
      </c>
      <c r="BM433">
        <v>1</v>
      </c>
      <c r="BN433">
        <f t="shared" si="46"/>
        <v>1</v>
      </c>
      <c r="BR433" t="str">
        <f t="shared" si="47"/>
        <v>AUBANK44358</v>
      </c>
      <c r="BS433">
        <v>1</v>
      </c>
      <c r="BT433">
        <f t="shared" si="48"/>
        <v>1</v>
      </c>
      <c r="BY433" s="12"/>
      <c r="CA433" s="12"/>
      <c r="CC433" s="13"/>
      <c r="CE433" s="13"/>
      <c r="CI433" s="12"/>
      <c r="CK433" s="13"/>
      <c r="CL433" s="13"/>
    </row>
    <row r="434" spans="1:90" x14ac:dyDescent="0.45">
      <c r="A434">
        <v>2</v>
      </c>
      <c r="B434" s="2">
        <v>44362</v>
      </c>
      <c r="C434" s="2">
        <v>44363</v>
      </c>
      <c r="D434" t="s">
        <v>27</v>
      </c>
      <c r="E434" t="s">
        <v>161</v>
      </c>
      <c r="F434" t="s">
        <v>471</v>
      </c>
      <c r="G434">
        <v>1250</v>
      </c>
      <c r="H434">
        <v>2500</v>
      </c>
      <c r="I434">
        <v>2</v>
      </c>
      <c r="J434">
        <v>651</v>
      </c>
      <c r="K434">
        <v>1627500</v>
      </c>
      <c r="L434">
        <v>650.20000000000005</v>
      </c>
      <c r="M434">
        <v>-1999.9999999998863</v>
      </c>
      <c r="N434">
        <v>439.15500000000003</v>
      </c>
      <c r="O434">
        <v>-2439.1549999998865</v>
      </c>
      <c r="P434">
        <v>1625500</v>
      </c>
      <c r="Q434" t="s">
        <v>93</v>
      </c>
      <c r="R434">
        <v>1</v>
      </c>
      <c r="S434">
        <v>0</v>
      </c>
      <c r="T434">
        <v>2</v>
      </c>
      <c r="U434">
        <v>0</v>
      </c>
      <c r="V434">
        <v>900</v>
      </c>
      <c r="W434">
        <v>300</v>
      </c>
      <c r="X434">
        <v>114000</v>
      </c>
      <c r="Y434">
        <v>92500</v>
      </c>
      <c r="Z434">
        <v>4000000</v>
      </c>
      <c r="AA434">
        <v>2</v>
      </c>
      <c r="AC434" t="s">
        <v>597</v>
      </c>
      <c r="AD434" t="s">
        <v>571</v>
      </c>
      <c r="AE434" s="12">
        <v>44358.489583333336</v>
      </c>
      <c r="AF434">
        <v>2288.5940000000001</v>
      </c>
      <c r="AG434" s="12">
        <v>44361.395833333336</v>
      </c>
      <c r="AH434" s="8">
        <v>2175.8719999999998</v>
      </c>
      <c r="AI434" s="13">
        <v>-4.9299999999999997E-2</v>
      </c>
      <c r="AJ434">
        <v>-78433.98</v>
      </c>
      <c r="AK434" s="13">
        <v>-4.9299999999999997E-2</v>
      </c>
      <c r="AL434">
        <v>695.81790000000001</v>
      </c>
      <c r="AM434">
        <v>1592444.25</v>
      </c>
      <c r="AN434">
        <v>-2284942.2799999998</v>
      </c>
      <c r="AO434" s="12">
        <v>50</v>
      </c>
      <c r="AP434">
        <v>-1568.68</v>
      </c>
      <c r="AQ434" s="13">
        <v>-5.3600000000000002E-2</v>
      </c>
      <c r="AR434" s="13">
        <v>2.8E-3</v>
      </c>
      <c r="AS434" t="s">
        <v>572</v>
      </c>
      <c r="AU434" s="2">
        <v>44362</v>
      </c>
      <c r="AV434" t="s">
        <v>161</v>
      </c>
      <c r="AW434">
        <v>651</v>
      </c>
      <c r="AX434">
        <v>650.20000000000005</v>
      </c>
      <c r="AZ434" s="2">
        <f t="shared" si="42"/>
        <v>44358</v>
      </c>
      <c r="BA434" t="s">
        <v>67</v>
      </c>
      <c r="BB434">
        <v>2288.5940000000001</v>
      </c>
      <c r="BC434" s="8">
        <v>2175.8719999999998</v>
      </c>
      <c r="BE434" t="str">
        <f t="shared" si="43"/>
        <v>PEL44358</v>
      </c>
      <c r="BF434">
        <v>1</v>
      </c>
      <c r="BH434" t="str">
        <f t="shared" si="44"/>
        <v>GUJGASLTD44362</v>
      </c>
      <c r="BI434">
        <v>1</v>
      </c>
      <c r="BL434" t="str">
        <f t="shared" si="45"/>
        <v>GUJGASLTD44362</v>
      </c>
      <c r="BM434">
        <v>1</v>
      </c>
      <c r="BN434">
        <f t="shared" si="46"/>
        <v>1</v>
      </c>
      <c r="BR434" t="str">
        <f t="shared" si="47"/>
        <v>PEL44358</v>
      </c>
      <c r="BS434">
        <v>1</v>
      </c>
      <c r="BT434">
        <f t="shared" si="48"/>
        <v>1</v>
      </c>
      <c r="BY434" s="12"/>
      <c r="CA434" s="12"/>
      <c r="CC434" s="13"/>
      <c r="CE434" s="13"/>
      <c r="CI434" s="12"/>
      <c r="CK434" s="13"/>
      <c r="CL434" s="13"/>
    </row>
    <row r="435" spans="1:90" x14ac:dyDescent="0.45">
      <c r="A435">
        <v>1</v>
      </c>
      <c r="B435" s="2">
        <v>44363</v>
      </c>
      <c r="C435" s="2">
        <v>44364</v>
      </c>
      <c r="D435" t="s">
        <v>27</v>
      </c>
      <c r="E435" t="s">
        <v>158</v>
      </c>
      <c r="F435" t="s">
        <v>446</v>
      </c>
      <c r="G435">
        <v>425</v>
      </c>
      <c r="H435">
        <v>1275</v>
      </c>
      <c r="I435">
        <v>3</v>
      </c>
      <c r="J435">
        <v>1558.25</v>
      </c>
      <c r="K435">
        <v>1986768.75</v>
      </c>
      <c r="L435">
        <v>1505.45</v>
      </c>
      <c r="M435">
        <v>-67319.999999999942</v>
      </c>
      <c r="N435">
        <v>527.33936249999999</v>
      </c>
      <c r="O435">
        <v>-67847.339362499944</v>
      </c>
      <c r="P435">
        <v>1919448.75</v>
      </c>
      <c r="Q435" t="s">
        <v>93</v>
      </c>
      <c r="R435">
        <v>1</v>
      </c>
      <c r="S435">
        <v>0</v>
      </c>
      <c r="T435">
        <v>1</v>
      </c>
      <c r="U435">
        <v>0</v>
      </c>
      <c r="V435">
        <v>900</v>
      </c>
      <c r="W435">
        <v>300</v>
      </c>
      <c r="X435">
        <v>114000</v>
      </c>
      <c r="Y435">
        <v>92500</v>
      </c>
      <c r="Z435">
        <v>4000000</v>
      </c>
      <c r="AA435">
        <v>2</v>
      </c>
      <c r="AC435" t="s">
        <v>610</v>
      </c>
      <c r="AD435" t="s">
        <v>571</v>
      </c>
      <c r="AE435" s="12">
        <v>44362.486111111109</v>
      </c>
      <c r="AF435">
        <v>70.193730000000002</v>
      </c>
      <c r="AG435" s="12">
        <v>44363.392361111109</v>
      </c>
      <c r="AH435" s="8">
        <v>69.565190000000001</v>
      </c>
      <c r="AI435" s="13">
        <v>-8.9999999999999993E-3</v>
      </c>
      <c r="AJ435">
        <v>-13815.8</v>
      </c>
      <c r="AK435" s="13">
        <v>-8.9999999999999993E-3</v>
      </c>
      <c r="AL435">
        <v>21982.18</v>
      </c>
      <c r="AM435">
        <v>1543011.5</v>
      </c>
      <c r="AN435">
        <v>-2298758.08</v>
      </c>
      <c r="AO435" s="12">
        <v>50</v>
      </c>
      <c r="AP435">
        <v>-276.32</v>
      </c>
      <c r="AQ435" s="13">
        <v>-1.6299999999999999E-2</v>
      </c>
      <c r="AR435" s="13">
        <v>1.43E-2</v>
      </c>
      <c r="AS435" t="s">
        <v>572</v>
      </c>
      <c r="AU435" s="2">
        <v>44363</v>
      </c>
      <c r="AV435" t="s">
        <v>158</v>
      </c>
      <c r="AW435">
        <v>1558.25</v>
      </c>
      <c r="AX435">
        <v>1505.45</v>
      </c>
      <c r="AZ435" s="2">
        <f t="shared" si="42"/>
        <v>44362</v>
      </c>
      <c r="BA435" t="s">
        <v>47</v>
      </c>
      <c r="BB435">
        <v>70.193730000000002</v>
      </c>
      <c r="BC435" s="8">
        <v>69.565190000000001</v>
      </c>
      <c r="BE435" t="str">
        <f t="shared" si="43"/>
        <v>BHEL44362</v>
      </c>
      <c r="BF435">
        <v>1</v>
      </c>
      <c r="BH435" t="str">
        <f t="shared" si="44"/>
        <v>ICICIGI44363</v>
      </c>
      <c r="BI435">
        <v>1</v>
      </c>
      <c r="BL435" t="str">
        <f t="shared" si="45"/>
        <v>ICICIGI44363</v>
      </c>
      <c r="BM435">
        <v>1</v>
      </c>
      <c r="BN435">
        <f t="shared" si="46"/>
        <v>1</v>
      </c>
      <c r="BR435" t="str">
        <f t="shared" si="47"/>
        <v>BHEL44362</v>
      </c>
      <c r="BS435">
        <v>1</v>
      </c>
      <c r="BT435">
        <f t="shared" si="48"/>
        <v>1</v>
      </c>
      <c r="BY435" s="12"/>
      <c r="CA435" s="12"/>
      <c r="CC435" s="13"/>
      <c r="CE435" s="13"/>
      <c r="CI435" s="12"/>
      <c r="CK435" s="13"/>
      <c r="CL435" s="13"/>
    </row>
    <row r="436" spans="1:90" x14ac:dyDescent="0.45">
      <c r="A436">
        <v>1</v>
      </c>
      <c r="B436" s="2">
        <v>44364</v>
      </c>
      <c r="C436" s="2">
        <v>44365</v>
      </c>
      <c r="D436" t="s">
        <v>27</v>
      </c>
      <c r="E436" t="s">
        <v>161</v>
      </c>
      <c r="F436" t="s">
        <v>471</v>
      </c>
      <c r="G436">
        <v>1250</v>
      </c>
      <c r="H436">
        <v>2500</v>
      </c>
      <c r="I436">
        <v>2</v>
      </c>
      <c r="J436">
        <v>667.5</v>
      </c>
      <c r="K436">
        <v>1668750</v>
      </c>
      <c r="L436">
        <v>661.95</v>
      </c>
      <c r="M436">
        <v>-13874.999999999887</v>
      </c>
      <c r="N436">
        <v>448.68937499999998</v>
      </c>
      <c r="O436">
        <v>-14323.689374999887</v>
      </c>
      <c r="P436">
        <v>1654875</v>
      </c>
      <c r="Q436" t="s">
        <v>93</v>
      </c>
      <c r="R436">
        <v>2</v>
      </c>
      <c r="S436">
        <v>1</v>
      </c>
      <c r="T436">
        <v>1</v>
      </c>
      <c r="U436">
        <v>0</v>
      </c>
      <c r="V436">
        <v>900</v>
      </c>
      <c r="W436">
        <v>300</v>
      </c>
      <c r="X436">
        <v>114500</v>
      </c>
      <c r="Y436">
        <v>92500</v>
      </c>
      <c r="Z436">
        <v>4000000</v>
      </c>
      <c r="AA436">
        <v>2</v>
      </c>
      <c r="AC436" t="s">
        <v>710</v>
      </c>
      <c r="AD436" t="s">
        <v>571</v>
      </c>
      <c r="AE436" s="12">
        <v>44362.486111111109</v>
      </c>
      <c r="AF436">
        <v>651.00350000000003</v>
      </c>
      <c r="AG436" s="12">
        <v>44363.395833333336</v>
      </c>
      <c r="AH436" s="8">
        <v>649.5498</v>
      </c>
      <c r="AI436" s="13">
        <v>-2.2000000000000001E-3</v>
      </c>
      <c r="AJ436">
        <v>-3445.57</v>
      </c>
      <c r="AK436" s="13">
        <v>-2.2000000000000001E-3</v>
      </c>
      <c r="AL436">
        <v>2370.2049999999999</v>
      </c>
      <c r="AM436">
        <v>1543011.63</v>
      </c>
      <c r="AN436">
        <v>-2302203.65</v>
      </c>
      <c r="AO436" s="12">
        <v>51</v>
      </c>
      <c r="AP436">
        <v>-67.56</v>
      </c>
      <c r="AQ436" s="13">
        <v>-1.3100000000000001E-2</v>
      </c>
      <c r="AR436" s="13">
        <v>1.0999999999999999E-2</v>
      </c>
      <c r="AS436" t="s">
        <v>572</v>
      </c>
      <c r="AU436" s="2">
        <v>44364</v>
      </c>
      <c r="AV436" t="s">
        <v>161</v>
      </c>
      <c r="AW436">
        <v>667.5</v>
      </c>
      <c r="AX436">
        <v>661.95</v>
      </c>
      <c r="AZ436" s="2">
        <f t="shared" si="42"/>
        <v>44362</v>
      </c>
      <c r="BA436" t="s">
        <v>161</v>
      </c>
      <c r="BB436">
        <v>651.00350000000003</v>
      </c>
      <c r="BC436" s="8">
        <v>649.5498</v>
      </c>
      <c r="BE436" t="str">
        <f t="shared" si="43"/>
        <v>GUJGASLTD44362</v>
      </c>
      <c r="BF436">
        <v>1</v>
      </c>
      <c r="BH436" t="str">
        <f t="shared" si="44"/>
        <v>GUJGASLTD44364</v>
      </c>
      <c r="BI436">
        <v>1</v>
      </c>
      <c r="BL436" t="str">
        <f t="shared" si="45"/>
        <v>GUJGASLTD44364</v>
      </c>
      <c r="BM436">
        <v>1</v>
      </c>
      <c r="BN436">
        <f t="shared" si="46"/>
        <v>1</v>
      </c>
      <c r="BR436" t="str">
        <f t="shared" si="47"/>
        <v>GUJGASLTD44362</v>
      </c>
      <c r="BS436">
        <v>1</v>
      </c>
      <c r="BT436">
        <f t="shared" si="48"/>
        <v>1</v>
      </c>
      <c r="BY436" s="12"/>
      <c r="CA436" s="12"/>
      <c r="CC436" s="13"/>
      <c r="CE436" s="13"/>
      <c r="CI436" s="12"/>
      <c r="CK436" s="13"/>
      <c r="CL436" s="13"/>
    </row>
    <row r="437" spans="1:90" x14ac:dyDescent="0.45">
      <c r="A437">
        <v>2</v>
      </c>
      <c r="B437" s="2">
        <v>44364</v>
      </c>
      <c r="C437" s="2">
        <v>44365</v>
      </c>
      <c r="D437" t="s">
        <v>27</v>
      </c>
      <c r="E437" t="s">
        <v>174</v>
      </c>
      <c r="F437" t="s">
        <v>508</v>
      </c>
      <c r="G437">
        <v>1250</v>
      </c>
      <c r="H437">
        <v>2500</v>
      </c>
      <c r="I437">
        <v>2</v>
      </c>
      <c r="J437">
        <v>670.9</v>
      </c>
      <c r="K437">
        <v>1677250</v>
      </c>
      <c r="L437">
        <v>663.65</v>
      </c>
      <c r="M437">
        <v>-18125</v>
      </c>
      <c r="N437">
        <v>450.41062499999998</v>
      </c>
      <c r="O437">
        <v>-18575.410625</v>
      </c>
      <c r="P437">
        <v>1659125</v>
      </c>
      <c r="Q437" t="s">
        <v>93</v>
      </c>
      <c r="R437">
        <v>1</v>
      </c>
      <c r="S437">
        <v>0</v>
      </c>
      <c r="T437">
        <v>2</v>
      </c>
      <c r="U437">
        <v>0</v>
      </c>
      <c r="V437">
        <v>900</v>
      </c>
      <c r="W437">
        <v>300</v>
      </c>
      <c r="X437">
        <v>114000</v>
      </c>
      <c r="Y437">
        <v>92500</v>
      </c>
      <c r="Z437">
        <v>4000000</v>
      </c>
      <c r="AA437">
        <v>2</v>
      </c>
      <c r="AC437" t="s">
        <v>644</v>
      </c>
      <c r="AD437" t="s">
        <v>571</v>
      </c>
      <c r="AE437" s="12">
        <v>44363.486111111109</v>
      </c>
      <c r="AF437">
        <v>1559.03</v>
      </c>
      <c r="AG437" s="12">
        <v>44364.392361111109</v>
      </c>
      <c r="AH437" s="8">
        <v>1504.6980000000001</v>
      </c>
      <c r="AI437" s="13">
        <v>-3.49E-2</v>
      </c>
      <c r="AJ437">
        <v>-53653.45</v>
      </c>
      <c r="AK437" s="13">
        <v>-3.4799999999999998E-2</v>
      </c>
      <c r="AL437">
        <v>987.51099999999997</v>
      </c>
      <c r="AM437">
        <v>1539559.25</v>
      </c>
      <c r="AN437">
        <v>-2355857.1</v>
      </c>
      <c r="AO437" s="12">
        <v>50</v>
      </c>
      <c r="AP437">
        <v>-1073.07</v>
      </c>
      <c r="AQ437" s="13">
        <v>-4.4400000000000002E-2</v>
      </c>
      <c r="AR437" s="13">
        <v>1.2999999999999999E-3</v>
      </c>
      <c r="AS437" t="s">
        <v>572</v>
      </c>
      <c r="AU437" s="2">
        <v>44364</v>
      </c>
      <c r="AV437" t="s">
        <v>174</v>
      </c>
      <c r="AW437">
        <v>670.9</v>
      </c>
      <c r="AX437">
        <v>663.65</v>
      </c>
      <c r="AZ437" s="2">
        <f t="shared" si="42"/>
        <v>44363</v>
      </c>
      <c r="BA437" t="s">
        <v>158</v>
      </c>
      <c r="BB437">
        <v>1559.03</v>
      </c>
      <c r="BC437" s="8">
        <v>1504.6980000000001</v>
      </c>
      <c r="BE437" t="str">
        <f t="shared" si="43"/>
        <v>ICICIGI44363</v>
      </c>
      <c r="BF437">
        <v>1</v>
      </c>
      <c r="BH437" t="str">
        <f t="shared" si="44"/>
        <v>MCDOWELL_N44364</v>
      </c>
      <c r="BI437">
        <v>1</v>
      </c>
      <c r="BL437" t="str">
        <f t="shared" si="45"/>
        <v>MCDOWELL_N44364</v>
      </c>
      <c r="BM437">
        <v>1</v>
      </c>
      <c r="BN437">
        <f t="shared" si="46"/>
        <v>1</v>
      </c>
      <c r="BR437" t="str">
        <f t="shared" si="47"/>
        <v>ICICIGI44363</v>
      </c>
      <c r="BS437">
        <v>1</v>
      </c>
      <c r="BT437">
        <f t="shared" si="48"/>
        <v>1</v>
      </c>
      <c r="BY437" s="12"/>
      <c r="CA437" s="12"/>
      <c r="CC437" s="13"/>
      <c r="CE437" s="13"/>
      <c r="CI437" s="12"/>
      <c r="CK437" s="13"/>
      <c r="CL437" s="13"/>
    </row>
    <row r="438" spans="1:90" x14ac:dyDescent="0.45">
      <c r="A438">
        <v>3</v>
      </c>
      <c r="B438" s="2">
        <v>44364</v>
      </c>
      <c r="C438" s="2">
        <v>44365</v>
      </c>
      <c r="D438" t="s">
        <v>27</v>
      </c>
      <c r="E438" t="s">
        <v>163</v>
      </c>
      <c r="F438" t="s">
        <v>473</v>
      </c>
      <c r="G438">
        <v>725</v>
      </c>
      <c r="H438">
        <v>2175</v>
      </c>
      <c r="I438">
        <v>3</v>
      </c>
      <c r="J438">
        <v>874.75</v>
      </c>
      <c r="K438">
        <v>1902581.25</v>
      </c>
      <c r="L438">
        <v>859.1</v>
      </c>
      <c r="M438">
        <v>-34038.749999999949</v>
      </c>
      <c r="N438">
        <v>509.10170625000001</v>
      </c>
      <c r="O438">
        <v>-34547.851706249952</v>
      </c>
      <c r="P438">
        <v>1868542.5</v>
      </c>
      <c r="Q438" t="s">
        <v>93</v>
      </c>
      <c r="R438">
        <v>3</v>
      </c>
      <c r="S438">
        <v>2</v>
      </c>
      <c r="T438">
        <v>2</v>
      </c>
      <c r="U438">
        <v>0</v>
      </c>
      <c r="V438">
        <v>900</v>
      </c>
      <c r="W438">
        <v>300</v>
      </c>
      <c r="X438">
        <v>115500</v>
      </c>
      <c r="Y438">
        <v>92500</v>
      </c>
      <c r="Z438">
        <v>4000000</v>
      </c>
      <c r="AA438">
        <v>2</v>
      </c>
      <c r="AC438" t="s">
        <v>630</v>
      </c>
      <c r="AD438" t="s">
        <v>571</v>
      </c>
      <c r="AE438" s="12">
        <v>44364.486111111109</v>
      </c>
      <c r="AF438">
        <v>671.23069999999996</v>
      </c>
      <c r="AG438" s="12">
        <v>44365.392361111109</v>
      </c>
      <c r="AH438" s="8">
        <v>664.90120000000002</v>
      </c>
      <c r="AI438" s="13">
        <v>-9.4000000000000004E-3</v>
      </c>
      <c r="AJ438">
        <v>-14416.39</v>
      </c>
      <c r="AK438" s="13">
        <v>-9.4000000000000004E-3</v>
      </c>
      <c r="AL438">
        <v>2277.65</v>
      </c>
      <c r="AM438">
        <v>1528828.63</v>
      </c>
      <c r="AN438">
        <v>-2370273.4900000002</v>
      </c>
      <c r="AO438" s="12">
        <v>50</v>
      </c>
      <c r="AP438">
        <v>-288.33</v>
      </c>
      <c r="AQ438" s="13">
        <v>-1.7999999999999999E-2</v>
      </c>
      <c r="AR438" s="13">
        <v>2.3E-3</v>
      </c>
      <c r="AS438" t="s">
        <v>572</v>
      </c>
      <c r="AU438" s="2">
        <v>44364</v>
      </c>
      <c r="AV438" t="s">
        <v>163</v>
      </c>
      <c r="AW438">
        <v>874.75</v>
      </c>
      <c r="AX438">
        <v>859.1</v>
      </c>
      <c r="AZ438" s="2">
        <f t="shared" si="42"/>
        <v>44364</v>
      </c>
      <c r="BA438" t="s">
        <v>174</v>
      </c>
      <c r="BB438">
        <v>671.23069999999996</v>
      </c>
      <c r="BC438" s="8">
        <v>664.90120000000002</v>
      </c>
      <c r="BE438" t="str">
        <f t="shared" si="43"/>
        <v>MCDOWELL_N44364</v>
      </c>
      <c r="BF438">
        <v>1</v>
      </c>
      <c r="BH438" t="str">
        <f t="shared" si="44"/>
        <v>TRENT44364</v>
      </c>
      <c r="BI438">
        <v>1</v>
      </c>
      <c r="BL438" t="str">
        <f t="shared" si="45"/>
        <v>TRENT44364</v>
      </c>
      <c r="BM438">
        <v>1</v>
      </c>
      <c r="BN438">
        <f t="shared" si="46"/>
        <v>1</v>
      </c>
      <c r="BR438" t="str">
        <f t="shared" si="47"/>
        <v>MCDOWELL_N44364</v>
      </c>
      <c r="BS438">
        <v>1</v>
      </c>
      <c r="BT438">
        <f t="shared" si="48"/>
        <v>1</v>
      </c>
      <c r="BY438" s="12"/>
      <c r="CA438" s="12"/>
      <c r="CC438" s="13"/>
      <c r="CE438" s="13"/>
      <c r="CI438" s="12"/>
      <c r="CK438" s="13"/>
      <c r="CL438" s="13"/>
    </row>
    <row r="439" spans="1:90" x14ac:dyDescent="0.45">
      <c r="A439">
        <v>1</v>
      </c>
      <c r="B439" s="2">
        <v>44368</v>
      </c>
      <c r="C439" s="2">
        <v>44369</v>
      </c>
      <c r="D439" t="s">
        <v>27</v>
      </c>
      <c r="E439" t="s">
        <v>126</v>
      </c>
      <c r="F439" t="s">
        <v>487</v>
      </c>
      <c r="G439">
        <v>1800</v>
      </c>
      <c r="H439">
        <v>5400</v>
      </c>
      <c r="I439">
        <v>3</v>
      </c>
      <c r="J439">
        <v>334.85</v>
      </c>
      <c r="K439">
        <v>1808190.0000000002</v>
      </c>
      <c r="L439">
        <v>342.3</v>
      </c>
      <c r="M439">
        <v>40229.999999999942</v>
      </c>
      <c r="N439">
        <v>493.64235000000002</v>
      </c>
      <c r="O439">
        <v>39736.35764999994</v>
      </c>
      <c r="P439">
        <v>1848420</v>
      </c>
      <c r="Q439" t="s">
        <v>93</v>
      </c>
      <c r="R439">
        <v>2</v>
      </c>
      <c r="S439">
        <v>2</v>
      </c>
      <c r="T439">
        <v>2</v>
      </c>
      <c r="U439">
        <v>0</v>
      </c>
      <c r="V439">
        <v>900</v>
      </c>
      <c r="W439">
        <v>300</v>
      </c>
      <c r="X439">
        <v>103500</v>
      </c>
      <c r="Y439">
        <v>92500</v>
      </c>
      <c r="Z439">
        <v>4000000</v>
      </c>
      <c r="AA439">
        <v>2</v>
      </c>
      <c r="AC439" t="s">
        <v>710</v>
      </c>
      <c r="AD439" t="s">
        <v>571</v>
      </c>
      <c r="AE439" s="12">
        <v>44364.489583333336</v>
      </c>
      <c r="AF439">
        <v>667.81380000000001</v>
      </c>
      <c r="AG439" s="12">
        <v>44365.392361111109</v>
      </c>
      <c r="AH439" s="8">
        <v>661.58749999999998</v>
      </c>
      <c r="AI439" s="13">
        <v>-9.2999999999999992E-3</v>
      </c>
      <c r="AJ439">
        <v>-14253.97</v>
      </c>
      <c r="AK439" s="13">
        <v>-9.2999999999999992E-3</v>
      </c>
      <c r="AL439">
        <v>2289.317</v>
      </c>
      <c r="AM439">
        <v>1528837.38</v>
      </c>
      <c r="AN439">
        <v>-2384527.46</v>
      </c>
      <c r="AO439" s="12">
        <v>49</v>
      </c>
      <c r="AP439">
        <v>-290.89999999999998</v>
      </c>
      <c r="AQ439" s="13">
        <v>-2.0500000000000001E-2</v>
      </c>
      <c r="AR439" s="13">
        <v>9.1999999999999998E-3</v>
      </c>
      <c r="AS439" t="s">
        <v>572</v>
      </c>
      <c r="AU439" s="2">
        <v>44368</v>
      </c>
      <c r="AV439" t="s">
        <v>126</v>
      </c>
      <c r="AW439">
        <v>334.85</v>
      </c>
      <c r="AX439">
        <v>342.3</v>
      </c>
      <c r="AZ439" s="2">
        <f t="shared" si="42"/>
        <v>44364</v>
      </c>
      <c r="BA439" t="s">
        <v>161</v>
      </c>
      <c r="BB439">
        <v>667.81380000000001</v>
      </c>
      <c r="BC439" s="8">
        <v>661.58749999999998</v>
      </c>
      <c r="BE439" t="str">
        <f t="shared" si="43"/>
        <v>GUJGASLTD44364</v>
      </c>
      <c r="BF439">
        <v>1</v>
      </c>
      <c r="BH439" t="str">
        <f t="shared" si="44"/>
        <v>BANDHANBNK44368</v>
      </c>
      <c r="BI439">
        <v>1</v>
      </c>
      <c r="BL439" t="str">
        <f t="shared" si="45"/>
        <v>BANDHANBNK44368</v>
      </c>
      <c r="BM439">
        <v>1</v>
      </c>
      <c r="BN439">
        <f t="shared" si="46"/>
        <v>1</v>
      </c>
      <c r="BR439" t="str">
        <f t="shared" si="47"/>
        <v>GUJGASLTD44364</v>
      </c>
      <c r="BS439">
        <v>1</v>
      </c>
      <c r="BT439">
        <f t="shared" si="48"/>
        <v>1</v>
      </c>
      <c r="BY439" s="12"/>
      <c r="CA439" s="12"/>
      <c r="CC439" s="13"/>
      <c r="CE439" s="13"/>
      <c r="CI439" s="12"/>
      <c r="CK439" s="13"/>
      <c r="CL439" s="13"/>
    </row>
    <row r="440" spans="1:90" x14ac:dyDescent="0.45">
      <c r="A440">
        <v>2</v>
      </c>
      <c r="B440" s="2">
        <v>44368</v>
      </c>
      <c r="C440" s="2">
        <v>44369</v>
      </c>
      <c r="D440" t="s">
        <v>27</v>
      </c>
      <c r="E440" t="s">
        <v>71</v>
      </c>
      <c r="F440" t="s">
        <v>445</v>
      </c>
      <c r="G440">
        <v>22500</v>
      </c>
      <c r="H440">
        <v>67500</v>
      </c>
      <c r="I440">
        <v>3</v>
      </c>
      <c r="J440">
        <v>30.05</v>
      </c>
      <c r="K440">
        <v>2028375</v>
      </c>
      <c r="L440">
        <v>30.483333330000001</v>
      </c>
      <c r="M440">
        <v>29249.999774999997</v>
      </c>
      <c r="N440">
        <v>551.60999996962505</v>
      </c>
      <c r="O440">
        <v>28698.389775030373</v>
      </c>
      <c r="P440">
        <v>2057624.9997750001</v>
      </c>
      <c r="Q440" t="s">
        <v>93</v>
      </c>
      <c r="R440">
        <v>1</v>
      </c>
      <c r="S440">
        <v>0</v>
      </c>
      <c r="T440">
        <v>2</v>
      </c>
      <c r="U440">
        <v>0</v>
      </c>
      <c r="V440">
        <v>900</v>
      </c>
      <c r="W440">
        <v>300</v>
      </c>
      <c r="X440">
        <v>102500</v>
      </c>
      <c r="Y440">
        <v>92500</v>
      </c>
      <c r="Z440">
        <v>4000000</v>
      </c>
      <c r="AA440">
        <v>2</v>
      </c>
      <c r="AC440" t="s">
        <v>666</v>
      </c>
      <c r="AD440" t="s">
        <v>571</v>
      </c>
      <c r="AE440" s="12">
        <v>44364.496527777781</v>
      </c>
      <c r="AF440">
        <v>875.87509999999997</v>
      </c>
      <c r="AG440" s="12">
        <v>44365.392361111109</v>
      </c>
      <c r="AH440" s="8">
        <v>862.51850000000002</v>
      </c>
      <c r="AI440" s="13">
        <v>-1.52E-2</v>
      </c>
      <c r="AJ440">
        <v>-23290.83</v>
      </c>
      <c r="AK440" s="13">
        <v>-1.52E-2</v>
      </c>
      <c r="AL440">
        <v>1743.77</v>
      </c>
      <c r="AM440">
        <v>1527324.38</v>
      </c>
      <c r="AN440">
        <v>-2407818.29</v>
      </c>
      <c r="AO440" s="12">
        <v>47</v>
      </c>
      <c r="AP440">
        <v>-495.55</v>
      </c>
      <c r="AQ440" s="13">
        <v>-2.6100000000000002E-2</v>
      </c>
      <c r="AR440" s="13">
        <v>2.3699999999999999E-2</v>
      </c>
      <c r="AS440" t="s">
        <v>572</v>
      </c>
      <c r="AU440" s="2">
        <v>44368</v>
      </c>
      <c r="AV440" t="s">
        <v>71</v>
      </c>
      <c r="AW440">
        <v>30.05</v>
      </c>
      <c r="AX440">
        <v>30.483333330000001</v>
      </c>
      <c r="AZ440" s="2">
        <f t="shared" si="42"/>
        <v>44364</v>
      </c>
      <c r="BA440" t="s">
        <v>163</v>
      </c>
      <c r="BB440">
        <v>875.87509999999997</v>
      </c>
      <c r="BC440" s="8">
        <v>862.51850000000002</v>
      </c>
      <c r="BE440" t="str">
        <f t="shared" si="43"/>
        <v>TRENT44364</v>
      </c>
      <c r="BF440">
        <v>1</v>
      </c>
      <c r="BH440" t="str">
        <f t="shared" si="44"/>
        <v>GMRINFRA44368</v>
      </c>
      <c r="BI440">
        <v>1</v>
      </c>
      <c r="BL440" t="str">
        <f t="shared" si="45"/>
        <v>GMRINFRA44368</v>
      </c>
      <c r="BM440">
        <v>1</v>
      </c>
      <c r="BN440">
        <f t="shared" si="46"/>
        <v>1</v>
      </c>
      <c r="BR440" t="str">
        <f t="shared" si="47"/>
        <v>TRENT44364</v>
      </c>
      <c r="BS440">
        <v>1</v>
      </c>
      <c r="BT440">
        <f t="shared" si="48"/>
        <v>1</v>
      </c>
      <c r="BY440" s="12"/>
      <c r="CA440" s="12"/>
      <c r="CC440" s="13"/>
      <c r="CE440" s="13"/>
      <c r="CI440" s="12"/>
      <c r="CK440" s="13"/>
      <c r="CL440" s="13"/>
    </row>
    <row r="441" spans="1:90" x14ac:dyDescent="0.45">
      <c r="A441">
        <v>3</v>
      </c>
      <c r="B441" s="2">
        <v>44368</v>
      </c>
      <c r="C441" s="2">
        <v>44369</v>
      </c>
      <c r="D441" t="s">
        <v>27</v>
      </c>
      <c r="E441" t="s">
        <v>66</v>
      </c>
      <c r="F441" t="s">
        <v>420</v>
      </c>
      <c r="G441">
        <v>3100</v>
      </c>
      <c r="H441">
        <v>6200</v>
      </c>
      <c r="I441">
        <v>2</v>
      </c>
      <c r="J441">
        <v>281.45</v>
      </c>
      <c r="K441">
        <v>1744990</v>
      </c>
      <c r="L441">
        <v>286.39999999999998</v>
      </c>
      <c r="M441">
        <v>30689.999999999931</v>
      </c>
      <c r="N441">
        <v>475.29045000000002</v>
      </c>
      <c r="O441">
        <v>30214.70954999993</v>
      </c>
      <c r="P441">
        <v>1775679.9999999998</v>
      </c>
      <c r="Q441" t="s">
        <v>93</v>
      </c>
      <c r="R441">
        <v>2</v>
      </c>
      <c r="S441">
        <v>2</v>
      </c>
      <c r="T441">
        <v>1</v>
      </c>
      <c r="U441">
        <v>0</v>
      </c>
      <c r="V441">
        <v>900</v>
      </c>
      <c r="W441">
        <v>300</v>
      </c>
      <c r="X441">
        <v>103500</v>
      </c>
      <c r="Y441">
        <v>92500</v>
      </c>
      <c r="Z441">
        <v>4000000</v>
      </c>
      <c r="AA441">
        <v>2</v>
      </c>
      <c r="AC441" t="s">
        <v>678</v>
      </c>
      <c r="AD441" t="s">
        <v>571</v>
      </c>
      <c r="AE441" s="12">
        <v>44368.4375</v>
      </c>
      <c r="AF441">
        <v>1430.7560000000001</v>
      </c>
      <c r="AG441" s="12">
        <v>44369.392361111109</v>
      </c>
      <c r="AH441" s="8">
        <v>1421.1849999999999</v>
      </c>
      <c r="AI441" s="13">
        <v>-6.7000000000000002E-3</v>
      </c>
      <c r="AJ441">
        <v>-10161.35</v>
      </c>
      <c r="AK441" s="13">
        <v>-6.7000000000000002E-3</v>
      </c>
      <c r="AL441">
        <v>1061.681</v>
      </c>
      <c r="AM441">
        <v>1519006</v>
      </c>
      <c r="AN441">
        <v>-2417979.64</v>
      </c>
      <c r="AO441" s="12">
        <v>64</v>
      </c>
      <c r="AP441">
        <v>-158.77000000000001</v>
      </c>
      <c r="AQ441" s="13">
        <v>-1.38E-2</v>
      </c>
      <c r="AR441" s="13">
        <v>1.8100000000000002E-2</v>
      </c>
      <c r="AS441" t="s">
        <v>572</v>
      </c>
      <c r="AU441" s="2">
        <v>44368</v>
      </c>
      <c r="AV441" t="s">
        <v>66</v>
      </c>
      <c r="AW441">
        <v>281.45</v>
      </c>
      <c r="AX441">
        <v>286.39999999999998</v>
      </c>
      <c r="AZ441" s="2">
        <f t="shared" si="42"/>
        <v>44368</v>
      </c>
      <c r="BA441" t="s">
        <v>37</v>
      </c>
      <c r="BB441">
        <v>1430.7560000000001</v>
      </c>
      <c r="BC441" s="8">
        <v>1421.1849999999999</v>
      </c>
      <c r="BE441" t="str">
        <f t="shared" si="43"/>
        <v>UBL44368</v>
      </c>
      <c r="BF441">
        <v>1</v>
      </c>
      <c r="BH441" t="str">
        <f t="shared" si="44"/>
        <v>IBULHSGFIN44368</v>
      </c>
      <c r="BI441">
        <v>1</v>
      </c>
      <c r="BL441" t="str">
        <f t="shared" si="45"/>
        <v>IBULHSGFIN44368</v>
      </c>
      <c r="BM441">
        <v>1</v>
      </c>
      <c r="BN441">
        <f t="shared" si="46"/>
        <v>1</v>
      </c>
      <c r="BR441" t="str">
        <f t="shared" si="47"/>
        <v>UBL44368</v>
      </c>
      <c r="BS441">
        <v>1</v>
      </c>
      <c r="BT441">
        <f t="shared" si="48"/>
        <v>1</v>
      </c>
      <c r="BY441" s="12"/>
      <c r="CA441" s="12"/>
      <c r="CC441" s="13"/>
      <c r="CE441" s="13"/>
      <c r="CI441" s="12"/>
      <c r="CK441" s="13"/>
      <c r="CL441" s="13"/>
    </row>
    <row r="442" spans="1:90" x14ac:dyDescent="0.45">
      <c r="A442">
        <v>4</v>
      </c>
      <c r="B442" s="2">
        <v>44368</v>
      </c>
      <c r="C442" s="2">
        <v>44369</v>
      </c>
      <c r="D442" t="s">
        <v>27</v>
      </c>
      <c r="E442" t="s">
        <v>37</v>
      </c>
      <c r="F442" t="s">
        <v>483</v>
      </c>
      <c r="G442">
        <v>700</v>
      </c>
      <c r="H442">
        <v>1400</v>
      </c>
      <c r="I442">
        <v>2</v>
      </c>
      <c r="J442">
        <v>1430.05</v>
      </c>
      <c r="K442">
        <v>2002070</v>
      </c>
      <c r="L442">
        <v>1421.85</v>
      </c>
      <c r="M442">
        <v>-11480.000000000064</v>
      </c>
      <c r="N442">
        <v>539.00909999999999</v>
      </c>
      <c r="O442">
        <v>-12019.009100000063</v>
      </c>
      <c r="P442">
        <v>1990589.9999999998</v>
      </c>
      <c r="Q442" t="s">
        <v>93</v>
      </c>
      <c r="R442">
        <v>2</v>
      </c>
      <c r="S442">
        <v>1</v>
      </c>
      <c r="T442">
        <v>1</v>
      </c>
      <c r="U442">
        <v>0</v>
      </c>
      <c r="V442">
        <v>900</v>
      </c>
      <c r="W442">
        <v>300</v>
      </c>
      <c r="X442">
        <v>103000</v>
      </c>
      <c r="Y442">
        <v>92500</v>
      </c>
      <c r="Z442">
        <v>4000000</v>
      </c>
      <c r="AA442">
        <v>2</v>
      </c>
      <c r="AC442" t="s">
        <v>616</v>
      </c>
      <c r="AD442" t="s">
        <v>571</v>
      </c>
      <c r="AE442" s="12">
        <v>44368.440972222219</v>
      </c>
      <c r="AF442">
        <v>281.56270000000001</v>
      </c>
      <c r="AG442" s="12">
        <v>44369.392361111109</v>
      </c>
      <c r="AH442" s="8">
        <v>286.25119999999998</v>
      </c>
      <c r="AI442" s="13">
        <v>1.67E-2</v>
      </c>
      <c r="AJ442">
        <v>25283.7</v>
      </c>
      <c r="AK442" s="13">
        <v>1.67E-2</v>
      </c>
      <c r="AL442">
        <v>5392.7049999999999</v>
      </c>
      <c r="AM442">
        <v>1518384.88</v>
      </c>
      <c r="AN442">
        <v>-2392695.94</v>
      </c>
      <c r="AO442" s="12">
        <v>63</v>
      </c>
      <c r="AP442">
        <v>401.33</v>
      </c>
      <c r="AQ442" s="13">
        <v>-1.9599999999999999E-2</v>
      </c>
      <c r="AR442" s="13">
        <v>1.9699999999999999E-2</v>
      </c>
      <c r="AS442" t="s">
        <v>572</v>
      </c>
      <c r="AU442" s="2">
        <v>44368</v>
      </c>
      <c r="AV442" t="s">
        <v>37</v>
      </c>
      <c r="AW442">
        <v>1430.05</v>
      </c>
      <c r="AX442">
        <v>1421.85</v>
      </c>
      <c r="AZ442" s="2">
        <f t="shared" si="42"/>
        <v>44368</v>
      </c>
      <c r="BA442" t="s">
        <v>66</v>
      </c>
      <c r="BB442">
        <v>281.56270000000001</v>
      </c>
      <c r="BC442" s="8">
        <v>286.25119999999998</v>
      </c>
      <c r="BE442" t="str">
        <f t="shared" si="43"/>
        <v>IBULHSGFIN44368</v>
      </c>
      <c r="BF442">
        <v>1</v>
      </c>
      <c r="BH442" t="str">
        <f t="shared" si="44"/>
        <v>UBL44368</v>
      </c>
      <c r="BI442">
        <v>1</v>
      </c>
      <c r="BL442" t="str">
        <f t="shared" si="45"/>
        <v>UBL44368</v>
      </c>
      <c r="BM442">
        <v>1</v>
      </c>
      <c r="BN442">
        <f t="shared" si="46"/>
        <v>1</v>
      </c>
      <c r="BR442" t="str">
        <f t="shared" si="47"/>
        <v>IBULHSGFIN44368</v>
      </c>
      <c r="BS442">
        <v>1</v>
      </c>
      <c r="BT442">
        <f t="shared" si="48"/>
        <v>1</v>
      </c>
      <c r="BY442" s="12"/>
      <c r="CA442" s="12"/>
      <c r="CC442" s="13"/>
      <c r="CE442" s="13"/>
      <c r="CI442" s="12"/>
      <c r="CK442" s="13"/>
      <c r="CL442" s="13"/>
    </row>
    <row r="443" spans="1:90" x14ac:dyDescent="0.45">
      <c r="A443">
        <v>1</v>
      </c>
      <c r="B443" s="2">
        <v>44369</v>
      </c>
      <c r="C443" s="2">
        <v>44370</v>
      </c>
      <c r="D443" t="s">
        <v>27</v>
      </c>
      <c r="E443" t="s">
        <v>134</v>
      </c>
      <c r="F443" t="s">
        <v>512</v>
      </c>
      <c r="G443">
        <v>100</v>
      </c>
      <c r="H443">
        <v>300</v>
      </c>
      <c r="I443">
        <v>3</v>
      </c>
      <c r="J443">
        <v>7228</v>
      </c>
      <c r="K443">
        <v>2168400</v>
      </c>
      <c r="L443">
        <v>7247.75</v>
      </c>
      <c r="M443">
        <v>5925</v>
      </c>
      <c r="N443">
        <v>586.267875</v>
      </c>
      <c r="O443">
        <v>5338.7321250000005</v>
      </c>
      <c r="P443">
        <v>2174325</v>
      </c>
      <c r="Q443" t="s">
        <v>93</v>
      </c>
      <c r="R443">
        <v>1</v>
      </c>
      <c r="S443">
        <v>0</v>
      </c>
      <c r="T443">
        <v>1</v>
      </c>
      <c r="U443">
        <v>0</v>
      </c>
      <c r="V443">
        <v>900</v>
      </c>
      <c r="W443">
        <v>300</v>
      </c>
      <c r="X443">
        <v>114000</v>
      </c>
      <c r="Y443">
        <v>92500</v>
      </c>
      <c r="Z443">
        <v>4000000</v>
      </c>
      <c r="AA443">
        <v>2</v>
      </c>
      <c r="AC443" t="s">
        <v>643</v>
      </c>
      <c r="AD443" t="s">
        <v>571</v>
      </c>
      <c r="AE443" s="12">
        <v>44368.434027777781</v>
      </c>
      <c r="AF443">
        <v>30.04364</v>
      </c>
      <c r="AG443" s="12">
        <v>44369.395833333336</v>
      </c>
      <c r="AH443" s="8">
        <v>30.369599999999998</v>
      </c>
      <c r="AI443" s="13">
        <v>1.0800000000000001E-2</v>
      </c>
      <c r="AJ443">
        <v>16474.349999999999</v>
      </c>
      <c r="AK443" s="13">
        <v>1.0800000000000001E-2</v>
      </c>
      <c r="AL443">
        <v>50541.02</v>
      </c>
      <c r="AM443">
        <v>1518436.38</v>
      </c>
      <c r="AN443">
        <v>-2376221.59</v>
      </c>
      <c r="AO443" s="12">
        <v>66</v>
      </c>
      <c r="AP443">
        <v>249.61</v>
      </c>
      <c r="AQ443" s="13">
        <v>-9.7999999999999997E-3</v>
      </c>
      <c r="AR443" s="13">
        <v>4.6800000000000001E-2</v>
      </c>
      <c r="AS443" t="s">
        <v>572</v>
      </c>
      <c r="AU443" s="2">
        <v>44369</v>
      </c>
      <c r="AV443" t="s">
        <v>134</v>
      </c>
      <c r="AW443">
        <v>7228</v>
      </c>
      <c r="AX443">
        <v>7247.75</v>
      </c>
      <c r="AZ443" s="2">
        <f t="shared" si="42"/>
        <v>44368</v>
      </c>
      <c r="BA443" t="s">
        <v>71</v>
      </c>
      <c r="BB443">
        <v>30.04364</v>
      </c>
      <c r="BC443" s="8">
        <v>30.369599999999998</v>
      </c>
      <c r="BE443" t="str">
        <f t="shared" si="43"/>
        <v>GMRINFRA44368</v>
      </c>
      <c r="BF443">
        <v>1</v>
      </c>
      <c r="BH443" t="str">
        <f t="shared" si="44"/>
        <v>MARUTI44369</v>
      </c>
      <c r="BI443">
        <v>1</v>
      </c>
      <c r="BL443" t="str">
        <f t="shared" si="45"/>
        <v>MARUTI44369</v>
      </c>
      <c r="BM443">
        <v>1</v>
      </c>
      <c r="BN443">
        <f t="shared" si="46"/>
        <v>1</v>
      </c>
      <c r="BR443" t="str">
        <f t="shared" si="47"/>
        <v>GMRINFRA44368</v>
      </c>
      <c r="BS443">
        <v>1</v>
      </c>
      <c r="BT443">
        <f t="shared" si="48"/>
        <v>1</v>
      </c>
      <c r="BY443" s="12"/>
      <c r="CA443" s="12"/>
      <c r="CC443" s="13"/>
      <c r="CE443" s="13"/>
      <c r="CI443" s="12"/>
      <c r="CK443" s="13"/>
      <c r="CL443" s="13"/>
    </row>
    <row r="444" spans="1:90" x14ac:dyDescent="0.45">
      <c r="A444">
        <v>2</v>
      </c>
      <c r="B444" s="2">
        <v>44369</v>
      </c>
      <c r="C444" s="2">
        <v>44370</v>
      </c>
      <c r="D444" t="s">
        <v>27</v>
      </c>
      <c r="E444" t="s">
        <v>171</v>
      </c>
      <c r="F444" t="s">
        <v>486</v>
      </c>
      <c r="G444">
        <v>225</v>
      </c>
      <c r="H444">
        <v>450</v>
      </c>
      <c r="I444">
        <v>2</v>
      </c>
      <c r="J444">
        <v>3458.55</v>
      </c>
      <c r="K444">
        <v>1556347.5</v>
      </c>
      <c r="L444">
        <v>3427.4</v>
      </c>
      <c r="M444">
        <v>-14017.50000000004</v>
      </c>
      <c r="N444">
        <v>418.3214625</v>
      </c>
      <c r="O444">
        <v>-14435.82146250004</v>
      </c>
      <c r="P444">
        <v>1542330</v>
      </c>
      <c r="Q444" t="s">
        <v>93</v>
      </c>
      <c r="R444">
        <v>2</v>
      </c>
      <c r="S444">
        <v>1</v>
      </c>
      <c r="T444">
        <v>1</v>
      </c>
      <c r="U444">
        <v>0</v>
      </c>
      <c r="V444">
        <v>900</v>
      </c>
      <c r="W444">
        <v>300</v>
      </c>
      <c r="X444">
        <v>114500</v>
      </c>
      <c r="Y444">
        <v>92500</v>
      </c>
      <c r="Z444">
        <v>4000000</v>
      </c>
      <c r="AA444">
        <v>2</v>
      </c>
      <c r="AC444" t="s">
        <v>684</v>
      </c>
      <c r="AD444" t="s">
        <v>571</v>
      </c>
      <c r="AE444" s="12">
        <v>44368.440972222219</v>
      </c>
      <c r="AF444">
        <v>335.01740000000001</v>
      </c>
      <c r="AG444" s="12">
        <v>44369.395833333336</v>
      </c>
      <c r="AH444" s="8">
        <v>341.8578</v>
      </c>
      <c r="AI444" s="13">
        <v>2.0400000000000001E-2</v>
      </c>
      <c r="AJ444">
        <v>31002.45</v>
      </c>
      <c r="AK444" s="13">
        <v>2.0400000000000001E-2</v>
      </c>
      <c r="AL444">
        <v>4532.2560000000003</v>
      </c>
      <c r="AM444">
        <v>1518384.88</v>
      </c>
      <c r="AN444">
        <v>-2345219.14</v>
      </c>
      <c r="AO444" s="12">
        <v>64</v>
      </c>
      <c r="AP444">
        <v>484.41</v>
      </c>
      <c r="AQ444" s="13">
        <v>-4.1999999999999997E-3</v>
      </c>
      <c r="AR444" s="13">
        <v>2.8500000000000001E-2</v>
      </c>
      <c r="AS444" t="s">
        <v>572</v>
      </c>
      <c r="AU444" s="2">
        <v>44369</v>
      </c>
      <c r="AV444" t="s">
        <v>171</v>
      </c>
      <c r="AW444">
        <v>3458.55</v>
      </c>
      <c r="AX444">
        <v>3427.4</v>
      </c>
      <c r="AZ444" s="2">
        <f t="shared" si="42"/>
        <v>44368</v>
      </c>
      <c r="BA444" t="s">
        <v>126</v>
      </c>
      <c r="BB444">
        <v>335.01740000000001</v>
      </c>
      <c r="BC444" s="8">
        <v>341.8578</v>
      </c>
      <c r="BE444" t="str">
        <f t="shared" si="43"/>
        <v>BANDHANBNK44368</v>
      </c>
      <c r="BF444">
        <v>1</v>
      </c>
      <c r="BH444" t="str">
        <f t="shared" si="44"/>
        <v>NAVINFLUOR44369</v>
      </c>
      <c r="BI444">
        <v>1</v>
      </c>
      <c r="BL444" t="str">
        <f t="shared" si="45"/>
        <v>NAVINFLUOR44369</v>
      </c>
      <c r="BM444">
        <v>1</v>
      </c>
      <c r="BN444">
        <f t="shared" si="46"/>
        <v>1</v>
      </c>
      <c r="BR444" t="str">
        <f t="shared" si="47"/>
        <v>BANDHANBNK44368</v>
      </c>
      <c r="BS444">
        <v>1</v>
      </c>
      <c r="BT444">
        <f t="shared" si="48"/>
        <v>1</v>
      </c>
      <c r="BY444" s="12"/>
      <c r="CA444" s="12"/>
      <c r="CC444" s="13"/>
      <c r="CE444" s="13"/>
      <c r="CI444" s="12"/>
      <c r="CK444" s="13"/>
      <c r="CL444" s="13"/>
    </row>
    <row r="445" spans="1:90" x14ac:dyDescent="0.45">
      <c r="A445">
        <v>3</v>
      </c>
      <c r="B445" s="2">
        <v>44369</v>
      </c>
      <c r="C445" s="2">
        <v>44370</v>
      </c>
      <c r="D445" t="s">
        <v>27</v>
      </c>
      <c r="E445" t="s">
        <v>67</v>
      </c>
      <c r="F445" t="s">
        <v>401</v>
      </c>
      <c r="G445">
        <v>275</v>
      </c>
      <c r="H445">
        <v>825</v>
      </c>
      <c r="I445">
        <v>3</v>
      </c>
      <c r="J445">
        <v>2464.6999999999998</v>
      </c>
      <c r="K445">
        <v>2033377.4999999998</v>
      </c>
      <c r="L445">
        <v>2432.0500000000002</v>
      </c>
      <c r="M445">
        <v>-26936.249999999702</v>
      </c>
      <c r="N445">
        <v>545.37553124999999</v>
      </c>
      <c r="O445">
        <v>-27481.625531249701</v>
      </c>
      <c r="P445">
        <v>2006441.2500000002</v>
      </c>
      <c r="Q445" t="s">
        <v>93</v>
      </c>
      <c r="R445">
        <v>1</v>
      </c>
      <c r="S445">
        <v>0</v>
      </c>
      <c r="T445">
        <v>1</v>
      </c>
      <c r="U445">
        <v>0</v>
      </c>
      <c r="V445">
        <v>900</v>
      </c>
      <c r="W445">
        <v>300</v>
      </c>
      <c r="X445">
        <v>114000</v>
      </c>
      <c r="Y445">
        <v>92500</v>
      </c>
      <c r="Z445">
        <v>4000000</v>
      </c>
      <c r="AA445">
        <v>2</v>
      </c>
      <c r="AC445" t="s">
        <v>711</v>
      </c>
      <c r="AD445" t="s">
        <v>571</v>
      </c>
      <c r="AE445" s="12">
        <v>44369.486111111109</v>
      </c>
      <c r="AF445">
        <v>7229.875</v>
      </c>
      <c r="AG445" s="12">
        <v>44370.392361111109</v>
      </c>
      <c r="AH445" s="8">
        <v>7245.5259999999998</v>
      </c>
      <c r="AI445" s="13">
        <v>2.2000000000000001E-3</v>
      </c>
      <c r="AJ445">
        <v>3313.95</v>
      </c>
      <c r="AK445" s="13">
        <v>2.2000000000000001E-3</v>
      </c>
      <c r="AL445">
        <v>211.7542</v>
      </c>
      <c r="AM445">
        <v>1530956.13</v>
      </c>
      <c r="AN445">
        <v>-2341905.19</v>
      </c>
      <c r="AO445" s="12">
        <v>50</v>
      </c>
      <c r="AP445">
        <v>66.28</v>
      </c>
      <c r="AQ445" s="13">
        <v>-2E-3</v>
      </c>
      <c r="AR445" s="13">
        <v>9.7000000000000003E-3</v>
      </c>
      <c r="AS445" t="s">
        <v>572</v>
      </c>
      <c r="AU445" s="2">
        <v>44369</v>
      </c>
      <c r="AV445" t="s">
        <v>67</v>
      </c>
      <c r="AW445">
        <v>2464.6999999999998</v>
      </c>
      <c r="AX445">
        <v>2432.0500000000002</v>
      </c>
      <c r="AZ445" s="2">
        <f t="shared" si="42"/>
        <v>44369</v>
      </c>
      <c r="BA445" t="s">
        <v>134</v>
      </c>
      <c r="BB445">
        <v>7229.875</v>
      </c>
      <c r="BC445" s="8">
        <v>7245.5259999999998</v>
      </c>
      <c r="BE445" t="str">
        <f t="shared" si="43"/>
        <v>MARUTI44369</v>
      </c>
      <c r="BF445">
        <v>1</v>
      </c>
      <c r="BH445" t="str">
        <f t="shared" si="44"/>
        <v>PEL44369</v>
      </c>
      <c r="BI445">
        <v>1</v>
      </c>
      <c r="BL445" t="str">
        <f t="shared" si="45"/>
        <v>PEL44369</v>
      </c>
      <c r="BM445">
        <v>1</v>
      </c>
      <c r="BN445">
        <f t="shared" si="46"/>
        <v>1</v>
      </c>
      <c r="BR445" t="str">
        <f t="shared" si="47"/>
        <v>MARUTI44369</v>
      </c>
      <c r="BS445">
        <v>1</v>
      </c>
      <c r="BT445">
        <f t="shared" si="48"/>
        <v>1</v>
      </c>
      <c r="BY445" s="12"/>
      <c r="CA445" s="12"/>
      <c r="CC445" s="13"/>
      <c r="CE445" s="13"/>
      <c r="CI445" s="12"/>
      <c r="CK445" s="13"/>
      <c r="CL445" s="13"/>
    </row>
    <row r="446" spans="1:90" x14ac:dyDescent="0.45">
      <c r="A446">
        <v>1</v>
      </c>
      <c r="B446" s="2">
        <v>44372</v>
      </c>
      <c r="C446" s="2">
        <v>44375</v>
      </c>
      <c r="D446" t="s">
        <v>27</v>
      </c>
      <c r="E446" t="s">
        <v>102</v>
      </c>
      <c r="F446" t="s">
        <v>497</v>
      </c>
      <c r="G446">
        <v>250</v>
      </c>
      <c r="H446">
        <v>500</v>
      </c>
      <c r="I446">
        <v>2</v>
      </c>
      <c r="J446">
        <v>3455.25</v>
      </c>
      <c r="K446">
        <v>1727625</v>
      </c>
      <c r="L446">
        <v>3439.75</v>
      </c>
      <c r="M446">
        <v>-7750</v>
      </c>
      <c r="N446">
        <v>465.41250000000002</v>
      </c>
      <c r="O446">
        <v>-8215.4125000000004</v>
      </c>
      <c r="P446">
        <v>1719875</v>
      </c>
      <c r="Q446" t="s">
        <v>93</v>
      </c>
      <c r="R446">
        <v>1</v>
      </c>
      <c r="S446">
        <v>0</v>
      </c>
      <c r="T446">
        <v>1</v>
      </c>
      <c r="U446">
        <v>0</v>
      </c>
      <c r="V446">
        <v>900</v>
      </c>
      <c r="W446">
        <v>300</v>
      </c>
      <c r="X446">
        <v>114000</v>
      </c>
      <c r="Y446">
        <v>92500</v>
      </c>
      <c r="Z446">
        <v>4000000</v>
      </c>
      <c r="AA446">
        <v>2</v>
      </c>
      <c r="AC446" t="s">
        <v>597</v>
      </c>
      <c r="AD446" t="s">
        <v>571</v>
      </c>
      <c r="AE446" s="12">
        <v>44369.486111111109</v>
      </c>
      <c r="AF446">
        <v>2466.366</v>
      </c>
      <c r="AG446" s="12">
        <v>44370.392361111109</v>
      </c>
      <c r="AH446" s="8">
        <v>2430.875</v>
      </c>
      <c r="AI446" s="13">
        <v>-1.44E-2</v>
      </c>
      <c r="AJ446">
        <v>-22030.45</v>
      </c>
      <c r="AK446" s="13">
        <v>-1.44E-2</v>
      </c>
      <c r="AL446">
        <v>620.73350000000005</v>
      </c>
      <c r="AM446">
        <v>1530956.13</v>
      </c>
      <c r="AN446">
        <v>-2363935.64</v>
      </c>
      <c r="AO446" s="12">
        <v>50</v>
      </c>
      <c r="AP446">
        <v>-440.61</v>
      </c>
      <c r="AQ446" s="13">
        <v>-1.55E-2</v>
      </c>
      <c r="AR446" s="13">
        <v>1.0999999999999999E-2</v>
      </c>
      <c r="AS446" t="s">
        <v>572</v>
      </c>
      <c r="AU446" s="2">
        <v>44372</v>
      </c>
      <c r="AV446" t="s">
        <v>102</v>
      </c>
      <c r="AW446">
        <v>3455.25</v>
      </c>
      <c r="AX446">
        <v>3439.75</v>
      </c>
      <c r="AZ446" s="2">
        <f t="shared" si="42"/>
        <v>44369</v>
      </c>
      <c r="BA446" t="s">
        <v>67</v>
      </c>
      <c r="BB446">
        <v>2466.366</v>
      </c>
      <c r="BC446" s="8">
        <v>2430.875</v>
      </c>
      <c r="BE446" t="str">
        <f t="shared" si="43"/>
        <v>PEL44369</v>
      </c>
      <c r="BF446">
        <v>1</v>
      </c>
      <c r="BH446" t="str">
        <f t="shared" si="44"/>
        <v>APOLLOHOSP44372</v>
      </c>
      <c r="BI446">
        <v>1</v>
      </c>
      <c r="BL446" t="str">
        <f t="shared" si="45"/>
        <v>APOLLOHOSP44372</v>
      </c>
      <c r="BM446">
        <v>1</v>
      </c>
      <c r="BN446">
        <f t="shared" si="46"/>
        <v>1</v>
      </c>
      <c r="BR446" t="str">
        <f t="shared" si="47"/>
        <v>PEL44369</v>
      </c>
      <c r="BS446">
        <v>1</v>
      </c>
      <c r="BT446">
        <f t="shared" si="48"/>
        <v>1</v>
      </c>
      <c r="BY446" s="12"/>
      <c r="CA446" s="12"/>
      <c r="CC446" s="13"/>
      <c r="CE446" s="13"/>
      <c r="CI446" s="12"/>
      <c r="CK446" s="13"/>
      <c r="CL446" s="13"/>
    </row>
    <row r="447" spans="1:90" x14ac:dyDescent="0.45">
      <c r="A447">
        <v>2</v>
      </c>
      <c r="B447" s="2">
        <v>44372</v>
      </c>
      <c r="C447" s="2">
        <v>44375</v>
      </c>
      <c r="D447" t="s">
        <v>27</v>
      </c>
      <c r="E447" t="s">
        <v>87</v>
      </c>
      <c r="F447" t="s">
        <v>457</v>
      </c>
      <c r="G447">
        <v>650</v>
      </c>
      <c r="H447">
        <v>1950</v>
      </c>
      <c r="I447">
        <v>3</v>
      </c>
      <c r="J447">
        <v>1079.7</v>
      </c>
      <c r="K447">
        <v>2105415</v>
      </c>
      <c r="L447">
        <v>1076.2</v>
      </c>
      <c r="M447">
        <v>-6825</v>
      </c>
      <c r="N447">
        <v>567.54067499999996</v>
      </c>
      <c r="O447">
        <v>-7392.5406750000002</v>
      </c>
      <c r="P447">
        <v>2098590</v>
      </c>
      <c r="Q447" t="s">
        <v>93</v>
      </c>
      <c r="R447">
        <v>2</v>
      </c>
      <c r="S447">
        <v>2</v>
      </c>
      <c r="T447">
        <v>1</v>
      </c>
      <c r="U447">
        <v>0</v>
      </c>
      <c r="V447">
        <v>900</v>
      </c>
      <c r="W447">
        <v>300</v>
      </c>
      <c r="X447">
        <v>115000</v>
      </c>
      <c r="Y447">
        <v>92500</v>
      </c>
      <c r="Z447">
        <v>4000000</v>
      </c>
      <c r="AA447">
        <v>2</v>
      </c>
      <c r="AC447" t="s">
        <v>683</v>
      </c>
      <c r="AD447" t="s">
        <v>571</v>
      </c>
      <c r="AE447" s="12">
        <v>44369.493055555555</v>
      </c>
      <c r="AF447">
        <v>3459.6289999999999</v>
      </c>
      <c r="AG447" s="12">
        <v>44370.392361111109</v>
      </c>
      <c r="AH447" s="8">
        <v>3426.0859999999998</v>
      </c>
      <c r="AI447" s="13">
        <v>-9.7000000000000003E-3</v>
      </c>
      <c r="AJ447">
        <v>-14843.83</v>
      </c>
      <c r="AK447" s="13">
        <v>-9.7000000000000003E-3</v>
      </c>
      <c r="AL447">
        <v>442.53149999999999</v>
      </c>
      <c r="AM447">
        <v>1530994.63</v>
      </c>
      <c r="AN447">
        <v>-2378779.48</v>
      </c>
      <c r="AO447" s="12">
        <v>48</v>
      </c>
      <c r="AP447">
        <v>-309.25</v>
      </c>
      <c r="AQ447" s="13">
        <v>-1.61E-2</v>
      </c>
      <c r="AR447" s="13">
        <v>2.8999999999999998E-3</v>
      </c>
      <c r="AS447" t="s">
        <v>572</v>
      </c>
      <c r="AU447" s="2">
        <v>44372</v>
      </c>
      <c r="AV447" t="s">
        <v>87</v>
      </c>
      <c r="AW447">
        <v>1079.7</v>
      </c>
      <c r="AX447">
        <v>1076.2</v>
      </c>
      <c r="AZ447" s="2">
        <f t="shared" si="42"/>
        <v>44369</v>
      </c>
      <c r="BA447" t="s">
        <v>171</v>
      </c>
      <c r="BB447">
        <v>3459.6289999999999</v>
      </c>
      <c r="BC447" s="8">
        <v>3426.0859999999998</v>
      </c>
      <c r="BE447" t="str">
        <f t="shared" si="43"/>
        <v>NAVINFLUOR44369</v>
      </c>
      <c r="BF447">
        <v>1</v>
      </c>
      <c r="BH447" t="str">
        <f t="shared" si="44"/>
        <v>MFSL44372</v>
      </c>
      <c r="BI447">
        <v>1</v>
      </c>
      <c r="BL447" t="str">
        <f t="shared" si="45"/>
        <v>MFSL44372</v>
      </c>
      <c r="BM447">
        <v>1</v>
      </c>
      <c r="BN447">
        <f t="shared" si="46"/>
        <v>1</v>
      </c>
      <c r="BR447" t="str">
        <f t="shared" si="47"/>
        <v>NAVINFLUOR44369</v>
      </c>
      <c r="BS447">
        <v>1</v>
      </c>
      <c r="BT447">
        <f t="shared" si="48"/>
        <v>1</v>
      </c>
      <c r="BY447" s="12"/>
      <c r="CA447" s="12"/>
      <c r="CC447" s="13"/>
      <c r="CE447" s="13"/>
      <c r="CI447" s="12"/>
      <c r="CK447" s="13"/>
      <c r="CL447" s="13"/>
    </row>
    <row r="448" spans="1:90" x14ac:dyDescent="0.45">
      <c r="A448">
        <v>3</v>
      </c>
      <c r="B448" s="2">
        <v>44372</v>
      </c>
      <c r="C448" s="2">
        <v>44375</v>
      </c>
      <c r="D448" t="s">
        <v>27</v>
      </c>
      <c r="E448" t="s">
        <v>46</v>
      </c>
      <c r="F448" t="s">
        <v>463</v>
      </c>
      <c r="G448">
        <v>17000</v>
      </c>
      <c r="H448">
        <v>17000</v>
      </c>
      <c r="I448">
        <v>1</v>
      </c>
      <c r="J448">
        <v>72.900000000000006</v>
      </c>
      <c r="K448">
        <v>1239300</v>
      </c>
      <c r="L448">
        <v>74.599999999999994</v>
      </c>
      <c r="M448">
        <v>28899.999999999807</v>
      </c>
      <c r="N448">
        <v>338.51249999999999</v>
      </c>
      <c r="O448">
        <v>28561.487499999806</v>
      </c>
      <c r="P448">
        <v>1268200</v>
      </c>
      <c r="Q448" t="s">
        <v>93</v>
      </c>
      <c r="R448">
        <v>2</v>
      </c>
      <c r="S448">
        <v>1</v>
      </c>
      <c r="T448">
        <v>1</v>
      </c>
      <c r="U448">
        <v>0</v>
      </c>
      <c r="V448">
        <v>900</v>
      </c>
      <c r="W448">
        <v>300</v>
      </c>
      <c r="X448">
        <v>114500</v>
      </c>
      <c r="Y448">
        <v>92500</v>
      </c>
      <c r="Z448">
        <v>4000000</v>
      </c>
      <c r="AA448">
        <v>2</v>
      </c>
      <c r="AC448" t="s">
        <v>694</v>
      </c>
      <c r="AD448" t="s">
        <v>571</v>
      </c>
      <c r="AE448" s="12">
        <v>44372.486111111109</v>
      </c>
      <c r="AF448">
        <v>3458.7280000000001</v>
      </c>
      <c r="AG448" s="12">
        <v>44375.392361111109</v>
      </c>
      <c r="AH448" s="8">
        <v>3430.94</v>
      </c>
      <c r="AI448" s="13">
        <v>-8.0000000000000002E-3</v>
      </c>
      <c r="AJ448">
        <v>-12246.03</v>
      </c>
      <c r="AK448" s="13">
        <v>-8.0000000000000002E-3</v>
      </c>
      <c r="AL448">
        <v>440.69490000000002</v>
      </c>
      <c r="AM448">
        <v>1524244.13</v>
      </c>
      <c r="AN448">
        <v>-2391025.5099999998</v>
      </c>
      <c r="AO448" s="12">
        <v>50</v>
      </c>
      <c r="AP448">
        <v>-244.92</v>
      </c>
      <c r="AQ448" s="13">
        <v>-1.9599999999999999E-2</v>
      </c>
      <c r="AR448" s="13">
        <v>7.6E-3</v>
      </c>
      <c r="AS448" t="s">
        <v>572</v>
      </c>
      <c r="AU448" s="2">
        <v>44372</v>
      </c>
      <c r="AV448" t="s">
        <v>46</v>
      </c>
      <c r="AW448">
        <v>72.900000000000006</v>
      </c>
      <c r="AX448">
        <v>74.599999999999994</v>
      </c>
      <c r="AZ448" s="2">
        <f t="shared" si="42"/>
        <v>44372</v>
      </c>
      <c r="BA448" t="s">
        <v>102</v>
      </c>
      <c r="BB448">
        <v>3458.7280000000001</v>
      </c>
      <c r="BC448" s="8">
        <v>3430.94</v>
      </c>
      <c r="BE448" t="str">
        <f t="shared" si="43"/>
        <v>APOLLOHOSP44372</v>
      </c>
      <c r="BF448">
        <v>1</v>
      </c>
      <c r="BH448" t="str">
        <f t="shared" si="44"/>
        <v>NATIONALUM44372</v>
      </c>
      <c r="BI448">
        <v>1</v>
      </c>
      <c r="BL448" t="str">
        <f t="shared" si="45"/>
        <v>NATIONALUM44372</v>
      </c>
      <c r="BM448">
        <v>1</v>
      </c>
      <c r="BN448">
        <f t="shared" si="46"/>
        <v>1</v>
      </c>
      <c r="BR448" t="str">
        <f t="shared" si="47"/>
        <v>APOLLOHOSP44372</v>
      </c>
      <c r="BS448">
        <v>1</v>
      </c>
      <c r="BT448">
        <f t="shared" si="48"/>
        <v>1</v>
      </c>
      <c r="BY448" s="12"/>
      <c r="CA448" s="12"/>
      <c r="CC448" s="13"/>
      <c r="CE448" s="13"/>
      <c r="CI448" s="12"/>
      <c r="CK448" s="13"/>
      <c r="CL448" s="13"/>
    </row>
    <row r="449" spans="1:90" x14ac:dyDescent="0.45">
      <c r="A449">
        <v>4</v>
      </c>
      <c r="B449" s="2">
        <v>44372</v>
      </c>
      <c r="C449" s="2">
        <v>44375</v>
      </c>
      <c r="D449" t="s">
        <v>27</v>
      </c>
      <c r="E449" t="s">
        <v>171</v>
      </c>
      <c r="F449" t="s">
        <v>486</v>
      </c>
      <c r="G449">
        <v>225</v>
      </c>
      <c r="H449">
        <v>450</v>
      </c>
      <c r="I449">
        <v>2</v>
      </c>
      <c r="J449">
        <v>3606.9250000000002</v>
      </c>
      <c r="K449">
        <v>1623116.25</v>
      </c>
      <c r="L449">
        <v>3668.7</v>
      </c>
      <c r="M449">
        <v>27798.749999999836</v>
      </c>
      <c r="N449">
        <v>441.99421875000002</v>
      </c>
      <c r="O449">
        <v>27356.755781249838</v>
      </c>
      <c r="P449">
        <v>1650915</v>
      </c>
      <c r="Q449" t="s">
        <v>93</v>
      </c>
      <c r="R449">
        <v>1</v>
      </c>
      <c r="S449">
        <v>0</v>
      </c>
      <c r="T449">
        <v>1</v>
      </c>
      <c r="U449">
        <v>0</v>
      </c>
      <c r="V449">
        <v>900</v>
      </c>
      <c r="W449">
        <v>300</v>
      </c>
      <c r="X449">
        <v>114000</v>
      </c>
      <c r="Y449">
        <v>92500</v>
      </c>
      <c r="Z449">
        <v>4000000</v>
      </c>
      <c r="AA449">
        <v>2</v>
      </c>
      <c r="AC449" t="s">
        <v>683</v>
      </c>
      <c r="AD449" t="s">
        <v>571</v>
      </c>
      <c r="AE449" s="12">
        <v>44372.486111111109</v>
      </c>
      <c r="AF449">
        <v>3609.2539999999999</v>
      </c>
      <c r="AG449" s="12">
        <v>44375.392361111109</v>
      </c>
      <c r="AH449" s="8">
        <v>3639.2150000000001</v>
      </c>
      <c r="AI449" s="13">
        <v>8.3000000000000001E-3</v>
      </c>
      <c r="AJ449">
        <v>12653</v>
      </c>
      <c r="AK449" s="13">
        <v>8.3000000000000001E-3</v>
      </c>
      <c r="AL449">
        <v>422.31560000000002</v>
      </c>
      <c r="AM449">
        <v>1524244</v>
      </c>
      <c r="AN449">
        <v>-2378372.5099999998</v>
      </c>
      <c r="AO449" s="12">
        <v>50</v>
      </c>
      <c r="AP449">
        <v>253.06</v>
      </c>
      <c r="AQ449" s="13">
        <v>-7.1000000000000004E-3</v>
      </c>
      <c r="AR449" s="13">
        <v>2.8199999999999999E-2</v>
      </c>
      <c r="AS449" t="s">
        <v>572</v>
      </c>
      <c r="AU449" s="2">
        <v>44372</v>
      </c>
      <c r="AV449" t="s">
        <v>171</v>
      </c>
      <c r="AW449">
        <v>3606.9250000000002</v>
      </c>
      <c r="AX449">
        <v>3668.7</v>
      </c>
      <c r="AZ449" s="2">
        <f t="shared" si="42"/>
        <v>44372</v>
      </c>
      <c r="BA449" t="s">
        <v>171</v>
      </c>
      <c r="BB449">
        <v>3609.2539999999999</v>
      </c>
      <c r="BC449" s="8">
        <v>3639.2150000000001</v>
      </c>
      <c r="BE449" t="str">
        <f t="shared" si="43"/>
        <v>NAVINFLUOR44372</v>
      </c>
      <c r="BF449">
        <v>1</v>
      </c>
      <c r="BH449" t="str">
        <f t="shared" si="44"/>
        <v>NAVINFLUOR44372</v>
      </c>
      <c r="BI449">
        <v>1</v>
      </c>
      <c r="BL449" t="str">
        <f t="shared" si="45"/>
        <v>NAVINFLUOR44372</v>
      </c>
      <c r="BM449">
        <v>1</v>
      </c>
      <c r="BN449">
        <f t="shared" si="46"/>
        <v>1</v>
      </c>
      <c r="BR449" t="str">
        <f t="shared" si="47"/>
        <v>NAVINFLUOR44372</v>
      </c>
      <c r="BS449">
        <v>1</v>
      </c>
      <c r="BT449">
        <f t="shared" si="48"/>
        <v>1</v>
      </c>
      <c r="BY449" s="12"/>
      <c r="CA449" s="12"/>
      <c r="CC449" s="13"/>
      <c r="CE449" s="13"/>
      <c r="CI449" s="12"/>
      <c r="CK449" s="13"/>
      <c r="CL449" s="13"/>
    </row>
    <row r="450" spans="1:90" x14ac:dyDescent="0.45">
      <c r="A450">
        <v>5</v>
      </c>
      <c r="B450" s="2">
        <v>44372</v>
      </c>
      <c r="C450" s="2">
        <v>44375</v>
      </c>
      <c r="D450" t="s">
        <v>27</v>
      </c>
      <c r="E450" t="s">
        <v>72</v>
      </c>
      <c r="F450" t="s">
        <v>500</v>
      </c>
      <c r="G450">
        <v>9500</v>
      </c>
      <c r="H450">
        <v>9500</v>
      </c>
      <c r="I450">
        <v>1</v>
      </c>
      <c r="J450">
        <v>131.9</v>
      </c>
      <c r="K450">
        <v>1253050</v>
      </c>
      <c r="L450">
        <v>130.69999999999999</v>
      </c>
      <c r="M450">
        <v>-11400.000000000162</v>
      </c>
      <c r="N450">
        <v>336.78449999999998</v>
      </c>
      <c r="O450">
        <v>-11736.784500000162</v>
      </c>
      <c r="P450">
        <v>1241650</v>
      </c>
      <c r="Q450" t="s">
        <v>93</v>
      </c>
      <c r="R450">
        <v>1</v>
      </c>
      <c r="S450">
        <v>0</v>
      </c>
      <c r="T450">
        <v>1</v>
      </c>
      <c r="U450">
        <v>0</v>
      </c>
      <c r="V450">
        <v>900</v>
      </c>
      <c r="W450">
        <v>300</v>
      </c>
      <c r="X450">
        <v>114000</v>
      </c>
      <c r="Y450">
        <v>92500</v>
      </c>
      <c r="Z450">
        <v>4000000</v>
      </c>
      <c r="AA450">
        <v>2</v>
      </c>
      <c r="AC450" t="s">
        <v>697</v>
      </c>
      <c r="AD450" t="s">
        <v>571</v>
      </c>
      <c r="AE450" s="12">
        <v>44372.486111111109</v>
      </c>
      <c r="AF450">
        <v>131.94159999999999</v>
      </c>
      <c r="AG450" s="12">
        <v>44375.392361111109</v>
      </c>
      <c r="AH450" s="8">
        <v>131.24610000000001</v>
      </c>
      <c r="AI450" s="13">
        <v>-5.3E-3</v>
      </c>
      <c r="AJ450">
        <v>-8034.7</v>
      </c>
      <c r="AK450" s="13">
        <v>-5.3E-3</v>
      </c>
      <c r="AL450">
        <v>11552.41</v>
      </c>
      <c r="AM450">
        <v>1524244.13</v>
      </c>
      <c r="AN450">
        <v>-2386407.2200000002</v>
      </c>
      <c r="AO450" s="12">
        <v>50</v>
      </c>
      <c r="AP450">
        <v>-160.69</v>
      </c>
      <c r="AQ450" s="13">
        <v>-1.24E-2</v>
      </c>
      <c r="AR450" s="13">
        <v>9.9000000000000008E-3</v>
      </c>
      <c r="AS450" t="s">
        <v>572</v>
      </c>
      <c r="AU450" s="2">
        <v>44372</v>
      </c>
      <c r="AV450" t="s">
        <v>72</v>
      </c>
      <c r="AW450">
        <v>131.9</v>
      </c>
      <c r="AX450">
        <v>130.69999999999999</v>
      </c>
      <c r="AZ450" s="2">
        <f t="shared" si="42"/>
        <v>44372</v>
      </c>
      <c r="BA450" t="s">
        <v>72</v>
      </c>
      <c r="BB450">
        <v>131.94159999999999</v>
      </c>
      <c r="BC450" s="8">
        <v>131.24610000000001</v>
      </c>
      <c r="BE450" t="str">
        <f t="shared" si="43"/>
        <v>SAIL44372</v>
      </c>
      <c r="BF450">
        <v>1</v>
      </c>
      <c r="BH450" t="str">
        <f t="shared" si="44"/>
        <v>SAIL44372</v>
      </c>
      <c r="BI450">
        <v>1</v>
      </c>
      <c r="BL450" t="str">
        <f t="shared" si="45"/>
        <v>SAIL44372</v>
      </c>
      <c r="BM450">
        <v>1</v>
      </c>
      <c r="BN450">
        <f t="shared" si="46"/>
        <v>1</v>
      </c>
      <c r="BR450" t="str">
        <f t="shared" si="47"/>
        <v>SAIL44372</v>
      </c>
      <c r="BS450">
        <v>1</v>
      </c>
      <c r="BT450">
        <f t="shared" si="48"/>
        <v>1</v>
      </c>
      <c r="BY450" s="12"/>
      <c r="CA450" s="12"/>
      <c r="CC450" s="13"/>
      <c r="CE450" s="13"/>
      <c r="CI450" s="12"/>
      <c r="CK450" s="13"/>
      <c r="CL450" s="13"/>
    </row>
    <row r="451" spans="1:90" x14ac:dyDescent="0.45">
      <c r="A451">
        <v>1</v>
      </c>
      <c r="B451" s="2">
        <v>44378</v>
      </c>
      <c r="C451" s="2">
        <v>44379</v>
      </c>
      <c r="D451" t="s">
        <v>27</v>
      </c>
      <c r="E451" t="s">
        <v>147</v>
      </c>
      <c r="F451" t="s">
        <v>430</v>
      </c>
      <c r="G451">
        <v>125</v>
      </c>
      <c r="H451">
        <v>375</v>
      </c>
      <c r="I451">
        <v>3</v>
      </c>
      <c r="J451">
        <v>5272.55</v>
      </c>
      <c r="K451">
        <v>1977206.25</v>
      </c>
      <c r="L451">
        <v>5328.2</v>
      </c>
      <c r="M451">
        <v>20868.749999999862</v>
      </c>
      <c r="N451">
        <v>536.66296875</v>
      </c>
      <c r="O451">
        <v>20332.087031249863</v>
      </c>
      <c r="P451">
        <v>1998075</v>
      </c>
      <c r="Q451" t="s">
        <v>93</v>
      </c>
      <c r="R451">
        <v>1</v>
      </c>
      <c r="S451">
        <v>0</v>
      </c>
      <c r="T451">
        <v>1</v>
      </c>
      <c r="U451">
        <v>0</v>
      </c>
      <c r="V451">
        <v>900</v>
      </c>
      <c r="W451">
        <v>300</v>
      </c>
      <c r="X451">
        <v>114000</v>
      </c>
      <c r="Y451">
        <v>92500</v>
      </c>
      <c r="Z451">
        <v>4000000</v>
      </c>
      <c r="AA451">
        <v>2</v>
      </c>
      <c r="AC451" t="s">
        <v>660</v>
      </c>
      <c r="AD451" t="s">
        <v>571</v>
      </c>
      <c r="AE451" s="12">
        <v>44372.489583333336</v>
      </c>
      <c r="AF451">
        <v>72.953239999999994</v>
      </c>
      <c r="AG451" s="12">
        <v>44375.392361111109</v>
      </c>
      <c r="AH451" s="8">
        <v>74.562700000000007</v>
      </c>
      <c r="AI451" s="13">
        <v>2.2100000000000002E-2</v>
      </c>
      <c r="AJ451">
        <v>33605.42</v>
      </c>
      <c r="AK451" s="13">
        <v>2.2100000000000002E-2</v>
      </c>
      <c r="AL451">
        <v>20879.41</v>
      </c>
      <c r="AM451">
        <v>1523220.88</v>
      </c>
      <c r="AN451">
        <v>-2352801.7999999998</v>
      </c>
      <c r="AO451" s="12">
        <v>49</v>
      </c>
      <c r="AP451">
        <v>685.82</v>
      </c>
      <c r="AQ451" s="13">
        <v>-1.17E-2</v>
      </c>
      <c r="AR451" s="13">
        <v>4.7199999999999999E-2</v>
      </c>
      <c r="AS451" t="s">
        <v>572</v>
      </c>
      <c r="AU451" s="2">
        <v>44378</v>
      </c>
      <c r="AV451" t="s">
        <v>147</v>
      </c>
      <c r="AW451">
        <v>5272.55</v>
      </c>
      <c r="AX451">
        <v>5328.2</v>
      </c>
      <c r="AZ451" s="2">
        <f t="shared" si="42"/>
        <v>44372</v>
      </c>
      <c r="BA451" t="s">
        <v>46</v>
      </c>
      <c r="BB451">
        <v>72.953239999999994</v>
      </c>
      <c r="BC451" s="8">
        <v>74.562700000000007</v>
      </c>
      <c r="BE451" t="str">
        <f t="shared" si="43"/>
        <v>NATIONALUM44372</v>
      </c>
      <c r="BF451">
        <v>1</v>
      </c>
      <c r="BH451" t="str">
        <f t="shared" si="44"/>
        <v>NAUKRI44378</v>
      </c>
      <c r="BI451">
        <v>1</v>
      </c>
      <c r="BL451" t="str">
        <f t="shared" si="45"/>
        <v>NAUKRI44378</v>
      </c>
      <c r="BM451">
        <v>1</v>
      </c>
      <c r="BN451">
        <f t="shared" si="46"/>
        <v>1</v>
      </c>
      <c r="BR451" t="str">
        <f t="shared" si="47"/>
        <v>NATIONALUM44372</v>
      </c>
      <c r="BS451">
        <v>1</v>
      </c>
      <c r="BT451">
        <f t="shared" si="48"/>
        <v>1</v>
      </c>
      <c r="BY451" s="12"/>
      <c r="CA451" s="12"/>
      <c r="CC451" s="13"/>
      <c r="CE451" s="13"/>
      <c r="CI451" s="12"/>
      <c r="CK451" s="13"/>
      <c r="CL451" s="13"/>
    </row>
    <row r="452" spans="1:90" x14ac:dyDescent="0.45">
      <c r="A452">
        <v>1</v>
      </c>
      <c r="B452" s="2">
        <v>44379</v>
      </c>
      <c r="C452" s="2">
        <v>44382</v>
      </c>
      <c r="D452" t="s">
        <v>27</v>
      </c>
      <c r="E452" t="s">
        <v>142</v>
      </c>
      <c r="F452" t="s">
        <v>411</v>
      </c>
      <c r="G452">
        <v>1000</v>
      </c>
      <c r="H452">
        <v>2000</v>
      </c>
      <c r="I452">
        <v>2</v>
      </c>
      <c r="J452">
        <v>757.5</v>
      </c>
      <c r="K452">
        <v>1515000</v>
      </c>
      <c r="L452">
        <v>767.8</v>
      </c>
      <c r="M452">
        <v>20599.999999999909</v>
      </c>
      <c r="N452">
        <v>411.83100000000002</v>
      </c>
      <c r="O452">
        <v>20188.168999999911</v>
      </c>
      <c r="P452">
        <v>1535600</v>
      </c>
      <c r="Q452" t="s">
        <v>93</v>
      </c>
      <c r="R452">
        <v>1</v>
      </c>
      <c r="S452">
        <v>0</v>
      </c>
      <c r="T452">
        <v>0</v>
      </c>
      <c r="U452">
        <v>0</v>
      </c>
      <c r="V452">
        <v>900</v>
      </c>
      <c r="W452">
        <v>300</v>
      </c>
      <c r="X452">
        <v>114000</v>
      </c>
      <c r="Y452">
        <v>92500</v>
      </c>
      <c r="Z452">
        <v>4000000</v>
      </c>
      <c r="AA452">
        <v>2</v>
      </c>
      <c r="AC452" t="s">
        <v>706</v>
      </c>
      <c r="AD452" t="s">
        <v>571</v>
      </c>
      <c r="AE452" s="12">
        <v>44372.493055555555</v>
      </c>
      <c r="AF452">
        <v>1080.223</v>
      </c>
      <c r="AG452" s="12">
        <v>44375.392361111109</v>
      </c>
      <c r="AH452" s="8">
        <v>1069.365</v>
      </c>
      <c r="AI452" s="13">
        <v>-1.01E-2</v>
      </c>
      <c r="AJ452">
        <v>-15267.66</v>
      </c>
      <c r="AK452" s="13">
        <v>-1.01E-2</v>
      </c>
      <c r="AL452">
        <v>1406.12</v>
      </c>
      <c r="AM452">
        <v>1518923.88</v>
      </c>
      <c r="AN452">
        <v>-2368069.46</v>
      </c>
      <c r="AO452" s="12">
        <v>48</v>
      </c>
      <c r="AP452">
        <v>-318.08</v>
      </c>
      <c r="AQ452" s="13">
        <v>-1.04E-2</v>
      </c>
      <c r="AR452" s="13">
        <v>1.4E-2</v>
      </c>
      <c r="AS452" t="s">
        <v>572</v>
      </c>
      <c r="AU452" s="2">
        <v>44379</v>
      </c>
      <c r="AV452" t="s">
        <v>142</v>
      </c>
      <c r="AW452">
        <v>757.5</v>
      </c>
      <c r="AX452">
        <v>767.8</v>
      </c>
      <c r="AZ452" s="2">
        <f t="shared" si="42"/>
        <v>44372</v>
      </c>
      <c r="BA452" t="s">
        <v>87</v>
      </c>
      <c r="BB452">
        <v>1080.223</v>
      </c>
      <c r="BC452" s="8">
        <v>1069.365</v>
      </c>
      <c r="BE452" t="str">
        <f t="shared" si="43"/>
        <v>MFSL44372</v>
      </c>
      <c r="BF452">
        <v>1</v>
      </c>
      <c r="BH452" t="str">
        <f t="shared" si="44"/>
        <v>TATACHEM44379</v>
      </c>
      <c r="BI452">
        <v>1</v>
      </c>
      <c r="BL452" t="str">
        <f t="shared" si="45"/>
        <v>TATACHEM44379</v>
      </c>
      <c r="BM452">
        <v>1</v>
      </c>
      <c r="BN452">
        <f t="shared" si="46"/>
        <v>1</v>
      </c>
      <c r="BR452" t="str">
        <f t="shared" si="47"/>
        <v>MFSL44372</v>
      </c>
      <c r="BS452">
        <v>1</v>
      </c>
      <c r="BT452">
        <f t="shared" si="48"/>
        <v>1</v>
      </c>
      <c r="BY452" s="12"/>
      <c r="CA452" s="12"/>
      <c r="CC452" s="13"/>
      <c r="CE452" s="13"/>
      <c r="CI452" s="12"/>
      <c r="CK452" s="13"/>
      <c r="CL452" s="13"/>
    </row>
    <row r="453" spans="1:90" x14ac:dyDescent="0.45">
      <c r="A453">
        <v>2</v>
      </c>
      <c r="B453" s="2">
        <v>44379</v>
      </c>
      <c r="C453" s="2">
        <v>44382</v>
      </c>
      <c r="D453" t="s">
        <v>27</v>
      </c>
      <c r="E453" t="s">
        <v>163</v>
      </c>
      <c r="F453" t="s">
        <v>473</v>
      </c>
      <c r="G453">
        <v>725</v>
      </c>
      <c r="H453">
        <v>2175</v>
      </c>
      <c r="I453">
        <v>3</v>
      </c>
      <c r="J453">
        <v>907.65</v>
      </c>
      <c r="K453">
        <v>1974138.75</v>
      </c>
      <c r="L453">
        <v>918.4</v>
      </c>
      <c r="M453">
        <v>23381.25</v>
      </c>
      <c r="N453">
        <v>536.17393125000001</v>
      </c>
      <c r="O453">
        <v>22845.076068750001</v>
      </c>
      <c r="P453">
        <v>1997520</v>
      </c>
      <c r="Q453" t="s">
        <v>93</v>
      </c>
      <c r="R453">
        <v>1</v>
      </c>
      <c r="S453">
        <v>0</v>
      </c>
      <c r="T453">
        <v>0</v>
      </c>
      <c r="U453">
        <v>0</v>
      </c>
      <c r="V453">
        <v>900</v>
      </c>
      <c r="W453">
        <v>300</v>
      </c>
      <c r="X453">
        <v>114000</v>
      </c>
      <c r="Y453">
        <v>92500</v>
      </c>
      <c r="Z453">
        <v>4000000</v>
      </c>
      <c r="AA453">
        <v>2</v>
      </c>
      <c r="AC453" t="s">
        <v>626</v>
      </c>
      <c r="AD453" t="s">
        <v>571</v>
      </c>
      <c r="AE453" s="12">
        <v>44378.486111111109</v>
      </c>
      <c r="AF453">
        <v>5275.1959999999999</v>
      </c>
      <c r="AG453" s="12">
        <v>44379.392361111109</v>
      </c>
      <c r="AH453" s="8">
        <v>5325.9359999999997</v>
      </c>
      <c r="AI453" s="13">
        <v>9.5999999999999992E-3</v>
      </c>
      <c r="AJ453">
        <v>14681.7</v>
      </c>
      <c r="AK453" s="13">
        <v>9.5999999999999992E-3</v>
      </c>
      <c r="AL453">
        <v>289.35160000000002</v>
      </c>
      <c r="AM453">
        <v>1526386.13</v>
      </c>
      <c r="AN453">
        <v>-2353387.7599999998</v>
      </c>
      <c r="AO453" s="12">
        <v>50</v>
      </c>
      <c r="AP453">
        <v>293.63</v>
      </c>
      <c r="AQ453" s="13">
        <v>-1.24E-2</v>
      </c>
      <c r="AR453" s="13">
        <v>1.8599999999999998E-2</v>
      </c>
      <c r="AS453" t="s">
        <v>572</v>
      </c>
      <c r="AU453" s="2">
        <v>44379</v>
      </c>
      <c r="AV453" t="s">
        <v>163</v>
      </c>
      <c r="AW453">
        <v>907.65</v>
      </c>
      <c r="AX453">
        <v>918.4</v>
      </c>
      <c r="AZ453" s="2">
        <f t="shared" si="42"/>
        <v>44378</v>
      </c>
      <c r="BA453" t="s">
        <v>147</v>
      </c>
      <c r="BB453">
        <v>5275.1959999999999</v>
      </c>
      <c r="BC453" s="8">
        <v>5325.9359999999997</v>
      </c>
      <c r="BE453" t="str">
        <f t="shared" si="43"/>
        <v>NAUKRI44378</v>
      </c>
      <c r="BF453">
        <v>1</v>
      </c>
      <c r="BH453" t="str">
        <f t="shared" si="44"/>
        <v>TRENT44379</v>
      </c>
      <c r="BI453">
        <v>1</v>
      </c>
      <c r="BL453" t="str">
        <f t="shared" si="45"/>
        <v>TRENT44379</v>
      </c>
      <c r="BM453">
        <v>1</v>
      </c>
      <c r="BN453">
        <f t="shared" si="46"/>
        <v>1</v>
      </c>
      <c r="BR453" t="str">
        <f t="shared" si="47"/>
        <v>NAUKRI44378</v>
      </c>
      <c r="BS453">
        <v>1</v>
      </c>
      <c r="BT453">
        <f t="shared" si="48"/>
        <v>1</v>
      </c>
      <c r="BY453" s="12"/>
      <c r="CA453" s="12"/>
      <c r="CC453" s="13"/>
      <c r="CE453" s="13"/>
      <c r="CI453" s="12"/>
      <c r="CK453" s="13"/>
      <c r="CL453" s="13"/>
    </row>
    <row r="454" spans="1:90" x14ac:dyDescent="0.45">
      <c r="A454">
        <v>1</v>
      </c>
      <c r="B454" s="2">
        <v>44382</v>
      </c>
      <c r="C454" s="2">
        <v>44383</v>
      </c>
      <c r="D454" t="s">
        <v>27</v>
      </c>
      <c r="E454" t="s">
        <v>118</v>
      </c>
      <c r="F454" t="s">
        <v>513</v>
      </c>
      <c r="G454">
        <v>500</v>
      </c>
      <c r="H454">
        <v>1000</v>
      </c>
      <c r="I454">
        <v>2</v>
      </c>
      <c r="J454">
        <v>2261.35</v>
      </c>
      <c r="K454">
        <v>2261350</v>
      </c>
      <c r="L454">
        <v>2264.1999999999998</v>
      </c>
      <c r="M454">
        <v>2849.9999999999091</v>
      </c>
      <c r="N454">
        <v>610.94925000000001</v>
      </c>
      <c r="O454">
        <v>2239.0507499999089</v>
      </c>
      <c r="P454">
        <v>2264200</v>
      </c>
      <c r="Q454" t="s">
        <v>93</v>
      </c>
      <c r="R454">
        <v>1</v>
      </c>
      <c r="S454">
        <v>0</v>
      </c>
      <c r="T454">
        <v>1</v>
      </c>
      <c r="U454">
        <v>0</v>
      </c>
      <c r="V454">
        <v>900</v>
      </c>
      <c r="W454">
        <v>300</v>
      </c>
      <c r="X454">
        <v>102500</v>
      </c>
      <c r="Y454">
        <v>92500</v>
      </c>
      <c r="Z454">
        <v>4000000</v>
      </c>
      <c r="AA454">
        <v>2</v>
      </c>
      <c r="AC454" t="s">
        <v>637</v>
      </c>
      <c r="AD454" t="s">
        <v>571</v>
      </c>
      <c r="AE454" s="12">
        <v>44378.496527777781</v>
      </c>
      <c r="AF454">
        <v>899.79899999999998</v>
      </c>
      <c r="AG454" s="12">
        <v>44379.392361111109</v>
      </c>
      <c r="AH454" s="8">
        <v>893.553</v>
      </c>
      <c r="AI454" s="13">
        <v>-6.8999999999999999E-3</v>
      </c>
      <c r="AJ454">
        <v>-10570.48</v>
      </c>
      <c r="AK454" s="13">
        <v>-6.8999999999999999E-3</v>
      </c>
      <c r="AL454">
        <v>1692.36</v>
      </c>
      <c r="AM454">
        <v>1522784</v>
      </c>
      <c r="AN454">
        <v>-2363958.2400000002</v>
      </c>
      <c r="AO454" s="12">
        <v>47</v>
      </c>
      <c r="AP454">
        <v>-224.9</v>
      </c>
      <c r="AQ454" s="13">
        <v>-1.0800000000000001E-2</v>
      </c>
      <c r="AR454" s="13">
        <v>0</v>
      </c>
      <c r="AS454" t="s">
        <v>572</v>
      </c>
      <c r="AU454" s="2">
        <v>44382</v>
      </c>
      <c r="AV454" t="s">
        <v>118</v>
      </c>
      <c r="AW454">
        <v>2261.35</v>
      </c>
      <c r="AX454">
        <v>2264.1999999999998</v>
      </c>
      <c r="AZ454" s="2">
        <f t="shared" si="42"/>
        <v>44378</v>
      </c>
      <c r="BA454" t="s">
        <v>123</v>
      </c>
      <c r="BB454">
        <v>899.79899999999998</v>
      </c>
      <c r="BC454" s="8">
        <v>893.553</v>
      </c>
      <c r="BE454" t="str">
        <f t="shared" si="43"/>
        <v>CUMMINSIND44378</v>
      </c>
      <c r="BF454">
        <v>1</v>
      </c>
      <c r="BH454" t="str">
        <f t="shared" si="44"/>
        <v>PIDILITIND44382</v>
      </c>
      <c r="BI454">
        <v>1</v>
      </c>
      <c r="BL454" t="str">
        <f t="shared" si="45"/>
        <v>PIDILITIND44382</v>
      </c>
      <c r="BM454">
        <v>1</v>
      </c>
      <c r="BN454">
        <f t="shared" si="46"/>
        <v>1</v>
      </c>
      <c r="BR454" t="str">
        <f t="shared" si="47"/>
        <v>CUMMINSIND44378</v>
      </c>
      <c r="BS454">
        <v>1</v>
      </c>
      <c r="BT454" t="str">
        <f t="shared" si="48"/>
        <v>ERROR</v>
      </c>
      <c r="BY454" s="12"/>
      <c r="CA454" s="12"/>
      <c r="CC454" s="13"/>
      <c r="CE454" s="13"/>
      <c r="CI454" s="12"/>
      <c r="CK454" s="13"/>
      <c r="CL454" s="13"/>
    </row>
    <row r="455" spans="1:90" x14ac:dyDescent="0.45">
      <c r="A455">
        <v>1</v>
      </c>
      <c r="B455" s="2">
        <v>44383</v>
      </c>
      <c r="C455" s="2">
        <v>44384</v>
      </c>
      <c r="D455" t="s">
        <v>27</v>
      </c>
      <c r="E455" t="s">
        <v>105</v>
      </c>
      <c r="F455" t="s">
        <v>438</v>
      </c>
      <c r="G455">
        <v>3000</v>
      </c>
      <c r="H455">
        <v>6000</v>
      </c>
      <c r="I455">
        <v>2</v>
      </c>
      <c r="J455">
        <v>356.3</v>
      </c>
      <c r="K455">
        <v>2137800</v>
      </c>
      <c r="L455">
        <v>352.65</v>
      </c>
      <c r="M455">
        <v>-21900.000000000204</v>
      </c>
      <c r="N455">
        <v>574.24950000000001</v>
      </c>
      <c r="O455">
        <v>-22474.249500000205</v>
      </c>
      <c r="P455">
        <v>2115900</v>
      </c>
      <c r="Q455" t="s">
        <v>93</v>
      </c>
      <c r="R455">
        <v>1</v>
      </c>
      <c r="S455">
        <v>0</v>
      </c>
      <c r="T455">
        <v>1</v>
      </c>
      <c r="U455">
        <v>0</v>
      </c>
      <c r="V455">
        <v>900</v>
      </c>
      <c r="W455">
        <v>300</v>
      </c>
      <c r="X455">
        <v>114000</v>
      </c>
      <c r="Y455">
        <v>92500</v>
      </c>
      <c r="Z455">
        <v>4000000</v>
      </c>
      <c r="AA455">
        <v>2</v>
      </c>
      <c r="AC455" t="s">
        <v>607</v>
      </c>
      <c r="AD455" t="s">
        <v>571</v>
      </c>
      <c r="AE455" s="12">
        <v>44379.486111111109</v>
      </c>
      <c r="AF455">
        <v>757.88689999999997</v>
      </c>
      <c r="AG455" s="12">
        <v>44382.392361111109</v>
      </c>
      <c r="AH455" s="8">
        <v>767.43240000000003</v>
      </c>
      <c r="AI455" s="13">
        <v>1.26E-2</v>
      </c>
      <c r="AJ455">
        <v>19235.02</v>
      </c>
      <c r="AK455" s="13">
        <v>1.26E-2</v>
      </c>
      <c r="AL455">
        <v>2015.087</v>
      </c>
      <c r="AM455">
        <v>1527208.38</v>
      </c>
      <c r="AN455">
        <v>-2344723.2200000002</v>
      </c>
      <c r="AO455" s="12">
        <v>50</v>
      </c>
      <c r="AP455">
        <v>384.7</v>
      </c>
      <c r="AQ455" s="13">
        <v>-3.5999999999999999E-3</v>
      </c>
      <c r="AR455" s="13">
        <v>2.5600000000000001E-2</v>
      </c>
      <c r="AS455" t="s">
        <v>572</v>
      </c>
      <c r="AU455" s="2">
        <v>44383</v>
      </c>
      <c r="AV455" t="s">
        <v>105</v>
      </c>
      <c r="AW455">
        <v>356.3</v>
      </c>
      <c r="AX455">
        <v>352.65</v>
      </c>
      <c r="AZ455" s="2">
        <f t="shared" si="42"/>
        <v>44379</v>
      </c>
      <c r="BA455" t="s">
        <v>142</v>
      </c>
      <c r="BB455">
        <v>757.88689999999997</v>
      </c>
      <c r="BC455" s="8">
        <v>767.43240000000003</v>
      </c>
      <c r="BE455" t="str">
        <f t="shared" si="43"/>
        <v>TATACHEM44379</v>
      </c>
      <c r="BF455">
        <v>1</v>
      </c>
      <c r="BH455" t="str">
        <f t="shared" si="44"/>
        <v>AMBUJACEM44383</v>
      </c>
      <c r="BI455">
        <v>1</v>
      </c>
      <c r="BL455" t="str">
        <f t="shared" si="45"/>
        <v>AMBUJACEM44383</v>
      </c>
      <c r="BM455">
        <v>1</v>
      </c>
      <c r="BN455">
        <f t="shared" si="46"/>
        <v>1</v>
      </c>
      <c r="BR455" t="str">
        <f t="shared" si="47"/>
        <v>TATACHEM44379</v>
      </c>
      <c r="BS455">
        <v>1</v>
      </c>
      <c r="BT455">
        <f t="shared" si="48"/>
        <v>1</v>
      </c>
      <c r="BY455" s="12"/>
      <c r="CA455" s="12"/>
      <c r="CC455" s="13"/>
      <c r="CE455" s="13"/>
      <c r="CI455" s="12"/>
      <c r="CK455" s="13"/>
      <c r="CL455" s="13"/>
    </row>
    <row r="456" spans="1:90" x14ac:dyDescent="0.45">
      <c r="A456">
        <v>2</v>
      </c>
      <c r="B456" s="2">
        <v>44383</v>
      </c>
      <c r="C456" s="2">
        <v>44384</v>
      </c>
      <c r="D456" t="s">
        <v>27</v>
      </c>
      <c r="E456" t="s">
        <v>166</v>
      </c>
      <c r="F456" t="s">
        <v>477</v>
      </c>
      <c r="G456">
        <v>500</v>
      </c>
      <c r="H456">
        <v>1500</v>
      </c>
      <c r="I456">
        <v>3</v>
      </c>
      <c r="J456">
        <v>1139.7</v>
      </c>
      <c r="K456">
        <v>1709550</v>
      </c>
      <c r="L456">
        <v>1109.9000000000001</v>
      </c>
      <c r="M456">
        <v>-44699.999999999935</v>
      </c>
      <c r="N456">
        <v>455.54399999999998</v>
      </c>
      <c r="O456">
        <v>-45155.543999999936</v>
      </c>
      <c r="P456">
        <v>1664850.0000000002</v>
      </c>
      <c r="Q456" t="s">
        <v>93</v>
      </c>
      <c r="R456">
        <v>1</v>
      </c>
      <c r="S456">
        <v>0</v>
      </c>
      <c r="T456">
        <v>1</v>
      </c>
      <c r="U456">
        <v>0</v>
      </c>
      <c r="V456">
        <v>900</v>
      </c>
      <c r="W456">
        <v>300</v>
      </c>
      <c r="X456">
        <v>114000</v>
      </c>
      <c r="Y456">
        <v>92500</v>
      </c>
      <c r="Z456">
        <v>4000000</v>
      </c>
      <c r="AA456">
        <v>2</v>
      </c>
      <c r="AC456" t="s">
        <v>666</v>
      </c>
      <c r="AD456" t="s">
        <v>571</v>
      </c>
      <c r="AE456" s="12">
        <v>44379.486111111109</v>
      </c>
      <c r="AF456">
        <v>908.1259</v>
      </c>
      <c r="AG456" s="12">
        <v>44382.392361111109</v>
      </c>
      <c r="AH456" s="8">
        <v>917.9239</v>
      </c>
      <c r="AI456" s="13">
        <v>1.0800000000000001E-2</v>
      </c>
      <c r="AJ456">
        <v>16477.439999999999</v>
      </c>
      <c r="AK456" s="13">
        <v>1.0800000000000001E-2</v>
      </c>
      <c r="AL456">
        <v>1681.7139999999999</v>
      </c>
      <c r="AM456">
        <v>1527208.38</v>
      </c>
      <c r="AN456">
        <v>-2328245.7799999998</v>
      </c>
      <c r="AO456" s="12">
        <v>50</v>
      </c>
      <c r="AP456">
        <v>329.55</v>
      </c>
      <c r="AQ456" s="13">
        <v>-1.61E-2</v>
      </c>
      <c r="AR456" s="13">
        <v>1.6299999999999999E-2</v>
      </c>
      <c r="AS456" t="s">
        <v>572</v>
      </c>
      <c r="AU456" s="2">
        <v>44383</v>
      </c>
      <c r="AV456" t="s">
        <v>166</v>
      </c>
      <c r="AW456">
        <v>1139.7</v>
      </c>
      <c r="AX456">
        <v>1109.9000000000001</v>
      </c>
      <c r="AZ456" s="2">
        <f t="shared" si="42"/>
        <v>44379</v>
      </c>
      <c r="BA456" t="s">
        <v>163</v>
      </c>
      <c r="BB456">
        <v>908.1259</v>
      </c>
      <c r="BC456" s="8">
        <v>917.9239</v>
      </c>
      <c r="BE456" t="str">
        <f t="shared" si="43"/>
        <v>TRENT44379</v>
      </c>
      <c r="BF456">
        <v>1</v>
      </c>
      <c r="BH456" t="str">
        <f t="shared" si="44"/>
        <v>AUBANK44383</v>
      </c>
      <c r="BI456">
        <v>1</v>
      </c>
      <c r="BL456" t="str">
        <f t="shared" si="45"/>
        <v>AUBANK44383</v>
      </c>
      <c r="BM456">
        <v>1</v>
      </c>
      <c r="BN456">
        <f t="shared" si="46"/>
        <v>1</v>
      </c>
      <c r="BR456" t="str">
        <f t="shared" si="47"/>
        <v>TRENT44379</v>
      </c>
      <c r="BS456">
        <v>1</v>
      </c>
      <c r="BT456">
        <f t="shared" si="48"/>
        <v>1</v>
      </c>
      <c r="BY456" s="12"/>
      <c r="CA456" s="12"/>
      <c r="CC456" s="13"/>
      <c r="CE456" s="13"/>
      <c r="CI456" s="12"/>
      <c r="CK456" s="13"/>
      <c r="CL456" s="13"/>
    </row>
    <row r="457" spans="1:90" x14ac:dyDescent="0.45">
      <c r="A457">
        <v>3</v>
      </c>
      <c r="B457" s="2">
        <v>44383</v>
      </c>
      <c r="C457" s="2">
        <v>44384</v>
      </c>
      <c r="D457" t="s">
        <v>27</v>
      </c>
      <c r="E457" t="s">
        <v>34</v>
      </c>
      <c r="F457" t="s">
        <v>479</v>
      </c>
      <c r="G457">
        <v>407</v>
      </c>
      <c r="H457">
        <v>1221</v>
      </c>
      <c r="I457">
        <v>3</v>
      </c>
      <c r="J457">
        <v>1425.65</v>
      </c>
      <c r="K457">
        <v>1740718.6500000001</v>
      </c>
      <c r="L457">
        <v>1409.95</v>
      </c>
      <c r="M457">
        <v>-19169.700000000055</v>
      </c>
      <c r="N457">
        <v>467.40612600000003</v>
      </c>
      <c r="O457">
        <v>-19637.106126000057</v>
      </c>
      <c r="P457">
        <v>1721548.95</v>
      </c>
      <c r="Q457" t="s">
        <v>93</v>
      </c>
      <c r="R457">
        <v>1</v>
      </c>
      <c r="S457">
        <v>0</v>
      </c>
      <c r="T457">
        <v>2</v>
      </c>
      <c r="U457">
        <v>0</v>
      </c>
      <c r="V457">
        <v>900</v>
      </c>
      <c r="W457">
        <v>300</v>
      </c>
      <c r="X457">
        <v>114000</v>
      </c>
      <c r="Y457">
        <v>92500</v>
      </c>
      <c r="Z457">
        <v>4000000</v>
      </c>
      <c r="AA457">
        <v>2</v>
      </c>
      <c r="AC457" t="s">
        <v>712</v>
      </c>
      <c r="AD457" t="s">
        <v>571</v>
      </c>
      <c r="AE457" s="12">
        <v>44382.434027777781</v>
      </c>
      <c r="AF457">
        <v>2262.4899999999998</v>
      </c>
      <c r="AG457" s="12">
        <v>44383.392361111109</v>
      </c>
      <c r="AH457" s="8">
        <v>2263.078</v>
      </c>
      <c r="AI457" s="13">
        <v>2.9999999999999997E-4</v>
      </c>
      <c r="AJ457">
        <v>398.76</v>
      </c>
      <c r="AK457" s="13">
        <v>2.9999999999999997E-4</v>
      </c>
      <c r="AL457">
        <v>678.16920000000005</v>
      </c>
      <c r="AM457">
        <v>1534350.88</v>
      </c>
      <c r="AN457">
        <v>-2327847.02</v>
      </c>
      <c r="AO457" s="12">
        <v>65</v>
      </c>
      <c r="AP457">
        <v>6.13</v>
      </c>
      <c r="AQ457" s="13">
        <v>-4.0000000000000001E-3</v>
      </c>
      <c r="AR457" s="13">
        <v>7.7000000000000002E-3</v>
      </c>
      <c r="AS457" t="s">
        <v>572</v>
      </c>
      <c r="AU457" s="2">
        <v>44383</v>
      </c>
      <c r="AV457" t="s">
        <v>34</v>
      </c>
      <c r="AW457">
        <v>1425.65</v>
      </c>
      <c r="AX457">
        <v>1409.95</v>
      </c>
      <c r="AZ457" s="2">
        <f t="shared" ref="AZ457:AZ520" si="49">DATE(YEAR(AE457),MONTH(AE457),DAY(AE457))</f>
        <v>44382</v>
      </c>
      <c r="BA457" t="s">
        <v>118</v>
      </c>
      <c r="BB457">
        <v>2262.4899999999998</v>
      </c>
      <c r="BC457" s="8">
        <v>2263.078</v>
      </c>
      <c r="BE457" t="str">
        <f t="shared" ref="BE457:BE520" si="50">CONCATENATE(BA457,AZ457)</f>
        <v>PIDILITIND44382</v>
      </c>
      <c r="BF457">
        <v>1</v>
      </c>
      <c r="BH457" t="str">
        <f t="shared" ref="BH457:BH520" si="51">CONCATENATE(AV457,AU457)</f>
        <v>PVR44383</v>
      </c>
      <c r="BI457">
        <v>1</v>
      </c>
      <c r="BL457" t="str">
        <f t="shared" ref="BL457:BL520" si="52">CONCATENATE(AV457,AU457)</f>
        <v>PVR44383</v>
      </c>
      <c r="BM457">
        <v>1</v>
      </c>
      <c r="BN457">
        <f t="shared" ref="BN457:BN520" si="53">IFERROR(VLOOKUP(BL457,$BE$9:$BF$958,2,0),"ERROR")</f>
        <v>1</v>
      </c>
      <c r="BR457" t="str">
        <f t="shared" ref="BR457:BR520" si="54">CONCATENATE(BA457,AZ457)</f>
        <v>PIDILITIND44382</v>
      </c>
      <c r="BS457">
        <v>1</v>
      </c>
      <c r="BT457">
        <f t="shared" ref="BT457:BT520" si="55">IFERROR(VLOOKUP(BR457,$BH$9:$BI$958,2,0),"ERROR")</f>
        <v>1</v>
      </c>
      <c r="BY457" s="12"/>
      <c r="CA457" s="12"/>
      <c r="CC457" s="13"/>
      <c r="CE457" s="13"/>
      <c r="CI457" s="12"/>
      <c r="CK457" s="13"/>
      <c r="CL457" s="13"/>
    </row>
    <row r="458" spans="1:90" x14ac:dyDescent="0.45">
      <c r="A458">
        <v>4</v>
      </c>
      <c r="B458" s="2">
        <v>44383</v>
      </c>
      <c r="C458" s="2">
        <v>44384</v>
      </c>
      <c r="D458" t="s">
        <v>27</v>
      </c>
      <c r="E458" t="s">
        <v>106</v>
      </c>
      <c r="F458" t="s">
        <v>514</v>
      </c>
      <c r="G458">
        <v>850</v>
      </c>
      <c r="H458">
        <v>1700</v>
      </c>
      <c r="I458">
        <v>2</v>
      </c>
      <c r="J458">
        <v>1082.6500000000001</v>
      </c>
      <c r="K458">
        <v>1840505.0000000002</v>
      </c>
      <c r="L458">
        <v>1076.45</v>
      </c>
      <c r="M458">
        <v>-10540.000000000076</v>
      </c>
      <c r="N458">
        <v>495.51345000000003</v>
      </c>
      <c r="O458">
        <v>-11035.513450000077</v>
      </c>
      <c r="P458">
        <v>1829965</v>
      </c>
      <c r="Q458" t="s">
        <v>93</v>
      </c>
      <c r="R458">
        <v>1</v>
      </c>
      <c r="S458">
        <v>0</v>
      </c>
      <c r="T458">
        <v>1</v>
      </c>
      <c r="U458">
        <v>0</v>
      </c>
      <c r="V458">
        <v>900</v>
      </c>
      <c r="W458">
        <v>300</v>
      </c>
      <c r="X458">
        <v>114000</v>
      </c>
      <c r="Y458">
        <v>92500</v>
      </c>
      <c r="Z458">
        <v>4000000</v>
      </c>
      <c r="AA458">
        <v>2</v>
      </c>
      <c r="AC458" t="s">
        <v>636</v>
      </c>
      <c r="AD458" t="s">
        <v>571</v>
      </c>
      <c r="AE458" s="12">
        <v>44383.486111111109</v>
      </c>
      <c r="AF458">
        <v>356.46280000000002</v>
      </c>
      <c r="AG458" s="12">
        <v>44384.392361111109</v>
      </c>
      <c r="AH458" s="8">
        <v>352.47370000000001</v>
      </c>
      <c r="AI458" s="13">
        <v>-1.12E-2</v>
      </c>
      <c r="AJ458">
        <v>-17171.490000000002</v>
      </c>
      <c r="AK458" s="13">
        <v>-1.12E-2</v>
      </c>
      <c r="AL458">
        <v>4304.6030000000001</v>
      </c>
      <c r="AM458">
        <v>1534430.63</v>
      </c>
      <c r="AN458">
        <v>-2345018.5099999998</v>
      </c>
      <c r="AO458" s="12">
        <v>50</v>
      </c>
      <c r="AP458">
        <v>-343.43</v>
      </c>
      <c r="AQ458" s="13">
        <v>-1.4999999999999999E-2</v>
      </c>
      <c r="AR458" s="13">
        <v>8.0000000000000004E-4</v>
      </c>
      <c r="AS458" t="s">
        <v>572</v>
      </c>
      <c r="AU458" s="2">
        <v>44383</v>
      </c>
      <c r="AV458" t="s">
        <v>106</v>
      </c>
      <c r="AW458">
        <v>1082.6500000000001</v>
      </c>
      <c r="AX458">
        <v>1076.45</v>
      </c>
      <c r="AZ458" s="2">
        <f t="shared" si="49"/>
        <v>44383</v>
      </c>
      <c r="BA458" t="s">
        <v>105</v>
      </c>
      <c r="BB458">
        <v>356.46280000000002</v>
      </c>
      <c r="BC458" s="8">
        <v>352.47370000000001</v>
      </c>
      <c r="BE458" t="str">
        <f t="shared" si="50"/>
        <v>AMBUJACEM44383</v>
      </c>
      <c r="BF458">
        <v>1</v>
      </c>
      <c r="BH458" t="str">
        <f t="shared" si="51"/>
        <v>RAMCOCEM44383</v>
      </c>
      <c r="BI458">
        <v>1</v>
      </c>
      <c r="BL458" t="str">
        <f t="shared" si="52"/>
        <v>RAMCOCEM44383</v>
      </c>
      <c r="BM458">
        <v>1</v>
      </c>
      <c r="BN458">
        <f t="shared" si="53"/>
        <v>1</v>
      </c>
      <c r="BR458" t="str">
        <f t="shared" si="54"/>
        <v>AMBUJACEM44383</v>
      </c>
      <c r="BS458">
        <v>1</v>
      </c>
      <c r="BT458">
        <f t="shared" si="55"/>
        <v>1</v>
      </c>
      <c r="BY458" s="12"/>
      <c r="CA458" s="12"/>
      <c r="CC458" s="13"/>
      <c r="CE458" s="13"/>
      <c r="CI458" s="12"/>
      <c r="CK458" s="13"/>
      <c r="CL458" s="13"/>
    </row>
    <row r="459" spans="1:90" x14ac:dyDescent="0.45">
      <c r="A459">
        <v>5</v>
      </c>
      <c r="B459" s="2">
        <v>44383</v>
      </c>
      <c r="C459" s="2">
        <v>44384</v>
      </c>
      <c r="D459" t="s">
        <v>27</v>
      </c>
      <c r="E459" t="s">
        <v>60</v>
      </c>
      <c r="F459" t="s">
        <v>442</v>
      </c>
      <c r="G459">
        <v>100</v>
      </c>
      <c r="H459">
        <v>300</v>
      </c>
      <c r="I459">
        <v>3</v>
      </c>
      <c r="J459">
        <v>6979.2666666699997</v>
      </c>
      <c r="K459">
        <v>2093780.000001</v>
      </c>
      <c r="L459">
        <v>6865.3</v>
      </c>
      <c r="M459">
        <v>-34190.000000999862</v>
      </c>
      <c r="N459">
        <v>560.704950000135</v>
      </c>
      <c r="O459">
        <v>-34750.704951</v>
      </c>
      <c r="P459">
        <v>2059590</v>
      </c>
      <c r="Q459" t="s">
        <v>93</v>
      </c>
      <c r="R459">
        <v>2</v>
      </c>
      <c r="S459">
        <v>1</v>
      </c>
      <c r="T459">
        <v>1</v>
      </c>
      <c r="U459">
        <v>0</v>
      </c>
      <c r="V459">
        <v>900</v>
      </c>
      <c r="W459">
        <v>300</v>
      </c>
      <c r="X459">
        <v>114500</v>
      </c>
      <c r="Y459">
        <v>92500</v>
      </c>
      <c r="Z459">
        <v>4000000</v>
      </c>
      <c r="AA459">
        <v>2</v>
      </c>
      <c r="AC459" t="s">
        <v>672</v>
      </c>
      <c r="AD459" t="s">
        <v>571</v>
      </c>
      <c r="AE459" s="12">
        <v>44383.486111111109</v>
      </c>
      <c r="AF459">
        <v>1139.3040000000001</v>
      </c>
      <c r="AG459" s="12">
        <v>44384.392361111109</v>
      </c>
      <c r="AH459" s="8">
        <v>1109.2950000000001</v>
      </c>
      <c r="AI459" s="13">
        <v>-2.63E-2</v>
      </c>
      <c r="AJ459">
        <v>-40416.53</v>
      </c>
      <c r="AK459" s="13">
        <v>-2.63E-2</v>
      </c>
      <c r="AL459">
        <v>1346.8140000000001</v>
      </c>
      <c r="AM459">
        <v>1534430.5</v>
      </c>
      <c r="AN459">
        <v>-2385435.04</v>
      </c>
      <c r="AO459" s="12">
        <v>50</v>
      </c>
      <c r="AP459">
        <v>-808.33</v>
      </c>
      <c r="AQ459" s="13">
        <v>-3.4799999999999998E-2</v>
      </c>
      <c r="AR459" s="13">
        <v>1E-3</v>
      </c>
      <c r="AS459" t="s">
        <v>572</v>
      </c>
      <c r="AU459" s="2">
        <v>44383</v>
      </c>
      <c r="AV459" t="s">
        <v>60</v>
      </c>
      <c r="AW459">
        <v>6979.2666666699997</v>
      </c>
      <c r="AX459">
        <v>6865.3</v>
      </c>
      <c r="AZ459" s="2">
        <f t="shared" si="49"/>
        <v>44383</v>
      </c>
      <c r="BA459" t="s">
        <v>166</v>
      </c>
      <c r="BB459">
        <v>1139.3040000000001</v>
      </c>
      <c r="BC459" s="8">
        <v>1109.2950000000001</v>
      </c>
      <c r="BE459" t="str">
        <f t="shared" si="50"/>
        <v>AUBANK44383</v>
      </c>
      <c r="BF459">
        <v>1</v>
      </c>
      <c r="BH459" t="str">
        <f t="shared" si="51"/>
        <v>ULTRACEMCO44383</v>
      </c>
      <c r="BI459">
        <v>1</v>
      </c>
      <c r="BL459" t="str">
        <f t="shared" si="52"/>
        <v>ULTRACEMCO44383</v>
      </c>
      <c r="BM459">
        <v>1</v>
      </c>
      <c r="BN459">
        <f t="shared" si="53"/>
        <v>1</v>
      </c>
      <c r="BR459" t="str">
        <f t="shared" si="54"/>
        <v>AUBANK44383</v>
      </c>
      <c r="BS459">
        <v>1</v>
      </c>
      <c r="BT459">
        <f t="shared" si="55"/>
        <v>1</v>
      </c>
      <c r="BY459" s="12"/>
      <c r="CA459" s="12"/>
      <c r="CC459" s="13"/>
      <c r="CE459" s="13"/>
      <c r="CI459" s="12"/>
      <c r="CK459" s="13"/>
      <c r="CL459" s="13"/>
    </row>
    <row r="460" spans="1:90" x14ac:dyDescent="0.45">
      <c r="A460">
        <v>1</v>
      </c>
      <c r="B460" s="2">
        <v>44384</v>
      </c>
      <c r="C460" s="2">
        <v>44385</v>
      </c>
      <c r="D460" t="s">
        <v>27</v>
      </c>
      <c r="E460" t="s">
        <v>122</v>
      </c>
      <c r="F460" t="s">
        <v>515</v>
      </c>
      <c r="G460">
        <v>1100</v>
      </c>
      <c r="H460">
        <v>2200</v>
      </c>
      <c r="I460">
        <v>2</v>
      </c>
      <c r="J460">
        <v>845.75</v>
      </c>
      <c r="K460">
        <v>1860650</v>
      </c>
      <c r="L460">
        <v>848.45</v>
      </c>
      <c r="M460">
        <v>5940.0000000001</v>
      </c>
      <c r="N460">
        <v>503.17740000000003</v>
      </c>
      <c r="O460">
        <v>5436.8226000000996</v>
      </c>
      <c r="P460">
        <v>1866590</v>
      </c>
      <c r="Q460" t="s">
        <v>93</v>
      </c>
      <c r="R460">
        <v>1</v>
      </c>
      <c r="S460">
        <v>0</v>
      </c>
      <c r="T460">
        <v>2</v>
      </c>
      <c r="U460">
        <v>0</v>
      </c>
      <c r="V460">
        <v>900</v>
      </c>
      <c r="W460">
        <v>300</v>
      </c>
      <c r="X460">
        <v>114000</v>
      </c>
      <c r="Y460">
        <v>92500</v>
      </c>
      <c r="Z460">
        <v>4000000</v>
      </c>
      <c r="AA460">
        <v>2</v>
      </c>
      <c r="AC460" t="s">
        <v>713</v>
      </c>
      <c r="AD460" t="s">
        <v>571</v>
      </c>
      <c r="AE460" s="12">
        <v>44383.486111111109</v>
      </c>
      <c r="AF460">
        <v>1083.2049999999999</v>
      </c>
      <c r="AG460" s="12">
        <v>44384.392361111109</v>
      </c>
      <c r="AH460" s="8">
        <v>1075.942</v>
      </c>
      <c r="AI460" s="13">
        <v>-6.7000000000000002E-3</v>
      </c>
      <c r="AJ460">
        <v>-10288.52</v>
      </c>
      <c r="AK460" s="13">
        <v>-6.7000000000000002E-3</v>
      </c>
      <c r="AL460">
        <v>1416.566</v>
      </c>
      <c r="AM460">
        <v>1534430.63</v>
      </c>
      <c r="AN460">
        <v>-2395723.56</v>
      </c>
      <c r="AO460" s="12">
        <v>50</v>
      </c>
      <c r="AP460">
        <v>-205.77</v>
      </c>
      <c r="AQ460" s="13">
        <v>-1.47E-2</v>
      </c>
      <c r="AR460" s="13">
        <v>1.3299999999999999E-2</v>
      </c>
      <c r="AS460" t="s">
        <v>572</v>
      </c>
      <c r="AU460" s="2">
        <v>44384</v>
      </c>
      <c r="AV460" t="s">
        <v>122</v>
      </c>
      <c r="AW460">
        <v>845.75</v>
      </c>
      <c r="AX460">
        <v>848.45</v>
      </c>
      <c r="AZ460" s="2">
        <f t="shared" si="49"/>
        <v>44383</v>
      </c>
      <c r="BA460" t="s">
        <v>106</v>
      </c>
      <c r="BB460">
        <v>1083.2049999999999</v>
      </c>
      <c r="BC460" s="8">
        <v>1075.942</v>
      </c>
      <c r="BE460" t="str">
        <f t="shared" si="50"/>
        <v>RAMCOCEM44383</v>
      </c>
      <c r="BF460">
        <v>1</v>
      </c>
      <c r="BH460" t="str">
        <f t="shared" si="51"/>
        <v>BERGEPAINT44384</v>
      </c>
      <c r="BI460">
        <v>1</v>
      </c>
      <c r="BL460" t="str">
        <f t="shared" si="52"/>
        <v>BERGEPAINT44384</v>
      </c>
      <c r="BM460">
        <v>1</v>
      </c>
      <c r="BN460">
        <f t="shared" si="53"/>
        <v>1</v>
      </c>
      <c r="BR460" t="str">
        <f t="shared" si="54"/>
        <v>RAMCOCEM44383</v>
      </c>
      <c r="BS460">
        <v>1</v>
      </c>
      <c r="BT460">
        <f t="shared" si="55"/>
        <v>1</v>
      </c>
      <c r="BY460" s="12"/>
      <c r="CA460" s="12"/>
      <c r="CC460" s="13"/>
      <c r="CE460" s="13"/>
      <c r="CI460" s="12"/>
      <c r="CK460" s="13"/>
      <c r="CL460" s="13"/>
    </row>
    <row r="461" spans="1:90" x14ac:dyDescent="0.45">
      <c r="A461">
        <v>2</v>
      </c>
      <c r="B461" s="2">
        <v>44384</v>
      </c>
      <c r="C461" s="2">
        <v>44385</v>
      </c>
      <c r="D461" t="s">
        <v>27</v>
      </c>
      <c r="E461" t="s">
        <v>47</v>
      </c>
      <c r="F461" t="s">
        <v>414</v>
      </c>
      <c r="G461">
        <v>10500</v>
      </c>
      <c r="H461">
        <v>31500</v>
      </c>
      <c r="I461">
        <v>3</v>
      </c>
      <c r="J461">
        <v>67.3</v>
      </c>
      <c r="K461">
        <v>2119950</v>
      </c>
      <c r="L461">
        <v>67.75</v>
      </c>
      <c r="M461">
        <v>14175.000000000089</v>
      </c>
      <c r="N461">
        <v>574.30012499999998</v>
      </c>
      <c r="O461">
        <v>13600.699875000089</v>
      </c>
      <c r="P461">
        <v>2134125</v>
      </c>
      <c r="Q461" t="s">
        <v>93</v>
      </c>
      <c r="R461">
        <v>2</v>
      </c>
      <c r="S461">
        <v>1</v>
      </c>
      <c r="T461">
        <v>2</v>
      </c>
      <c r="U461">
        <v>0</v>
      </c>
      <c r="V461">
        <v>900</v>
      </c>
      <c r="W461">
        <v>300</v>
      </c>
      <c r="X461">
        <v>114500</v>
      </c>
      <c r="Y461">
        <v>92500</v>
      </c>
      <c r="Z461">
        <v>4000000</v>
      </c>
      <c r="AA461">
        <v>2</v>
      </c>
      <c r="AC461" t="s">
        <v>640</v>
      </c>
      <c r="AD461" t="s">
        <v>571</v>
      </c>
      <c r="AE461" s="12">
        <v>44383.489583333336</v>
      </c>
      <c r="AF461">
        <v>6983.68</v>
      </c>
      <c r="AG461" s="12">
        <v>44384.392361111109</v>
      </c>
      <c r="AH461" s="8">
        <v>6861.8760000000002</v>
      </c>
      <c r="AI461" s="13">
        <v>-1.7399999999999999E-2</v>
      </c>
      <c r="AJ461">
        <v>-26741.3</v>
      </c>
      <c r="AK461" s="13">
        <v>-1.7399999999999999E-2</v>
      </c>
      <c r="AL461">
        <v>219.5437</v>
      </c>
      <c r="AM461">
        <v>1533223</v>
      </c>
      <c r="AN461">
        <v>-2422464.86</v>
      </c>
      <c r="AO461" s="12">
        <v>49</v>
      </c>
      <c r="AP461">
        <v>-545.74</v>
      </c>
      <c r="AQ461" s="13">
        <v>-3.1899999999999998E-2</v>
      </c>
      <c r="AR461" s="13">
        <v>2.0999999999999999E-3</v>
      </c>
      <c r="AS461" t="s">
        <v>572</v>
      </c>
      <c r="AU461" s="2">
        <v>44384</v>
      </c>
      <c r="AV461" t="s">
        <v>47</v>
      </c>
      <c r="AW461">
        <v>67.3</v>
      </c>
      <c r="AX461">
        <v>67.75</v>
      </c>
      <c r="AZ461" s="2">
        <f t="shared" si="49"/>
        <v>44383</v>
      </c>
      <c r="BA461" t="s">
        <v>60</v>
      </c>
      <c r="BB461">
        <v>6983.68</v>
      </c>
      <c r="BC461" s="8">
        <v>6861.8760000000002</v>
      </c>
      <c r="BE461" t="str">
        <f t="shared" si="50"/>
        <v>ULTRACEMCO44383</v>
      </c>
      <c r="BF461">
        <v>1</v>
      </c>
      <c r="BH461" t="str">
        <f t="shared" si="51"/>
        <v>BHEL44384</v>
      </c>
      <c r="BI461">
        <v>1</v>
      </c>
      <c r="BL461" t="str">
        <f t="shared" si="52"/>
        <v>BHEL44384</v>
      </c>
      <c r="BM461">
        <v>1</v>
      </c>
      <c r="BN461">
        <f t="shared" si="53"/>
        <v>1</v>
      </c>
      <c r="BR461" t="str">
        <f t="shared" si="54"/>
        <v>ULTRACEMCO44383</v>
      </c>
      <c r="BS461">
        <v>1</v>
      </c>
      <c r="BT461">
        <f t="shared" si="55"/>
        <v>1</v>
      </c>
      <c r="BY461" s="12"/>
      <c r="CA461" s="12"/>
      <c r="CC461" s="13"/>
      <c r="CE461" s="13"/>
      <c r="CI461" s="12"/>
      <c r="CK461" s="13"/>
      <c r="CL461" s="13"/>
    </row>
    <row r="462" spans="1:90" x14ac:dyDescent="0.45">
      <c r="A462">
        <v>3</v>
      </c>
      <c r="B462" s="2">
        <v>44384</v>
      </c>
      <c r="C462" s="2">
        <v>44385</v>
      </c>
      <c r="D462" t="s">
        <v>27</v>
      </c>
      <c r="E462" t="s">
        <v>138</v>
      </c>
      <c r="F462" t="s">
        <v>451</v>
      </c>
      <c r="G462">
        <v>650</v>
      </c>
      <c r="H462">
        <v>1300</v>
      </c>
      <c r="I462">
        <v>2</v>
      </c>
      <c r="J462">
        <v>1487.55</v>
      </c>
      <c r="K462">
        <v>1933815</v>
      </c>
      <c r="L462">
        <v>1476.675</v>
      </c>
      <c r="M462">
        <v>-14137.5</v>
      </c>
      <c r="N462">
        <v>520.22148749999997</v>
      </c>
      <c r="O462">
        <v>-14657.721487499999</v>
      </c>
      <c r="P462">
        <v>1919677.5</v>
      </c>
      <c r="Q462" t="s">
        <v>93</v>
      </c>
      <c r="R462">
        <v>1</v>
      </c>
      <c r="S462">
        <v>0</v>
      </c>
      <c r="T462">
        <v>2</v>
      </c>
      <c r="U462">
        <v>0</v>
      </c>
      <c r="V462">
        <v>900</v>
      </c>
      <c r="W462">
        <v>300</v>
      </c>
      <c r="X462">
        <v>114000</v>
      </c>
      <c r="Y462">
        <v>92500</v>
      </c>
      <c r="Z462">
        <v>4000000</v>
      </c>
      <c r="AA462">
        <v>2</v>
      </c>
      <c r="AC462" t="s">
        <v>674</v>
      </c>
      <c r="AD462" t="s">
        <v>571</v>
      </c>
      <c r="AE462" s="12">
        <v>44383.486111111109</v>
      </c>
      <c r="AF462">
        <v>1426.3389999999999</v>
      </c>
      <c r="AG462" s="12">
        <v>44384.395833333336</v>
      </c>
      <c r="AH462" s="8">
        <v>1407.991</v>
      </c>
      <c r="AI462" s="13">
        <v>-1.29E-2</v>
      </c>
      <c r="AJ462">
        <v>-19738.46</v>
      </c>
      <c r="AK462" s="13">
        <v>-1.29E-2</v>
      </c>
      <c r="AL462">
        <v>1075.7829999999999</v>
      </c>
      <c r="AM462">
        <v>1534430.63</v>
      </c>
      <c r="AN462">
        <v>-2442203.3199999998</v>
      </c>
      <c r="AO462" s="12">
        <v>51</v>
      </c>
      <c r="AP462">
        <v>-387.03</v>
      </c>
      <c r="AQ462" s="13">
        <v>-1.29E-2</v>
      </c>
      <c r="AR462" s="13">
        <v>1.52E-2</v>
      </c>
      <c r="AS462" t="s">
        <v>572</v>
      </c>
      <c r="AU462" s="2">
        <v>44384</v>
      </c>
      <c r="AV462" t="s">
        <v>138</v>
      </c>
      <c r="AW462">
        <v>1487.55</v>
      </c>
      <c r="AX462">
        <v>1476.675</v>
      </c>
      <c r="AZ462" s="2">
        <f t="shared" si="49"/>
        <v>44383</v>
      </c>
      <c r="BA462" t="s">
        <v>34</v>
      </c>
      <c r="BB462">
        <v>1426.3389999999999</v>
      </c>
      <c r="BC462" s="8">
        <v>1407.991</v>
      </c>
      <c r="BE462" t="str">
        <f t="shared" si="50"/>
        <v>PVR44383</v>
      </c>
      <c r="BF462">
        <v>1</v>
      </c>
      <c r="BH462" t="str">
        <f t="shared" si="51"/>
        <v>GODREJPROP44384</v>
      </c>
      <c r="BI462">
        <v>1</v>
      </c>
      <c r="BL462" t="str">
        <f t="shared" si="52"/>
        <v>GODREJPROP44384</v>
      </c>
      <c r="BM462">
        <v>1</v>
      </c>
      <c r="BN462">
        <f t="shared" si="53"/>
        <v>1</v>
      </c>
      <c r="BR462" t="str">
        <f t="shared" si="54"/>
        <v>PVR44383</v>
      </c>
      <c r="BS462">
        <v>1</v>
      </c>
      <c r="BT462">
        <f t="shared" si="55"/>
        <v>1</v>
      </c>
      <c r="BY462" s="12"/>
      <c r="CA462" s="12"/>
      <c r="CC462" s="13"/>
      <c r="CE462" s="13"/>
      <c r="CI462" s="12"/>
      <c r="CK462" s="13"/>
      <c r="CL462" s="13"/>
    </row>
    <row r="463" spans="1:90" x14ac:dyDescent="0.45">
      <c r="A463">
        <v>1</v>
      </c>
      <c r="B463" s="2">
        <v>44385</v>
      </c>
      <c r="C463" s="2">
        <v>44386</v>
      </c>
      <c r="D463" t="s">
        <v>27</v>
      </c>
      <c r="E463" t="s">
        <v>89</v>
      </c>
      <c r="F463" t="s">
        <v>461</v>
      </c>
      <c r="G463">
        <v>1375</v>
      </c>
      <c r="H463">
        <v>2750</v>
      </c>
      <c r="I463">
        <v>2</v>
      </c>
      <c r="J463">
        <v>584.79999999999995</v>
      </c>
      <c r="K463">
        <v>1608199.9999999998</v>
      </c>
      <c r="L463">
        <v>577.32500000000005</v>
      </c>
      <c r="M463">
        <v>-20556.249999999749</v>
      </c>
      <c r="N463">
        <v>431.43890625</v>
      </c>
      <c r="O463">
        <v>-20987.68890624975</v>
      </c>
      <c r="P463">
        <v>1587643.7500000002</v>
      </c>
      <c r="Q463" t="s">
        <v>93</v>
      </c>
      <c r="R463">
        <v>1</v>
      </c>
      <c r="S463">
        <v>0</v>
      </c>
      <c r="T463">
        <v>2</v>
      </c>
      <c r="U463">
        <v>0</v>
      </c>
      <c r="V463">
        <v>900</v>
      </c>
      <c r="W463">
        <v>300</v>
      </c>
      <c r="X463">
        <v>114000</v>
      </c>
      <c r="Y463">
        <v>92500</v>
      </c>
      <c r="Z463">
        <v>4000000</v>
      </c>
      <c r="AA463">
        <v>2</v>
      </c>
      <c r="AC463" t="s">
        <v>714</v>
      </c>
      <c r="AD463" t="s">
        <v>571</v>
      </c>
      <c r="AE463" s="12">
        <v>44384.486111111109</v>
      </c>
      <c r="AF463">
        <v>845.92269999999996</v>
      </c>
      <c r="AG463" s="12">
        <v>44385.395833333336</v>
      </c>
      <c r="AH463" s="8">
        <v>845.3039</v>
      </c>
      <c r="AI463" s="13">
        <v>-6.9999999999999999E-4</v>
      </c>
      <c r="AJ463">
        <v>-1105.72</v>
      </c>
      <c r="AK463" s="13">
        <v>-6.9999999999999999E-4</v>
      </c>
      <c r="AL463">
        <v>1786.876</v>
      </c>
      <c r="AM463">
        <v>1511559.38</v>
      </c>
      <c r="AN463">
        <v>-2443309.04</v>
      </c>
      <c r="AO463" s="12">
        <v>51</v>
      </c>
      <c r="AP463">
        <v>-21.68</v>
      </c>
      <c r="AQ463" s="13">
        <v>-2.3E-3</v>
      </c>
      <c r="AR463" s="13">
        <v>1.55E-2</v>
      </c>
      <c r="AS463" t="s">
        <v>572</v>
      </c>
      <c r="AU463" s="2">
        <v>44385</v>
      </c>
      <c r="AV463" t="s">
        <v>89</v>
      </c>
      <c r="AW463">
        <v>584.79999999999995</v>
      </c>
      <c r="AX463">
        <v>577.32500000000005</v>
      </c>
      <c r="AZ463" s="2">
        <f t="shared" si="49"/>
        <v>44384</v>
      </c>
      <c r="BA463" t="s">
        <v>122</v>
      </c>
      <c r="BB463">
        <v>845.92269999999996</v>
      </c>
      <c r="BC463" s="8">
        <v>845.3039</v>
      </c>
      <c r="BE463" t="str">
        <f t="shared" si="50"/>
        <v>BERGEPAINT44384</v>
      </c>
      <c r="BF463">
        <v>1</v>
      </c>
      <c r="BH463" t="str">
        <f t="shared" si="51"/>
        <v>IGL44385</v>
      </c>
      <c r="BI463">
        <v>1</v>
      </c>
      <c r="BL463" t="str">
        <f t="shared" si="52"/>
        <v>IGL44385</v>
      </c>
      <c r="BM463">
        <v>1</v>
      </c>
      <c r="BN463">
        <f t="shared" si="53"/>
        <v>1</v>
      </c>
      <c r="BR463" t="str">
        <f t="shared" si="54"/>
        <v>BERGEPAINT44384</v>
      </c>
      <c r="BS463">
        <v>1</v>
      </c>
      <c r="BT463">
        <f t="shared" si="55"/>
        <v>1</v>
      </c>
      <c r="BY463" s="12"/>
      <c r="CA463" s="12"/>
      <c r="CC463" s="13"/>
      <c r="CE463" s="13"/>
      <c r="CI463" s="12"/>
      <c r="CK463" s="13"/>
      <c r="CL463" s="13"/>
    </row>
    <row r="464" spans="1:90" x14ac:dyDescent="0.45">
      <c r="A464">
        <v>1</v>
      </c>
      <c r="B464" s="2">
        <v>44386</v>
      </c>
      <c r="C464" s="2">
        <v>44389</v>
      </c>
      <c r="D464" t="s">
        <v>27</v>
      </c>
      <c r="E464" t="s">
        <v>176</v>
      </c>
      <c r="F464" t="s">
        <v>516</v>
      </c>
      <c r="G464">
        <v>200</v>
      </c>
      <c r="H464">
        <v>600</v>
      </c>
      <c r="I464">
        <v>3</v>
      </c>
      <c r="J464">
        <v>3098.95</v>
      </c>
      <c r="K464">
        <v>1859370</v>
      </c>
      <c r="L464">
        <v>2939.1</v>
      </c>
      <c r="M464">
        <v>-95909.999999999942</v>
      </c>
      <c r="N464">
        <v>489.08204999999998</v>
      </c>
      <c r="O464">
        <v>-96399.082049999939</v>
      </c>
      <c r="P464">
        <v>1763460</v>
      </c>
      <c r="Q464" t="s">
        <v>93</v>
      </c>
      <c r="R464">
        <v>1</v>
      </c>
      <c r="S464">
        <v>0</v>
      </c>
      <c r="T464">
        <v>1</v>
      </c>
      <c r="U464">
        <v>0</v>
      </c>
      <c r="V464">
        <v>900</v>
      </c>
      <c r="W464">
        <v>300</v>
      </c>
      <c r="X464">
        <v>114000</v>
      </c>
      <c r="Y464">
        <v>92500</v>
      </c>
      <c r="Z464">
        <v>4000000</v>
      </c>
      <c r="AA464">
        <v>2</v>
      </c>
      <c r="AC464" t="s">
        <v>649</v>
      </c>
      <c r="AD464" t="s">
        <v>571</v>
      </c>
      <c r="AE464" s="12">
        <v>44384.486111111109</v>
      </c>
      <c r="AF464">
        <v>1488.2940000000001</v>
      </c>
      <c r="AG464" s="12">
        <v>44385.395833333336</v>
      </c>
      <c r="AH464" s="8">
        <v>1476.5219999999999</v>
      </c>
      <c r="AI464" s="13">
        <v>-7.9000000000000008E-3</v>
      </c>
      <c r="AJ464">
        <v>-11956.02</v>
      </c>
      <c r="AK464" s="13">
        <v>-7.9000000000000008E-3</v>
      </c>
      <c r="AL464">
        <v>1015.6319999999999</v>
      </c>
      <c r="AM464">
        <v>1511559.38</v>
      </c>
      <c r="AN464">
        <v>-2455265.06</v>
      </c>
      <c r="AO464" s="12">
        <v>51</v>
      </c>
      <c r="AP464">
        <v>-234.43</v>
      </c>
      <c r="AQ464" s="13">
        <v>-7.9000000000000008E-3</v>
      </c>
      <c r="AR464" s="13">
        <v>4.4000000000000003E-3</v>
      </c>
      <c r="AS464" t="s">
        <v>572</v>
      </c>
      <c r="AU464" s="2">
        <v>44386</v>
      </c>
      <c r="AV464" t="s">
        <v>176</v>
      </c>
      <c r="AW464">
        <v>3098.95</v>
      </c>
      <c r="AX464">
        <v>2939.1</v>
      </c>
      <c r="AZ464" s="2">
        <f t="shared" si="49"/>
        <v>44384</v>
      </c>
      <c r="BA464" t="s">
        <v>138</v>
      </c>
      <c r="BB464">
        <v>1488.2940000000001</v>
      </c>
      <c r="BC464" s="8">
        <v>1476.5219999999999</v>
      </c>
      <c r="BE464" t="str">
        <f t="shared" si="50"/>
        <v>GODREJPROP44384</v>
      </c>
      <c r="BF464">
        <v>1</v>
      </c>
      <c r="BH464" t="str">
        <f t="shared" si="51"/>
        <v>METROPOLIS44386</v>
      </c>
      <c r="BI464">
        <v>1</v>
      </c>
      <c r="BL464" t="str">
        <f t="shared" si="52"/>
        <v>METROPOLIS44386</v>
      </c>
      <c r="BM464">
        <v>1</v>
      </c>
      <c r="BN464">
        <f t="shared" si="53"/>
        <v>1</v>
      </c>
      <c r="BR464" t="str">
        <f t="shared" si="54"/>
        <v>GODREJPROP44384</v>
      </c>
      <c r="BS464">
        <v>1</v>
      </c>
      <c r="BT464">
        <f t="shared" si="55"/>
        <v>1</v>
      </c>
      <c r="BY464" s="12"/>
      <c r="CA464" s="12"/>
      <c r="CC464" s="13"/>
      <c r="CE464" s="13"/>
      <c r="CI464" s="12"/>
      <c r="CK464" s="13"/>
      <c r="CL464" s="13"/>
    </row>
    <row r="465" spans="1:90" x14ac:dyDescent="0.45">
      <c r="A465">
        <v>1</v>
      </c>
      <c r="B465" s="2">
        <v>44389</v>
      </c>
      <c r="C465" s="2">
        <v>44390</v>
      </c>
      <c r="D465" t="s">
        <v>27</v>
      </c>
      <c r="E465" t="s">
        <v>138</v>
      </c>
      <c r="F465" t="s">
        <v>451</v>
      </c>
      <c r="G465">
        <v>650</v>
      </c>
      <c r="H465">
        <v>1300</v>
      </c>
      <c r="I465">
        <v>2</v>
      </c>
      <c r="J465">
        <v>1537.1</v>
      </c>
      <c r="K465">
        <v>1998229.9999999998</v>
      </c>
      <c r="L465">
        <v>1541.55</v>
      </c>
      <c r="M465">
        <v>5785.0000000000591</v>
      </c>
      <c r="N465">
        <v>540.30307500000004</v>
      </c>
      <c r="O465">
        <v>5244.6969250000593</v>
      </c>
      <c r="P465">
        <v>2004015</v>
      </c>
      <c r="Q465" t="s">
        <v>93</v>
      </c>
      <c r="R465">
        <v>1</v>
      </c>
      <c r="S465">
        <v>0</v>
      </c>
      <c r="T465">
        <v>1</v>
      </c>
      <c r="U465">
        <v>0</v>
      </c>
      <c r="V465">
        <v>900</v>
      </c>
      <c r="W465">
        <v>300</v>
      </c>
      <c r="X465">
        <v>102500</v>
      </c>
      <c r="Y465">
        <v>92500</v>
      </c>
      <c r="Z465">
        <v>4000000</v>
      </c>
      <c r="AA465">
        <v>2</v>
      </c>
      <c r="AC465" t="s">
        <v>610</v>
      </c>
      <c r="AD465" t="s">
        <v>571</v>
      </c>
      <c r="AE465" s="12">
        <v>44384.489583333336</v>
      </c>
      <c r="AF465">
        <v>67.347620000000006</v>
      </c>
      <c r="AG465" s="12">
        <v>44385.395833333336</v>
      </c>
      <c r="AH465" s="8">
        <v>67.632300000000001</v>
      </c>
      <c r="AI465" s="13">
        <v>4.1999999999999997E-3</v>
      </c>
      <c r="AJ465">
        <v>6387.31</v>
      </c>
      <c r="AK465" s="13">
        <v>4.1999999999999997E-3</v>
      </c>
      <c r="AL465">
        <v>22435.24</v>
      </c>
      <c r="AM465">
        <v>1510960.13</v>
      </c>
      <c r="AN465">
        <v>-2448877.75</v>
      </c>
      <c r="AO465" s="12">
        <v>50</v>
      </c>
      <c r="AP465">
        <v>127.75</v>
      </c>
      <c r="AQ465" s="13">
        <v>-9.5999999999999992E-3</v>
      </c>
      <c r="AR465" s="13">
        <v>2.1600000000000001E-2</v>
      </c>
      <c r="AS465" t="s">
        <v>572</v>
      </c>
      <c r="AU465" s="2">
        <v>44389</v>
      </c>
      <c r="AV465" t="s">
        <v>138</v>
      </c>
      <c r="AW465">
        <v>1537.1</v>
      </c>
      <c r="AX465">
        <v>1541.55</v>
      </c>
      <c r="AZ465" s="2">
        <f t="shared" si="49"/>
        <v>44384</v>
      </c>
      <c r="BA465" t="s">
        <v>47</v>
      </c>
      <c r="BB465">
        <v>67.347620000000006</v>
      </c>
      <c r="BC465" s="8">
        <v>67.632300000000001</v>
      </c>
      <c r="BE465" t="str">
        <f t="shared" si="50"/>
        <v>BHEL44384</v>
      </c>
      <c r="BF465">
        <v>1</v>
      </c>
      <c r="BH465" t="str">
        <f t="shared" si="51"/>
        <v>GODREJPROP44389</v>
      </c>
      <c r="BI465">
        <v>1</v>
      </c>
      <c r="BL465" t="str">
        <f t="shared" si="52"/>
        <v>GODREJPROP44389</v>
      </c>
      <c r="BM465">
        <v>1</v>
      </c>
      <c r="BN465">
        <f t="shared" si="53"/>
        <v>1</v>
      </c>
      <c r="BR465" t="str">
        <f t="shared" si="54"/>
        <v>BHEL44384</v>
      </c>
      <c r="BS465">
        <v>1</v>
      </c>
      <c r="BT465">
        <f t="shared" si="55"/>
        <v>1</v>
      </c>
      <c r="BY465" s="12"/>
      <c r="CA465" s="12"/>
      <c r="CC465" s="13"/>
      <c r="CE465" s="13"/>
      <c r="CI465" s="12"/>
      <c r="CK465" s="13"/>
      <c r="CL465" s="13"/>
    </row>
    <row r="466" spans="1:90" x14ac:dyDescent="0.45">
      <c r="A466">
        <v>1</v>
      </c>
      <c r="B466" s="2">
        <v>44390</v>
      </c>
      <c r="C466" s="2">
        <v>44391</v>
      </c>
      <c r="D466" t="s">
        <v>27</v>
      </c>
      <c r="E466" t="s">
        <v>177</v>
      </c>
      <c r="F466" t="s">
        <v>517</v>
      </c>
      <c r="G466">
        <v>2600</v>
      </c>
      <c r="H466">
        <v>7800</v>
      </c>
      <c r="I466">
        <v>3</v>
      </c>
      <c r="J466">
        <v>223.75</v>
      </c>
      <c r="K466">
        <v>1745250</v>
      </c>
      <c r="L466">
        <v>227.56666666999999</v>
      </c>
      <c r="M466">
        <v>29770.000025999918</v>
      </c>
      <c r="N466">
        <v>475.23645000350996</v>
      </c>
      <c r="O466">
        <v>29294.763575996407</v>
      </c>
      <c r="P466">
        <v>1775020.000026</v>
      </c>
      <c r="Q466" t="s">
        <v>93</v>
      </c>
      <c r="R466">
        <v>2</v>
      </c>
      <c r="S466">
        <v>1</v>
      </c>
      <c r="T466">
        <v>2</v>
      </c>
      <c r="U466">
        <v>0</v>
      </c>
      <c r="V466">
        <v>900</v>
      </c>
      <c r="W466">
        <v>300</v>
      </c>
      <c r="X466">
        <v>114500</v>
      </c>
      <c r="Y466">
        <v>92500</v>
      </c>
      <c r="Z466">
        <v>4000000</v>
      </c>
      <c r="AA466">
        <v>2</v>
      </c>
      <c r="AC466" t="s">
        <v>658</v>
      </c>
      <c r="AD466" t="s">
        <v>571</v>
      </c>
      <c r="AE466" s="12">
        <v>44385.486111111109</v>
      </c>
      <c r="AF466">
        <v>585.11680000000001</v>
      </c>
      <c r="AG466" s="12">
        <v>44386.395833333336</v>
      </c>
      <c r="AH466" s="8">
        <v>577.37210000000005</v>
      </c>
      <c r="AI466" s="13">
        <v>-1.32E-2</v>
      </c>
      <c r="AJ466">
        <v>-19989.580000000002</v>
      </c>
      <c r="AK466" s="13">
        <v>-1.32E-2</v>
      </c>
      <c r="AL466">
        <v>2581.0650000000001</v>
      </c>
      <c r="AM466">
        <v>1510224.5</v>
      </c>
      <c r="AN466">
        <v>-2468867.3199999998</v>
      </c>
      <c r="AO466" s="12">
        <v>51</v>
      </c>
      <c r="AP466">
        <v>-391.95</v>
      </c>
      <c r="AQ466" s="13">
        <v>-1.61E-2</v>
      </c>
      <c r="AR466" s="13">
        <v>0</v>
      </c>
      <c r="AS466" t="s">
        <v>572</v>
      </c>
      <c r="AU466" s="2">
        <v>44390</v>
      </c>
      <c r="AV466" t="s">
        <v>177</v>
      </c>
      <c r="AW466">
        <v>223.75</v>
      </c>
      <c r="AX466">
        <v>227.56666666999999</v>
      </c>
      <c r="AZ466" s="2">
        <f t="shared" si="49"/>
        <v>44385</v>
      </c>
      <c r="BA466" t="s">
        <v>89</v>
      </c>
      <c r="BB466">
        <v>585.11680000000001</v>
      </c>
      <c r="BC466" s="8">
        <v>577.37210000000005</v>
      </c>
      <c r="BE466" t="str">
        <f t="shared" si="50"/>
        <v>IGL44385</v>
      </c>
      <c r="BF466">
        <v>1</v>
      </c>
      <c r="BH466" t="str">
        <f t="shared" si="51"/>
        <v>ABFRL44390</v>
      </c>
      <c r="BI466">
        <v>1</v>
      </c>
      <c r="BL466" t="str">
        <f t="shared" si="52"/>
        <v>ABFRL44390</v>
      </c>
      <c r="BM466">
        <v>1</v>
      </c>
      <c r="BN466">
        <f t="shared" si="53"/>
        <v>1</v>
      </c>
      <c r="BR466" t="str">
        <f t="shared" si="54"/>
        <v>IGL44385</v>
      </c>
      <c r="BS466">
        <v>1</v>
      </c>
      <c r="BT466">
        <f t="shared" si="55"/>
        <v>1</v>
      </c>
      <c r="BY466" s="12"/>
      <c r="CA466" s="12"/>
      <c r="CC466" s="13"/>
      <c r="CE466" s="13"/>
      <c r="CI466" s="12"/>
      <c r="CK466" s="13"/>
      <c r="CL466" s="13"/>
    </row>
    <row r="467" spans="1:90" x14ac:dyDescent="0.45">
      <c r="A467">
        <v>1</v>
      </c>
      <c r="B467" s="2">
        <v>44391</v>
      </c>
      <c r="C467" s="2">
        <v>44392</v>
      </c>
      <c r="D467" t="s">
        <v>27</v>
      </c>
      <c r="E467" t="s">
        <v>109</v>
      </c>
      <c r="F467" t="s">
        <v>429</v>
      </c>
      <c r="G467">
        <v>400</v>
      </c>
      <c r="H467">
        <v>800</v>
      </c>
      <c r="I467">
        <v>2</v>
      </c>
      <c r="J467">
        <v>2716.9</v>
      </c>
      <c r="K467">
        <v>2173520</v>
      </c>
      <c r="L467">
        <v>2697.45</v>
      </c>
      <c r="M467">
        <v>-15560.000000000218</v>
      </c>
      <c r="N467">
        <v>584.74980000000005</v>
      </c>
      <c r="O467">
        <v>-16144.749800000218</v>
      </c>
      <c r="P467">
        <v>2157960</v>
      </c>
      <c r="Q467" t="s">
        <v>93</v>
      </c>
      <c r="R467">
        <v>2</v>
      </c>
      <c r="S467">
        <v>1</v>
      </c>
      <c r="T467">
        <v>1</v>
      </c>
      <c r="U467">
        <v>0</v>
      </c>
      <c r="V467">
        <v>900</v>
      </c>
      <c r="W467">
        <v>300</v>
      </c>
      <c r="X467">
        <v>114500</v>
      </c>
      <c r="Y467">
        <v>92500</v>
      </c>
      <c r="Z467">
        <v>4000000</v>
      </c>
      <c r="AA467">
        <v>2</v>
      </c>
      <c r="AC467" t="s">
        <v>715</v>
      </c>
      <c r="AD467" t="s">
        <v>571</v>
      </c>
      <c r="AE467" s="12">
        <v>44386.486111111109</v>
      </c>
      <c r="AF467">
        <v>3100.5340000000001</v>
      </c>
      <c r="AG467" s="12">
        <v>44389.392361111109</v>
      </c>
      <c r="AH467" s="8">
        <v>2937.6840000000002</v>
      </c>
      <c r="AI467" s="13">
        <v>-5.2499999999999998E-2</v>
      </c>
      <c r="AJ467">
        <v>-79111.86</v>
      </c>
      <c r="AK467" s="13">
        <v>-5.2499999999999998E-2</v>
      </c>
      <c r="AL467">
        <v>485.79590000000002</v>
      </c>
      <c r="AM467">
        <v>1506226.63</v>
      </c>
      <c r="AN467">
        <v>-2547979.1800000002</v>
      </c>
      <c r="AO467" s="12">
        <v>50</v>
      </c>
      <c r="AP467">
        <v>-1582.24</v>
      </c>
      <c r="AQ467" s="13">
        <v>-5.74E-2</v>
      </c>
      <c r="AR467" s="13">
        <v>4.5999999999999999E-3</v>
      </c>
      <c r="AS467" t="s">
        <v>572</v>
      </c>
      <c r="AU467" s="2">
        <v>44391</v>
      </c>
      <c r="AV467" t="s">
        <v>109</v>
      </c>
      <c r="AW467">
        <v>2716.9</v>
      </c>
      <c r="AX467">
        <v>2697.45</v>
      </c>
      <c r="AZ467" s="2">
        <f t="shared" si="49"/>
        <v>44386</v>
      </c>
      <c r="BA467" t="s">
        <v>176</v>
      </c>
      <c r="BB467">
        <v>3100.5340000000001</v>
      </c>
      <c r="BC467" s="8">
        <v>2937.6840000000002</v>
      </c>
      <c r="BE467" t="str">
        <f t="shared" si="50"/>
        <v>METROPOLIS44386</v>
      </c>
      <c r="BF467">
        <v>1</v>
      </c>
      <c r="BH467" t="str">
        <f t="shared" si="51"/>
        <v>MINDTREE44391</v>
      </c>
      <c r="BI467">
        <v>1</v>
      </c>
      <c r="BL467" t="str">
        <f t="shared" si="52"/>
        <v>MINDTREE44391</v>
      </c>
      <c r="BM467">
        <v>1</v>
      </c>
      <c r="BN467">
        <f t="shared" si="53"/>
        <v>1</v>
      </c>
      <c r="BR467" t="str">
        <f t="shared" si="54"/>
        <v>METROPOLIS44386</v>
      </c>
      <c r="BS467">
        <v>1</v>
      </c>
      <c r="BT467">
        <f t="shared" si="55"/>
        <v>1</v>
      </c>
      <c r="BY467" s="12"/>
      <c r="CA467" s="12"/>
      <c r="CC467" s="13"/>
      <c r="CE467" s="13"/>
      <c r="CI467" s="12"/>
      <c r="CK467" s="13"/>
      <c r="CL467" s="13"/>
    </row>
    <row r="468" spans="1:90" x14ac:dyDescent="0.45">
      <c r="A468">
        <v>2</v>
      </c>
      <c r="B468" s="2">
        <v>44391</v>
      </c>
      <c r="C468" s="2">
        <v>44392</v>
      </c>
      <c r="D468" t="s">
        <v>27</v>
      </c>
      <c r="E468" t="s">
        <v>170</v>
      </c>
      <c r="F468" t="s">
        <v>482</v>
      </c>
      <c r="G468">
        <v>325</v>
      </c>
      <c r="H468">
        <v>650</v>
      </c>
      <c r="I468">
        <v>2</v>
      </c>
      <c r="J468">
        <v>2331.35</v>
      </c>
      <c r="K468">
        <v>1515377.5</v>
      </c>
      <c r="L468">
        <v>2345.9</v>
      </c>
      <c r="M468">
        <v>9457.5000000001182</v>
      </c>
      <c r="N468">
        <v>410.42868750000002</v>
      </c>
      <c r="O468">
        <v>9047.0713125001184</v>
      </c>
      <c r="P468">
        <v>1524835</v>
      </c>
      <c r="Q468" t="s">
        <v>93</v>
      </c>
      <c r="R468">
        <v>2</v>
      </c>
      <c r="S468">
        <v>2</v>
      </c>
      <c r="T468">
        <v>1</v>
      </c>
      <c r="U468">
        <v>0</v>
      </c>
      <c r="V468">
        <v>900</v>
      </c>
      <c r="W468">
        <v>300</v>
      </c>
      <c r="X468">
        <v>115000</v>
      </c>
      <c r="Y468">
        <v>92500</v>
      </c>
      <c r="Z468">
        <v>4000000</v>
      </c>
      <c r="AA468">
        <v>2</v>
      </c>
      <c r="AC468" t="s">
        <v>649</v>
      </c>
      <c r="AD468" t="s">
        <v>571</v>
      </c>
      <c r="AE468" s="12">
        <v>44389.434027777781</v>
      </c>
      <c r="AF468">
        <v>1537.8689999999999</v>
      </c>
      <c r="AG468" s="12">
        <v>44390.392361111109</v>
      </c>
      <c r="AH468" s="8">
        <v>1540.8530000000001</v>
      </c>
      <c r="AI468" s="13">
        <v>1.9E-3</v>
      </c>
      <c r="AJ468">
        <v>2891.9</v>
      </c>
      <c r="AK468" s="13">
        <v>1.9E-3</v>
      </c>
      <c r="AL468">
        <v>969.13630000000001</v>
      </c>
      <c r="AM468">
        <v>1490404.25</v>
      </c>
      <c r="AN468">
        <v>-2545087.2799999998</v>
      </c>
      <c r="AO468" s="12">
        <v>65</v>
      </c>
      <c r="AP468">
        <v>44.49</v>
      </c>
      <c r="AQ468" s="13">
        <v>-1.47E-2</v>
      </c>
      <c r="AR468" s="13">
        <v>9.1999999999999998E-3</v>
      </c>
      <c r="AS468" t="s">
        <v>572</v>
      </c>
      <c r="AU468" s="2">
        <v>44391</v>
      </c>
      <c r="AV468" t="s">
        <v>170</v>
      </c>
      <c r="AW468">
        <v>2331.35</v>
      </c>
      <c r="AX468">
        <v>2345.9</v>
      </c>
      <c r="AZ468" s="2">
        <f t="shared" si="49"/>
        <v>44389</v>
      </c>
      <c r="BA468" t="s">
        <v>138</v>
      </c>
      <c r="BB468">
        <v>1537.8689999999999</v>
      </c>
      <c r="BC468" s="8">
        <v>1540.8530000000001</v>
      </c>
      <c r="BE468" t="str">
        <f t="shared" si="50"/>
        <v>GODREJPROP44389</v>
      </c>
      <c r="BF468">
        <v>1</v>
      </c>
      <c r="BH468" t="str">
        <f t="shared" si="51"/>
        <v>MPHASIS44391</v>
      </c>
      <c r="BI468">
        <v>1</v>
      </c>
      <c r="BL468" t="str">
        <f t="shared" si="52"/>
        <v>MPHASIS44391</v>
      </c>
      <c r="BM468">
        <v>1</v>
      </c>
      <c r="BN468">
        <f t="shared" si="53"/>
        <v>1</v>
      </c>
      <c r="BR468" t="str">
        <f t="shared" si="54"/>
        <v>GODREJPROP44389</v>
      </c>
      <c r="BS468">
        <v>1</v>
      </c>
      <c r="BT468">
        <f t="shared" si="55"/>
        <v>1</v>
      </c>
      <c r="BY468" s="12"/>
      <c r="CA468" s="12"/>
      <c r="CC468" s="13"/>
      <c r="CE468" s="13"/>
      <c r="CI468" s="12"/>
      <c r="CK468" s="13"/>
      <c r="CL468" s="13"/>
    </row>
    <row r="469" spans="1:90" x14ac:dyDescent="0.45">
      <c r="A469">
        <v>3</v>
      </c>
      <c r="B469" s="2">
        <v>44391</v>
      </c>
      <c r="C469" s="2">
        <v>44392</v>
      </c>
      <c r="D469" t="s">
        <v>27</v>
      </c>
      <c r="E469" t="s">
        <v>119</v>
      </c>
      <c r="F469" t="s">
        <v>404</v>
      </c>
      <c r="G469">
        <v>1600</v>
      </c>
      <c r="H469">
        <v>3200</v>
      </c>
      <c r="I469">
        <v>2</v>
      </c>
      <c r="J469">
        <v>551</v>
      </c>
      <c r="K469">
        <v>1763200</v>
      </c>
      <c r="L469">
        <v>565.6</v>
      </c>
      <c r="M469">
        <v>46720.000000000073</v>
      </c>
      <c r="N469">
        <v>482.37119999999999</v>
      </c>
      <c r="O469">
        <v>46237.628800000071</v>
      </c>
      <c r="P469">
        <v>1809920</v>
      </c>
      <c r="Q469" t="s">
        <v>93</v>
      </c>
      <c r="R469">
        <v>2</v>
      </c>
      <c r="S469">
        <v>1</v>
      </c>
      <c r="T469">
        <v>1</v>
      </c>
      <c r="U469">
        <v>0</v>
      </c>
      <c r="V469">
        <v>900</v>
      </c>
      <c r="W469">
        <v>300</v>
      </c>
      <c r="X469">
        <v>114500</v>
      </c>
      <c r="Y469">
        <v>92500</v>
      </c>
      <c r="Z469">
        <v>4000000</v>
      </c>
      <c r="AA469">
        <v>2</v>
      </c>
      <c r="AC469" t="s">
        <v>716</v>
      </c>
      <c r="AD469" t="s">
        <v>571</v>
      </c>
      <c r="AE469" s="12">
        <v>44390.489583333336</v>
      </c>
      <c r="AF469">
        <v>223.91380000000001</v>
      </c>
      <c r="AG469" s="12">
        <v>44391.395833333336</v>
      </c>
      <c r="AH469" s="8">
        <v>227.2225</v>
      </c>
      <c r="AI469" s="13">
        <v>1.4800000000000001E-2</v>
      </c>
      <c r="AJ469">
        <v>22031.759999999998</v>
      </c>
      <c r="AK469" s="13">
        <v>1.4800000000000001E-2</v>
      </c>
      <c r="AL469">
        <v>6658.7359999999999</v>
      </c>
      <c r="AM469">
        <v>1490982.5</v>
      </c>
      <c r="AN469">
        <v>-2523055.52</v>
      </c>
      <c r="AO469" s="12">
        <v>50</v>
      </c>
      <c r="AP469">
        <v>440.64</v>
      </c>
      <c r="AQ469" s="13">
        <v>-8.3000000000000001E-3</v>
      </c>
      <c r="AR469" s="13">
        <v>3.6600000000000001E-2</v>
      </c>
      <c r="AS469" t="s">
        <v>572</v>
      </c>
      <c r="AU469" s="2">
        <v>44391</v>
      </c>
      <c r="AV469" t="s">
        <v>119</v>
      </c>
      <c r="AW469">
        <v>551</v>
      </c>
      <c r="AX469">
        <v>565.6</v>
      </c>
      <c r="AZ469" s="2">
        <f t="shared" si="49"/>
        <v>44390</v>
      </c>
      <c r="BA469" t="s">
        <v>177</v>
      </c>
      <c r="BB469">
        <v>223.91380000000001</v>
      </c>
      <c r="BC469" s="8">
        <v>227.2225</v>
      </c>
      <c r="BE469" t="str">
        <f t="shared" si="50"/>
        <v>ABFRL44390</v>
      </c>
      <c r="BF469">
        <v>1</v>
      </c>
      <c r="BH469" t="str">
        <f t="shared" si="51"/>
        <v>WIPRO44391</v>
      </c>
      <c r="BI469">
        <v>1</v>
      </c>
      <c r="BL469" t="str">
        <f t="shared" si="52"/>
        <v>WIPRO44391</v>
      </c>
      <c r="BM469">
        <v>1</v>
      </c>
      <c r="BN469">
        <f t="shared" si="53"/>
        <v>1</v>
      </c>
      <c r="BR469" t="str">
        <f t="shared" si="54"/>
        <v>ABFRL44390</v>
      </c>
      <c r="BS469">
        <v>1</v>
      </c>
      <c r="BT469">
        <f t="shared" si="55"/>
        <v>1</v>
      </c>
      <c r="BY469" s="12"/>
      <c r="CA469" s="12"/>
      <c r="CC469" s="13"/>
      <c r="CE469" s="13"/>
      <c r="CI469" s="12"/>
      <c r="CK469" s="13"/>
      <c r="CL469" s="13"/>
    </row>
    <row r="470" spans="1:90" x14ac:dyDescent="0.45">
      <c r="A470">
        <v>1</v>
      </c>
      <c r="B470" s="2">
        <v>44392</v>
      </c>
      <c r="C470" s="2">
        <v>44393</v>
      </c>
      <c r="D470" t="s">
        <v>27</v>
      </c>
      <c r="E470" t="s">
        <v>128</v>
      </c>
      <c r="F470" t="s">
        <v>518</v>
      </c>
      <c r="G470">
        <v>700</v>
      </c>
      <c r="H470">
        <v>1400</v>
      </c>
      <c r="I470">
        <v>2</v>
      </c>
      <c r="J470">
        <v>1028.6500000000001</v>
      </c>
      <c r="K470">
        <v>1440110.0000000002</v>
      </c>
      <c r="L470">
        <v>1025.625</v>
      </c>
      <c r="M470">
        <v>-4235.0000000001273</v>
      </c>
      <c r="N470">
        <v>388.25797499999999</v>
      </c>
      <c r="O470">
        <v>-4623.2579750001278</v>
      </c>
      <c r="P470">
        <v>1435875</v>
      </c>
      <c r="Q470" t="s">
        <v>93</v>
      </c>
      <c r="R470">
        <v>1</v>
      </c>
      <c r="S470">
        <v>0</v>
      </c>
      <c r="T470">
        <v>1</v>
      </c>
      <c r="U470">
        <v>0</v>
      </c>
      <c r="V470">
        <v>900</v>
      </c>
      <c r="W470">
        <v>300</v>
      </c>
      <c r="X470">
        <v>114000</v>
      </c>
      <c r="Y470">
        <v>92500</v>
      </c>
      <c r="Z470">
        <v>4000000</v>
      </c>
      <c r="AA470">
        <v>2</v>
      </c>
      <c r="AC470" t="s">
        <v>625</v>
      </c>
      <c r="AD470" t="s">
        <v>571</v>
      </c>
      <c r="AE470" s="12">
        <v>44391.489583333336</v>
      </c>
      <c r="AF470">
        <v>2719.0439999999999</v>
      </c>
      <c r="AG470" s="12">
        <v>44392.392361111109</v>
      </c>
      <c r="AH470" s="8">
        <v>2696.13</v>
      </c>
      <c r="AI470" s="13">
        <v>-8.3999999999999995E-3</v>
      </c>
      <c r="AJ470">
        <v>-12601.98</v>
      </c>
      <c r="AK470" s="13">
        <v>-8.3999999999999995E-3</v>
      </c>
      <c r="AL470">
        <v>549.96860000000004</v>
      </c>
      <c r="AM470">
        <v>1495389</v>
      </c>
      <c r="AN470">
        <v>-2535657.5</v>
      </c>
      <c r="AO470" s="12">
        <v>49</v>
      </c>
      <c r="AP470">
        <v>-257.18</v>
      </c>
      <c r="AQ470" s="13">
        <v>-1.35E-2</v>
      </c>
      <c r="AR470" s="13">
        <v>7.0000000000000001E-3</v>
      </c>
      <c r="AS470" t="s">
        <v>572</v>
      </c>
      <c r="AU470" s="2">
        <v>44392</v>
      </c>
      <c r="AV470" t="s">
        <v>128</v>
      </c>
      <c r="AW470">
        <v>1028.6500000000001</v>
      </c>
      <c r="AX470">
        <v>1025.625</v>
      </c>
      <c r="AZ470" s="2">
        <f t="shared" si="49"/>
        <v>44391</v>
      </c>
      <c r="BA470" t="s">
        <v>109</v>
      </c>
      <c r="BB470">
        <v>2719.0439999999999</v>
      </c>
      <c r="BC470" s="8">
        <v>2696.13</v>
      </c>
      <c r="BE470" t="str">
        <f t="shared" si="50"/>
        <v>MINDTREE44391</v>
      </c>
      <c r="BF470">
        <v>1</v>
      </c>
      <c r="BH470" t="str">
        <f t="shared" si="51"/>
        <v>HCLTECH44392</v>
      </c>
      <c r="BI470">
        <v>1</v>
      </c>
      <c r="BL470" t="str">
        <f t="shared" si="52"/>
        <v>HCLTECH44392</v>
      </c>
      <c r="BM470">
        <v>1</v>
      </c>
      <c r="BN470">
        <f t="shared" si="53"/>
        <v>1</v>
      </c>
      <c r="BR470" t="str">
        <f t="shared" si="54"/>
        <v>MINDTREE44391</v>
      </c>
      <c r="BS470">
        <v>1</v>
      </c>
      <c r="BT470">
        <f t="shared" si="55"/>
        <v>1</v>
      </c>
      <c r="BY470" s="12"/>
      <c r="CA470" s="12"/>
      <c r="CC470" s="13"/>
      <c r="CE470" s="13"/>
      <c r="CI470" s="12"/>
      <c r="CK470" s="13"/>
      <c r="CL470" s="13"/>
    </row>
    <row r="471" spans="1:90" x14ac:dyDescent="0.45">
      <c r="A471">
        <v>2</v>
      </c>
      <c r="B471" s="2">
        <v>44392</v>
      </c>
      <c r="C471" s="2">
        <v>44393</v>
      </c>
      <c r="D471" t="s">
        <v>27</v>
      </c>
      <c r="E471" t="s">
        <v>150</v>
      </c>
      <c r="F471" t="s">
        <v>519</v>
      </c>
      <c r="G471">
        <v>575</v>
      </c>
      <c r="H471">
        <v>1150</v>
      </c>
      <c r="I471">
        <v>2</v>
      </c>
      <c r="J471">
        <v>1597.625</v>
      </c>
      <c r="K471">
        <v>1837268.75</v>
      </c>
      <c r="L471">
        <v>1586.35</v>
      </c>
      <c r="M471">
        <v>-12966.250000000106</v>
      </c>
      <c r="N471">
        <v>494.31211875000002</v>
      </c>
      <c r="O471">
        <v>-13460.562118750106</v>
      </c>
      <c r="P471">
        <v>1824302.5</v>
      </c>
      <c r="Q471" t="s">
        <v>93</v>
      </c>
      <c r="R471">
        <v>3</v>
      </c>
      <c r="S471">
        <v>2</v>
      </c>
      <c r="T471">
        <v>1</v>
      </c>
      <c r="U471">
        <v>0</v>
      </c>
      <c r="V471">
        <v>900</v>
      </c>
      <c r="W471">
        <v>300</v>
      </c>
      <c r="X471">
        <v>115500</v>
      </c>
      <c r="Y471">
        <v>92500</v>
      </c>
      <c r="Z471">
        <v>4000000</v>
      </c>
      <c r="AA471">
        <v>2</v>
      </c>
      <c r="AC471" t="s">
        <v>600</v>
      </c>
      <c r="AD471" t="s">
        <v>571</v>
      </c>
      <c r="AE471" s="12">
        <v>44391.489583333336</v>
      </c>
      <c r="AF471">
        <v>551.27239999999995</v>
      </c>
      <c r="AG471" s="12">
        <v>44392.392361111109</v>
      </c>
      <c r="AH471" s="8">
        <v>565.1173</v>
      </c>
      <c r="AI471" s="13">
        <v>2.5100000000000001E-2</v>
      </c>
      <c r="AJ471">
        <v>37555.86</v>
      </c>
      <c r="AK471" s="13">
        <v>2.5100000000000001E-2</v>
      </c>
      <c r="AL471">
        <v>2712.6129999999998</v>
      </c>
      <c r="AM471">
        <v>1495388.88</v>
      </c>
      <c r="AN471">
        <v>-2498101.64</v>
      </c>
      <c r="AO471" s="12">
        <v>49</v>
      </c>
      <c r="AP471">
        <v>766.45</v>
      </c>
      <c r="AQ471" s="13">
        <v>-6.4999999999999997E-3</v>
      </c>
      <c r="AR471" s="13">
        <v>3.6400000000000002E-2</v>
      </c>
      <c r="AS471" t="s">
        <v>572</v>
      </c>
      <c r="AU471" s="2">
        <v>44392</v>
      </c>
      <c r="AV471" t="s">
        <v>150</v>
      </c>
      <c r="AW471">
        <v>1597.625</v>
      </c>
      <c r="AX471">
        <v>1586.35</v>
      </c>
      <c r="AZ471" s="2">
        <f t="shared" si="49"/>
        <v>44391</v>
      </c>
      <c r="BA471" t="s">
        <v>119</v>
      </c>
      <c r="BB471">
        <v>551.27239999999995</v>
      </c>
      <c r="BC471" s="8">
        <v>565.1173</v>
      </c>
      <c r="BE471" t="str">
        <f t="shared" si="50"/>
        <v>WIPRO44391</v>
      </c>
      <c r="BF471">
        <v>1</v>
      </c>
      <c r="BH471" t="str">
        <f t="shared" si="51"/>
        <v>LT44392</v>
      </c>
      <c r="BI471">
        <v>1</v>
      </c>
      <c r="BL471" t="str">
        <f t="shared" si="52"/>
        <v>LT44392</v>
      </c>
      <c r="BM471">
        <v>1</v>
      </c>
      <c r="BN471">
        <f t="shared" si="53"/>
        <v>1</v>
      </c>
      <c r="BR471" t="str">
        <f t="shared" si="54"/>
        <v>WIPRO44391</v>
      </c>
      <c r="BS471">
        <v>1</v>
      </c>
      <c r="BT471">
        <f t="shared" si="55"/>
        <v>1</v>
      </c>
      <c r="BY471" s="12"/>
      <c r="CA471" s="12"/>
      <c r="CC471" s="13"/>
      <c r="CE471" s="13"/>
      <c r="CI471" s="12"/>
      <c r="CK471" s="13"/>
      <c r="CL471" s="13"/>
    </row>
    <row r="472" spans="1:90" x14ac:dyDescent="0.45">
      <c r="A472">
        <v>3</v>
      </c>
      <c r="B472" s="2">
        <v>44392</v>
      </c>
      <c r="C472" s="2">
        <v>44393</v>
      </c>
      <c r="D472" t="s">
        <v>27</v>
      </c>
      <c r="E472" t="s">
        <v>168</v>
      </c>
      <c r="F472" t="s">
        <v>480</v>
      </c>
      <c r="G472">
        <v>200</v>
      </c>
      <c r="H472">
        <v>600</v>
      </c>
      <c r="I472">
        <v>3</v>
      </c>
      <c r="J472">
        <v>3371.05</v>
      </c>
      <c r="K472">
        <v>2022630</v>
      </c>
      <c r="L472">
        <v>3438.2</v>
      </c>
      <c r="M472">
        <v>40289.999999999782</v>
      </c>
      <c r="N472">
        <v>551.54925000000003</v>
      </c>
      <c r="O472">
        <v>39738.450749999785</v>
      </c>
      <c r="P472">
        <v>2062920</v>
      </c>
      <c r="Q472" t="s">
        <v>93</v>
      </c>
      <c r="R472">
        <v>2</v>
      </c>
      <c r="S472">
        <v>1</v>
      </c>
      <c r="T472">
        <v>1</v>
      </c>
      <c r="U472">
        <v>0</v>
      </c>
      <c r="V472">
        <v>900</v>
      </c>
      <c r="W472">
        <v>300</v>
      </c>
      <c r="X472">
        <v>114500</v>
      </c>
      <c r="Y472">
        <v>92500</v>
      </c>
      <c r="Z472">
        <v>4000000</v>
      </c>
      <c r="AA472">
        <v>2</v>
      </c>
      <c r="AC472" t="s">
        <v>677</v>
      </c>
      <c r="AD472" t="s">
        <v>571</v>
      </c>
      <c r="AE472" s="12">
        <v>44391.493055555555</v>
      </c>
      <c r="AF472">
        <v>2332.5279999999998</v>
      </c>
      <c r="AG472" s="12">
        <v>44392.392361111109</v>
      </c>
      <c r="AH472" s="8">
        <v>2344.7359999999999</v>
      </c>
      <c r="AI472" s="13">
        <v>5.1999999999999998E-3</v>
      </c>
      <c r="AJ472">
        <v>7817.37</v>
      </c>
      <c r="AK472" s="13">
        <v>5.1999999999999998E-3</v>
      </c>
      <c r="AL472">
        <v>640.34839999999997</v>
      </c>
      <c r="AM472">
        <v>1493630.63</v>
      </c>
      <c r="AN472">
        <v>-2490284.2599999998</v>
      </c>
      <c r="AO472" s="12">
        <v>48</v>
      </c>
      <c r="AP472">
        <v>162.86000000000001</v>
      </c>
      <c r="AQ472" s="13">
        <v>-3.2000000000000002E-3</v>
      </c>
      <c r="AR472" s="13">
        <v>1.9900000000000001E-2</v>
      </c>
      <c r="AS472" t="s">
        <v>572</v>
      </c>
      <c r="AU472" s="2">
        <v>44392</v>
      </c>
      <c r="AV472" t="s">
        <v>168</v>
      </c>
      <c r="AW472">
        <v>3371.05</v>
      </c>
      <c r="AX472">
        <v>3438.2</v>
      </c>
      <c r="AZ472" s="2">
        <f t="shared" si="49"/>
        <v>44391</v>
      </c>
      <c r="BA472" t="s">
        <v>170</v>
      </c>
      <c r="BB472">
        <v>2332.5279999999998</v>
      </c>
      <c r="BC472" s="8">
        <v>2344.7359999999999</v>
      </c>
      <c r="BE472" t="str">
        <f t="shared" si="50"/>
        <v>MPHASIS44391</v>
      </c>
      <c r="BF472">
        <v>1</v>
      </c>
      <c r="BH472" t="str">
        <f t="shared" si="51"/>
        <v>LTTS44392</v>
      </c>
      <c r="BI472">
        <v>1</v>
      </c>
      <c r="BL472" t="str">
        <f t="shared" si="52"/>
        <v>LTTS44392</v>
      </c>
      <c r="BM472">
        <v>1</v>
      </c>
      <c r="BN472">
        <f t="shared" si="53"/>
        <v>1</v>
      </c>
      <c r="BR472" t="str">
        <f t="shared" si="54"/>
        <v>MPHASIS44391</v>
      </c>
      <c r="BS472">
        <v>1</v>
      </c>
      <c r="BT472">
        <f t="shared" si="55"/>
        <v>1</v>
      </c>
      <c r="BY472" s="12"/>
      <c r="CA472" s="12"/>
      <c r="CC472" s="13"/>
      <c r="CE472" s="13"/>
      <c r="CI472" s="12"/>
      <c r="CK472" s="13"/>
      <c r="CL472" s="13"/>
    </row>
    <row r="473" spans="1:90" x14ac:dyDescent="0.45">
      <c r="A473">
        <v>1</v>
      </c>
      <c r="B473" s="2">
        <v>44393</v>
      </c>
      <c r="C473" s="2">
        <v>44396</v>
      </c>
      <c r="D473" t="s">
        <v>27</v>
      </c>
      <c r="E473" t="s">
        <v>173</v>
      </c>
      <c r="F473" t="s">
        <v>498</v>
      </c>
      <c r="G473">
        <v>200</v>
      </c>
      <c r="H473">
        <v>600</v>
      </c>
      <c r="I473">
        <v>3</v>
      </c>
      <c r="J473">
        <v>3492.6</v>
      </c>
      <c r="K473">
        <v>2095560</v>
      </c>
      <c r="L473">
        <v>3364.25</v>
      </c>
      <c r="M473">
        <v>-77009.999999999942</v>
      </c>
      <c r="N473">
        <v>555.40485000000001</v>
      </c>
      <c r="O473">
        <v>-77565.404849999948</v>
      </c>
      <c r="P473">
        <v>2018550</v>
      </c>
      <c r="Q473" t="s">
        <v>93</v>
      </c>
      <c r="R473">
        <v>2</v>
      </c>
      <c r="S473">
        <v>2</v>
      </c>
      <c r="T473">
        <v>0</v>
      </c>
      <c r="U473">
        <v>0</v>
      </c>
      <c r="V473">
        <v>900</v>
      </c>
      <c r="W473">
        <v>300</v>
      </c>
      <c r="X473">
        <v>115000</v>
      </c>
      <c r="Y473">
        <v>92500</v>
      </c>
      <c r="Z473">
        <v>4000000</v>
      </c>
      <c r="AA473">
        <v>2</v>
      </c>
      <c r="AC473" t="s">
        <v>717</v>
      </c>
      <c r="AD473" t="s">
        <v>571</v>
      </c>
      <c r="AE473" s="12">
        <v>44392.486111111109</v>
      </c>
      <c r="AF473">
        <v>1029.1659999999999</v>
      </c>
      <c r="AG473" s="12">
        <v>44393.392361111109</v>
      </c>
      <c r="AH473" s="8">
        <v>1025.066</v>
      </c>
      <c r="AI473" s="13">
        <v>-4.0000000000000001E-3</v>
      </c>
      <c r="AJ473">
        <v>-5983.46</v>
      </c>
      <c r="AK473" s="13">
        <v>-4.0000000000000001E-3</v>
      </c>
      <c r="AL473">
        <v>1459.3789999999999</v>
      </c>
      <c r="AM473">
        <v>1501943.25</v>
      </c>
      <c r="AN473">
        <v>-2496267.7200000002</v>
      </c>
      <c r="AO473" s="12">
        <v>50</v>
      </c>
      <c r="AP473">
        <v>-119.67</v>
      </c>
      <c r="AQ473" s="13">
        <v>-4.0000000000000001E-3</v>
      </c>
      <c r="AR473" s="13">
        <v>1.9900000000000001E-2</v>
      </c>
      <c r="AS473" t="s">
        <v>572</v>
      </c>
      <c r="AU473" s="2">
        <v>44393</v>
      </c>
      <c r="AV473" t="s">
        <v>173</v>
      </c>
      <c r="AW473">
        <v>3492.6</v>
      </c>
      <c r="AX473">
        <v>3364.25</v>
      </c>
      <c r="AZ473" s="2">
        <f t="shared" si="49"/>
        <v>44392</v>
      </c>
      <c r="BA473" t="s">
        <v>128</v>
      </c>
      <c r="BB473">
        <v>1029.1659999999999</v>
      </c>
      <c r="BC473" s="8">
        <v>1025.066</v>
      </c>
      <c r="BE473" t="str">
        <f t="shared" si="50"/>
        <v>HCLTECH44392</v>
      </c>
      <c r="BF473">
        <v>1</v>
      </c>
      <c r="BH473" t="str">
        <f t="shared" si="51"/>
        <v>ALKEM44393</v>
      </c>
      <c r="BI473">
        <v>1</v>
      </c>
      <c r="BL473" t="str">
        <f t="shared" si="52"/>
        <v>ALKEM44393</v>
      </c>
      <c r="BM473">
        <v>1</v>
      </c>
      <c r="BN473">
        <f t="shared" si="53"/>
        <v>1</v>
      </c>
      <c r="BR473" t="str">
        <f t="shared" si="54"/>
        <v>HCLTECH44392</v>
      </c>
      <c r="BS473">
        <v>1</v>
      </c>
      <c r="BT473">
        <f t="shared" si="55"/>
        <v>1</v>
      </c>
      <c r="BY473" s="12"/>
      <c r="CA473" s="12"/>
      <c r="CC473" s="13"/>
      <c r="CE473" s="13"/>
      <c r="CI473" s="12"/>
      <c r="CK473" s="13"/>
      <c r="CL473" s="13"/>
    </row>
    <row r="474" spans="1:90" x14ac:dyDescent="0.45">
      <c r="A474">
        <v>2</v>
      </c>
      <c r="B474" s="2">
        <v>44393</v>
      </c>
      <c r="C474" s="2">
        <v>44396</v>
      </c>
      <c r="D474" t="s">
        <v>27</v>
      </c>
      <c r="E474" t="s">
        <v>96</v>
      </c>
      <c r="F474" t="s">
        <v>493</v>
      </c>
      <c r="G474">
        <v>1150</v>
      </c>
      <c r="H474">
        <v>2300</v>
      </c>
      <c r="I474">
        <v>2</v>
      </c>
      <c r="J474">
        <v>688</v>
      </c>
      <c r="K474">
        <v>1582400</v>
      </c>
      <c r="L474">
        <v>689.65</v>
      </c>
      <c r="M474">
        <v>3794.9999999999477</v>
      </c>
      <c r="N474">
        <v>427.76032500000002</v>
      </c>
      <c r="O474">
        <v>3367.2396749999475</v>
      </c>
      <c r="P474">
        <v>1586195</v>
      </c>
      <c r="Q474" t="s">
        <v>93</v>
      </c>
      <c r="R474">
        <v>1</v>
      </c>
      <c r="S474">
        <v>0</v>
      </c>
      <c r="T474">
        <v>0</v>
      </c>
      <c r="U474">
        <v>0</v>
      </c>
      <c r="V474">
        <v>900</v>
      </c>
      <c r="W474">
        <v>300</v>
      </c>
      <c r="X474">
        <v>114000</v>
      </c>
      <c r="Y474">
        <v>92500</v>
      </c>
      <c r="Z474">
        <v>4000000</v>
      </c>
      <c r="AA474">
        <v>2</v>
      </c>
      <c r="AC474" t="s">
        <v>675</v>
      </c>
      <c r="AD474" t="s">
        <v>571</v>
      </c>
      <c r="AE474" s="12">
        <v>44392.489583333336</v>
      </c>
      <c r="AF474">
        <v>3372.6759999999999</v>
      </c>
      <c r="AG474" s="12">
        <v>44393.392361111109</v>
      </c>
      <c r="AH474" s="8">
        <v>3436.527</v>
      </c>
      <c r="AI474" s="13">
        <v>1.89E-2</v>
      </c>
      <c r="AJ474">
        <v>28432.82</v>
      </c>
      <c r="AK474" s="13">
        <v>1.89E-2</v>
      </c>
      <c r="AL474">
        <v>445.29950000000002</v>
      </c>
      <c r="AM474">
        <v>1501851</v>
      </c>
      <c r="AN474">
        <v>-2467834.9</v>
      </c>
      <c r="AO474" s="12">
        <v>49</v>
      </c>
      <c r="AP474">
        <v>580.26</v>
      </c>
      <c r="AQ474" s="13">
        <v>-4.0000000000000001E-3</v>
      </c>
      <c r="AR474" s="13">
        <v>3.4599999999999999E-2</v>
      </c>
      <c r="AS474" t="s">
        <v>572</v>
      </c>
      <c r="AU474" s="2">
        <v>44393</v>
      </c>
      <c r="AV474" t="s">
        <v>96</v>
      </c>
      <c r="AW474">
        <v>688</v>
      </c>
      <c r="AX474">
        <v>689.65</v>
      </c>
      <c r="AZ474" s="2">
        <f t="shared" si="49"/>
        <v>44392</v>
      </c>
      <c r="BA474" t="s">
        <v>168</v>
      </c>
      <c r="BB474">
        <v>3372.6759999999999</v>
      </c>
      <c r="BC474" s="8">
        <v>3436.527</v>
      </c>
      <c r="BE474" t="str">
        <f t="shared" si="50"/>
        <v>LTTS44392</v>
      </c>
      <c r="BF474">
        <v>1</v>
      </c>
      <c r="BH474" t="str">
        <f t="shared" si="51"/>
        <v>GLENMARK44393</v>
      </c>
      <c r="BI474">
        <v>1</v>
      </c>
      <c r="BL474" t="str">
        <f t="shared" si="52"/>
        <v>GLENMARK44393</v>
      </c>
      <c r="BM474">
        <v>1</v>
      </c>
      <c r="BN474">
        <f t="shared" si="53"/>
        <v>1</v>
      </c>
      <c r="BR474" t="str">
        <f t="shared" si="54"/>
        <v>LTTS44392</v>
      </c>
      <c r="BS474">
        <v>1</v>
      </c>
      <c r="BT474">
        <f t="shared" si="55"/>
        <v>1</v>
      </c>
      <c r="BY474" s="12"/>
      <c r="CA474" s="12"/>
      <c r="CC474" s="13"/>
      <c r="CE474" s="13"/>
      <c r="CI474" s="12"/>
      <c r="CK474" s="13"/>
      <c r="CL474" s="13"/>
    </row>
    <row r="475" spans="1:90" x14ac:dyDescent="0.45">
      <c r="A475">
        <v>3</v>
      </c>
      <c r="B475" s="2">
        <v>44393</v>
      </c>
      <c r="C475" s="2">
        <v>44396</v>
      </c>
      <c r="D475" t="s">
        <v>27</v>
      </c>
      <c r="E475" t="s">
        <v>167</v>
      </c>
      <c r="F475" t="s">
        <v>478</v>
      </c>
      <c r="G475">
        <v>325</v>
      </c>
      <c r="H475">
        <v>650</v>
      </c>
      <c r="I475">
        <v>2</v>
      </c>
      <c r="J475">
        <v>2395.0500000000002</v>
      </c>
      <c r="K475">
        <v>1556782.5000000002</v>
      </c>
      <c r="L475">
        <v>2449.85</v>
      </c>
      <c r="M475">
        <v>35619.999999999825</v>
      </c>
      <c r="N475">
        <v>425.13997499999999</v>
      </c>
      <c r="O475">
        <v>35194.860024999827</v>
      </c>
      <c r="P475">
        <v>1592402.5</v>
      </c>
      <c r="Q475" t="s">
        <v>93</v>
      </c>
      <c r="R475">
        <v>1</v>
      </c>
      <c r="S475">
        <v>0</v>
      </c>
      <c r="T475">
        <v>0</v>
      </c>
      <c r="U475">
        <v>0</v>
      </c>
      <c r="V475">
        <v>900</v>
      </c>
      <c r="W475">
        <v>300</v>
      </c>
      <c r="X475">
        <v>114000</v>
      </c>
      <c r="Y475">
        <v>92500</v>
      </c>
      <c r="Z475">
        <v>4000000</v>
      </c>
      <c r="AA475">
        <v>2</v>
      </c>
      <c r="AC475" t="s">
        <v>718</v>
      </c>
      <c r="AD475" t="s">
        <v>571</v>
      </c>
      <c r="AE475" s="12">
        <v>44392.496527777781</v>
      </c>
      <c r="AF475">
        <v>1599.4480000000001</v>
      </c>
      <c r="AG475" s="12">
        <v>44393.392361111109</v>
      </c>
      <c r="AH475" s="8">
        <v>1585.5429999999999</v>
      </c>
      <c r="AI475" s="13">
        <v>-8.6999999999999994E-3</v>
      </c>
      <c r="AJ475">
        <v>-13054.33</v>
      </c>
      <c r="AK475" s="13">
        <v>-8.6999999999999994E-3</v>
      </c>
      <c r="AL475">
        <v>938.8229</v>
      </c>
      <c r="AM475">
        <v>1501598.25</v>
      </c>
      <c r="AN475">
        <v>-2480889.23</v>
      </c>
      <c r="AO475" s="12">
        <v>47</v>
      </c>
      <c r="AP475">
        <v>-277.75</v>
      </c>
      <c r="AQ475" s="13">
        <v>-1.06E-2</v>
      </c>
      <c r="AR475" s="13">
        <v>2.5000000000000001E-3</v>
      </c>
      <c r="AS475" t="s">
        <v>572</v>
      </c>
      <c r="AU475" s="2">
        <v>44393</v>
      </c>
      <c r="AV475" t="s">
        <v>167</v>
      </c>
      <c r="AW475">
        <v>2395.0500000000002</v>
      </c>
      <c r="AX475">
        <v>2449.85</v>
      </c>
      <c r="AZ475" s="2">
        <f t="shared" si="49"/>
        <v>44392</v>
      </c>
      <c r="BA475" t="s">
        <v>150</v>
      </c>
      <c r="BB475">
        <v>1599.4480000000001</v>
      </c>
      <c r="BC475" s="8">
        <v>1585.5429999999999</v>
      </c>
      <c r="BE475" t="str">
        <f t="shared" si="50"/>
        <v>LT44392</v>
      </c>
      <c r="BF475">
        <v>1</v>
      </c>
      <c r="BH475" t="str">
        <f t="shared" si="51"/>
        <v>IRCTC44393</v>
      </c>
      <c r="BI475">
        <v>1</v>
      </c>
      <c r="BL475" t="str">
        <f t="shared" si="52"/>
        <v>IRCTC44393</v>
      </c>
      <c r="BM475">
        <v>1</v>
      </c>
      <c r="BN475">
        <f t="shared" si="53"/>
        <v>1</v>
      </c>
      <c r="BR475" t="str">
        <f t="shared" si="54"/>
        <v>LT44392</v>
      </c>
      <c r="BS475">
        <v>1</v>
      </c>
      <c r="BT475">
        <f t="shared" si="55"/>
        <v>1</v>
      </c>
      <c r="BY475" s="12"/>
      <c r="CA475" s="12"/>
      <c r="CC475" s="13"/>
      <c r="CE475" s="13"/>
      <c r="CI475" s="12"/>
      <c r="CK475" s="13"/>
      <c r="CL475" s="13"/>
    </row>
    <row r="476" spans="1:90" x14ac:dyDescent="0.45">
      <c r="A476">
        <v>4</v>
      </c>
      <c r="B476" s="2">
        <v>44393</v>
      </c>
      <c r="C476" s="2">
        <v>44396</v>
      </c>
      <c r="D476" t="s">
        <v>27</v>
      </c>
      <c r="E476" t="s">
        <v>178</v>
      </c>
      <c r="F476" t="s">
        <v>520</v>
      </c>
      <c r="G476">
        <v>1600</v>
      </c>
      <c r="H476">
        <v>4800</v>
      </c>
      <c r="I476">
        <v>3</v>
      </c>
      <c r="J476">
        <v>431.45</v>
      </c>
      <c r="K476">
        <v>2070960</v>
      </c>
      <c r="L476">
        <v>415.1</v>
      </c>
      <c r="M476">
        <v>-78479.99999999984</v>
      </c>
      <c r="N476">
        <v>548.56439999999998</v>
      </c>
      <c r="O476">
        <v>-79028.564399999843</v>
      </c>
      <c r="P476">
        <v>1992480</v>
      </c>
      <c r="Q476" t="s">
        <v>93</v>
      </c>
      <c r="R476">
        <v>1</v>
      </c>
      <c r="S476">
        <v>0</v>
      </c>
      <c r="T476">
        <v>0</v>
      </c>
      <c r="U476">
        <v>0</v>
      </c>
      <c r="V476">
        <v>900</v>
      </c>
      <c r="W476">
        <v>300</v>
      </c>
      <c r="X476">
        <v>114000</v>
      </c>
      <c r="Y476">
        <v>92500</v>
      </c>
      <c r="Z476">
        <v>4000000</v>
      </c>
      <c r="AA476">
        <v>2</v>
      </c>
      <c r="AC476" t="s">
        <v>690</v>
      </c>
      <c r="AD476" t="s">
        <v>571</v>
      </c>
      <c r="AE476" s="12">
        <v>44393.486111111109</v>
      </c>
      <c r="AF476">
        <v>688.35609999999997</v>
      </c>
      <c r="AG476" s="12">
        <v>44396.392361111109</v>
      </c>
      <c r="AH476" s="8">
        <v>687.95510000000002</v>
      </c>
      <c r="AI476" s="13">
        <v>-5.9999999999999995E-4</v>
      </c>
      <c r="AJ476">
        <v>-876.05</v>
      </c>
      <c r="AK476" s="13">
        <v>-5.9999999999999995E-4</v>
      </c>
      <c r="AL476">
        <v>2184.6570000000002</v>
      </c>
      <c r="AM476">
        <v>1503822.13</v>
      </c>
      <c r="AN476">
        <v>-2481765.2799999998</v>
      </c>
      <c r="AO476" s="12">
        <v>50</v>
      </c>
      <c r="AP476">
        <v>-17.52</v>
      </c>
      <c r="AQ476" s="13">
        <v>-1.0699999999999999E-2</v>
      </c>
      <c r="AR476" s="13">
        <v>3.8999999999999998E-3</v>
      </c>
      <c r="AS476" t="s">
        <v>572</v>
      </c>
      <c r="AU476" s="2">
        <v>44393</v>
      </c>
      <c r="AV476" t="s">
        <v>178</v>
      </c>
      <c r="AW476">
        <v>431.45</v>
      </c>
      <c r="AX476">
        <v>415.1</v>
      </c>
      <c r="AZ476" s="2">
        <f t="shared" si="49"/>
        <v>44393</v>
      </c>
      <c r="BA476" t="s">
        <v>96</v>
      </c>
      <c r="BB476">
        <v>688.35609999999997</v>
      </c>
      <c r="BC476" s="8">
        <v>687.95510000000002</v>
      </c>
      <c r="BE476" t="str">
        <f t="shared" si="50"/>
        <v>GLENMARK44393</v>
      </c>
      <c r="BF476">
        <v>1</v>
      </c>
      <c r="BH476" t="str">
        <f t="shared" si="51"/>
        <v>NAM_INDIA44393</v>
      </c>
      <c r="BI476">
        <v>1</v>
      </c>
      <c r="BL476" t="str">
        <f t="shared" si="52"/>
        <v>NAM_INDIA44393</v>
      </c>
      <c r="BM476">
        <v>1</v>
      </c>
      <c r="BN476">
        <f t="shared" si="53"/>
        <v>1</v>
      </c>
      <c r="BR476" t="str">
        <f t="shared" si="54"/>
        <v>GLENMARK44393</v>
      </c>
      <c r="BS476">
        <v>1</v>
      </c>
      <c r="BT476">
        <f t="shared" si="55"/>
        <v>1</v>
      </c>
      <c r="BY476" s="12"/>
      <c r="CA476" s="12"/>
      <c r="CC476" s="13"/>
      <c r="CE476" s="13"/>
      <c r="CI476" s="12"/>
      <c r="CK476" s="13"/>
      <c r="CL476" s="13"/>
    </row>
    <row r="477" spans="1:90" x14ac:dyDescent="0.45">
      <c r="A477">
        <v>5</v>
      </c>
      <c r="B477" s="2">
        <v>44393</v>
      </c>
      <c r="C477" s="2">
        <v>44396</v>
      </c>
      <c r="D477" t="s">
        <v>27</v>
      </c>
      <c r="E477" t="s">
        <v>67</v>
      </c>
      <c r="F477" t="s">
        <v>401</v>
      </c>
      <c r="G477">
        <v>275</v>
      </c>
      <c r="H477">
        <v>825</v>
      </c>
      <c r="I477">
        <v>3</v>
      </c>
      <c r="J477">
        <v>2368.75</v>
      </c>
      <c r="K477">
        <v>1954218.75</v>
      </c>
      <c r="L477">
        <v>2343.5</v>
      </c>
      <c r="M477">
        <v>-20831.25</v>
      </c>
      <c r="N477">
        <v>524.82684374999997</v>
      </c>
      <c r="O477">
        <v>-21356.076843750001</v>
      </c>
      <c r="P477">
        <v>1933387.5</v>
      </c>
      <c r="Q477" t="s">
        <v>93</v>
      </c>
      <c r="R477">
        <v>2</v>
      </c>
      <c r="S477">
        <v>1</v>
      </c>
      <c r="T477">
        <v>0</v>
      </c>
      <c r="U477">
        <v>0</v>
      </c>
      <c r="V477">
        <v>900</v>
      </c>
      <c r="W477">
        <v>300</v>
      </c>
      <c r="X477">
        <v>114500</v>
      </c>
      <c r="Y477">
        <v>92500</v>
      </c>
      <c r="Z477">
        <v>4000000</v>
      </c>
      <c r="AA477">
        <v>2</v>
      </c>
      <c r="AC477" t="s">
        <v>673</v>
      </c>
      <c r="AD477" t="s">
        <v>571</v>
      </c>
      <c r="AE477" s="12">
        <v>44393.486111111109</v>
      </c>
      <c r="AF477">
        <v>479.25259999999997</v>
      </c>
      <c r="AG477" s="12">
        <v>44396.392361111109</v>
      </c>
      <c r="AH477" s="8">
        <v>490.4941</v>
      </c>
      <c r="AI477" s="13">
        <v>2.35E-2</v>
      </c>
      <c r="AJ477">
        <v>35273.81</v>
      </c>
      <c r="AK477" s="13">
        <v>2.35E-2</v>
      </c>
      <c r="AL477">
        <v>3137.8490000000002</v>
      </c>
      <c r="AM477">
        <v>1503822.13</v>
      </c>
      <c r="AN477">
        <v>-2446491.4700000002</v>
      </c>
      <c r="AO477" s="12">
        <v>50</v>
      </c>
      <c r="AP477">
        <v>705.48</v>
      </c>
      <c r="AQ477" s="13">
        <v>-1.0500000000000001E-2</v>
      </c>
      <c r="AR477" s="13">
        <v>2.9100000000000001E-2</v>
      </c>
      <c r="AS477" t="s">
        <v>572</v>
      </c>
      <c r="AU477" s="2">
        <v>44393</v>
      </c>
      <c r="AV477" t="s">
        <v>67</v>
      </c>
      <c r="AW477">
        <v>2368.75</v>
      </c>
      <c r="AX477">
        <v>2343.5</v>
      </c>
      <c r="AZ477" s="2">
        <f t="shared" si="49"/>
        <v>44393</v>
      </c>
      <c r="BA477" t="s">
        <v>167</v>
      </c>
      <c r="BB477">
        <v>479.25259999999997</v>
      </c>
      <c r="BC477" s="8">
        <v>490.4941</v>
      </c>
      <c r="BE477" t="str">
        <f t="shared" si="50"/>
        <v>IRCTC44393</v>
      </c>
      <c r="BF477">
        <v>1</v>
      </c>
      <c r="BH477" t="str">
        <f t="shared" si="51"/>
        <v>PEL44393</v>
      </c>
      <c r="BI477">
        <v>1</v>
      </c>
      <c r="BL477" t="str">
        <f t="shared" si="52"/>
        <v>PEL44393</v>
      </c>
      <c r="BM477">
        <v>1</v>
      </c>
      <c r="BN477">
        <f t="shared" si="53"/>
        <v>1</v>
      </c>
      <c r="BR477" t="str">
        <f t="shared" si="54"/>
        <v>IRCTC44393</v>
      </c>
      <c r="BS477">
        <v>1</v>
      </c>
      <c r="BT477">
        <f t="shared" si="55"/>
        <v>1</v>
      </c>
      <c r="BY477" s="12"/>
      <c r="CA477" s="12"/>
      <c r="CC477" s="13"/>
      <c r="CE477" s="13"/>
      <c r="CI477" s="12"/>
      <c r="CK477" s="13"/>
      <c r="CL477" s="13"/>
    </row>
    <row r="478" spans="1:90" x14ac:dyDescent="0.45">
      <c r="A478">
        <v>1</v>
      </c>
      <c r="B478" s="2">
        <v>44396</v>
      </c>
      <c r="C478" s="2">
        <v>44397</v>
      </c>
      <c r="D478" t="s">
        <v>27</v>
      </c>
      <c r="E478" t="s">
        <v>169</v>
      </c>
      <c r="F478" t="s">
        <v>481</v>
      </c>
      <c r="G478">
        <v>150</v>
      </c>
      <c r="H478">
        <v>450</v>
      </c>
      <c r="I478">
        <v>3</v>
      </c>
      <c r="J478">
        <v>4413.3500000000004</v>
      </c>
      <c r="K478">
        <v>1986007.5000000002</v>
      </c>
      <c r="L478">
        <v>4397.8</v>
      </c>
      <c r="M478">
        <v>-6997.5000000000819</v>
      </c>
      <c r="N478">
        <v>535.27736249999998</v>
      </c>
      <c r="O478">
        <v>-7532.7773625000818</v>
      </c>
      <c r="P478">
        <v>1979010</v>
      </c>
      <c r="Q478" t="s">
        <v>93</v>
      </c>
      <c r="R478">
        <v>1</v>
      </c>
      <c r="S478">
        <v>0</v>
      </c>
      <c r="T478">
        <v>1</v>
      </c>
      <c r="U478">
        <v>0</v>
      </c>
      <c r="V478">
        <v>900</v>
      </c>
      <c r="W478">
        <v>300</v>
      </c>
      <c r="X478">
        <v>102500</v>
      </c>
      <c r="Y478">
        <v>92500</v>
      </c>
      <c r="Z478">
        <v>4000000</v>
      </c>
      <c r="AA478">
        <v>2</v>
      </c>
      <c r="AC478" t="s">
        <v>597</v>
      </c>
      <c r="AD478" t="s">
        <v>571</v>
      </c>
      <c r="AE478" s="12">
        <v>44393.493055555555</v>
      </c>
      <c r="AF478">
        <v>2374.7370000000001</v>
      </c>
      <c r="AG478" s="12">
        <v>44396.392361111109</v>
      </c>
      <c r="AH478" s="8">
        <v>2335.665</v>
      </c>
      <c r="AI478" s="13">
        <v>-1.6500000000000001E-2</v>
      </c>
      <c r="AJ478">
        <v>-24696.89</v>
      </c>
      <c r="AK478" s="13">
        <v>-1.6500000000000001E-2</v>
      </c>
      <c r="AL478">
        <v>632.08669999999995</v>
      </c>
      <c r="AM478">
        <v>1501039.5</v>
      </c>
      <c r="AN478">
        <v>-2471188.36</v>
      </c>
      <c r="AO478" s="12">
        <v>48</v>
      </c>
      <c r="AP478">
        <v>-514.52</v>
      </c>
      <c r="AQ478" s="13">
        <v>-2.0500000000000001E-2</v>
      </c>
      <c r="AR478" s="13">
        <v>6.0000000000000001E-3</v>
      </c>
      <c r="AS478" t="s">
        <v>572</v>
      </c>
      <c r="AU478" s="2">
        <v>44396</v>
      </c>
      <c r="AV478" t="s">
        <v>169</v>
      </c>
      <c r="AW478">
        <v>4413.3500000000004</v>
      </c>
      <c r="AX478">
        <v>4397.8</v>
      </c>
      <c r="AZ478" s="2">
        <f t="shared" si="49"/>
        <v>44393</v>
      </c>
      <c r="BA478" t="s">
        <v>67</v>
      </c>
      <c r="BB478">
        <v>2374.7370000000001</v>
      </c>
      <c r="BC478" s="8">
        <v>2335.665</v>
      </c>
      <c r="BE478" t="str">
        <f t="shared" si="50"/>
        <v>PEL44393</v>
      </c>
      <c r="BF478">
        <v>1</v>
      </c>
      <c r="BH478" t="str">
        <f t="shared" si="51"/>
        <v>LTI44396</v>
      </c>
      <c r="BI478">
        <v>1</v>
      </c>
      <c r="BL478" t="str">
        <f t="shared" si="52"/>
        <v>LTI44396</v>
      </c>
      <c r="BM478">
        <v>1</v>
      </c>
      <c r="BN478">
        <f t="shared" si="53"/>
        <v>1</v>
      </c>
      <c r="BR478" t="str">
        <f t="shared" si="54"/>
        <v>PEL44393</v>
      </c>
      <c r="BS478">
        <v>1</v>
      </c>
      <c r="BT478">
        <f t="shared" si="55"/>
        <v>1</v>
      </c>
      <c r="BY478" s="12"/>
      <c r="CA478" s="12"/>
      <c r="CC478" s="13"/>
      <c r="CE478" s="13"/>
      <c r="CI478" s="12"/>
      <c r="CK478" s="13"/>
      <c r="CL478" s="13"/>
    </row>
    <row r="479" spans="1:90" x14ac:dyDescent="0.45">
      <c r="A479">
        <v>1</v>
      </c>
      <c r="B479" s="2">
        <v>44397</v>
      </c>
      <c r="C479" s="2">
        <v>44399</v>
      </c>
      <c r="D479" t="s">
        <v>27</v>
      </c>
      <c r="E479" t="s">
        <v>161</v>
      </c>
      <c r="F479" t="s">
        <v>471</v>
      </c>
      <c r="G479">
        <v>1250</v>
      </c>
      <c r="H479">
        <v>2500</v>
      </c>
      <c r="I479">
        <v>2</v>
      </c>
      <c r="J479">
        <v>705.2</v>
      </c>
      <c r="K479">
        <v>1763000</v>
      </c>
      <c r="L479">
        <v>717</v>
      </c>
      <c r="M479">
        <v>29499.999999999887</v>
      </c>
      <c r="N479">
        <v>479.99250000000001</v>
      </c>
      <c r="O479">
        <v>29020.007499999887</v>
      </c>
      <c r="P479">
        <v>1792500</v>
      </c>
      <c r="Q479" t="s">
        <v>93</v>
      </c>
      <c r="R479">
        <v>2</v>
      </c>
      <c r="S479">
        <v>1</v>
      </c>
      <c r="T479">
        <v>1</v>
      </c>
      <c r="U479">
        <v>0</v>
      </c>
      <c r="V479">
        <v>900</v>
      </c>
      <c r="W479">
        <v>300</v>
      </c>
      <c r="X479">
        <v>114500</v>
      </c>
      <c r="Y479">
        <v>92500</v>
      </c>
      <c r="Z479">
        <v>4000000</v>
      </c>
      <c r="AA479">
        <v>2</v>
      </c>
      <c r="AC479" t="s">
        <v>671</v>
      </c>
      <c r="AD479" t="s">
        <v>571</v>
      </c>
      <c r="AE479" s="12">
        <v>44393.486111111109</v>
      </c>
      <c r="AF479">
        <v>431.65010000000001</v>
      </c>
      <c r="AG479" s="12">
        <v>44396.395833333336</v>
      </c>
      <c r="AH479" s="8">
        <v>416.78280000000001</v>
      </c>
      <c r="AI479" s="13">
        <v>-3.44E-2</v>
      </c>
      <c r="AJ479">
        <v>-51796.07</v>
      </c>
      <c r="AK479" s="13">
        <v>-3.44E-2</v>
      </c>
      <c r="AL479">
        <v>3483.8919999999998</v>
      </c>
      <c r="AM479">
        <v>1503822.13</v>
      </c>
      <c r="AN479">
        <v>-2522984.42</v>
      </c>
      <c r="AO479" s="12">
        <v>51</v>
      </c>
      <c r="AP479">
        <v>-1015.61</v>
      </c>
      <c r="AQ479" s="13">
        <v>-5.6500000000000002E-2</v>
      </c>
      <c r="AR479" s="13">
        <v>5.0000000000000001E-4</v>
      </c>
      <c r="AS479" t="s">
        <v>572</v>
      </c>
      <c r="AU479" s="2">
        <v>44397</v>
      </c>
      <c r="AV479" t="s">
        <v>161</v>
      </c>
      <c r="AW479">
        <v>705.2</v>
      </c>
      <c r="AX479">
        <v>717</v>
      </c>
      <c r="AZ479" s="2">
        <f t="shared" si="49"/>
        <v>44393</v>
      </c>
      <c r="BA479" t="s">
        <v>178</v>
      </c>
      <c r="BB479">
        <v>431.65010000000001</v>
      </c>
      <c r="BC479" s="8">
        <v>416.78280000000001</v>
      </c>
      <c r="BE479" t="str">
        <f t="shared" si="50"/>
        <v>NAM_INDIA44393</v>
      </c>
      <c r="BF479">
        <v>1</v>
      </c>
      <c r="BH479" t="str">
        <f t="shared" si="51"/>
        <v>GUJGASLTD44397</v>
      </c>
      <c r="BI479">
        <v>1</v>
      </c>
      <c r="BL479" t="str">
        <f t="shared" si="52"/>
        <v>GUJGASLTD44397</v>
      </c>
      <c r="BM479">
        <v>1</v>
      </c>
      <c r="BN479">
        <f t="shared" si="53"/>
        <v>1</v>
      </c>
      <c r="BR479" t="str">
        <f t="shared" si="54"/>
        <v>NAM_INDIA44393</v>
      </c>
      <c r="BS479">
        <v>1</v>
      </c>
      <c r="BT479">
        <f t="shared" si="55"/>
        <v>1</v>
      </c>
      <c r="BY479" s="12"/>
      <c r="CA479" s="12"/>
      <c r="CC479" s="13"/>
      <c r="CE479" s="13"/>
      <c r="CI479" s="12"/>
      <c r="CK479" s="13"/>
      <c r="CL479" s="13"/>
    </row>
    <row r="480" spans="1:90" x14ac:dyDescent="0.45">
      <c r="A480">
        <v>1</v>
      </c>
      <c r="B480" s="2">
        <v>44399</v>
      </c>
      <c r="C480" s="2">
        <v>44400</v>
      </c>
      <c r="D480" t="s">
        <v>27</v>
      </c>
      <c r="E480" t="s">
        <v>148</v>
      </c>
      <c r="F480" t="s">
        <v>431</v>
      </c>
      <c r="G480">
        <v>75</v>
      </c>
      <c r="H480">
        <v>150</v>
      </c>
      <c r="I480">
        <v>2</v>
      </c>
      <c r="J480">
        <v>12948</v>
      </c>
      <c r="K480">
        <v>1942200</v>
      </c>
      <c r="L480">
        <v>13008.025</v>
      </c>
      <c r="M480">
        <v>9003.7499999999454</v>
      </c>
      <c r="N480">
        <v>525.60950624999998</v>
      </c>
      <c r="O480">
        <v>8478.1404937499447</v>
      </c>
      <c r="P480">
        <v>1951203.75</v>
      </c>
      <c r="Q480" t="s">
        <v>93</v>
      </c>
      <c r="R480">
        <v>2</v>
      </c>
      <c r="S480">
        <v>1</v>
      </c>
      <c r="T480">
        <v>2</v>
      </c>
      <c r="U480">
        <v>0</v>
      </c>
      <c r="V480">
        <v>900</v>
      </c>
      <c r="W480">
        <v>300</v>
      </c>
      <c r="X480">
        <v>114500</v>
      </c>
      <c r="Y480">
        <v>92500</v>
      </c>
      <c r="Z480">
        <v>4000000</v>
      </c>
      <c r="AA480">
        <v>2</v>
      </c>
      <c r="AC480" t="s">
        <v>695</v>
      </c>
      <c r="AD480" t="s">
        <v>571</v>
      </c>
      <c r="AE480" s="12">
        <v>44393.493055555555</v>
      </c>
      <c r="AF480">
        <v>3494.36</v>
      </c>
      <c r="AG480" s="12">
        <v>44396.395833333336</v>
      </c>
      <c r="AH480" s="8">
        <v>3365.7809999999999</v>
      </c>
      <c r="AI480" s="13">
        <v>-3.6799999999999999E-2</v>
      </c>
      <c r="AJ480">
        <v>-55232.47</v>
      </c>
      <c r="AK480" s="13">
        <v>-3.6799999999999999E-2</v>
      </c>
      <c r="AL480">
        <v>429.56060000000002</v>
      </c>
      <c r="AM480">
        <v>1501039.5</v>
      </c>
      <c r="AN480">
        <v>-2578216.9</v>
      </c>
      <c r="AO480" s="12">
        <v>49</v>
      </c>
      <c r="AP480">
        <v>-1127.19</v>
      </c>
      <c r="AQ480" s="13">
        <v>-4.7399999999999998E-2</v>
      </c>
      <c r="AR480" s="13">
        <v>1.6000000000000001E-3</v>
      </c>
      <c r="AS480" t="s">
        <v>572</v>
      </c>
      <c r="AU480" s="2">
        <v>44399</v>
      </c>
      <c r="AV480" t="s">
        <v>148</v>
      </c>
      <c r="AW480">
        <v>12948</v>
      </c>
      <c r="AX480">
        <v>13008.025</v>
      </c>
      <c r="AZ480" s="2">
        <f t="shared" si="49"/>
        <v>44393</v>
      </c>
      <c r="BA480" t="s">
        <v>173</v>
      </c>
      <c r="BB480">
        <v>3494.36</v>
      </c>
      <c r="BC480" s="8">
        <v>3365.7809999999999</v>
      </c>
      <c r="BE480" t="str">
        <f t="shared" si="50"/>
        <v>ALKEM44393</v>
      </c>
      <c r="BF480">
        <v>1</v>
      </c>
      <c r="BH480" t="str">
        <f t="shared" si="51"/>
        <v>BAJAJFINSV44399</v>
      </c>
      <c r="BI480">
        <v>1</v>
      </c>
      <c r="BL480" t="str">
        <f t="shared" si="52"/>
        <v>BAJAJFINSV44399</v>
      </c>
      <c r="BM480">
        <v>1</v>
      </c>
      <c r="BN480">
        <f t="shared" si="53"/>
        <v>1</v>
      </c>
      <c r="BR480" t="str">
        <f t="shared" si="54"/>
        <v>ALKEM44393</v>
      </c>
      <c r="BS480">
        <v>1</v>
      </c>
      <c r="BT480">
        <f t="shared" si="55"/>
        <v>1</v>
      </c>
      <c r="BY480" s="12"/>
      <c r="CA480" s="12"/>
      <c r="CC480" s="13"/>
      <c r="CE480" s="13"/>
      <c r="CI480" s="12"/>
      <c r="CK480" s="13"/>
      <c r="CL480" s="13"/>
    </row>
    <row r="481" spans="1:90" x14ac:dyDescent="0.45">
      <c r="A481">
        <v>2</v>
      </c>
      <c r="B481" s="2">
        <v>44399</v>
      </c>
      <c r="C481" s="2">
        <v>44400</v>
      </c>
      <c r="D481" t="s">
        <v>27</v>
      </c>
      <c r="E481" t="s">
        <v>145</v>
      </c>
      <c r="F481" t="s">
        <v>432</v>
      </c>
      <c r="G481">
        <v>125</v>
      </c>
      <c r="H481">
        <v>250</v>
      </c>
      <c r="I481">
        <v>2</v>
      </c>
      <c r="J481">
        <v>6248.6</v>
      </c>
      <c r="K481">
        <v>1562150</v>
      </c>
      <c r="L481">
        <v>6212.45</v>
      </c>
      <c r="M481">
        <v>-9037.5000000001364</v>
      </c>
      <c r="N481">
        <v>420.56043749999998</v>
      </c>
      <c r="O481">
        <v>-9458.0604375001367</v>
      </c>
      <c r="P481">
        <v>1553112.5</v>
      </c>
      <c r="Q481" t="s">
        <v>93</v>
      </c>
      <c r="R481">
        <v>2</v>
      </c>
      <c r="S481">
        <v>1</v>
      </c>
      <c r="T481">
        <v>1</v>
      </c>
      <c r="U481">
        <v>0</v>
      </c>
      <c r="V481">
        <v>900</v>
      </c>
      <c r="W481">
        <v>300</v>
      </c>
      <c r="X481">
        <v>114500</v>
      </c>
      <c r="Y481">
        <v>92500</v>
      </c>
      <c r="Z481">
        <v>4000000</v>
      </c>
      <c r="AA481">
        <v>2</v>
      </c>
      <c r="AC481" t="s">
        <v>676</v>
      </c>
      <c r="AD481" t="s">
        <v>571</v>
      </c>
      <c r="AE481" s="12">
        <v>44396.440972222219</v>
      </c>
      <c r="AF481">
        <v>4415.6570000000002</v>
      </c>
      <c r="AG481" s="12">
        <v>44397.392361111109</v>
      </c>
      <c r="AH481" s="8">
        <v>4395.643</v>
      </c>
      <c r="AI481" s="13">
        <v>-4.4999999999999997E-3</v>
      </c>
      <c r="AJ481">
        <v>-6727.86</v>
      </c>
      <c r="AK481" s="13">
        <v>-4.4999999999999997E-3</v>
      </c>
      <c r="AL481">
        <v>336.1576</v>
      </c>
      <c r="AM481">
        <v>1484356.63</v>
      </c>
      <c r="AN481">
        <v>-2584944.7599999998</v>
      </c>
      <c r="AO481" s="12">
        <v>63</v>
      </c>
      <c r="AP481">
        <v>-106.79</v>
      </c>
      <c r="AQ481" s="13">
        <v>-2.0299999999999999E-2</v>
      </c>
      <c r="AR481" s="13">
        <v>1.09E-2</v>
      </c>
      <c r="AS481" t="s">
        <v>572</v>
      </c>
      <c r="AU481" s="2">
        <v>44399</v>
      </c>
      <c r="AV481" t="s">
        <v>145</v>
      </c>
      <c r="AW481">
        <v>6248.6</v>
      </c>
      <c r="AX481">
        <v>6212.45</v>
      </c>
      <c r="AZ481" s="2">
        <f t="shared" si="49"/>
        <v>44396</v>
      </c>
      <c r="BA481" t="s">
        <v>169</v>
      </c>
      <c r="BB481">
        <v>4415.6570000000002</v>
      </c>
      <c r="BC481" s="8">
        <v>4395.643</v>
      </c>
      <c r="BE481" t="str">
        <f t="shared" si="50"/>
        <v>LTI44396</v>
      </c>
      <c r="BF481">
        <v>1</v>
      </c>
      <c r="BH481" t="str">
        <f t="shared" si="51"/>
        <v>BAJFINANCE44399</v>
      </c>
      <c r="BI481">
        <v>1</v>
      </c>
      <c r="BL481" t="str">
        <f t="shared" si="52"/>
        <v>BAJFINANCE44399</v>
      </c>
      <c r="BM481">
        <v>1</v>
      </c>
      <c r="BN481">
        <f t="shared" si="53"/>
        <v>1</v>
      </c>
      <c r="BR481" t="str">
        <f t="shared" si="54"/>
        <v>LTI44396</v>
      </c>
      <c r="BS481">
        <v>1</v>
      </c>
      <c r="BT481">
        <f t="shared" si="55"/>
        <v>1</v>
      </c>
      <c r="BY481" s="12"/>
      <c r="CA481" s="12"/>
      <c r="CC481" s="13"/>
      <c r="CE481" s="13"/>
      <c r="CI481" s="12"/>
      <c r="CK481" s="13"/>
      <c r="CL481" s="13"/>
    </row>
    <row r="482" spans="1:90" x14ac:dyDescent="0.45">
      <c r="A482">
        <v>3</v>
      </c>
      <c r="B482" s="2">
        <v>44399</v>
      </c>
      <c r="C482" s="2">
        <v>44400</v>
      </c>
      <c r="D482" t="s">
        <v>27</v>
      </c>
      <c r="E482" t="s">
        <v>78</v>
      </c>
      <c r="F482" t="s">
        <v>468</v>
      </c>
      <c r="G482">
        <v>250</v>
      </c>
      <c r="H482">
        <v>500</v>
      </c>
      <c r="I482">
        <v>2</v>
      </c>
      <c r="J482">
        <v>3358.05</v>
      </c>
      <c r="K482">
        <v>1679025</v>
      </c>
      <c r="L482">
        <v>3458.3</v>
      </c>
      <c r="M482">
        <v>50125</v>
      </c>
      <c r="N482">
        <v>460.10362500000002</v>
      </c>
      <c r="O482">
        <v>49664.896374999997</v>
      </c>
      <c r="P482">
        <v>1729150</v>
      </c>
      <c r="Q482" t="s">
        <v>93</v>
      </c>
      <c r="R482">
        <v>2</v>
      </c>
      <c r="S482">
        <v>1</v>
      </c>
      <c r="T482">
        <v>1</v>
      </c>
      <c r="U482">
        <v>0</v>
      </c>
      <c r="V482">
        <v>900</v>
      </c>
      <c r="W482">
        <v>300</v>
      </c>
      <c r="X482">
        <v>114500</v>
      </c>
      <c r="Y482">
        <v>92500</v>
      </c>
      <c r="Z482">
        <v>4000000</v>
      </c>
      <c r="AA482">
        <v>2</v>
      </c>
      <c r="AC482" t="s">
        <v>710</v>
      </c>
      <c r="AD482" t="s">
        <v>571</v>
      </c>
      <c r="AE482" s="12">
        <v>44397.489583333336</v>
      </c>
      <c r="AF482">
        <v>705.57259999999997</v>
      </c>
      <c r="AG482" s="12">
        <v>44399.392361111109</v>
      </c>
      <c r="AH482" s="8">
        <v>716.99180000000001</v>
      </c>
      <c r="AI482" s="13">
        <v>1.6199999999999999E-2</v>
      </c>
      <c r="AJ482">
        <v>24001.5</v>
      </c>
      <c r="AK482" s="13">
        <v>1.6199999999999999E-2</v>
      </c>
      <c r="AL482">
        <v>2101.855</v>
      </c>
      <c r="AM482">
        <v>1483011</v>
      </c>
      <c r="AN482">
        <v>-2560943.2599999998</v>
      </c>
      <c r="AO482" s="12">
        <v>49</v>
      </c>
      <c r="AP482">
        <v>489.83</v>
      </c>
      <c r="AQ482" s="13">
        <v>-8.0000000000000004E-4</v>
      </c>
      <c r="AR482" s="13">
        <v>2.3300000000000001E-2</v>
      </c>
      <c r="AS482" t="s">
        <v>572</v>
      </c>
      <c r="AU482" s="2">
        <v>44399</v>
      </c>
      <c r="AV482" t="s">
        <v>78</v>
      </c>
      <c r="AW482">
        <v>3358.05</v>
      </c>
      <c r="AX482">
        <v>3458.3</v>
      </c>
      <c r="AZ482" s="2">
        <f t="shared" si="49"/>
        <v>44397</v>
      </c>
      <c r="BA482" t="s">
        <v>161</v>
      </c>
      <c r="BB482">
        <v>705.57259999999997</v>
      </c>
      <c r="BC482" s="8">
        <v>716.99180000000001</v>
      </c>
      <c r="BE482" t="str">
        <f t="shared" si="50"/>
        <v>GUJGASLTD44397</v>
      </c>
      <c r="BF482">
        <v>1</v>
      </c>
      <c r="BH482" t="str">
        <f t="shared" si="51"/>
        <v>JUBLFOOD44399</v>
      </c>
      <c r="BI482">
        <v>1</v>
      </c>
      <c r="BL482" t="str">
        <f t="shared" si="52"/>
        <v>JUBLFOOD44399</v>
      </c>
      <c r="BM482">
        <v>1</v>
      </c>
      <c r="BN482">
        <f t="shared" si="53"/>
        <v>1</v>
      </c>
      <c r="BR482" t="str">
        <f t="shared" si="54"/>
        <v>GUJGASLTD44397</v>
      </c>
      <c r="BS482">
        <v>1</v>
      </c>
      <c r="BT482">
        <f t="shared" si="55"/>
        <v>1</v>
      </c>
      <c r="BY482" s="12"/>
      <c r="CA482" s="12"/>
      <c r="CC482" s="13"/>
      <c r="CE482" s="13"/>
      <c r="CI482" s="12"/>
      <c r="CK482" s="13"/>
      <c r="CL482" s="13"/>
    </row>
    <row r="483" spans="1:90" x14ac:dyDescent="0.45">
      <c r="A483">
        <v>4</v>
      </c>
      <c r="B483" s="2">
        <v>44399</v>
      </c>
      <c r="C483" s="2">
        <v>44400</v>
      </c>
      <c r="D483" t="s">
        <v>27</v>
      </c>
      <c r="E483" t="s">
        <v>168</v>
      </c>
      <c r="F483" t="s">
        <v>480</v>
      </c>
      <c r="G483">
        <v>200</v>
      </c>
      <c r="H483">
        <v>400</v>
      </c>
      <c r="I483">
        <v>2</v>
      </c>
      <c r="J483">
        <v>3524.1</v>
      </c>
      <c r="K483">
        <v>1409640</v>
      </c>
      <c r="L483">
        <v>3516.65</v>
      </c>
      <c r="M483">
        <v>-2979.9999999999272</v>
      </c>
      <c r="N483">
        <v>380.20049999999998</v>
      </c>
      <c r="O483">
        <v>-3360.2004999999272</v>
      </c>
      <c r="P483">
        <v>1406660</v>
      </c>
      <c r="Q483" t="s">
        <v>93</v>
      </c>
      <c r="R483">
        <v>1</v>
      </c>
      <c r="S483">
        <v>0</v>
      </c>
      <c r="T483">
        <v>1</v>
      </c>
      <c r="U483">
        <v>0</v>
      </c>
      <c r="V483">
        <v>900</v>
      </c>
      <c r="W483">
        <v>300</v>
      </c>
      <c r="X483">
        <v>114000</v>
      </c>
      <c r="Y483">
        <v>92500</v>
      </c>
      <c r="Z483">
        <v>4000000</v>
      </c>
      <c r="AA483">
        <v>2</v>
      </c>
      <c r="AC483" t="s">
        <v>675</v>
      </c>
      <c r="AD483" t="s">
        <v>571</v>
      </c>
      <c r="AE483" s="12">
        <v>44399.486111111109</v>
      </c>
      <c r="AF483">
        <v>3524.0610000000001</v>
      </c>
      <c r="AG483" s="12">
        <v>44400.392361111109</v>
      </c>
      <c r="AH483" s="8">
        <v>3514.884</v>
      </c>
      <c r="AI483" s="13">
        <v>-2.5999999999999999E-3</v>
      </c>
      <c r="AJ483">
        <v>-3874.41</v>
      </c>
      <c r="AK483" s="13">
        <v>-2.5999999999999999E-3</v>
      </c>
      <c r="AL483">
        <v>422.1866</v>
      </c>
      <c r="AM483">
        <v>1487811.38</v>
      </c>
      <c r="AN483">
        <v>-2564817.66</v>
      </c>
      <c r="AO483" s="12">
        <v>50</v>
      </c>
      <c r="AP483">
        <v>-77.489999999999995</v>
      </c>
      <c r="AQ483" s="13">
        <v>-6.7999999999999996E-3</v>
      </c>
      <c r="AR483" s="13">
        <v>1.52E-2</v>
      </c>
      <c r="AS483" t="s">
        <v>572</v>
      </c>
      <c r="AU483" s="2">
        <v>44399</v>
      </c>
      <c r="AV483" t="s">
        <v>168</v>
      </c>
      <c r="AW483">
        <v>3524.1</v>
      </c>
      <c r="AX483">
        <v>3516.65</v>
      </c>
      <c r="AZ483" s="2">
        <f t="shared" si="49"/>
        <v>44399</v>
      </c>
      <c r="BA483" t="s">
        <v>168</v>
      </c>
      <c r="BB483">
        <v>3524.0610000000001</v>
      </c>
      <c r="BC483" s="8">
        <v>3514.884</v>
      </c>
      <c r="BE483" t="str">
        <f t="shared" si="50"/>
        <v>LTTS44399</v>
      </c>
      <c r="BF483">
        <v>1</v>
      </c>
      <c r="BH483" t="str">
        <f t="shared" si="51"/>
        <v>LTTS44399</v>
      </c>
      <c r="BI483">
        <v>1</v>
      </c>
      <c r="BL483" t="str">
        <f t="shared" si="52"/>
        <v>LTTS44399</v>
      </c>
      <c r="BM483">
        <v>1</v>
      </c>
      <c r="BN483">
        <f t="shared" si="53"/>
        <v>1</v>
      </c>
      <c r="BR483" t="str">
        <f t="shared" si="54"/>
        <v>LTTS44399</v>
      </c>
      <c r="BS483">
        <v>1</v>
      </c>
      <c r="BT483">
        <f t="shared" si="55"/>
        <v>1</v>
      </c>
      <c r="BY483" s="12"/>
      <c r="CA483" s="12"/>
      <c r="CC483" s="13"/>
      <c r="CE483" s="13"/>
      <c r="CI483" s="12"/>
      <c r="CK483" s="13"/>
      <c r="CL483" s="13"/>
    </row>
    <row r="484" spans="1:90" x14ac:dyDescent="0.45">
      <c r="A484">
        <v>5</v>
      </c>
      <c r="B484" s="2">
        <v>44399</v>
      </c>
      <c r="C484" s="2">
        <v>44400</v>
      </c>
      <c r="D484" t="s">
        <v>27</v>
      </c>
      <c r="E484" t="s">
        <v>49</v>
      </c>
      <c r="F484" t="s">
        <v>448</v>
      </c>
      <c r="G484">
        <v>6000</v>
      </c>
      <c r="H484">
        <v>12000</v>
      </c>
      <c r="I484">
        <v>2</v>
      </c>
      <c r="J484">
        <v>194.15</v>
      </c>
      <c r="K484">
        <v>2329800</v>
      </c>
      <c r="L484">
        <v>193.875</v>
      </c>
      <c r="M484">
        <v>-3300.0000000000682</v>
      </c>
      <c r="N484">
        <v>628.60050000000001</v>
      </c>
      <c r="O484">
        <v>-3928.6005000000682</v>
      </c>
      <c r="P484">
        <v>2326500</v>
      </c>
      <c r="Q484" t="s">
        <v>93</v>
      </c>
      <c r="R484">
        <v>1</v>
      </c>
      <c r="S484">
        <v>0</v>
      </c>
      <c r="T484">
        <v>2</v>
      </c>
      <c r="U484">
        <v>0</v>
      </c>
      <c r="V484">
        <v>900</v>
      </c>
      <c r="W484">
        <v>300</v>
      </c>
      <c r="X484">
        <v>114000</v>
      </c>
      <c r="Y484">
        <v>92500</v>
      </c>
      <c r="Z484">
        <v>4000000</v>
      </c>
      <c r="AA484">
        <v>2</v>
      </c>
      <c r="AC484" t="s">
        <v>719</v>
      </c>
      <c r="AD484" t="s">
        <v>571</v>
      </c>
      <c r="AE484" s="12">
        <v>44399.486111111109</v>
      </c>
      <c r="AF484">
        <v>1093.1659999999999</v>
      </c>
      <c r="AG484" s="12">
        <v>44400.392361111109</v>
      </c>
      <c r="AH484" s="8">
        <v>1126.0640000000001</v>
      </c>
      <c r="AI484" s="13">
        <v>3.0099999999999998E-2</v>
      </c>
      <c r="AJ484">
        <v>44774.54</v>
      </c>
      <c r="AK484" s="13">
        <v>3.0099999999999998E-2</v>
      </c>
      <c r="AL484">
        <v>1361.011</v>
      </c>
      <c r="AM484">
        <v>1487811.38</v>
      </c>
      <c r="AN484">
        <v>-2520043.13</v>
      </c>
      <c r="AO484" s="12">
        <v>50</v>
      </c>
      <c r="AP484">
        <v>895.49</v>
      </c>
      <c r="AQ484" s="13">
        <v>-1.2999999999999999E-3</v>
      </c>
      <c r="AR484" s="13">
        <v>3.09E-2</v>
      </c>
      <c r="AS484" t="s">
        <v>572</v>
      </c>
      <c r="AU484" s="2">
        <v>44399</v>
      </c>
      <c r="AV484" t="s">
        <v>49</v>
      </c>
      <c r="AW484">
        <v>194.15</v>
      </c>
      <c r="AX484">
        <v>193.875</v>
      </c>
      <c r="AZ484" s="2">
        <f t="shared" si="49"/>
        <v>44399</v>
      </c>
      <c r="BA484" t="s">
        <v>130</v>
      </c>
      <c r="BB484">
        <v>1093.1659999999999</v>
      </c>
      <c r="BC484" s="8">
        <v>1126.0640000000001</v>
      </c>
      <c r="BE484" t="str">
        <f t="shared" si="50"/>
        <v>TECHM44399</v>
      </c>
      <c r="BF484">
        <v>1</v>
      </c>
      <c r="BH484" t="str">
        <f t="shared" si="51"/>
        <v>MANAPPURAM44399</v>
      </c>
      <c r="BI484">
        <v>1</v>
      </c>
      <c r="BL484" t="str">
        <f t="shared" si="52"/>
        <v>MANAPPURAM44399</v>
      </c>
      <c r="BM484">
        <v>1</v>
      </c>
      <c r="BN484">
        <f t="shared" si="53"/>
        <v>1</v>
      </c>
      <c r="BR484" t="str">
        <f t="shared" si="54"/>
        <v>TECHM44399</v>
      </c>
      <c r="BS484">
        <v>1</v>
      </c>
      <c r="BT484">
        <f t="shared" si="55"/>
        <v>1</v>
      </c>
      <c r="BY484" s="12"/>
      <c r="CA484" s="12"/>
      <c r="CC484" s="13"/>
      <c r="CE484" s="13"/>
      <c r="CI484" s="12"/>
      <c r="CK484" s="13"/>
      <c r="CL484" s="13"/>
    </row>
    <row r="485" spans="1:90" x14ac:dyDescent="0.45">
      <c r="A485">
        <v>6</v>
      </c>
      <c r="B485" s="2">
        <v>44399</v>
      </c>
      <c r="C485" s="2">
        <v>44400</v>
      </c>
      <c r="D485" t="s">
        <v>27</v>
      </c>
      <c r="E485" t="s">
        <v>130</v>
      </c>
      <c r="F485" t="s">
        <v>521</v>
      </c>
      <c r="G485">
        <v>600</v>
      </c>
      <c r="H485">
        <v>1800</v>
      </c>
      <c r="I485">
        <v>3</v>
      </c>
      <c r="J485">
        <v>1092.5999999999999</v>
      </c>
      <c r="K485">
        <v>1966679.9999999998</v>
      </c>
      <c r="L485">
        <v>1126.5999999999999</v>
      </c>
      <c r="M485">
        <v>61200</v>
      </c>
      <c r="N485">
        <v>539.26559999999995</v>
      </c>
      <c r="O485">
        <v>60660.734400000001</v>
      </c>
      <c r="P485">
        <v>2027879.9999999998</v>
      </c>
      <c r="Q485" t="s">
        <v>93</v>
      </c>
      <c r="R485">
        <v>1</v>
      </c>
      <c r="S485">
        <v>0</v>
      </c>
      <c r="T485">
        <v>1</v>
      </c>
      <c r="U485">
        <v>0</v>
      </c>
      <c r="V485">
        <v>900</v>
      </c>
      <c r="W485">
        <v>300</v>
      </c>
      <c r="X485">
        <v>114000</v>
      </c>
      <c r="Y485">
        <v>92500</v>
      </c>
      <c r="Z485">
        <v>4000000</v>
      </c>
      <c r="AA485">
        <v>2</v>
      </c>
      <c r="AC485" t="s">
        <v>628</v>
      </c>
      <c r="AD485" t="s">
        <v>571</v>
      </c>
      <c r="AE485" s="12">
        <v>44399.489583333336</v>
      </c>
      <c r="AF485">
        <v>6251.7380000000003</v>
      </c>
      <c r="AG485" s="12">
        <v>44400.392361111109</v>
      </c>
      <c r="AH485" s="8">
        <v>6209.375</v>
      </c>
      <c r="AI485" s="13">
        <v>-6.7999999999999996E-3</v>
      </c>
      <c r="AJ485">
        <v>-10073.41</v>
      </c>
      <c r="AK485" s="13">
        <v>-6.7999999999999996E-3</v>
      </c>
      <c r="AL485">
        <v>237.78800000000001</v>
      </c>
      <c r="AM485">
        <v>1486588</v>
      </c>
      <c r="AN485">
        <v>-2530116.54</v>
      </c>
      <c r="AO485" s="12">
        <v>49</v>
      </c>
      <c r="AP485">
        <v>-205.58</v>
      </c>
      <c r="AQ485" s="13">
        <v>-9.9000000000000008E-3</v>
      </c>
      <c r="AR485" s="13">
        <v>2E-3</v>
      </c>
      <c r="AS485" t="s">
        <v>572</v>
      </c>
      <c r="AU485" s="2">
        <v>44399</v>
      </c>
      <c r="AV485" t="s">
        <v>130</v>
      </c>
      <c r="AW485">
        <v>1092.5999999999999</v>
      </c>
      <c r="AX485">
        <v>1126.5999999999999</v>
      </c>
      <c r="AZ485" s="2">
        <f t="shared" si="49"/>
        <v>44399</v>
      </c>
      <c r="BA485" t="s">
        <v>145</v>
      </c>
      <c r="BB485">
        <v>6251.7380000000003</v>
      </c>
      <c r="BC485" s="8">
        <v>6209.375</v>
      </c>
      <c r="BE485" t="str">
        <f t="shared" si="50"/>
        <v>BAJFINANCE44399</v>
      </c>
      <c r="BF485">
        <v>1</v>
      </c>
      <c r="BH485" t="str">
        <f t="shared" si="51"/>
        <v>TECHM44399</v>
      </c>
      <c r="BI485">
        <v>1</v>
      </c>
      <c r="BL485" t="str">
        <f t="shared" si="52"/>
        <v>TECHM44399</v>
      </c>
      <c r="BM485">
        <v>1</v>
      </c>
      <c r="BN485">
        <f t="shared" si="53"/>
        <v>1</v>
      </c>
      <c r="BR485" t="str">
        <f t="shared" si="54"/>
        <v>BAJFINANCE44399</v>
      </c>
      <c r="BS485">
        <v>1</v>
      </c>
      <c r="BT485">
        <f t="shared" si="55"/>
        <v>1</v>
      </c>
      <c r="BY485" s="12"/>
      <c r="CA485" s="12"/>
      <c r="CC485" s="13"/>
      <c r="CE485" s="13"/>
      <c r="CI485" s="12"/>
      <c r="CK485" s="13"/>
      <c r="CL485" s="13"/>
    </row>
    <row r="486" spans="1:90" x14ac:dyDescent="0.45">
      <c r="A486">
        <v>7</v>
      </c>
      <c r="B486" s="2">
        <v>44399</v>
      </c>
      <c r="C486" s="2">
        <v>44400</v>
      </c>
      <c r="D486" t="s">
        <v>27</v>
      </c>
      <c r="E486" t="s">
        <v>163</v>
      </c>
      <c r="F486" t="s">
        <v>473</v>
      </c>
      <c r="G486">
        <v>725</v>
      </c>
      <c r="H486">
        <v>2175</v>
      </c>
      <c r="I486">
        <v>3</v>
      </c>
      <c r="J486">
        <v>897.66666666999902</v>
      </c>
      <c r="K486">
        <v>1952425.0000072478</v>
      </c>
      <c r="L486">
        <v>912.31666667000002</v>
      </c>
      <c r="M486">
        <v>31863.750000002176</v>
      </c>
      <c r="N486">
        <v>531.45635625195723</v>
      </c>
      <c r="O486">
        <v>31332.293643750218</v>
      </c>
      <c r="P486">
        <v>1984288.7500072501</v>
      </c>
      <c r="Q486" t="s">
        <v>93</v>
      </c>
      <c r="R486">
        <v>2</v>
      </c>
      <c r="S486">
        <v>2</v>
      </c>
      <c r="T486">
        <v>2</v>
      </c>
      <c r="U486">
        <v>0</v>
      </c>
      <c r="V486">
        <v>900</v>
      </c>
      <c r="W486">
        <v>300</v>
      </c>
      <c r="X486">
        <v>115000</v>
      </c>
      <c r="Y486">
        <v>92500</v>
      </c>
      <c r="Z486">
        <v>4000000</v>
      </c>
      <c r="AA486">
        <v>2</v>
      </c>
      <c r="AC486" t="s">
        <v>664</v>
      </c>
      <c r="AD486" t="s">
        <v>571</v>
      </c>
      <c r="AE486" s="12">
        <v>44399.489583333336</v>
      </c>
      <c r="AF486">
        <v>671.77729999999997</v>
      </c>
      <c r="AG486" s="12">
        <v>44400.392361111109</v>
      </c>
      <c r="AH486" s="8">
        <v>691.30719999999997</v>
      </c>
      <c r="AI486" s="13">
        <v>2.9100000000000001E-2</v>
      </c>
      <c r="AJ486">
        <v>43218.07</v>
      </c>
      <c r="AK486" s="13">
        <v>2.9100000000000001E-2</v>
      </c>
      <c r="AL486">
        <v>2212.9180000000001</v>
      </c>
      <c r="AM486">
        <v>1486588</v>
      </c>
      <c r="AN486">
        <v>-2486898.4700000002</v>
      </c>
      <c r="AO486" s="12">
        <v>49</v>
      </c>
      <c r="AP486">
        <v>882</v>
      </c>
      <c r="AQ486" s="13">
        <v>-1.5E-3</v>
      </c>
      <c r="AR486" s="13">
        <v>3.3599999999999998E-2</v>
      </c>
      <c r="AS486" t="s">
        <v>572</v>
      </c>
      <c r="AU486" s="2">
        <v>44399</v>
      </c>
      <c r="AV486" t="s">
        <v>163</v>
      </c>
      <c r="AW486">
        <v>897.66666666999902</v>
      </c>
      <c r="AX486">
        <v>912.31666667000002</v>
      </c>
      <c r="AZ486" s="2">
        <f t="shared" si="49"/>
        <v>44399</v>
      </c>
      <c r="BA486" t="s">
        <v>78</v>
      </c>
      <c r="BB486">
        <v>671.77729999999997</v>
      </c>
      <c r="BC486" s="8">
        <v>691.30719999999997</v>
      </c>
      <c r="BE486" t="str">
        <f t="shared" si="50"/>
        <v>JUBLFOOD44399</v>
      </c>
      <c r="BF486">
        <v>1</v>
      </c>
      <c r="BH486" t="str">
        <f t="shared" si="51"/>
        <v>TRENT44399</v>
      </c>
      <c r="BI486">
        <v>1</v>
      </c>
      <c r="BL486" t="str">
        <f t="shared" si="52"/>
        <v>TRENT44399</v>
      </c>
      <c r="BM486">
        <v>1</v>
      </c>
      <c r="BN486">
        <f t="shared" si="53"/>
        <v>1</v>
      </c>
      <c r="BR486" t="str">
        <f t="shared" si="54"/>
        <v>JUBLFOOD44399</v>
      </c>
      <c r="BS486">
        <v>1</v>
      </c>
      <c r="BT486">
        <f t="shared" si="55"/>
        <v>1</v>
      </c>
      <c r="BY486" s="12"/>
      <c r="CA486" s="12"/>
      <c r="CC486" s="13"/>
      <c r="CE486" s="13"/>
      <c r="CI486" s="12"/>
      <c r="CK486" s="13"/>
      <c r="CL486" s="13"/>
    </row>
    <row r="487" spans="1:90" x14ac:dyDescent="0.45">
      <c r="A487">
        <v>1</v>
      </c>
      <c r="B487" s="2">
        <v>44400</v>
      </c>
      <c r="C487" s="2">
        <v>44403</v>
      </c>
      <c r="D487" t="s">
        <v>27</v>
      </c>
      <c r="E487" t="s">
        <v>78</v>
      </c>
      <c r="F487" t="s">
        <v>468</v>
      </c>
      <c r="G487">
        <v>250</v>
      </c>
      <c r="H487">
        <v>500</v>
      </c>
      <c r="I487">
        <v>2</v>
      </c>
      <c r="J487">
        <v>3588.25</v>
      </c>
      <c r="K487">
        <v>1794125</v>
      </c>
      <c r="L487">
        <v>3573.1</v>
      </c>
      <c r="M487">
        <v>-7575.0000000000455</v>
      </c>
      <c r="N487">
        <v>483.39112499999999</v>
      </c>
      <c r="O487">
        <v>-8058.3911250000456</v>
      </c>
      <c r="P487">
        <v>1786550</v>
      </c>
      <c r="Q487" t="s">
        <v>93</v>
      </c>
      <c r="R487">
        <v>1</v>
      </c>
      <c r="S487">
        <v>0</v>
      </c>
      <c r="T487">
        <v>1</v>
      </c>
      <c r="U487">
        <v>0</v>
      </c>
      <c r="V487">
        <v>900</v>
      </c>
      <c r="W487">
        <v>300</v>
      </c>
      <c r="X487">
        <v>114000</v>
      </c>
      <c r="Y487">
        <v>92500</v>
      </c>
      <c r="Z487">
        <v>4000000</v>
      </c>
      <c r="AA487">
        <v>2</v>
      </c>
      <c r="AC487" t="s">
        <v>646</v>
      </c>
      <c r="AD487" t="s">
        <v>571</v>
      </c>
      <c r="AE487" s="12">
        <v>44399.486111111109</v>
      </c>
      <c r="AF487">
        <v>194.22669999999999</v>
      </c>
      <c r="AG487" s="12">
        <v>44400.395833333336</v>
      </c>
      <c r="AH487" s="8">
        <v>193.65620000000001</v>
      </c>
      <c r="AI487" s="13">
        <v>-2.8999999999999998E-3</v>
      </c>
      <c r="AJ487">
        <v>-4370.13</v>
      </c>
      <c r="AK487" s="13">
        <v>-2.8999999999999998E-3</v>
      </c>
      <c r="AL487">
        <v>7660.1809999999996</v>
      </c>
      <c r="AM487">
        <v>1487811.38</v>
      </c>
      <c r="AN487">
        <v>-2491268.61</v>
      </c>
      <c r="AO487" s="12">
        <v>51</v>
      </c>
      <c r="AP487">
        <v>-85.69</v>
      </c>
      <c r="AQ487" s="13">
        <v>-2.8999999999999998E-3</v>
      </c>
      <c r="AR487" s="13">
        <v>3.0499999999999999E-2</v>
      </c>
      <c r="AS487" t="s">
        <v>572</v>
      </c>
      <c r="AU487" s="2">
        <v>44400</v>
      </c>
      <c r="AV487" t="s">
        <v>78</v>
      </c>
      <c r="AW487">
        <v>3588.25</v>
      </c>
      <c r="AX487">
        <v>3573.1</v>
      </c>
      <c r="AZ487" s="2">
        <f t="shared" si="49"/>
        <v>44399</v>
      </c>
      <c r="BA487" t="s">
        <v>49</v>
      </c>
      <c r="BB487">
        <v>194.22669999999999</v>
      </c>
      <c r="BC487" s="8">
        <v>193.65620000000001</v>
      </c>
      <c r="BE487" t="str">
        <f t="shared" si="50"/>
        <v>MANAPPURAM44399</v>
      </c>
      <c r="BF487">
        <v>1</v>
      </c>
      <c r="BH487" t="str">
        <f t="shared" si="51"/>
        <v>JUBLFOOD44400</v>
      </c>
      <c r="BI487">
        <v>1</v>
      </c>
      <c r="BL487" t="str">
        <f t="shared" si="52"/>
        <v>JUBLFOOD44400</v>
      </c>
      <c r="BM487">
        <v>1</v>
      </c>
      <c r="BN487">
        <f t="shared" si="53"/>
        <v>1</v>
      </c>
      <c r="BR487" t="str">
        <f t="shared" si="54"/>
        <v>MANAPPURAM44399</v>
      </c>
      <c r="BS487">
        <v>1</v>
      </c>
      <c r="BT487">
        <f t="shared" si="55"/>
        <v>1</v>
      </c>
      <c r="BY487" s="12"/>
      <c r="CA487" s="12"/>
      <c r="CC487" s="13"/>
      <c r="CE487" s="13"/>
      <c r="CI487" s="12"/>
      <c r="CK487" s="13"/>
      <c r="CL487" s="13"/>
    </row>
    <row r="488" spans="1:90" x14ac:dyDescent="0.45">
      <c r="A488">
        <v>2</v>
      </c>
      <c r="B488" s="2">
        <v>44400</v>
      </c>
      <c r="C488" s="2">
        <v>44403</v>
      </c>
      <c r="D488" t="s">
        <v>27</v>
      </c>
      <c r="E488" t="s">
        <v>159</v>
      </c>
      <c r="F488" t="s">
        <v>465</v>
      </c>
      <c r="G488">
        <v>250</v>
      </c>
      <c r="H488">
        <v>500</v>
      </c>
      <c r="I488">
        <v>2</v>
      </c>
      <c r="J488">
        <v>3482.1</v>
      </c>
      <c r="K488">
        <v>1741050</v>
      </c>
      <c r="L488">
        <v>3504.25</v>
      </c>
      <c r="M488">
        <v>11075.000000000045</v>
      </c>
      <c r="N488">
        <v>471.57862499999999</v>
      </c>
      <c r="O488">
        <v>10603.421375000045</v>
      </c>
      <c r="P488">
        <v>1752125</v>
      </c>
      <c r="Q488" t="s">
        <v>93</v>
      </c>
      <c r="R488">
        <v>3</v>
      </c>
      <c r="S488">
        <v>1</v>
      </c>
      <c r="T488">
        <v>1</v>
      </c>
      <c r="U488">
        <v>0</v>
      </c>
      <c r="V488">
        <v>900</v>
      </c>
      <c r="W488">
        <v>300</v>
      </c>
      <c r="X488">
        <v>115500</v>
      </c>
      <c r="Y488">
        <v>92500</v>
      </c>
      <c r="Z488">
        <v>4000000</v>
      </c>
      <c r="AA488">
        <v>2</v>
      </c>
      <c r="AC488" t="s">
        <v>627</v>
      </c>
      <c r="AD488" t="s">
        <v>571</v>
      </c>
      <c r="AE488" s="12">
        <v>44399.489583333336</v>
      </c>
      <c r="AF488">
        <v>12959.73</v>
      </c>
      <c r="AG488" s="12">
        <v>44400.395833333336</v>
      </c>
      <c r="AH488" s="8">
        <v>13000.99</v>
      </c>
      <c r="AI488" s="13">
        <v>3.2000000000000002E-3</v>
      </c>
      <c r="AJ488">
        <v>4732.8599999999997</v>
      </c>
      <c r="AK488" s="13">
        <v>3.2000000000000002E-3</v>
      </c>
      <c r="AL488">
        <v>114.70829999999999</v>
      </c>
      <c r="AM488">
        <v>1486588</v>
      </c>
      <c r="AN488">
        <v>-2486535.7400000002</v>
      </c>
      <c r="AO488" s="12">
        <v>50</v>
      </c>
      <c r="AP488">
        <v>94.66</v>
      </c>
      <c r="AQ488" s="13">
        <v>-2.7000000000000001E-3</v>
      </c>
      <c r="AR488" s="13">
        <v>1.2800000000000001E-2</v>
      </c>
      <c r="AS488" t="s">
        <v>572</v>
      </c>
      <c r="AU488" s="2">
        <v>44400</v>
      </c>
      <c r="AV488" t="s">
        <v>159</v>
      </c>
      <c r="AW488">
        <v>3482.1</v>
      </c>
      <c r="AX488">
        <v>3504.25</v>
      </c>
      <c r="AZ488" s="2">
        <f t="shared" si="49"/>
        <v>44399</v>
      </c>
      <c r="BA488" t="s">
        <v>148</v>
      </c>
      <c r="BB488">
        <v>12959.73</v>
      </c>
      <c r="BC488" s="8">
        <v>13000.99</v>
      </c>
      <c r="BE488" t="str">
        <f t="shared" si="50"/>
        <v>BAJAJFINSV44399</v>
      </c>
      <c r="BF488">
        <v>1</v>
      </c>
      <c r="BH488" t="str">
        <f t="shared" si="51"/>
        <v>LALPATHLAB44400</v>
      </c>
      <c r="BI488">
        <v>1</v>
      </c>
      <c r="BL488" t="str">
        <f t="shared" si="52"/>
        <v>LALPATHLAB44400</v>
      </c>
      <c r="BM488">
        <v>1</v>
      </c>
      <c r="BN488">
        <f t="shared" si="53"/>
        <v>1</v>
      </c>
      <c r="BR488" t="str">
        <f t="shared" si="54"/>
        <v>BAJAJFINSV44399</v>
      </c>
      <c r="BS488">
        <v>1</v>
      </c>
      <c r="BT488">
        <f t="shared" si="55"/>
        <v>1</v>
      </c>
      <c r="BY488" s="12"/>
      <c r="CA488" s="12"/>
      <c r="CC488" s="13"/>
      <c r="CE488" s="13"/>
      <c r="CI488" s="12"/>
      <c r="CK488" s="13"/>
      <c r="CL488" s="13"/>
    </row>
    <row r="489" spans="1:90" x14ac:dyDescent="0.45">
      <c r="A489">
        <v>1</v>
      </c>
      <c r="B489" s="2">
        <v>44403</v>
      </c>
      <c r="C489" s="2">
        <v>44404</v>
      </c>
      <c r="D489" t="s">
        <v>27</v>
      </c>
      <c r="E489" t="s">
        <v>66</v>
      </c>
      <c r="F489" t="s">
        <v>420</v>
      </c>
      <c r="G489">
        <v>3100</v>
      </c>
      <c r="H489">
        <v>6200</v>
      </c>
      <c r="I489">
        <v>2</v>
      </c>
      <c r="J489">
        <v>291.89999999999998</v>
      </c>
      <c r="K489">
        <v>1809779.9999999998</v>
      </c>
      <c r="L489">
        <v>285</v>
      </c>
      <c r="M489">
        <v>-42779.999999999862</v>
      </c>
      <c r="N489">
        <v>482.86529999999999</v>
      </c>
      <c r="O489">
        <v>-43262.865299999859</v>
      </c>
      <c r="P489">
        <v>1767000</v>
      </c>
      <c r="Q489" t="s">
        <v>93</v>
      </c>
      <c r="R489">
        <v>1</v>
      </c>
      <c r="S489">
        <v>0</v>
      </c>
      <c r="T489">
        <v>2</v>
      </c>
      <c r="U489">
        <v>0</v>
      </c>
      <c r="V489">
        <v>900</v>
      </c>
      <c r="W489">
        <v>300</v>
      </c>
      <c r="X489">
        <v>102500</v>
      </c>
      <c r="Y489">
        <v>92500</v>
      </c>
      <c r="Z489">
        <v>4000000</v>
      </c>
      <c r="AA489">
        <v>2</v>
      </c>
      <c r="AC489" t="s">
        <v>666</v>
      </c>
      <c r="AD489" t="s">
        <v>571</v>
      </c>
      <c r="AE489" s="12">
        <v>44399.493055555555</v>
      </c>
      <c r="AF489">
        <v>898.59910000000002</v>
      </c>
      <c r="AG489" s="12">
        <v>44400.395833333336</v>
      </c>
      <c r="AH489" s="8">
        <v>911.13789999999995</v>
      </c>
      <c r="AI489" s="13">
        <v>1.4E-2</v>
      </c>
      <c r="AJ489">
        <v>20767.07</v>
      </c>
      <c r="AK489" s="13">
        <v>1.4E-2</v>
      </c>
      <c r="AL489">
        <v>1656.2249999999999</v>
      </c>
      <c r="AM489">
        <v>1488282.25</v>
      </c>
      <c r="AN489">
        <v>-2465768.67</v>
      </c>
      <c r="AO489" s="12">
        <v>49</v>
      </c>
      <c r="AP489">
        <v>423.82</v>
      </c>
      <c r="AQ489" s="13">
        <v>-1.15E-2</v>
      </c>
      <c r="AR489" s="13">
        <v>2.9899999999999999E-2</v>
      </c>
      <c r="AS489" t="s">
        <v>572</v>
      </c>
      <c r="AU489" s="2">
        <v>44403</v>
      </c>
      <c r="AV489" t="s">
        <v>66</v>
      </c>
      <c r="AW489">
        <v>291.89999999999998</v>
      </c>
      <c r="AX489">
        <v>285</v>
      </c>
      <c r="AZ489" s="2">
        <f t="shared" si="49"/>
        <v>44399</v>
      </c>
      <c r="BA489" t="s">
        <v>163</v>
      </c>
      <c r="BB489">
        <v>898.59910000000002</v>
      </c>
      <c r="BC489" s="8">
        <v>911.13789999999995</v>
      </c>
      <c r="BE489" t="str">
        <f t="shared" si="50"/>
        <v>TRENT44399</v>
      </c>
      <c r="BF489">
        <v>1</v>
      </c>
      <c r="BH489" t="str">
        <f t="shared" si="51"/>
        <v>IBULHSGFIN44403</v>
      </c>
      <c r="BI489">
        <v>1</v>
      </c>
      <c r="BL489" t="str">
        <f t="shared" si="52"/>
        <v>IBULHSGFIN44403</v>
      </c>
      <c r="BM489">
        <v>1</v>
      </c>
      <c r="BN489">
        <f t="shared" si="53"/>
        <v>1</v>
      </c>
      <c r="BR489" t="str">
        <f t="shared" si="54"/>
        <v>TRENT44399</v>
      </c>
      <c r="BS489">
        <v>1</v>
      </c>
      <c r="BT489">
        <f t="shared" si="55"/>
        <v>1</v>
      </c>
      <c r="BY489" s="12"/>
      <c r="CA489" s="12"/>
      <c r="CC489" s="13"/>
      <c r="CE489" s="13"/>
      <c r="CI489" s="12"/>
      <c r="CK489" s="13"/>
      <c r="CL489" s="13"/>
    </row>
    <row r="490" spans="1:90" x14ac:dyDescent="0.45">
      <c r="A490">
        <v>2</v>
      </c>
      <c r="B490" s="2">
        <v>44403</v>
      </c>
      <c r="C490" s="2">
        <v>44404</v>
      </c>
      <c r="D490" t="s">
        <v>27</v>
      </c>
      <c r="E490" t="s">
        <v>170</v>
      </c>
      <c r="F490" t="s">
        <v>482</v>
      </c>
      <c r="G490">
        <v>325</v>
      </c>
      <c r="H490">
        <v>650</v>
      </c>
      <c r="I490">
        <v>2</v>
      </c>
      <c r="J490">
        <v>2594.25</v>
      </c>
      <c r="K490">
        <v>1686262.5</v>
      </c>
      <c r="L490">
        <v>2598.625</v>
      </c>
      <c r="M490">
        <v>2843.75</v>
      </c>
      <c r="N490">
        <v>455.67478125000002</v>
      </c>
      <c r="O490">
        <v>2388.0752187500002</v>
      </c>
      <c r="P490">
        <v>1689106.25</v>
      </c>
      <c r="Q490" t="s">
        <v>93</v>
      </c>
      <c r="R490">
        <v>1</v>
      </c>
      <c r="S490">
        <v>0</v>
      </c>
      <c r="T490">
        <v>2</v>
      </c>
      <c r="U490">
        <v>0</v>
      </c>
      <c r="V490">
        <v>900</v>
      </c>
      <c r="W490">
        <v>300</v>
      </c>
      <c r="X490">
        <v>102500</v>
      </c>
      <c r="Y490">
        <v>92500</v>
      </c>
      <c r="Z490">
        <v>4000000</v>
      </c>
      <c r="AA490">
        <v>2</v>
      </c>
      <c r="AC490" t="s">
        <v>664</v>
      </c>
      <c r="AD490" t="s">
        <v>571</v>
      </c>
      <c r="AE490" s="12">
        <v>44400.486111111109</v>
      </c>
      <c r="AF490">
        <v>718.00829999999996</v>
      </c>
      <c r="AG490" s="12">
        <v>44403.392361111109</v>
      </c>
      <c r="AH490" s="8">
        <v>714.50260000000003</v>
      </c>
      <c r="AI490" s="13">
        <v>-4.8999999999999998E-3</v>
      </c>
      <c r="AJ490">
        <v>-7357.23</v>
      </c>
      <c r="AK490" s="13">
        <v>-4.8999999999999998E-3</v>
      </c>
      <c r="AL490">
        <v>2098.6469999999999</v>
      </c>
      <c r="AM490">
        <v>1506846.25</v>
      </c>
      <c r="AN490">
        <v>-2473125.9</v>
      </c>
      <c r="AO490" s="12">
        <v>46</v>
      </c>
      <c r="AP490">
        <v>-159.94</v>
      </c>
      <c r="AQ490" s="13">
        <v>-2.3099999999999999E-2</v>
      </c>
      <c r="AR490" s="13">
        <v>6.4000000000000003E-3</v>
      </c>
      <c r="AS490" t="s">
        <v>572</v>
      </c>
      <c r="AU490" s="2">
        <v>44403</v>
      </c>
      <c r="AV490" t="s">
        <v>170</v>
      </c>
      <c r="AW490">
        <v>2594.25</v>
      </c>
      <c r="AX490">
        <v>2598.625</v>
      </c>
      <c r="AZ490" s="2">
        <f t="shared" si="49"/>
        <v>44400</v>
      </c>
      <c r="BA490" t="s">
        <v>78</v>
      </c>
      <c r="BB490">
        <v>718.00829999999996</v>
      </c>
      <c r="BC490" s="8">
        <v>714.50260000000003</v>
      </c>
      <c r="BE490" t="str">
        <f t="shared" si="50"/>
        <v>JUBLFOOD44400</v>
      </c>
      <c r="BF490">
        <v>1</v>
      </c>
      <c r="BH490" t="str">
        <f t="shared" si="51"/>
        <v>MPHASIS44403</v>
      </c>
      <c r="BI490">
        <v>1</v>
      </c>
      <c r="BL490" t="str">
        <f t="shared" si="52"/>
        <v>MPHASIS44403</v>
      </c>
      <c r="BM490">
        <v>1</v>
      </c>
      <c r="BN490">
        <f t="shared" si="53"/>
        <v>1</v>
      </c>
      <c r="BR490" t="str">
        <f t="shared" si="54"/>
        <v>JUBLFOOD44400</v>
      </c>
      <c r="BS490">
        <v>1</v>
      </c>
      <c r="BT490">
        <f t="shared" si="55"/>
        <v>1</v>
      </c>
      <c r="BY490" s="12"/>
      <c r="CA490" s="12"/>
      <c r="CC490" s="13"/>
      <c r="CE490" s="13"/>
      <c r="CI490" s="12"/>
      <c r="CK490" s="13"/>
      <c r="CL490" s="13"/>
    </row>
    <row r="491" spans="1:90" x14ac:dyDescent="0.45">
      <c r="A491">
        <v>1</v>
      </c>
      <c r="B491" s="2">
        <v>44404</v>
      </c>
      <c r="C491" s="2">
        <v>44405</v>
      </c>
      <c r="D491" t="s">
        <v>27</v>
      </c>
      <c r="E491" t="s">
        <v>84</v>
      </c>
      <c r="F491" t="s">
        <v>397</v>
      </c>
      <c r="G491">
        <v>2150</v>
      </c>
      <c r="H491">
        <v>4300</v>
      </c>
      <c r="I491">
        <v>2</v>
      </c>
      <c r="J491">
        <v>418.25</v>
      </c>
      <c r="K491">
        <v>1798475</v>
      </c>
      <c r="L491">
        <v>415.2</v>
      </c>
      <c r="M491">
        <v>-13115.000000000049</v>
      </c>
      <c r="N491">
        <v>483.817725</v>
      </c>
      <c r="O491">
        <v>-13598.81772500005</v>
      </c>
      <c r="P491">
        <v>1785360</v>
      </c>
      <c r="Q491" t="s">
        <v>93</v>
      </c>
      <c r="R491">
        <v>1</v>
      </c>
      <c r="S491">
        <v>0</v>
      </c>
      <c r="T491">
        <v>1</v>
      </c>
      <c r="U491">
        <v>0</v>
      </c>
      <c r="V491">
        <v>900</v>
      </c>
      <c r="W491">
        <v>300</v>
      </c>
      <c r="X491">
        <v>114000</v>
      </c>
      <c r="Y491">
        <v>92500</v>
      </c>
      <c r="Z491">
        <v>4000000</v>
      </c>
      <c r="AA491">
        <v>2</v>
      </c>
      <c r="AC491" t="s">
        <v>581</v>
      </c>
      <c r="AD491" t="s">
        <v>571</v>
      </c>
      <c r="AE491" s="12">
        <v>44400.493055555555</v>
      </c>
      <c r="AF491">
        <v>3485.123</v>
      </c>
      <c r="AG491" s="12">
        <v>44403.392361111109</v>
      </c>
      <c r="AH491" s="8">
        <v>3494.5920000000001</v>
      </c>
      <c r="AI491" s="13">
        <v>2.7000000000000001E-3</v>
      </c>
      <c r="AJ491">
        <v>4088.13</v>
      </c>
      <c r="AK491" s="13">
        <v>2.7000000000000001E-3</v>
      </c>
      <c r="AL491">
        <v>431.73809999999997</v>
      </c>
      <c r="AM491">
        <v>1504660.13</v>
      </c>
      <c r="AN491">
        <v>-2469037.77</v>
      </c>
      <c r="AO491" s="12">
        <v>44</v>
      </c>
      <c r="AP491">
        <v>92.91</v>
      </c>
      <c r="AQ491" s="13">
        <v>-1.46E-2</v>
      </c>
      <c r="AR491" s="13">
        <v>1.09E-2</v>
      </c>
      <c r="AS491" t="s">
        <v>572</v>
      </c>
      <c r="AU491" s="2">
        <v>44404</v>
      </c>
      <c r="AV491" t="s">
        <v>84</v>
      </c>
      <c r="AW491">
        <v>418.25</v>
      </c>
      <c r="AX491">
        <v>415.2</v>
      </c>
      <c r="AZ491" s="2">
        <f t="shared" si="49"/>
        <v>44400</v>
      </c>
      <c r="BA491" t="s">
        <v>159</v>
      </c>
      <c r="BB491">
        <v>3485.123</v>
      </c>
      <c r="BC491" s="8">
        <v>3494.5920000000001</v>
      </c>
      <c r="BE491" t="str">
        <f t="shared" si="50"/>
        <v>LALPATHLAB44400</v>
      </c>
      <c r="BF491">
        <v>1</v>
      </c>
      <c r="BH491" t="str">
        <f t="shared" si="51"/>
        <v>HINDALCO44404</v>
      </c>
      <c r="BI491">
        <v>1</v>
      </c>
      <c r="BL491" t="str">
        <f t="shared" si="52"/>
        <v>HINDALCO44404</v>
      </c>
      <c r="BM491">
        <v>1</v>
      </c>
      <c r="BN491">
        <f t="shared" si="53"/>
        <v>1</v>
      </c>
      <c r="BR491" t="str">
        <f t="shared" si="54"/>
        <v>LALPATHLAB44400</v>
      </c>
      <c r="BS491">
        <v>1</v>
      </c>
      <c r="BT491">
        <f t="shared" si="55"/>
        <v>1</v>
      </c>
      <c r="BY491" s="12"/>
      <c r="CA491" s="12"/>
      <c r="CC491" s="13"/>
      <c r="CE491" s="13"/>
      <c r="CI491" s="12"/>
      <c r="CK491" s="13"/>
      <c r="CL491" s="13"/>
    </row>
    <row r="492" spans="1:90" x14ac:dyDescent="0.45">
      <c r="A492">
        <v>2</v>
      </c>
      <c r="B492" s="2">
        <v>44404</v>
      </c>
      <c r="C492" s="2">
        <v>44405</v>
      </c>
      <c r="D492" t="s">
        <v>27</v>
      </c>
      <c r="E492" t="s">
        <v>51</v>
      </c>
      <c r="F492" t="s">
        <v>398</v>
      </c>
      <c r="G492">
        <v>2500</v>
      </c>
      <c r="H492">
        <v>5000</v>
      </c>
      <c r="I492">
        <v>2</v>
      </c>
      <c r="J492">
        <v>423.2</v>
      </c>
      <c r="K492">
        <v>2116000</v>
      </c>
      <c r="L492">
        <v>421.95</v>
      </c>
      <c r="M492">
        <v>-6250</v>
      </c>
      <c r="N492">
        <v>570.47625000000005</v>
      </c>
      <c r="O492">
        <v>-6820.4762499999997</v>
      </c>
      <c r="P492">
        <v>2109750</v>
      </c>
      <c r="Q492" t="s">
        <v>93</v>
      </c>
      <c r="R492">
        <v>1</v>
      </c>
      <c r="S492">
        <v>0</v>
      </c>
      <c r="T492">
        <v>1</v>
      </c>
      <c r="U492">
        <v>0</v>
      </c>
      <c r="V492">
        <v>900</v>
      </c>
      <c r="W492">
        <v>300</v>
      </c>
      <c r="X492">
        <v>114000</v>
      </c>
      <c r="Y492">
        <v>92500</v>
      </c>
      <c r="Z492">
        <v>4000000</v>
      </c>
      <c r="AA492">
        <v>2</v>
      </c>
      <c r="AC492" t="s">
        <v>677</v>
      </c>
      <c r="AD492" t="s">
        <v>571</v>
      </c>
      <c r="AE492" s="12">
        <v>44403.434027777781</v>
      </c>
      <c r="AF492">
        <v>2595.5729999999999</v>
      </c>
      <c r="AG492" s="12">
        <v>44404.392361111109</v>
      </c>
      <c r="AH492" s="8">
        <v>2602.6480000000001</v>
      </c>
      <c r="AI492" s="13">
        <v>2.7000000000000001E-3</v>
      </c>
      <c r="AJ492">
        <v>4105.57</v>
      </c>
      <c r="AK492" s="13">
        <v>2.7000000000000001E-3</v>
      </c>
      <c r="AL492">
        <v>580.29290000000003</v>
      </c>
      <c r="AM492">
        <v>1506192.5</v>
      </c>
      <c r="AN492">
        <v>-2464932.2000000002</v>
      </c>
      <c r="AO492" s="12">
        <v>65</v>
      </c>
      <c r="AP492">
        <v>63.16</v>
      </c>
      <c r="AQ492" s="13">
        <v>-8.0999999999999996E-3</v>
      </c>
      <c r="AR492" s="13">
        <v>1.2500000000000001E-2</v>
      </c>
      <c r="AS492" t="s">
        <v>572</v>
      </c>
      <c r="AU492" s="2">
        <v>44404</v>
      </c>
      <c r="AV492" t="s">
        <v>51</v>
      </c>
      <c r="AW492">
        <v>423.2</v>
      </c>
      <c r="AX492">
        <v>421.95</v>
      </c>
      <c r="AZ492" s="2">
        <f t="shared" si="49"/>
        <v>44403</v>
      </c>
      <c r="BA492" t="s">
        <v>170</v>
      </c>
      <c r="BB492">
        <v>2595.5729999999999</v>
      </c>
      <c r="BC492" s="8">
        <v>2602.6480000000001</v>
      </c>
      <c r="BE492" t="str">
        <f t="shared" si="50"/>
        <v>MPHASIS44403</v>
      </c>
      <c r="BF492">
        <v>1</v>
      </c>
      <c r="BH492" t="str">
        <f t="shared" si="51"/>
        <v>JINDALSTEL44404</v>
      </c>
      <c r="BI492">
        <v>1</v>
      </c>
      <c r="BL492" t="str">
        <f t="shared" si="52"/>
        <v>JINDALSTEL44404</v>
      </c>
      <c r="BM492">
        <v>1</v>
      </c>
      <c r="BN492">
        <f t="shared" si="53"/>
        <v>1</v>
      </c>
      <c r="BR492" t="str">
        <f t="shared" si="54"/>
        <v>MPHASIS44403</v>
      </c>
      <c r="BS492">
        <v>1</v>
      </c>
      <c r="BT492">
        <f t="shared" si="55"/>
        <v>1</v>
      </c>
      <c r="BY492" s="12"/>
      <c r="CA492" s="12"/>
      <c r="CC492" s="13"/>
      <c r="CE492" s="13"/>
      <c r="CI492" s="12"/>
      <c r="CK492" s="13"/>
      <c r="CL492" s="13"/>
    </row>
    <row r="493" spans="1:90" x14ac:dyDescent="0.45">
      <c r="A493">
        <v>3</v>
      </c>
      <c r="B493" s="2">
        <v>44404</v>
      </c>
      <c r="C493" s="2">
        <v>44405</v>
      </c>
      <c r="D493" t="s">
        <v>27</v>
      </c>
      <c r="E493" t="s">
        <v>67</v>
      </c>
      <c r="F493" t="s">
        <v>401</v>
      </c>
      <c r="G493">
        <v>275</v>
      </c>
      <c r="H493">
        <v>825</v>
      </c>
      <c r="I493">
        <v>3</v>
      </c>
      <c r="J493">
        <v>2388.9499999999998</v>
      </c>
      <c r="K493">
        <v>1970883.7499999998</v>
      </c>
      <c r="L493">
        <v>2353.6999999999998</v>
      </c>
      <c r="M493">
        <v>-29081.25</v>
      </c>
      <c r="N493">
        <v>528.21264374999998</v>
      </c>
      <c r="O493">
        <v>-29609.462643750001</v>
      </c>
      <c r="P493">
        <v>1941802.4999999998</v>
      </c>
      <c r="Q493" t="s">
        <v>93</v>
      </c>
      <c r="R493">
        <v>2</v>
      </c>
      <c r="S493">
        <v>1</v>
      </c>
      <c r="T493">
        <v>1</v>
      </c>
      <c r="U493">
        <v>0</v>
      </c>
      <c r="V493">
        <v>900</v>
      </c>
      <c r="W493">
        <v>300</v>
      </c>
      <c r="X493">
        <v>114500</v>
      </c>
      <c r="Y493">
        <v>92500</v>
      </c>
      <c r="Z493">
        <v>4000000</v>
      </c>
      <c r="AA493">
        <v>2</v>
      </c>
      <c r="AC493" t="s">
        <v>616</v>
      </c>
      <c r="AD493" t="s">
        <v>571</v>
      </c>
      <c r="AE493" s="12">
        <v>44403.434027777781</v>
      </c>
      <c r="AF493">
        <v>292.02370000000002</v>
      </c>
      <c r="AG493" s="12">
        <v>44404.395833333336</v>
      </c>
      <c r="AH493" s="8">
        <v>284.8648</v>
      </c>
      <c r="AI493" s="13">
        <v>-2.4500000000000001E-2</v>
      </c>
      <c r="AJ493">
        <v>-36924</v>
      </c>
      <c r="AK493" s="13">
        <v>-2.4500000000000001E-2</v>
      </c>
      <c r="AL493">
        <v>5157.7749999999996</v>
      </c>
      <c r="AM493">
        <v>1506192.38</v>
      </c>
      <c r="AN493">
        <v>-2501856.19</v>
      </c>
      <c r="AO493" s="12">
        <v>66</v>
      </c>
      <c r="AP493">
        <v>-559.45000000000005</v>
      </c>
      <c r="AQ493" s="13">
        <v>-3.09E-2</v>
      </c>
      <c r="AR493" s="13">
        <v>1.1900000000000001E-2</v>
      </c>
      <c r="AS493" t="s">
        <v>572</v>
      </c>
      <c r="AU493" s="2">
        <v>44404</v>
      </c>
      <c r="AV493" t="s">
        <v>67</v>
      </c>
      <c r="AW493">
        <v>2388.9499999999998</v>
      </c>
      <c r="AX493">
        <v>2353.6999999999998</v>
      </c>
      <c r="AZ493" s="2">
        <f t="shared" si="49"/>
        <v>44403</v>
      </c>
      <c r="BA493" t="s">
        <v>66</v>
      </c>
      <c r="BB493">
        <v>292.02370000000002</v>
      </c>
      <c r="BC493" s="8">
        <v>284.8648</v>
      </c>
      <c r="BE493" t="str">
        <f t="shared" si="50"/>
        <v>IBULHSGFIN44403</v>
      </c>
      <c r="BF493">
        <v>1</v>
      </c>
      <c r="BH493" t="str">
        <f t="shared" si="51"/>
        <v>PEL44404</v>
      </c>
      <c r="BI493">
        <v>1</v>
      </c>
      <c r="BL493" t="str">
        <f t="shared" si="52"/>
        <v>PEL44404</v>
      </c>
      <c r="BM493">
        <v>1</v>
      </c>
      <c r="BN493">
        <f t="shared" si="53"/>
        <v>1</v>
      </c>
      <c r="BR493" t="str">
        <f t="shared" si="54"/>
        <v>IBULHSGFIN44403</v>
      </c>
      <c r="BS493">
        <v>1</v>
      </c>
      <c r="BT493">
        <f t="shared" si="55"/>
        <v>1</v>
      </c>
      <c r="BY493" s="12"/>
      <c r="CA493" s="12"/>
      <c r="CC493" s="13"/>
      <c r="CE493" s="13"/>
      <c r="CI493" s="12"/>
      <c r="CK493" s="13"/>
      <c r="CL493" s="13"/>
    </row>
    <row r="494" spans="1:90" x14ac:dyDescent="0.45">
      <c r="A494">
        <v>4</v>
      </c>
      <c r="B494" s="2">
        <v>44404</v>
      </c>
      <c r="C494" s="2">
        <v>44405</v>
      </c>
      <c r="D494" t="s">
        <v>27</v>
      </c>
      <c r="E494" t="s">
        <v>179</v>
      </c>
      <c r="F494" t="s">
        <v>522</v>
      </c>
      <c r="G494">
        <v>125</v>
      </c>
      <c r="H494">
        <v>250</v>
      </c>
      <c r="I494">
        <v>2</v>
      </c>
      <c r="J494">
        <v>6006.05</v>
      </c>
      <c r="K494">
        <v>1501512.5</v>
      </c>
      <c r="L494">
        <v>5974.5749999999998</v>
      </c>
      <c r="M494">
        <v>-7868.7500000000909</v>
      </c>
      <c r="N494">
        <v>404.34609375000002</v>
      </c>
      <c r="O494">
        <v>-8273.0960937500913</v>
      </c>
      <c r="P494">
        <v>1493643.75</v>
      </c>
      <c r="Q494" t="s">
        <v>93</v>
      </c>
      <c r="R494">
        <v>1</v>
      </c>
      <c r="S494">
        <v>0</v>
      </c>
      <c r="T494">
        <v>2</v>
      </c>
      <c r="U494">
        <v>0</v>
      </c>
      <c r="V494">
        <v>900</v>
      </c>
      <c r="W494">
        <v>300</v>
      </c>
      <c r="X494">
        <v>114000</v>
      </c>
      <c r="Y494">
        <v>92500</v>
      </c>
      <c r="Z494">
        <v>4000000</v>
      </c>
      <c r="AA494">
        <v>2</v>
      </c>
      <c r="AC494" t="s">
        <v>593</v>
      </c>
      <c r="AD494" t="s">
        <v>571</v>
      </c>
      <c r="AE494" s="12">
        <v>44404.486111111109</v>
      </c>
      <c r="AF494">
        <v>418.4717</v>
      </c>
      <c r="AG494" s="12">
        <v>44405.392361111109</v>
      </c>
      <c r="AH494" s="8">
        <v>414.98570000000001</v>
      </c>
      <c r="AI494" s="13">
        <v>-8.3000000000000001E-3</v>
      </c>
      <c r="AJ494">
        <v>-12492.38</v>
      </c>
      <c r="AK494" s="13">
        <v>-8.3000000000000001E-3</v>
      </c>
      <c r="AL494">
        <v>3583.5839999999998</v>
      </c>
      <c r="AM494">
        <v>1499628.75</v>
      </c>
      <c r="AN494">
        <v>-2514348.5699999998</v>
      </c>
      <c r="AO494" s="12">
        <v>50</v>
      </c>
      <c r="AP494">
        <v>-249.85</v>
      </c>
      <c r="AQ494" s="13">
        <v>-2.1299999999999999E-2</v>
      </c>
      <c r="AR494" s="13">
        <v>5.0000000000000001E-4</v>
      </c>
      <c r="AS494" t="s">
        <v>572</v>
      </c>
      <c r="AU494" s="2">
        <v>44404</v>
      </c>
      <c r="AV494" t="s">
        <v>179</v>
      </c>
      <c r="AW494">
        <v>6006.05</v>
      </c>
      <c r="AX494">
        <v>5974.5749999999998</v>
      </c>
      <c r="AZ494" s="2">
        <f t="shared" si="49"/>
        <v>44404</v>
      </c>
      <c r="BA494" t="s">
        <v>84</v>
      </c>
      <c r="BB494">
        <v>418.4717</v>
      </c>
      <c r="BC494" s="8">
        <v>414.98570000000001</v>
      </c>
      <c r="BE494" t="str">
        <f t="shared" si="50"/>
        <v>HINDALCO44404</v>
      </c>
      <c r="BF494">
        <v>1</v>
      </c>
      <c r="BH494" t="str">
        <f t="shared" si="51"/>
        <v>PFIZER44404</v>
      </c>
      <c r="BI494">
        <v>1</v>
      </c>
      <c r="BL494" t="str">
        <f t="shared" si="52"/>
        <v>PFIZER44404</v>
      </c>
      <c r="BM494">
        <v>1</v>
      </c>
      <c r="BN494">
        <f t="shared" si="53"/>
        <v>1</v>
      </c>
      <c r="BR494" t="str">
        <f t="shared" si="54"/>
        <v>HINDALCO44404</v>
      </c>
      <c r="BS494">
        <v>1</v>
      </c>
      <c r="BT494">
        <f t="shared" si="55"/>
        <v>1</v>
      </c>
      <c r="BY494" s="12"/>
      <c r="CA494" s="12"/>
      <c r="CC494" s="13"/>
      <c r="CE494" s="13"/>
      <c r="CI494" s="12"/>
      <c r="CK494" s="13"/>
      <c r="CL494" s="13"/>
    </row>
    <row r="495" spans="1:90" x14ac:dyDescent="0.45">
      <c r="A495">
        <v>1</v>
      </c>
      <c r="B495" s="2">
        <v>44410</v>
      </c>
      <c r="C495" s="2">
        <v>44411</v>
      </c>
      <c r="D495" t="s">
        <v>27</v>
      </c>
      <c r="E495" t="s">
        <v>47</v>
      </c>
      <c r="F495" t="s">
        <v>414</v>
      </c>
      <c r="G495">
        <v>10500</v>
      </c>
      <c r="H495">
        <v>31500</v>
      </c>
      <c r="I495">
        <v>3</v>
      </c>
      <c r="J495">
        <v>60.3</v>
      </c>
      <c r="K495">
        <v>1899450</v>
      </c>
      <c r="L495">
        <v>59.883333329999999</v>
      </c>
      <c r="M495">
        <v>-13125.000104999934</v>
      </c>
      <c r="N495">
        <v>511.07962498582498</v>
      </c>
      <c r="O495">
        <v>-13636.079729985759</v>
      </c>
      <c r="P495">
        <v>1886324.9998949999</v>
      </c>
      <c r="Q495" t="s">
        <v>93</v>
      </c>
      <c r="R495">
        <v>1</v>
      </c>
      <c r="S495">
        <v>0</v>
      </c>
      <c r="T495">
        <v>2</v>
      </c>
      <c r="U495">
        <v>0</v>
      </c>
      <c r="V495">
        <v>900</v>
      </c>
      <c r="W495">
        <v>300</v>
      </c>
      <c r="X495">
        <v>102500</v>
      </c>
      <c r="Y495">
        <v>92500</v>
      </c>
      <c r="Z495">
        <v>4000000</v>
      </c>
      <c r="AA495">
        <v>2</v>
      </c>
      <c r="AC495" t="s">
        <v>594</v>
      </c>
      <c r="AD495" t="s">
        <v>571</v>
      </c>
      <c r="AE495" s="12">
        <v>44404.486111111109</v>
      </c>
      <c r="AF495">
        <v>423.40019999999998</v>
      </c>
      <c r="AG495" s="12">
        <v>44405.392361111109</v>
      </c>
      <c r="AH495" s="8">
        <v>421.9452</v>
      </c>
      <c r="AI495" s="13">
        <v>-3.3999999999999998E-3</v>
      </c>
      <c r="AJ495">
        <v>-5153.42</v>
      </c>
      <c r="AK495" s="13">
        <v>-3.3999999999999998E-3</v>
      </c>
      <c r="AL495">
        <v>3541.87</v>
      </c>
      <c r="AM495">
        <v>1499628.75</v>
      </c>
      <c r="AN495">
        <v>-2519501.9900000002</v>
      </c>
      <c r="AO495" s="12">
        <v>50</v>
      </c>
      <c r="AP495">
        <v>-103.07</v>
      </c>
      <c r="AQ495" s="13">
        <v>-2.4199999999999999E-2</v>
      </c>
      <c r="AR495" s="13">
        <v>4.0000000000000002E-4</v>
      </c>
      <c r="AS495" t="s">
        <v>572</v>
      </c>
      <c r="AU495" s="2">
        <v>44410</v>
      </c>
      <c r="AV495" t="s">
        <v>47</v>
      </c>
      <c r="AW495">
        <v>60.3</v>
      </c>
      <c r="AX495">
        <v>59.883333329999999</v>
      </c>
      <c r="AZ495" s="2">
        <f t="shared" si="49"/>
        <v>44404</v>
      </c>
      <c r="BA495" t="s">
        <v>51</v>
      </c>
      <c r="BB495">
        <v>423.40019999999998</v>
      </c>
      <c r="BC495" s="8">
        <v>421.9452</v>
      </c>
      <c r="BE495" t="str">
        <f t="shared" si="50"/>
        <v>JINDALSTEL44404</v>
      </c>
      <c r="BF495">
        <v>1</v>
      </c>
      <c r="BH495" t="str">
        <f t="shared" si="51"/>
        <v>BHEL44410</v>
      </c>
      <c r="BI495">
        <v>1</v>
      </c>
      <c r="BL495" t="str">
        <f t="shared" si="52"/>
        <v>BHEL44410</v>
      </c>
      <c r="BM495">
        <v>1</v>
      </c>
      <c r="BN495">
        <f t="shared" si="53"/>
        <v>1</v>
      </c>
      <c r="BR495" t="str">
        <f t="shared" si="54"/>
        <v>JINDALSTEL44404</v>
      </c>
      <c r="BS495">
        <v>1</v>
      </c>
      <c r="BT495">
        <f t="shared" si="55"/>
        <v>1</v>
      </c>
      <c r="BY495" s="12"/>
      <c r="CA495" s="12"/>
      <c r="CC495" s="13"/>
      <c r="CE495" s="13"/>
      <c r="CI495" s="12"/>
      <c r="CK495" s="13"/>
      <c r="CL495" s="13"/>
    </row>
    <row r="496" spans="1:90" x14ac:dyDescent="0.45">
      <c r="A496">
        <v>2</v>
      </c>
      <c r="B496" s="2">
        <v>44410</v>
      </c>
      <c r="C496" s="2">
        <v>44411</v>
      </c>
      <c r="D496" t="s">
        <v>27</v>
      </c>
      <c r="E496" t="s">
        <v>138</v>
      </c>
      <c r="F496" t="s">
        <v>451</v>
      </c>
      <c r="G496">
        <v>650</v>
      </c>
      <c r="H496">
        <v>1300</v>
      </c>
      <c r="I496">
        <v>2</v>
      </c>
      <c r="J496">
        <v>1669.75</v>
      </c>
      <c r="K496">
        <v>2170675</v>
      </c>
      <c r="L496">
        <v>1683.2</v>
      </c>
      <c r="M496">
        <v>17485.000000000058</v>
      </c>
      <c r="N496">
        <v>588.442725</v>
      </c>
      <c r="O496">
        <v>16896.557275000057</v>
      </c>
      <c r="P496">
        <v>2188160</v>
      </c>
      <c r="Q496" t="s">
        <v>93</v>
      </c>
      <c r="R496">
        <v>1</v>
      </c>
      <c r="S496">
        <v>0</v>
      </c>
      <c r="T496">
        <v>2</v>
      </c>
      <c r="U496">
        <v>0</v>
      </c>
      <c r="V496">
        <v>900</v>
      </c>
      <c r="W496">
        <v>300</v>
      </c>
      <c r="X496">
        <v>102500</v>
      </c>
      <c r="Y496">
        <v>92500</v>
      </c>
      <c r="Z496">
        <v>4000000</v>
      </c>
      <c r="AA496">
        <v>2</v>
      </c>
      <c r="AC496" t="s">
        <v>597</v>
      </c>
      <c r="AD496" t="s">
        <v>571</v>
      </c>
      <c r="AE496" s="12">
        <v>44404.489583333336</v>
      </c>
      <c r="AF496">
        <v>2390.1509999999998</v>
      </c>
      <c r="AG496" s="12">
        <v>44405.392361111109</v>
      </c>
      <c r="AH496" s="8">
        <v>2352.223</v>
      </c>
      <c r="AI496" s="13">
        <v>-1.5900000000000001E-2</v>
      </c>
      <c r="AJ496">
        <v>-23794.85</v>
      </c>
      <c r="AK496" s="13">
        <v>-1.5900000000000001E-2</v>
      </c>
      <c r="AL496">
        <v>627.36890000000005</v>
      </c>
      <c r="AM496">
        <v>1499506.38</v>
      </c>
      <c r="AN496">
        <v>-2543296.84</v>
      </c>
      <c r="AO496" s="12">
        <v>49</v>
      </c>
      <c r="AP496">
        <v>-485.61</v>
      </c>
      <c r="AQ496" s="13">
        <v>-3.9E-2</v>
      </c>
      <c r="AR496" s="13">
        <v>7.1999999999999998E-3</v>
      </c>
      <c r="AS496" t="s">
        <v>572</v>
      </c>
      <c r="AU496" s="2">
        <v>44410</v>
      </c>
      <c r="AV496" t="s">
        <v>138</v>
      </c>
      <c r="AW496">
        <v>1669.75</v>
      </c>
      <c r="AX496">
        <v>1683.2</v>
      </c>
      <c r="AZ496" s="2">
        <f t="shared" si="49"/>
        <v>44404</v>
      </c>
      <c r="BA496" t="s">
        <v>67</v>
      </c>
      <c r="BB496">
        <v>2390.1509999999998</v>
      </c>
      <c r="BC496" s="8">
        <v>2352.223</v>
      </c>
      <c r="BE496" t="str">
        <f t="shared" si="50"/>
        <v>PEL44404</v>
      </c>
      <c r="BF496">
        <v>1</v>
      </c>
      <c r="BH496" t="str">
        <f t="shared" si="51"/>
        <v>GODREJPROP44410</v>
      </c>
      <c r="BI496">
        <v>1</v>
      </c>
      <c r="BL496" t="str">
        <f t="shared" si="52"/>
        <v>GODREJPROP44410</v>
      </c>
      <c r="BM496">
        <v>1</v>
      </c>
      <c r="BN496">
        <f t="shared" si="53"/>
        <v>1</v>
      </c>
      <c r="BR496" t="str">
        <f t="shared" si="54"/>
        <v>PEL44404</v>
      </c>
      <c r="BS496">
        <v>1</v>
      </c>
      <c r="BT496">
        <f t="shared" si="55"/>
        <v>1</v>
      </c>
      <c r="BY496" s="12"/>
      <c r="CA496" s="12"/>
      <c r="CC496" s="13"/>
      <c r="CE496" s="13"/>
      <c r="CI496" s="12"/>
      <c r="CK496" s="13"/>
      <c r="CL496" s="13"/>
    </row>
    <row r="497" spans="1:90" x14ac:dyDescent="0.45">
      <c r="A497">
        <v>3</v>
      </c>
      <c r="B497" s="2">
        <v>44410</v>
      </c>
      <c r="C497" s="2">
        <v>44411</v>
      </c>
      <c r="D497" t="s">
        <v>27</v>
      </c>
      <c r="E497" t="s">
        <v>161</v>
      </c>
      <c r="F497" t="s">
        <v>471</v>
      </c>
      <c r="G497">
        <v>1250</v>
      </c>
      <c r="H497">
        <v>2500</v>
      </c>
      <c r="I497">
        <v>2</v>
      </c>
      <c r="J497">
        <v>745.875</v>
      </c>
      <c r="K497">
        <v>1864687.5</v>
      </c>
      <c r="L497">
        <v>750.875</v>
      </c>
      <c r="M497">
        <v>12500</v>
      </c>
      <c r="N497">
        <v>505.15312499999999</v>
      </c>
      <c r="O497">
        <v>11994.846874999999</v>
      </c>
      <c r="P497">
        <v>1877187.5</v>
      </c>
      <c r="Q497" t="s">
        <v>93</v>
      </c>
      <c r="R497">
        <v>2</v>
      </c>
      <c r="S497">
        <v>2</v>
      </c>
      <c r="T497">
        <v>2</v>
      </c>
      <c r="U497">
        <v>0</v>
      </c>
      <c r="V497">
        <v>900</v>
      </c>
      <c r="W497">
        <v>300</v>
      </c>
      <c r="X497">
        <v>103500</v>
      </c>
      <c r="Y497">
        <v>92500</v>
      </c>
      <c r="Z497">
        <v>4000000</v>
      </c>
      <c r="AA497">
        <v>2</v>
      </c>
      <c r="AC497" t="s">
        <v>720</v>
      </c>
      <c r="AD497" t="s">
        <v>571</v>
      </c>
      <c r="AE497" s="12">
        <v>44404.486111111109</v>
      </c>
      <c r="AF497">
        <v>6009.06</v>
      </c>
      <c r="AG497" s="12">
        <v>44405.395833333336</v>
      </c>
      <c r="AH497" s="8">
        <v>5965.5780000000004</v>
      </c>
      <c r="AI497" s="13">
        <v>-7.1999999999999998E-3</v>
      </c>
      <c r="AJ497">
        <v>-10851.42</v>
      </c>
      <c r="AK497" s="13">
        <v>-7.1999999999999998E-3</v>
      </c>
      <c r="AL497">
        <v>249.56129999999999</v>
      </c>
      <c r="AM497">
        <v>1499628.75</v>
      </c>
      <c r="AN497">
        <v>-2554148.2599999998</v>
      </c>
      <c r="AO497" s="12">
        <v>51</v>
      </c>
      <c r="AP497">
        <v>-212.77</v>
      </c>
      <c r="AQ497" s="13">
        <v>-1.8100000000000002E-2</v>
      </c>
      <c r="AR497" s="13">
        <v>1.5900000000000001E-2</v>
      </c>
      <c r="AS497" t="s">
        <v>572</v>
      </c>
      <c r="AU497" s="2">
        <v>44410</v>
      </c>
      <c r="AV497" t="s">
        <v>161</v>
      </c>
      <c r="AW497">
        <v>745.875</v>
      </c>
      <c r="AX497">
        <v>750.875</v>
      </c>
      <c r="AZ497" s="2">
        <f t="shared" si="49"/>
        <v>44404</v>
      </c>
      <c r="BA497" t="s">
        <v>179</v>
      </c>
      <c r="BB497">
        <v>6009.06</v>
      </c>
      <c r="BC497" s="8">
        <v>5965.5780000000004</v>
      </c>
      <c r="BE497" t="str">
        <f t="shared" si="50"/>
        <v>PFIZER44404</v>
      </c>
      <c r="BF497">
        <v>1</v>
      </c>
      <c r="BH497" t="str">
        <f t="shared" si="51"/>
        <v>GUJGASLTD44410</v>
      </c>
      <c r="BI497">
        <v>1</v>
      </c>
      <c r="BL497" t="str">
        <f t="shared" si="52"/>
        <v>GUJGASLTD44410</v>
      </c>
      <c r="BM497">
        <v>1</v>
      </c>
      <c r="BN497">
        <f t="shared" si="53"/>
        <v>1</v>
      </c>
      <c r="BR497" t="str">
        <f t="shared" si="54"/>
        <v>PFIZER44404</v>
      </c>
      <c r="BS497">
        <v>1</v>
      </c>
      <c r="BT497">
        <f t="shared" si="55"/>
        <v>1</v>
      </c>
      <c r="BY497" s="12"/>
      <c r="CA497" s="12"/>
      <c r="CC497" s="13"/>
      <c r="CE497" s="13"/>
      <c r="CI497" s="12"/>
      <c r="CK497" s="13"/>
      <c r="CL497" s="13"/>
    </row>
    <row r="498" spans="1:90" x14ac:dyDescent="0.45">
      <c r="A498">
        <v>4</v>
      </c>
      <c r="B498" s="2">
        <v>44410</v>
      </c>
      <c r="C498" s="2">
        <v>44411</v>
      </c>
      <c r="D498" t="s">
        <v>27</v>
      </c>
      <c r="E498" t="s">
        <v>81</v>
      </c>
      <c r="F498" t="s">
        <v>410</v>
      </c>
      <c r="G498">
        <v>9500</v>
      </c>
      <c r="H498">
        <v>38000</v>
      </c>
      <c r="I498">
        <v>4</v>
      </c>
      <c r="J498">
        <v>50.95</v>
      </c>
      <c r="K498">
        <v>1936100</v>
      </c>
      <c r="L498">
        <v>51.7</v>
      </c>
      <c r="M498">
        <v>28500</v>
      </c>
      <c r="N498">
        <v>526.59450000000004</v>
      </c>
      <c r="O498">
        <v>27973.405500000001</v>
      </c>
      <c r="P498">
        <v>1964600</v>
      </c>
      <c r="Q498" t="s">
        <v>93</v>
      </c>
      <c r="R498">
        <v>2</v>
      </c>
      <c r="S498">
        <v>1</v>
      </c>
      <c r="T498">
        <v>1</v>
      </c>
      <c r="U498">
        <v>0</v>
      </c>
      <c r="V498">
        <v>900</v>
      </c>
      <c r="W498">
        <v>300</v>
      </c>
      <c r="X498">
        <v>103000</v>
      </c>
      <c r="Y498">
        <v>92500</v>
      </c>
      <c r="Z498">
        <v>4000000</v>
      </c>
      <c r="AA498">
        <v>2</v>
      </c>
      <c r="AC498" t="s">
        <v>597</v>
      </c>
      <c r="AD498" t="s">
        <v>571</v>
      </c>
      <c r="AE498" s="12">
        <v>44410.434027777781</v>
      </c>
      <c r="AF498">
        <v>2437.9679999999998</v>
      </c>
      <c r="AG498" s="12">
        <v>44411.392361111109</v>
      </c>
      <c r="AH498" s="8">
        <v>2499.9780000000001</v>
      </c>
      <c r="AI498" s="13">
        <v>2.5399999999999999E-2</v>
      </c>
      <c r="AJ498">
        <v>37877.22</v>
      </c>
      <c r="AK498" s="13">
        <v>2.5399999999999999E-2</v>
      </c>
      <c r="AL498">
        <v>610.82429999999999</v>
      </c>
      <c r="AM498">
        <v>1489170.38</v>
      </c>
      <c r="AN498">
        <v>-2516271.04</v>
      </c>
      <c r="AO498" s="12">
        <v>65</v>
      </c>
      <c r="AP498">
        <v>582.73</v>
      </c>
      <c r="AQ498" s="13">
        <v>-1.1299999999999999E-2</v>
      </c>
      <c r="AR498" s="13">
        <v>3.3599999999999998E-2</v>
      </c>
      <c r="AS498" t="s">
        <v>572</v>
      </c>
      <c r="AU498" s="2">
        <v>44410</v>
      </c>
      <c r="AV498" t="s">
        <v>81</v>
      </c>
      <c r="AW498">
        <v>50.95</v>
      </c>
      <c r="AX498">
        <v>51.7</v>
      </c>
      <c r="AZ498" s="2">
        <f t="shared" si="49"/>
        <v>44410</v>
      </c>
      <c r="BA498" t="s">
        <v>67</v>
      </c>
      <c r="BB498">
        <v>2437.9679999999998</v>
      </c>
      <c r="BC498" s="8">
        <v>2499.9780000000001</v>
      </c>
      <c r="BE498" t="str">
        <f t="shared" si="50"/>
        <v>PEL44410</v>
      </c>
      <c r="BF498">
        <v>1</v>
      </c>
      <c r="BH498" t="str">
        <f t="shared" si="51"/>
        <v>IDFCFIRSTB44410</v>
      </c>
      <c r="BI498">
        <v>1</v>
      </c>
      <c r="BL498" t="str">
        <f t="shared" si="52"/>
        <v>IDFCFIRSTB44410</v>
      </c>
      <c r="BM498">
        <v>1</v>
      </c>
      <c r="BN498">
        <f t="shared" si="53"/>
        <v>1</v>
      </c>
      <c r="BR498" t="str">
        <f t="shared" si="54"/>
        <v>PEL44410</v>
      </c>
      <c r="BS498">
        <v>1</v>
      </c>
      <c r="BT498">
        <f t="shared" si="55"/>
        <v>1</v>
      </c>
      <c r="BY498" s="12"/>
      <c r="CA498" s="12"/>
      <c r="CC498" s="13"/>
      <c r="CE498" s="13"/>
      <c r="CI498" s="12"/>
      <c r="CK498" s="13"/>
      <c r="CL498" s="13"/>
    </row>
    <row r="499" spans="1:90" x14ac:dyDescent="0.45">
      <c r="A499">
        <v>5</v>
      </c>
      <c r="B499" s="2">
        <v>44410</v>
      </c>
      <c r="C499" s="2">
        <v>44411</v>
      </c>
      <c r="D499" t="s">
        <v>27</v>
      </c>
      <c r="E499" t="s">
        <v>67</v>
      </c>
      <c r="F499" t="s">
        <v>401</v>
      </c>
      <c r="G499">
        <v>275</v>
      </c>
      <c r="H499">
        <v>825</v>
      </c>
      <c r="I499">
        <v>3</v>
      </c>
      <c r="J499">
        <v>2436.75</v>
      </c>
      <c r="K499">
        <v>2010318.75</v>
      </c>
      <c r="L499">
        <v>2501.1999999999998</v>
      </c>
      <c r="M499">
        <v>53171.249999999847</v>
      </c>
      <c r="N499">
        <v>549.96418125000002</v>
      </c>
      <c r="O499">
        <v>52621.28581874985</v>
      </c>
      <c r="P499">
        <v>2063489.9999999998</v>
      </c>
      <c r="Q499" t="s">
        <v>93</v>
      </c>
      <c r="R499">
        <v>1</v>
      </c>
      <c r="S499">
        <v>0</v>
      </c>
      <c r="T499">
        <v>1</v>
      </c>
      <c r="U499">
        <v>0</v>
      </c>
      <c r="V499">
        <v>900</v>
      </c>
      <c r="W499">
        <v>300</v>
      </c>
      <c r="X499">
        <v>102500</v>
      </c>
      <c r="Y499">
        <v>92500</v>
      </c>
      <c r="Z499">
        <v>4000000</v>
      </c>
      <c r="AA499">
        <v>2</v>
      </c>
      <c r="AC499" t="s">
        <v>680</v>
      </c>
      <c r="AD499" t="s">
        <v>571</v>
      </c>
      <c r="AE499" s="12">
        <v>44410.434027777781</v>
      </c>
      <c r="AF499">
        <v>1804.992</v>
      </c>
      <c r="AG499" s="12">
        <v>44411.392361111109</v>
      </c>
      <c r="AH499" s="8">
        <v>1770.633</v>
      </c>
      <c r="AI499" s="13">
        <v>-1.9E-2</v>
      </c>
      <c r="AJ499">
        <v>-28347.16</v>
      </c>
      <c r="AK499" s="13">
        <v>-1.9E-2</v>
      </c>
      <c r="AL499">
        <v>825.02869999999996</v>
      </c>
      <c r="AM499">
        <v>1489170.38</v>
      </c>
      <c r="AN499">
        <v>-2544618.21</v>
      </c>
      <c r="AO499" s="12">
        <v>65</v>
      </c>
      <c r="AP499">
        <v>-436.11</v>
      </c>
      <c r="AQ499" s="13">
        <v>-2.8799999999999999E-2</v>
      </c>
      <c r="AR499" s="13">
        <v>4.7000000000000002E-3</v>
      </c>
      <c r="AS499" t="s">
        <v>572</v>
      </c>
      <c r="AU499" s="2">
        <v>44410</v>
      </c>
      <c r="AV499" t="s">
        <v>67</v>
      </c>
      <c r="AW499">
        <v>2436.75</v>
      </c>
      <c r="AX499">
        <v>2501.1999999999998</v>
      </c>
      <c r="AZ499" s="2">
        <f t="shared" si="49"/>
        <v>44410</v>
      </c>
      <c r="BA499" t="s">
        <v>76</v>
      </c>
      <c r="BB499">
        <v>1804.992</v>
      </c>
      <c r="BC499" s="8">
        <v>1770.633</v>
      </c>
      <c r="BE499" t="str">
        <f t="shared" si="50"/>
        <v>SRF44410</v>
      </c>
      <c r="BF499">
        <v>1</v>
      </c>
      <c r="BH499" t="str">
        <f t="shared" si="51"/>
        <v>PEL44410</v>
      </c>
      <c r="BI499">
        <v>1</v>
      </c>
      <c r="BL499" t="str">
        <f t="shared" si="52"/>
        <v>PEL44410</v>
      </c>
      <c r="BM499">
        <v>1</v>
      </c>
      <c r="BN499">
        <f t="shared" si="53"/>
        <v>1</v>
      </c>
      <c r="BR499" t="str">
        <f t="shared" si="54"/>
        <v>SRF44410</v>
      </c>
      <c r="BS499">
        <v>1</v>
      </c>
      <c r="BT499">
        <f t="shared" si="55"/>
        <v>1</v>
      </c>
      <c r="BY499" s="12"/>
      <c r="CA499" s="12"/>
      <c r="CC499" s="13"/>
      <c r="CE499" s="13"/>
      <c r="CI499" s="12"/>
      <c r="CK499" s="13"/>
      <c r="CL499" s="13"/>
    </row>
    <row r="500" spans="1:90" x14ac:dyDescent="0.45">
      <c r="A500">
        <v>6</v>
      </c>
      <c r="B500" s="2">
        <v>44410</v>
      </c>
      <c r="C500" s="2">
        <v>44411</v>
      </c>
      <c r="D500" t="s">
        <v>27</v>
      </c>
      <c r="E500" t="s">
        <v>162</v>
      </c>
      <c r="F500" t="s">
        <v>472</v>
      </c>
      <c r="G500">
        <v>250</v>
      </c>
      <c r="H500">
        <v>500</v>
      </c>
      <c r="I500">
        <v>2</v>
      </c>
      <c r="J500">
        <v>3117.25</v>
      </c>
      <c r="K500">
        <v>1558625</v>
      </c>
      <c r="L500">
        <v>3240</v>
      </c>
      <c r="M500">
        <v>61375</v>
      </c>
      <c r="N500">
        <v>429.114375</v>
      </c>
      <c r="O500">
        <v>60945.885625000003</v>
      </c>
      <c r="P500">
        <v>1620000</v>
      </c>
      <c r="Q500" t="s">
        <v>93</v>
      </c>
      <c r="R500">
        <v>2</v>
      </c>
      <c r="S500">
        <v>1</v>
      </c>
      <c r="T500">
        <v>2</v>
      </c>
      <c r="U500">
        <v>0</v>
      </c>
      <c r="V500">
        <v>900</v>
      </c>
      <c r="W500">
        <v>300</v>
      </c>
      <c r="X500">
        <v>103000</v>
      </c>
      <c r="Y500">
        <v>92500</v>
      </c>
      <c r="Z500">
        <v>4000000</v>
      </c>
      <c r="AA500">
        <v>2</v>
      </c>
      <c r="AC500" t="s">
        <v>610</v>
      </c>
      <c r="AD500" t="s">
        <v>571</v>
      </c>
      <c r="AE500" s="12">
        <v>44410.434027777781</v>
      </c>
      <c r="AF500">
        <v>60.335380000000001</v>
      </c>
      <c r="AG500" s="12">
        <v>44411.395833333336</v>
      </c>
      <c r="AH500" s="8">
        <v>59.840110000000003</v>
      </c>
      <c r="AI500" s="13">
        <v>-8.2000000000000007E-3</v>
      </c>
      <c r="AJ500">
        <v>-12224.27</v>
      </c>
      <c r="AK500" s="13">
        <v>-8.2000000000000007E-3</v>
      </c>
      <c r="AL500">
        <v>24681.54</v>
      </c>
      <c r="AM500">
        <v>1489170.38</v>
      </c>
      <c r="AN500">
        <v>-2556842.48</v>
      </c>
      <c r="AO500" s="12">
        <v>66</v>
      </c>
      <c r="AP500">
        <v>-185.22</v>
      </c>
      <c r="AQ500" s="13">
        <v>-1.47E-2</v>
      </c>
      <c r="AR500" s="13">
        <v>7.7000000000000002E-3</v>
      </c>
      <c r="AS500" t="s">
        <v>572</v>
      </c>
      <c r="AU500" s="2">
        <v>44410</v>
      </c>
      <c r="AV500" t="s">
        <v>162</v>
      </c>
      <c r="AW500">
        <v>3117.25</v>
      </c>
      <c r="AX500">
        <v>3240</v>
      </c>
      <c r="AZ500" s="2">
        <f t="shared" si="49"/>
        <v>44410</v>
      </c>
      <c r="BA500" t="s">
        <v>47</v>
      </c>
      <c r="BB500">
        <v>60.335380000000001</v>
      </c>
      <c r="BC500" s="8">
        <v>59.840110000000003</v>
      </c>
      <c r="BE500" t="str">
        <f t="shared" si="50"/>
        <v>BHEL44410</v>
      </c>
      <c r="BF500">
        <v>1</v>
      </c>
      <c r="BH500" t="str">
        <f t="shared" si="51"/>
        <v>PIIND44410</v>
      </c>
      <c r="BI500">
        <v>1</v>
      </c>
      <c r="BL500" t="str">
        <f t="shared" si="52"/>
        <v>PIIND44410</v>
      </c>
      <c r="BM500">
        <v>1</v>
      </c>
      <c r="BN500">
        <f t="shared" si="53"/>
        <v>1</v>
      </c>
      <c r="BR500" t="str">
        <f t="shared" si="54"/>
        <v>BHEL44410</v>
      </c>
      <c r="BS500">
        <v>1</v>
      </c>
      <c r="BT500">
        <f t="shared" si="55"/>
        <v>1</v>
      </c>
      <c r="BY500" s="12"/>
      <c r="CA500" s="12"/>
      <c r="CC500" s="13"/>
      <c r="CE500" s="13"/>
      <c r="CI500" s="12"/>
      <c r="CK500" s="13"/>
      <c r="CL500" s="13"/>
    </row>
    <row r="501" spans="1:90" x14ac:dyDescent="0.45">
      <c r="A501">
        <v>7</v>
      </c>
      <c r="B501" s="2">
        <v>44410</v>
      </c>
      <c r="C501" s="2">
        <v>44411</v>
      </c>
      <c r="D501" t="s">
        <v>27</v>
      </c>
      <c r="E501" t="s">
        <v>76</v>
      </c>
      <c r="F501" t="s">
        <v>484</v>
      </c>
      <c r="G501">
        <v>125</v>
      </c>
      <c r="H501">
        <v>250</v>
      </c>
      <c r="I501">
        <v>2</v>
      </c>
      <c r="J501">
        <v>9015.75</v>
      </c>
      <c r="K501">
        <v>2253937.5</v>
      </c>
      <c r="L501">
        <v>8834.7000000000007</v>
      </c>
      <c r="M501">
        <v>-45262.499999999818</v>
      </c>
      <c r="N501">
        <v>602.45268750000002</v>
      </c>
      <c r="O501">
        <v>-45864.952687499819</v>
      </c>
      <c r="P501">
        <v>2208675</v>
      </c>
      <c r="Q501" t="s">
        <v>93</v>
      </c>
      <c r="R501">
        <v>1</v>
      </c>
      <c r="S501">
        <v>0</v>
      </c>
      <c r="T501">
        <v>1</v>
      </c>
      <c r="U501">
        <v>0</v>
      </c>
      <c r="V501">
        <v>900</v>
      </c>
      <c r="W501">
        <v>300</v>
      </c>
      <c r="X501">
        <v>102500</v>
      </c>
      <c r="Y501">
        <v>92500</v>
      </c>
      <c r="Z501">
        <v>4000000</v>
      </c>
      <c r="AA501">
        <v>2</v>
      </c>
      <c r="AC501" t="s">
        <v>649</v>
      </c>
      <c r="AD501" t="s">
        <v>571</v>
      </c>
      <c r="AE501" s="12">
        <v>44410.434027777781</v>
      </c>
      <c r="AF501">
        <v>1670.64</v>
      </c>
      <c r="AG501" s="12">
        <v>44411.395833333336</v>
      </c>
      <c r="AH501" s="8">
        <v>1683.7650000000001</v>
      </c>
      <c r="AI501" s="13">
        <v>7.9000000000000008E-3</v>
      </c>
      <c r="AJ501">
        <v>11699.32</v>
      </c>
      <c r="AK501" s="13">
        <v>7.9000000000000008E-3</v>
      </c>
      <c r="AL501">
        <v>891.37710000000004</v>
      </c>
      <c r="AM501">
        <v>1489170.25</v>
      </c>
      <c r="AN501">
        <v>-2545143.16</v>
      </c>
      <c r="AO501" s="12">
        <v>66</v>
      </c>
      <c r="AP501">
        <v>177.26</v>
      </c>
      <c r="AQ501" s="13">
        <v>-2.1299999999999999E-2</v>
      </c>
      <c r="AR501" s="13">
        <v>1.1599999999999999E-2</v>
      </c>
      <c r="AS501" t="s">
        <v>572</v>
      </c>
      <c r="AU501" s="2">
        <v>44410</v>
      </c>
      <c r="AV501" t="s">
        <v>76</v>
      </c>
      <c r="AW501">
        <v>9015.75</v>
      </c>
      <c r="AX501">
        <v>8834.7000000000007</v>
      </c>
      <c r="AZ501" s="2">
        <f t="shared" si="49"/>
        <v>44410</v>
      </c>
      <c r="BA501" t="s">
        <v>138</v>
      </c>
      <c r="BB501">
        <v>1670.64</v>
      </c>
      <c r="BC501" s="8">
        <v>1683.7650000000001</v>
      </c>
      <c r="BE501" t="str">
        <f t="shared" si="50"/>
        <v>GODREJPROP44410</v>
      </c>
      <c r="BF501">
        <v>1</v>
      </c>
      <c r="BH501" t="str">
        <f t="shared" si="51"/>
        <v>SRF44410</v>
      </c>
      <c r="BI501">
        <v>1</v>
      </c>
      <c r="BL501" t="str">
        <f t="shared" si="52"/>
        <v>SRF44410</v>
      </c>
      <c r="BM501">
        <v>1</v>
      </c>
      <c r="BN501">
        <f t="shared" si="53"/>
        <v>1</v>
      </c>
      <c r="BR501" t="str">
        <f t="shared" si="54"/>
        <v>GODREJPROP44410</v>
      </c>
      <c r="BS501">
        <v>1</v>
      </c>
      <c r="BT501">
        <f t="shared" si="55"/>
        <v>1</v>
      </c>
      <c r="BY501" s="12"/>
      <c r="CA501" s="12"/>
      <c r="CC501" s="13"/>
      <c r="CE501" s="13"/>
      <c r="CI501" s="12"/>
      <c r="CK501" s="13"/>
      <c r="CL501" s="13"/>
    </row>
    <row r="502" spans="1:90" x14ac:dyDescent="0.45">
      <c r="A502">
        <v>8</v>
      </c>
      <c r="B502" s="2">
        <v>44410</v>
      </c>
      <c r="C502" s="2">
        <v>44411</v>
      </c>
      <c r="D502" t="s">
        <v>27</v>
      </c>
      <c r="E502" t="s">
        <v>163</v>
      </c>
      <c r="F502" t="s">
        <v>473</v>
      </c>
      <c r="G502">
        <v>725</v>
      </c>
      <c r="H502">
        <v>2175</v>
      </c>
      <c r="I502">
        <v>3</v>
      </c>
      <c r="J502">
        <v>958.55</v>
      </c>
      <c r="K502">
        <v>2084846.25</v>
      </c>
      <c r="L502">
        <v>956.75</v>
      </c>
      <c r="M502">
        <v>-3914.9999999999009</v>
      </c>
      <c r="N502">
        <v>562.37996250000003</v>
      </c>
      <c r="O502">
        <v>-4477.379962499901</v>
      </c>
      <c r="P502">
        <v>2080931.25</v>
      </c>
      <c r="Q502" t="s">
        <v>93</v>
      </c>
      <c r="R502">
        <v>2</v>
      </c>
      <c r="S502">
        <v>1</v>
      </c>
      <c r="T502">
        <v>2</v>
      </c>
      <c r="U502">
        <v>0</v>
      </c>
      <c r="V502">
        <v>900</v>
      </c>
      <c r="W502">
        <v>300</v>
      </c>
      <c r="X502">
        <v>103000</v>
      </c>
      <c r="Y502">
        <v>92500</v>
      </c>
      <c r="Z502">
        <v>4000000</v>
      </c>
      <c r="AA502">
        <v>2</v>
      </c>
      <c r="AC502" t="s">
        <v>606</v>
      </c>
      <c r="AD502" t="s">
        <v>571</v>
      </c>
      <c r="AE502" s="12">
        <v>44410.434027777781</v>
      </c>
      <c r="AF502">
        <v>50.891770000000001</v>
      </c>
      <c r="AG502" s="12">
        <v>44411.395833333336</v>
      </c>
      <c r="AH502" s="8">
        <v>51.39855</v>
      </c>
      <c r="AI502" s="13">
        <v>0.01</v>
      </c>
      <c r="AJ502">
        <v>14829.15</v>
      </c>
      <c r="AK502" s="13">
        <v>0.01</v>
      </c>
      <c r="AL502">
        <v>29261.52</v>
      </c>
      <c r="AM502">
        <v>1489170.38</v>
      </c>
      <c r="AN502">
        <v>-2530314</v>
      </c>
      <c r="AO502" s="12">
        <v>66</v>
      </c>
      <c r="AP502">
        <v>224.68</v>
      </c>
      <c r="AQ502" s="13">
        <v>-1.8E-3</v>
      </c>
      <c r="AR502" s="13">
        <v>2.87E-2</v>
      </c>
      <c r="AS502" t="s">
        <v>572</v>
      </c>
      <c r="AU502" s="2">
        <v>44410</v>
      </c>
      <c r="AV502" t="s">
        <v>163</v>
      </c>
      <c r="AW502">
        <v>958.55</v>
      </c>
      <c r="AX502">
        <v>956.75</v>
      </c>
      <c r="AZ502" s="2">
        <f t="shared" si="49"/>
        <v>44410</v>
      </c>
      <c r="BA502" t="s">
        <v>81</v>
      </c>
      <c r="BB502">
        <v>50.891770000000001</v>
      </c>
      <c r="BC502" s="8">
        <v>51.39855</v>
      </c>
      <c r="BE502" t="str">
        <f t="shared" si="50"/>
        <v>IDFCFIRSTB44410</v>
      </c>
      <c r="BF502">
        <v>1</v>
      </c>
      <c r="BH502" t="str">
        <f t="shared" si="51"/>
        <v>TRENT44410</v>
      </c>
      <c r="BI502">
        <v>1</v>
      </c>
      <c r="BL502" t="str">
        <f t="shared" si="52"/>
        <v>TRENT44410</v>
      </c>
      <c r="BM502">
        <v>1</v>
      </c>
      <c r="BN502">
        <f t="shared" si="53"/>
        <v>1</v>
      </c>
      <c r="BR502" t="str">
        <f t="shared" si="54"/>
        <v>IDFCFIRSTB44410</v>
      </c>
      <c r="BS502">
        <v>1</v>
      </c>
      <c r="BT502">
        <f t="shared" si="55"/>
        <v>1</v>
      </c>
      <c r="BY502" s="12"/>
      <c r="CA502" s="12"/>
      <c r="CC502" s="13"/>
      <c r="CE502" s="13"/>
      <c r="CI502" s="12"/>
      <c r="CK502" s="13"/>
      <c r="CL502" s="13"/>
    </row>
    <row r="503" spans="1:90" x14ac:dyDescent="0.45">
      <c r="A503">
        <v>1</v>
      </c>
      <c r="B503" s="2">
        <v>44411</v>
      </c>
      <c r="C503" s="2">
        <v>44412</v>
      </c>
      <c r="D503" t="s">
        <v>27</v>
      </c>
      <c r="E503" t="s">
        <v>160</v>
      </c>
      <c r="F503" t="s">
        <v>470</v>
      </c>
      <c r="G503">
        <v>500</v>
      </c>
      <c r="H503">
        <v>1000</v>
      </c>
      <c r="I503">
        <v>2</v>
      </c>
      <c r="J503">
        <v>2147.1</v>
      </c>
      <c r="K503">
        <v>2147100</v>
      </c>
      <c r="L503">
        <v>2105.875</v>
      </c>
      <c r="M503">
        <v>-41224.999999999913</v>
      </c>
      <c r="N503">
        <v>574.15162499999997</v>
      </c>
      <c r="O503">
        <v>-41799.151624999911</v>
      </c>
      <c r="P503">
        <v>2105875</v>
      </c>
      <c r="Q503" t="s">
        <v>93</v>
      </c>
      <c r="R503">
        <v>1</v>
      </c>
      <c r="S503">
        <v>0</v>
      </c>
      <c r="T503">
        <v>2</v>
      </c>
      <c r="U503">
        <v>0</v>
      </c>
      <c r="V503">
        <v>900</v>
      </c>
      <c r="W503">
        <v>300</v>
      </c>
      <c r="X503">
        <v>114000</v>
      </c>
      <c r="Y503">
        <v>92500</v>
      </c>
      <c r="Z503">
        <v>4000000</v>
      </c>
      <c r="AA503">
        <v>2</v>
      </c>
      <c r="AC503" t="s">
        <v>667</v>
      </c>
      <c r="AD503" t="s">
        <v>571</v>
      </c>
      <c r="AE503" s="12">
        <v>44410.4375</v>
      </c>
      <c r="AF503">
        <v>3119.2460000000001</v>
      </c>
      <c r="AG503" s="12">
        <v>44411.395833333336</v>
      </c>
      <c r="AH503" s="8">
        <v>3240.7559999999999</v>
      </c>
      <c r="AI503" s="13">
        <v>3.9E-2</v>
      </c>
      <c r="AJ503">
        <v>57957.919999999998</v>
      </c>
      <c r="AK503" s="13">
        <v>3.9E-2</v>
      </c>
      <c r="AL503">
        <v>476.98059999999998</v>
      </c>
      <c r="AM503">
        <v>1487819.88</v>
      </c>
      <c r="AN503">
        <v>-2472356.09</v>
      </c>
      <c r="AO503" s="12">
        <v>65</v>
      </c>
      <c r="AP503">
        <v>891.66</v>
      </c>
      <c r="AQ503" s="13">
        <v>-9.4000000000000004E-3</v>
      </c>
      <c r="AR503" s="13">
        <v>7.8399999999999997E-2</v>
      </c>
      <c r="AS503" t="s">
        <v>572</v>
      </c>
      <c r="AU503" s="2">
        <v>44411</v>
      </c>
      <c r="AV503" t="s">
        <v>160</v>
      </c>
      <c r="AW503">
        <v>2147.1</v>
      </c>
      <c r="AX503">
        <v>2105.875</v>
      </c>
      <c r="AZ503" s="2">
        <f t="shared" si="49"/>
        <v>44410</v>
      </c>
      <c r="BA503" t="s">
        <v>162</v>
      </c>
      <c r="BB503">
        <v>3119.2460000000001</v>
      </c>
      <c r="BC503" s="8">
        <v>3240.7559999999999</v>
      </c>
      <c r="BE503" t="str">
        <f t="shared" si="50"/>
        <v>PIIND44410</v>
      </c>
      <c r="BF503">
        <v>1</v>
      </c>
      <c r="BH503" t="str">
        <f t="shared" si="51"/>
        <v>DEEPAKNTR44411</v>
      </c>
      <c r="BI503">
        <v>1</v>
      </c>
      <c r="BL503" t="str">
        <f t="shared" si="52"/>
        <v>DEEPAKNTR44411</v>
      </c>
      <c r="BM503">
        <v>1</v>
      </c>
      <c r="BN503">
        <f t="shared" si="53"/>
        <v>1</v>
      </c>
      <c r="BR503" t="str">
        <f t="shared" si="54"/>
        <v>PIIND44410</v>
      </c>
      <c r="BS503">
        <v>1</v>
      </c>
      <c r="BT503">
        <f t="shared" si="55"/>
        <v>1</v>
      </c>
      <c r="BY503" s="12"/>
      <c r="CA503" s="12"/>
      <c r="CC503" s="13"/>
      <c r="CE503" s="13"/>
      <c r="CI503" s="12"/>
      <c r="CK503" s="13"/>
      <c r="CL503" s="13"/>
    </row>
    <row r="504" spans="1:90" x14ac:dyDescent="0.45">
      <c r="A504">
        <v>2</v>
      </c>
      <c r="B504" s="2">
        <v>44411</v>
      </c>
      <c r="C504" s="2">
        <v>44412</v>
      </c>
      <c r="D504" t="s">
        <v>27</v>
      </c>
      <c r="E504" t="s">
        <v>140</v>
      </c>
      <c r="F504" t="s">
        <v>433</v>
      </c>
      <c r="G504">
        <v>500</v>
      </c>
      <c r="H504">
        <v>1500</v>
      </c>
      <c r="I504">
        <v>3</v>
      </c>
      <c r="J504">
        <v>1234.75</v>
      </c>
      <c r="K504">
        <v>1852125</v>
      </c>
      <c r="L504">
        <v>1230.45</v>
      </c>
      <c r="M504">
        <v>-6449.9999999999318</v>
      </c>
      <c r="N504">
        <v>499.20300000000003</v>
      </c>
      <c r="O504">
        <v>-6949.2029999999322</v>
      </c>
      <c r="P504">
        <v>1845675</v>
      </c>
      <c r="Q504" t="s">
        <v>93</v>
      </c>
      <c r="R504">
        <v>2</v>
      </c>
      <c r="S504">
        <v>1</v>
      </c>
      <c r="T504">
        <v>2</v>
      </c>
      <c r="U504">
        <v>0</v>
      </c>
      <c r="V504">
        <v>900</v>
      </c>
      <c r="W504">
        <v>300</v>
      </c>
      <c r="X504">
        <v>114500</v>
      </c>
      <c r="Y504">
        <v>92500</v>
      </c>
      <c r="Z504">
        <v>4000000</v>
      </c>
      <c r="AA504">
        <v>2</v>
      </c>
      <c r="AC504" t="s">
        <v>666</v>
      </c>
      <c r="AD504" t="s">
        <v>571</v>
      </c>
      <c r="AE504" s="12">
        <v>44410.4375</v>
      </c>
      <c r="AF504">
        <v>959.02909999999997</v>
      </c>
      <c r="AG504" s="12">
        <v>44411.395833333336</v>
      </c>
      <c r="AH504" s="8">
        <v>956.69240000000002</v>
      </c>
      <c r="AI504" s="13">
        <v>-2.3999999999999998E-3</v>
      </c>
      <c r="AJ504">
        <v>-3625.11</v>
      </c>
      <c r="AK504" s="13">
        <v>-2.3999999999999998E-3</v>
      </c>
      <c r="AL504">
        <v>1551.3810000000001</v>
      </c>
      <c r="AM504">
        <v>1487819.75</v>
      </c>
      <c r="AN504">
        <v>-2475981.2000000002</v>
      </c>
      <c r="AO504" s="12">
        <v>65</v>
      </c>
      <c r="AP504">
        <v>-55.77</v>
      </c>
      <c r="AQ504" s="13">
        <v>-1.34E-2</v>
      </c>
      <c r="AR504" s="13">
        <v>1.0200000000000001E-2</v>
      </c>
      <c r="AS504" t="s">
        <v>572</v>
      </c>
      <c r="AU504" s="2">
        <v>44411</v>
      </c>
      <c r="AV504" t="s">
        <v>140</v>
      </c>
      <c r="AW504">
        <v>1234.75</v>
      </c>
      <c r="AX504">
        <v>1230.45</v>
      </c>
      <c r="AZ504" s="2">
        <f t="shared" si="49"/>
        <v>44410</v>
      </c>
      <c r="BA504" t="s">
        <v>163</v>
      </c>
      <c r="BB504">
        <v>959.02909999999997</v>
      </c>
      <c r="BC504" s="8">
        <v>956.69240000000002</v>
      </c>
      <c r="BE504" t="str">
        <f t="shared" si="50"/>
        <v>TRENT44410</v>
      </c>
      <c r="BF504">
        <v>1</v>
      </c>
      <c r="BH504" t="str">
        <f t="shared" si="51"/>
        <v>HAVELLS44411</v>
      </c>
      <c r="BI504">
        <v>1</v>
      </c>
      <c r="BL504" t="str">
        <f t="shared" si="52"/>
        <v>HAVELLS44411</v>
      </c>
      <c r="BM504">
        <v>1</v>
      </c>
      <c r="BN504">
        <f t="shared" si="53"/>
        <v>1</v>
      </c>
      <c r="BR504" t="str">
        <f t="shared" si="54"/>
        <v>TRENT44410</v>
      </c>
      <c r="BS504">
        <v>1</v>
      </c>
      <c r="BT504">
        <f t="shared" si="55"/>
        <v>1</v>
      </c>
      <c r="BY504" s="12"/>
      <c r="CA504" s="12"/>
      <c r="CC504" s="13"/>
      <c r="CE504" s="13"/>
      <c r="CI504" s="12"/>
      <c r="CK504" s="13"/>
      <c r="CL504" s="13"/>
    </row>
    <row r="505" spans="1:90" x14ac:dyDescent="0.45">
      <c r="A505">
        <v>3</v>
      </c>
      <c r="B505" s="2">
        <v>44411</v>
      </c>
      <c r="C505" s="2">
        <v>44412</v>
      </c>
      <c r="D505" t="s">
        <v>27</v>
      </c>
      <c r="E505" t="s">
        <v>159</v>
      </c>
      <c r="F505" t="s">
        <v>465</v>
      </c>
      <c r="G505">
        <v>250</v>
      </c>
      <c r="H505">
        <v>500</v>
      </c>
      <c r="I505">
        <v>2</v>
      </c>
      <c r="J505">
        <v>3867</v>
      </c>
      <c r="K505">
        <v>1933500</v>
      </c>
      <c r="L505">
        <v>3895.05</v>
      </c>
      <c r="M505">
        <v>14025.000000000091</v>
      </c>
      <c r="N505">
        <v>523.93837499999995</v>
      </c>
      <c r="O505">
        <v>13501.061625000091</v>
      </c>
      <c r="P505">
        <v>1947525</v>
      </c>
      <c r="Q505" t="s">
        <v>93</v>
      </c>
      <c r="R505">
        <v>1</v>
      </c>
      <c r="S505">
        <v>0</v>
      </c>
      <c r="T505">
        <v>1</v>
      </c>
      <c r="U505">
        <v>0</v>
      </c>
      <c r="V505">
        <v>900</v>
      </c>
      <c r="W505">
        <v>300</v>
      </c>
      <c r="X505">
        <v>114000</v>
      </c>
      <c r="Y505">
        <v>92500</v>
      </c>
      <c r="Z505">
        <v>4000000</v>
      </c>
      <c r="AA505">
        <v>2</v>
      </c>
      <c r="AC505" t="s">
        <v>710</v>
      </c>
      <c r="AD505" t="s">
        <v>571</v>
      </c>
      <c r="AE505" s="12">
        <v>44410.440972222219</v>
      </c>
      <c r="AF505">
        <v>746.75930000000005</v>
      </c>
      <c r="AG505" s="12">
        <v>44411.395833333336</v>
      </c>
      <c r="AH505" s="8">
        <v>750.24900000000002</v>
      </c>
      <c r="AI505" s="13">
        <v>4.7000000000000002E-3</v>
      </c>
      <c r="AJ505">
        <v>6945.74</v>
      </c>
      <c r="AK505" s="13">
        <v>4.7000000000000002E-3</v>
      </c>
      <c r="AL505">
        <v>1990.354</v>
      </c>
      <c r="AM505">
        <v>1486315.5</v>
      </c>
      <c r="AN505">
        <v>-2469035.46</v>
      </c>
      <c r="AO505" s="12">
        <v>64</v>
      </c>
      <c r="AP505">
        <v>108.53</v>
      </c>
      <c r="AQ505" s="13">
        <v>-1.2E-2</v>
      </c>
      <c r="AR505" s="13">
        <v>2.2800000000000001E-2</v>
      </c>
      <c r="AS505" t="s">
        <v>572</v>
      </c>
      <c r="AU505" s="2">
        <v>44411</v>
      </c>
      <c r="AV505" t="s">
        <v>159</v>
      </c>
      <c r="AW505">
        <v>3867</v>
      </c>
      <c r="AX505">
        <v>3895.05</v>
      </c>
      <c r="AZ505" s="2">
        <f t="shared" si="49"/>
        <v>44410</v>
      </c>
      <c r="BA505" t="s">
        <v>161</v>
      </c>
      <c r="BB505">
        <v>746.75930000000005</v>
      </c>
      <c r="BC505" s="8">
        <v>750.24900000000002</v>
      </c>
      <c r="BE505" t="str">
        <f t="shared" si="50"/>
        <v>GUJGASLTD44410</v>
      </c>
      <c r="BF505">
        <v>1</v>
      </c>
      <c r="BH505" t="str">
        <f t="shared" si="51"/>
        <v>LALPATHLAB44411</v>
      </c>
      <c r="BI505">
        <v>1</v>
      </c>
      <c r="BL505" t="str">
        <f t="shared" si="52"/>
        <v>LALPATHLAB44411</v>
      </c>
      <c r="BM505">
        <v>1</v>
      </c>
      <c r="BN505">
        <f t="shared" si="53"/>
        <v>1</v>
      </c>
      <c r="BR505" t="str">
        <f t="shared" si="54"/>
        <v>GUJGASLTD44410</v>
      </c>
      <c r="BS505">
        <v>1</v>
      </c>
      <c r="BT505">
        <f t="shared" si="55"/>
        <v>1</v>
      </c>
      <c r="BY505" s="12"/>
      <c r="CA505" s="12"/>
      <c r="CC505" s="13"/>
      <c r="CE505" s="13"/>
      <c r="CI505" s="12"/>
      <c r="CK505" s="13"/>
      <c r="CL505" s="13"/>
    </row>
    <row r="506" spans="1:90" x14ac:dyDescent="0.45">
      <c r="A506">
        <v>4</v>
      </c>
      <c r="B506" s="2">
        <v>44411</v>
      </c>
      <c r="C506" s="2">
        <v>44412</v>
      </c>
      <c r="D506" t="s">
        <v>27</v>
      </c>
      <c r="E506" t="s">
        <v>35</v>
      </c>
      <c r="F506" t="s">
        <v>507</v>
      </c>
      <c r="G506">
        <v>375</v>
      </c>
      <c r="H506">
        <v>1125</v>
      </c>
      <c r="I506">
        <v>3</v>
      </c>
      <c r="J506">
        <v>1845.35</v>
      </c>
      <c r="K506">
        <v>2076018.75</v>
      </c>
      <c r="L506">
        <v>1838.95</v>
      </c>
      <c r="M506">
        <v>-7199.9999999998463</v>
      </c>
      <c r="N506">
        <v>559.55306250000001</v>
      </c>
      <c r="O506">
        <v>-7759.5530624998464</v>
      </c>
      <c r="P506">
        <v>2068818.75</v>
      </c>
      <c r="Q506" t="s">
        <v>93</v>
      </c>
      <c r="R506">
        <v>2</v>
      </c>
      <c r="S506">
        <v>1</v>
      </c>
      <c r="T506">
        <v>1</v>
      </c>
      <c r="U506">
        <v>0</v>
      </c>
      <c r="V506">
        <v>900</v>
      </c>
      <c r="W506">
        <v>300</v>
      </c>
      <c r="X506">
        <v>114500</v>
      </c>
      <c r="Y506">
        <v>92500</v>
      </c>
      <c r="Z506">
        <v>4000000</v>
      </c>
      <c r="AA506">
        <v>2</v>
      </c>
      <c r="AC506" t="s">
        <v>581</v>
      </c>
      <c r="AD506" t="s">
        <v>571</v>
      </c>
      <c r="AE506" s="12">
        <v>44411.486111111109</v>
      </c>
      <c r="AF506">
        <v>3868.9349999999999</v>
      </c>
      <c r="AG506" s="12">
        <v>44412.392361111109</v>
      </c>
      <c r="AH506" s="8">
        <v>3893.1239999999998</v>
      </c>
      <c r="AI506" s="13">
        <v>6.3E-3</v>
      </c>
      <c r="AJ506">
        <v>9416.8799999999992</v>
      </c>
      <c r="AK506" s="13">
        <v>6.3E-3</v>
      </c>
      <c r="AL506">
        <v>389.30419999999998</v>
      </c>
      <c r="AM506">
        <v>1506192.88</v>
      </c>
      <c r="AN506">
        <v>-2459618.58</v>
      </c>
      <c r="AO506" s="12">
        <v>50</v>
      </c>
      <c r="AP506">
        <v>188.34</v>
      </c>
      <c r="AQ506" s="13">
        <v>-8.6999999999999994E-3</v>
      </c>
      <c r="AR506" s="13">
        <v>1.78E-2</v>
      </c>
      <c r="AS506" t="s">
        <v>572</v>
      </c>
      <c r="AU506" s="2">
        <v>44411</v>
      </c>
      <c r="AV506" t="s">
        <v>35</v>
      </c>
      <c r="AW506">
        <v>1845.35</v>
      </c>
      <c r="AX506">
        <v>1838.95</v>
      </c>
      <c r="AZ506" s="2">
        <f t="shared" si="49"/>
        <v>44411</v>
      </c>
      <c r="BA506" t="s">
        <v>159</v>
      </c>
      <c r="BB506">
        <v>3868.9349999999999</v>
      </c>
      <c r="BC506" s="8">
        <v>3893.1239999999998</v>
      </c>
      <c r="BE506" t="str">
        <f t="shared" si="50"/>
        <v>LALPATHLAB44411</v>
      </c>
      <c r="BF506">
        <v>1</v>
      </c>
      <c r="BH506" t="str">
        <f t="shared" si="51"/>
        <v>TITAN44411</v>
      </c>
      <c r="BI506">
        <v>1</v>
      </c>
      <c r="BL506" t="str">
        <f t="shared" si="52"/>
        <v>TITAN44411</v>
      </c>
      <c r="BM506">
        <v>1</v>
      </c>
      <c r="BN506">
        <f t="shared" si="53"/>
        <v>1</v>
      </c>
      <c r="BR506" t="str">
        <f t="shared" si="54"/>
        <v>LALPATHLAB44411</v>
      </c>
      <c r="BS506">
        <v>1</v>
      </c>
      <c r="BT506">
        <f t="shared" si="55"/>
        <v>1</v>
      </c>
      <c r="BY506" s="12"/>
      <c r="CA506" s="12"/>
      <c r="CC506" s="13"/>
      <c r="CE506" s="13"/>
      <c r="CI506" s="12"/>
      <c r="CK506" s="13"/>
      <c r="CL506" s="13"/>
    </row>
    <row r="507" spans="1:90" x14ac:dyDescent="0.45">
      <c r="A507">
        <v>5</v>
      </c>
      <c r="B507" s="2">
        <v>44411</v>
      </c>
      <c r="C507" s="2">
        <v>44412</v>
      </c>
      <c r="D507" t="s">
        <v>27</v>
      </c>
      <c r="E507" t="s">
        <v>37</v>
      </c>
      <c r="F507" t="s">
        <v>483</v>
      </c>
      <c r="G507">
        <v>700</v>
      </c>
      <c r="H507">
        <v>1400</v>
      </c>
      <c r="I507">
        <v>2</v>
      </c>
      <c r="J507">
        <v>1494.5</v>
      </c>
      <c r="K507">
        <v>2092300</v>
      </c>
      <c r="L507">
        <v>1459.8</v>
      </c>
      <c r="M507">
        <v>-48580.000000000065</v>
      </c>
      <c r="N507">
        <v>558.36270000000002</v>
      </c>
      <c r="O507">
        <v>-49138.362700000063</v>
      </c>
      <c r="P507">
        <v>2043720</v>
      </c>
      <c r="Q507" t="s">
        <v>93</v>
      </c>
      <c r="R507">
        <v>1</v>
      </c>
      <c r="S507">
        <v>0</v>
      </c>
      <c r="T507">
        <v>1</v>
      </c>
      <c r="U507">
        <v>0</v>
      </c>
      <c r="V507">
        <v>900</v>
      </c>
      <c r="W507">
        <v>300</v>
      </c>
      <c r="X507">
        <v>114000</v>
      </c>
      <c r="Y507">
        <v>92500</v>
      </c>
      <c r="Z507">
        <v>4000000</v>
      </c>
      <c r="AA507">
        <v>2</v>
      </c>
      <c r="AC507" t="s">
        <v>678</v>
      </c>
      <c r="AD507" t="s">
        <v>571</v>
      </c>
      <c r="AE507" s="12">
        <v>44411.486111111109</v>
      </c>
      <c r="AF507">
        <v>1495.2239999999999</v>
      </c>
      <c r="AG507" s="12">
        <v>44412.392361111109</v>
      </c>
      <c r="AH507" s="8">
        <v>1459.0809999999999</v>
      </c>
      <c r="AI507" s="13">
        <v>-2.4199999999999999E-2</v>
      </c>
      <c r="AJ507">
        <v>-36408.14</v>
      </c>
      <c r="AK507" s="13">
        <v>-2.4199999999999999E-2</v>
      </c>
      <c r="AL507">
        <v>1007.336</v>
      </c>
      <c r="AM507">
        <v>1506192.88</v>
      </c>
      <c r="AN507">
        <v>-2496026.73</v>
      </c>
      <c r="AO507" s="12">
        <v>50</v>
      </c>
      <c r="AP507">
        <v>-728.16</v>
      </c>
      <c r="AQ507" s="13">
        <v>-2.52E-2</v>
      </c>
      <c r="AR507" s="13">
        <v>8.0000000000000004E-4</v>
      </c>
      <c r="AS507" t="s">
        <v>572</v>
      </c>
      <c r="AU507" s="2">
        <v>44411</v>
      </c>
      <c r="AV507" t="s">
        <v>37</v>
      </c>
      <c r="AW507">
        <v>1494.5</v>
      </c>
      <c r="AX507">
        <v>1459.8</v>
      </c>
      <c r="AZ507" s="2">
        <f t="shared" si="49"/>
        <v>44411</v>
      </c>
      <c r="BA507" t="s">
        <v>37</v>
      </c>
      <c r="BB507">
        <v>1495.2239999999999</v>
      </c>
      <c r="BC507" s="8">
        <v>1459.0809999999999</v>
      </c>
      <c r="BE507" t="str">
        <f t="shared" si="50"/>
        <v>UBL44411</v>
      </c>
      <c r="BF507">
        <v>1</v>
      </c>
      <c r="BH507" t="str">
        <f t="shared" si="51"/>
        <v>UBL44411</v>
      </c>
      <c r="BI507">
        <v>1</v>
      </c>
      <c r="BL507" t="str">
        <f t="shared" si="52"/>
        <v>UBL44411</v>
      </c>
      <c r="BM507">
        <v>1</v>
      </c>
      <c r="BN507">
        <f t="shared" si="53"/>
        <v>1</v>
      </c>
      <c r="BR507" t="str">
        <f t="shared" si="54"/>
        <v>UBL44411</v>
      </c>
      <c r="BS507">
        <v>1</v>
      </c>
      <c r="BT507">
        <f t="shared" si="55"/>
        <v>1</v>
      </c>
      <c r="BY507" s="12"/>
      <c r="CA507" s="12"/>
      <c r="CC507" s="13"/>
      <c r="CE507" s="13"/>
      <c r="CI507" s="12"/>
      <c r="CK507" s="13"/>
      <c r="CL507" s="13"/>
    </row>
    <row r="508" spans="1:90" x14ac:dyDescent="0.45">
      <c r="A508">
        <v>1</v>
      </c>
      <c r="B508" s="2">
        <v>44412</v>
      </c>
      <c r="C508" s="2">
        <v>44413</v>
      </c>
      <c r="D508" t="s">
        <v>27</v>
      </c>
      <c r="E508" t="s">
        <v>164</v>
      </c>
      <c r="F508" t="s">
        <v>474</v>
      </c>
      <c r="G508">
        <v>1550</v>
      </c>
      <c r="H508">
        <v>4650</v>
      </c>
      <c r="I508">
        <v>3</v>
      </c>
      <c r="J508">
        <v>396.35</v>
      </c>
      <c r="K508">
        <v>1843027.5</v>
      </c>
      <c r="L508">
        <v>389.08333333000002</v>
      </c>
      <c r="M508">
        <v>-33790.000015500031</v>
      </c>
      <c r="N508">
        <v>493.05577499790752</v>
      </c>
      <c r="O508">
        <v>-34283.055790497936</v>
      </c>
      <c r="P508">
        <v>1809237.4999845</v>
      </c>
      <c r="Q508" t="s">
        <v>93</v>
      </c>
      <c r="R508">
        <v>1</v>
      </c>
      <c r="S508">
        <v>0</v>
      </c>
      <c r="T508">
        <v>2</v>
      </c>
      <c r="U508">
        <v>0</v>
      </c>
      <c r="V508">
        <v>900</v>
      </c>
      <c r="W508">
        <v>300</v>
      </c>
      <c r="X508">
        <v>114000</v>
      </c>
      <c r="Y508">
        <v>92500</v>
      </c>
      <c r="Z508">
        <v>4000000</v>
      </c>
      <c r="AA508">
        <v>2</v>
      </c>
      <c r="AC508" t="s">
        <v>704</v>
      </c>
      <c r="AD508" t="s">
        <v>571</v>
      </c>
      <c r="AE508" s="12">
        <v>44411.489583333336</v>
      </c>
      <c r="AF508">
        <v>1846.298</v>
      </c>
      <c r="AG508" s="12">
        <v>44412.392361111109</v>
      </c>
      <c r="AH508" s="8">
        <v>1838.0039999999999</v>
      </c>
      <c r="AI508" s="13">
        <v>-4.4999999999999997E-3</v>
      </c>
      <c r="AJ508">
        <v>-6754.9</v>
      </c>
      <c r="AK508" s="13">
        <v>-4.4999999999999997E-3</v>
      </c>
      <c r="AL508">
        <v>814.43209999999999</v>
      </c>
      <c r="AM508">
        <v>1503684.5</v>
      </c>
      <c r="AN508">
        <v>-2502781.63</v>
      </c>
      <c r="AO508" s="12">
        <v>49</v>
      </c>
      <c r="AP508">
        <v>-137.86000000000001</v>
      </c>
      <c r="AQ508" s="13">
        <v>-1.04E-2</v>
      </c>
      <c r="AR508" s="13">
        <v>7.4000000000000003E-3</v>
      </c>
      <c r="AS508" t="s">
        <v>572</v>
      </c>
      <c r="AU508" s="2">
        <v>44412</v>
      </c>
      <c r="AV508" t="s">
        <v>164</v>
      </c>
      <c r="AW508">
        <v>396.35</v>
      </c>
      <c r="AX508">
        <v>389.08333333000002</v>
      </c>
      <c r="AZ508" s="2">
        <f t="shared" si="49"/>
        <v>44411</v>
      </c>
      <c r="BA508" t="s">
        <v>35</v>
      </c>
      <c r="BB508">
        <v>1846.298</v>
      </c>
      <c r="BC508" s="8">
        <v>1838.0039999999999</v>
      </c>
      <c r="BE508" t="str">
        <f t="shared" si="50"/>
        <v>TITAN44411</v>
      </c>
      <c r="BF508">
        <v>1</v>
      </c>
      <c r="BH508" t="str">
        <f t="shared" si="51"/>
        <v>GRANULES44412</v>
      </c>
      <c r="BI508">
        <v>1</v>
      </c>
      <c r="BL508" t="str">
        <f t="shared" si="52"/>
        <v>GRANULES44412</v>
      </c>
      <c r="BM508">
        <v>1</v>
      </c>
      <c r="BN508">
        <f t="shared" si="53"/>
        <v>1</v>
      </c>
      <c r="BR508" t="str">
        <f t="shared" si="54"/>
        <v>TITAN44411</v>
      </c>
      <c r="BS508">
        <v>1</v>
      </c>
      <c r="BT508">
        <f t="shared" si="55"/>
        <v>1</v>
      </c>
      <c r="BY508" s="12"/>
      <c r="CA508" s="12"/>
      <c r="CC508" s="13"/>
      <c r="CE508" s="13"/>
      <c r="CI508" s="12"/>
      <c r="CK508" s="13"/>
      <c r="CL508" s="13"/>
    </row>
    <row r="509" spans="1:90" x14ac:dyDescent="0.45">
      <c r="A509">
        <v>2</v>
      </c>
      <c r="B509" s="2">
        <v>44412</v>
      </c>
      <c r="C509" s="2">
        <v>44413</v>
      </c>
      <c r="D509" t="s">
        <v>27</v>
      </c>
      <c r="E509" t="s">
        <v>146</v>
      </c>
      <c r="F509" t="s">
        <v>523</v>
      </c>
      <c r="G509">
        <v>300</v>
      </c>
      <c r="H509">
        <v>600</v>
      </c>
      <c r="I509">
        <v>2</v>
      </c>
      <c r="J509">
        <v>2645.8</v>
      </c>
      <c r="K509">
        <v>1587480</v>
      </c>
      <c r="L509">
        <v>2674.45</v>
      </c>
      <c r="M509">
        <v>17189.999999999782</v>
      </c>
      <c r="N509">
        <v>430.94024999999999</v>
      </c>
      <c r="O509">
        <v>16759.059749999782</v>
      </c>
      <c r="P509">
        <v>1604670</v>
      </c>
      <c r="Q509" t="s">
        <v>93</v>
      </c>
      <c r="R509">
        <v>1</v>
      </c>
      <c r="S509">
        <v>0</v>
      </c>
      <c r="T509">
        <v>1</v>
      </c>
      <c r="U509">
        <v>0</v>
      </c>
      <c r="V509">
        <v>900</v>
      </c>
      <c r="W509">
        <v>300</v>
      </c>
      <c r="X509">
        <v>114000</v>
      </c>
      <c r="Y509">
        <v>92500</v>
      </c>
      <c r="Z509">
        <v>4000000</v>
      </c>
      <c r="AA509">
        <v>2</v>
      </c>
      <c r="AC509" t="s">
        <v>682</v>
      </c>
      <c r="AD509" t="s">
        <v>571</v>
      </c>
      <c r="AE509" s="12">
        <v>44411.486111111109</v>
      </c>
      <c r="AF509">
        <v>2148.174</v>
      </c>
      <c r="AG509" s="12">
        <v>44412.395833333336</v>
      </c>
      <c r="AH509" s="8">
        <v>2098.8989999999999</v>
      </c>
      <c r="AI509" s="13">
        <v>-2.29E-2</v>
      </c>
      <c r="AJ509">
        <v>-34549.19</v>
      </c>
      <c r="AK509" s="13">
        <v>-2.29E-2</v>
      </c>
      <c r="AL509">
        <v>701.15049999999997</v>
      </c>
      <c r="AM509">
        <v>1506192.88</v>
      </c>
      <c r="AN509">
        <v>-2537330.81</v>
      </c>
      <c r="AO509" s="12">
        <v>51</v>
      </c>
      <c r="AP509">
        <v>-677.44</v>
      </c>
      <c r="AQ509" s="13">
        <v>-2.7099999999999999E-2</v>
      </c>
      <c r="AR509" s="13">
        <v>0</v>
      </c>
      <c r="AS509" t="s">
        <v>572</v>
      </c>
      <c r="AU509" s="2">
        <v>44412</v>
      </c>
      <c r="AV509" t="s">
        <v>146</v>
      </c>
      <c r="AW509">
        <v>2645.8</v>
      </c>
      <c r="AX509">
        <v>2674.45</v>
      </c>
      <c r="AZ509" s="2">
        <f t="shared" si="49"/>
        <v>44411</v>
      </c>
      <c r="BA509" t="s">
        <v>160</v>
      </c>
      <c r="BB509">
        <v>2148.174</v>
      </c>
      <c r="BC509" s="8">
        <v>2098.8989999999999</v>
      </c>
      <c r="BE509" t="str">
        <f t="shared" si="50"/>
        <v>DEEPAKNTR44411</v>
      </c>
      <c r="BF509">
        <v>1</v>
      </c>
      <c r="BH509" t="str">
        <f t="shared" si="51"/>
        <v>HDFC44412</v>
      </c>
      <c r="BI509">
        <v>1</v>
      </c>
      <c r="BL509" t="str">
        <f t="shared" si="52"/>
        <v>HDFC44412</v>
      </c>
      <c r="BM509">
        <v>1</v>
      </c>
      <c r="BN509">
        <f t="shared" si="53"/>
        <v>1</v>
      </c>
      <c r="BR509" t="str">
        <f t="shared" si="54"/>
        <v>DEEPAKNTR44411</v>
      </c>
      <c r="BS509">
        <v>1</v>
      </c>
      <c r="BT509">
        <f t="shared" si="55"/>
        <v>1</v>
      </c>
      <c r="BY509" s="12"/>
      <c r="CA509" s="12"/>
      <c r="CC509" s="13"/>
      <c r="CE509" s="13"/>
      <c r="CI509" s="12"/>
      <c r="CK509" s="13"/>
      <c r="CL509" s="13"/>
    </row>
    <row r="510" spans="1:90" x14ac:dyDescent="0.45">
      <c r="A510">
        <v>3</v>
      </c>
      <c r="B510" s="2">
        <v>44412</v>
      </c>
      <c r="C510" s="2">
        <v>44413</v>
      </c>
      <c r="D510" t="s">
        <v>27</v>
      </c>
      <c r="E510" t="s">
        <v>44</v>
      </c>
      <c r="F510" t="s">
        <v>400</v>
      </c>
      <c r="G510">
        <v>1500</v>
      </c>
      <c r="H510">
        <v>3000</v>
      </c>
      <c r="I510">
        <v>2</v>
      </c>
      <c r="J510">
        <v>674.5</v>
      </c>
      <c r="K510">
        <v>2023500</v>
      </c>
      <c r="L510">
        <v>660.5</v>
      </c>
      <c r="M510">
        <v>-42000</v>
      </c>
      <c r="N510">
        <v>540.67499999999995</v>
      </c>
      <c r="O510">
        <v>-42540.675000000003</v>
      </c>
      <c r="P510">
        <v>1981500</v>
      </c>
      <c r="Q510" t="s">
        <v>93</v>
      </c>
      <c r="R510">
        <v>1</v>
      </c>
      <c r="S510">
        <v>0</v>
      </c>
      <c r="T510">
        <v>2</v>
      </c>
      <c r="U510">
        <v>0</v>
      </c>
      <c r="V510">
        <v>900</v>
      </c>
      <c r="W510">
        <v>300</v>
      </c>
      <c r="X510">
        <v>114000</v>
      </c>
      <c r="Y510">
        <v>92500</v>
      </c>
      <c r="Z510">
        <v>4000000</v>
      </c>
      <c r="AA510">
        <v>2</v>
      </c>
      <c r="AC510" t="s">
        <v>710</v>
      </c>
      <c r="AD510" t="s">
        <v>571</v>
      </c>
      <c r="AE510" s="12">
        <v>44411.486111111109</v>
      </c>
      <c r="AF510">
        <v>749.87469999999996</v>
      </c>
      <c r="AG510" s="12">
        <v>44412.395833333336</v>
      </c>
      <c r="AH510" s="8">
        <v>766.18299999999999</v>
      </c>
      <c r="AI510" s="13">
        <v>2.1700000000000001E-2</v>
      </c>
      <c r="AJ510">
        <v>32756.73</v>
      </c>
      <c r="AK510" s="13">
        <v>2.1700000000000001E-2</v>
      </c>
      <c r="AL510">
        <v>2008.5930000000001</v>
      </c>
      <c r="AM510">
        <v>1506192.88</v>
      </c>
      <c r="AN510">
        <v>-2504574.08</v>
      </c>
      <c r="AO510" s="12">
        <v>51</v>
      </c>
      <c r="AP510">
        <v>642.29</v>
      </c>
      <c r="AQ510" s="13">
        <v>-1.1999999999999999E-3</v>
      </c>
      <c r="AR510" s="13">
        <v>2.76E-2</v>
      </c>
      <c r="AS510" t="s">
        <v>572</v>
      </c>
      <c r="AU510" s="2">
        <v>44412</v>
      </c>
      <c r="AV510" t="s">
        <v>44</v>
      </c>
      <c r="AW510">
        <v>674.5</v>
      </c>
      <c r="AX510">
        <v>660.5</v>
      </c>
      <c r="AZ510" s="2">
        <f t="shared" si="49"/>
        <v>44411</v>
      </c>
      <c r="BA510" t="s">
        <v>161</v>
      </c>
      <c r="BB510">
        <v>749.87469999999996</v>
      </c>
      <c r="BC510" s="8">
        <v>766.18299999999999</v>
      </c>
      <c r="BE510" t="str">
        <f t="shared" si="50"/>
        <v>GUJGASLTD44411</v>
      </c>
      <c r="BF510">
        <v>1</v>
      </c>
      <c r="BH510" t="str">
        <f t="shared" si="51"/>
        <v>ICICIPRULI44412</v>
      </c>
      <c r="BI510">
        <v>1</v>
      </c>
      <c r="BL510" t="str">
        <f t="shared" si="52"/>
        <v>ICICIPRULI44412</v>
      </c>
      <c r="BM510">
        <v>1</v>
      </c>
      <c r="BN510">
        <f t="shared" si="53"/>
        <v>1</v>
      </c>
      <c r="BR510" t="str">
        <f t="shared" si="54"/>
        <v>GUJGASLTD44411</v>
      </c>
      <c r="BS510">
        <v>1</v>
      </c>
      <c r="BT510" t="str">
        <f t="shared" si="55"/>
        <v>ERROR</v>
      </c>
      <c r="BY510" s="12"/>
      <c r="CA510" s="12"/>
      <c r="CC510" s="13"/>
      <c r="CE510" s="13"/>
      <c r="CI510" s="12"/>
      <c r="CK510" s="13"/>
      <c r="CL510" s="13"/>
    </row>
    <row r="511" spans="1:90" x14ac:dyDescent="0.45">
      <c r="A511">
        <v>1</v>
      </c>
      <c r="B511" s="2">
        <v>44413</v>
      </c>
      <c r="C511" s="2">
        <v>44414</v>
      </c>
      <c r="D511" t="s">
        <v>27</v>
      </c>
      <c r="E511" t="s">
        <v>61</v>
      </c>
      <c r="F511" t="s">
        <v>524</v>
      </c>
      <c r="G511">
        <v>1851</v>
      </c>
      <c r="H511">
        <v>3702</v>
      </c>
      <c r="I511">
        <v>2</v>
      </c>
      <c r="J511">
        <v>600.85</v>
      </c>
      <c r="K511">
        <v>2224346.7000000002</v>
      </c>
      <c r="L511">
        <v>599.67499999999995</v>
      </c>
      <c r="M511">
        <v>-4349.8500000002523</v>
      </c>
      <c r="N511">
        <v>599.98637925000003</v>
      </c>
      <c r="O511">
        <v>-4949.8363792502523</v>
      </c>
      <c r="P511">
        <v>2219996.8499999996</v>
      </c>
      <c r="Q511" t="s">
        <v>93</v>
      </c>
      <c r="R511">
        <v>1</v>
      </c>
      <c r="S511">
        <v>0</v>
      </c>
      <c r="T511">
        <v>2</v>
      </c>
      <c r="U511">
        <v>0</v>
      </c>
      <c r="V511">
        <v>900</v>
      </c>
      <c r="W511">
        <v>300</v>
      </c>
      <c r="X511">
        <v>114000</v>
      </c>
      <c r="Y511">
        <v>92500</v>
      </c>
      <c r="Z511">
        <v>4000000</v>
      </c>
      <c r="AA511">
        <v>2</v>
      </c>
      <c r="AC511" t="s">
        <v>629</v>
      </c>
      <c r="AD511" t="s">
        <v>571</v>
      </c>
      <c r="AE511" s="12">
        <v>44411.489583333336</v>
      </c>
      <c r="AF511">
        <v>1235.373</v>
      </c>
      <c r="AG511" s="12">
        <v>44412.395833333336</v>
      </c>
      <c r="AH511" s="8">
        <v>1229.17</v>
      </c>
      <c r="AI511" s="13">
        <v>-5.0000000000000001E-3</v>
      </c>
      <c r="AJ511">
        <v>-7550.23</v>
      </c>
      <c r="AK511" s="13">
        <v>-5.0000000000000001E-3</v>
      </c>
      <c r="AL511">
        <v>1217.191</v>
      </c>
      <c r="AM511">
        <v>1503684.38</v>
      </c>
      <c r="AN511">
        <v>-2512124.31</v>
      </c>
      <c r="AO511" s="12">
        <v>50</v>
      </c>
      <c r="AP511">
        <v>-151</v>
      </c>
      <c r="AQ511" s="13">
        <v>-1.0200000000000001E-2</v>
      </c>
      <c r="AR511" s="13">
        <v>5.5999999999999999E-3</v>
      </c>
      <c r="AS511" t="s">
        <v>572</v>
      </c>
      <c r="AU511" s="2">
        <v>44413</v>
      </c>
      <c r="AV511" t="s">
        <v>61</v>
      </c>
      <c r="AW511">
        <v>600.85</v>
      </c>
      <c r="AX511">
        <v>599.67499999999995</v>
      </c>
      <c r="AZ511" s="2">
        <f t="shared" si="49"/>
        <v>44411</v>
      </c>
      <c r="BA511" t="s">
        <v>140</v>
      </c>
      <c r="BB511">
        <v>1235.373</v>
      </c>
      <c r="BC511" s="8">
        <v>1229.17</v>
      </c>
      <c r="BE511" t="str">
        <f t="shared" si="50"/>
        <v>HAVELLS44411</v>
      </c>
      <c r="BF511">
        <v>1</v>
      </c>
      <c r="BH511" t="str">
        <f t="shared" si="51"/>
        <v>BHARTIARTL44413</v>
      </c>
      <c r="BI511">
        <v>1</v>
      </c>
      <c r="BL511" t="str">
        <f t="shared" si="52"/>
        <v>BHARTIARTL44413</v>
      </c>
      <c r="BM511">
        <v>1</v>
      </c>
      <c r="BN511">
        <f t="shared" si="53"/>
        <v>1</v>
      </c>
      <c r="BR511" t="str">
        <f t="shared" si="54"/>
        <v>HAVELLS44411</v>
      </c>
      <c r="BS511">
        <v>1</v>
      </c>
      <c r="BT511">
        <f t="shared" si="55"/>
        <v>1</v>
      </c>
      <c r="BY511" s="12"/>
      <c r="CA511" s="12"/>
      <c r="CC511" s="13"/>
      <c r="CE511" s="13"/>
      <c r="CI511" s="12"/>
      <c r="CK511" s="13"/>
      <c r="CL511" s="13"/>
    </row>
    <row r="512" spans="1:90" x14ac:dyDescent="0.45">
      <c r="A512">
        <v>2</v>
      </c>
      <c r="B512" s="2">
        <v>44413</v>
      </c>
      <c r="C512" s="2">
        <v>44414</v>
      </c>
      <c r="D512" t="s">
        <v>27</v>
      </c>
      <c r="E512" t="s">
        <v>64</v>
      </c>
      <c r="F512" t="s">
        <v>409</v>
      </c>
      <c r="G512">
        <v>350</v>
      </c>
      <c r="H512">
        <v>700</v>
      </c>
      <c r="I512">
        <v>2</v>
      </c>
      <c r="J512">
        <v>2720.5</v>
      </c>
      <c r="K512">
        <v>1904350</v>
      </c>
      <c r="L512">
        <v>2729.6750000000002</v>
      </c>
      <c r="M512">
        <v>6422.5000000001273</v>
      </c>
      <c r="N512">
        <v>515.0415375</v>
      </c>
      <c r="O512">
        <v>5907.4584625001271</v>
      </c>
      <c r="P512">
        <v>1910772.5000000002</v>
      </c>
      <c r="Q512" t="s">
        <v>93</v>
      </c>
      <c r="R512">
        <v>2</v>
      </c>
      <c r="S512">
        <v>1</v>
      </c>
      <c r="T512">
        <v>2</v>
      </c>
      <c r="U512">
        <v>0</v>
      </c>
      <c r="V512">
        <v>900</v>
      </c>
      <c r="W512">
        <v>300</v>
      </c>
      <c r="X512">
        <v>114500</v>
      </c>
      <c r="Y512">
        <v>92500</v>
      </c>
      <c r="Z512">
        <v>4000000</v>
      </c>
      <c r="AA512">
        <v>2</v>
      </c>
      <c r="AC512" t="s">
        <v>721</v>
      </c>
      <c r="AD512" t="s">
        <v>571</v>
      </c>
      <c r="AE512" s="12">
        <v>44412.486111111109</v>
      </c>
      <c r="AF512">
        <v>2647.2150000000001</v>
      </c>
      <c r="AG512" s="12">
        <v>44413.392361111109</v>
      </c>
      <c r="AH512" s="8">
        <v>2674.0940000000001</v>
      </c>
      <c r="AI512" s="13">
        <v>1.0200000000000001E-2</v>
      </c>
      <c r="AJ512">
        <v>15205.91</v>
      </c>
      <c r="AK512" s="13">
        <v>1.0200000000000001E-2</v>
      </c>
      <c r="AL512">
        <v>565.71720000000005</v>
      </c>
      <c r="AM512">
        <v>1497575.13</v>
      </c>
      <c r="AN512">
        <v>-2496918.4</v>
      </c>
      <c r="AO512" s="12">
        <v>50</v>
      </c>
      <c r="AP512">
        <v>304.12</v>
      </c>
      <c r="AQ512" s="13">
        <v>-2.0999999999999999E-3</v>
      </c>
      <c r="AR512" s="13">
        <v>1.41E-2</v>
      </c>
      <c r="AS512" t="s">
        <v>572</v>
      </c>
      <c r="AU512" s="2">
        <v>44413</v>
      </c>
      <c r="AV512" t="s">
        <v>64</v>
      </c>
      <c r="AW512">
        <v>2720.5</v>
      </c>
      <c r="AX512">
        <v>2729.6750000000002</v>
      </c>
      <c r="AZ512" s="2">
        <f t="shared" si="49"/>
        <v>44412</v>
      </c>
      <c r="BA512" t="s">
        <v>146</v>
      </c>
      <c r="BB512">
        <v>2647.2150000000001</v>
      </c>
      <c r="BC512" s="8">
        <v>2674.0940000000001</v>
      </c>
      <c r="BE512" t="str">
        <f t="shared" si="50"/>
        <v>HDFC44412</v>
      </c>
      <c r="BF512">
        <v>1</v>
      </c>
      <c r="BH512" t="str">
        <f t="shared" si="51"/>
        <v>EICHERMOT44413</v>
      </c>
      <c r="BI512">
        <v>1</v>
      </c>
      <c r="BL512" t="str">
        <f t="shared" si="52"/>
        <v>EICHERMOT44413</v>
      </c>
      <c r="BM512">
        <v>1</v>
      </c>
      <c r="BN512">
        <f t="shared" si="53"/>
        <v>1</v>
      </c>
      <c r="BR512" t="str">
        <f t="shared" si="54"/>
        <v>HDFC44412</v>
      </c>
      <c r="BS512">
        <v>1</v>
      </c>
      <c r="BT512">
        <f t="shared" si="55"/>
        <v>1</v>
      </c>
      <c r="BY512" s="12"/>
      <c r="CA512" s="12"/>
      <c r="CC512" s="13"/>
      <c r="CE512" s="13"/>
      <c r="CI512" s="12"/>
      <c r="CK512" s="13"/>
      <c r="CL512" s="13"/>
    </row>
    <row r="513" spans="1:90" x14ac:dyDescent="0.45">
      <c r="A513">
        <v>3</v>
      </c>
      <c r="B513" s="2">
        <v>44413</v>
      </c>
      <c r="C513" s="2">
        <v>44414</v>
      </c>
      <c r="D513" t="s">
        <v>27</v>
      </c>
      <c r="E513" t="s">
        <v>156</v>
      </c>
      <c r="F513" t="s">
        <v>389</v>
      </c>
      <c r="G513">
        <v>2800</v>
      </c>
      <c r="H513">
        <v>8400</v>
      </c>
      <c r="I513">
        <v>3</v>
      </c>
      <c r="J513">
        <v>213.35</v>
      </c>
      <c r="K513">
        <v>1792140</v>
      </c>
      <c r="L513">
        <v>216.25</v>
      </c>
      <c r="M513">
        <v>24360.000000000047</v>
      </c>
      <c r="N513">
        <v>487.16640000000001</v>
      </c>
      <c r="O513">
        <v>23872.833600000049</v>
      </c>
      <c r="P513">
        <v>1816500</v>
      </c>
      <c r="Q513" t="s">
        <v>93</v>
      </c>
      <c r="R513">
        <v>1</v>
      </c>
      <c r="S513">
        <v>0</v>
      </c>
      <c r="T513">
        <v>1</v>
      </c>
      <c r="U513">
        <v>0</v>
      </c>
      <c r="V513">
        <v>900</v>
      </c>
      <c r="W513">
        <v>300</v>
      </c>
      <c r="X513">
        <v>114000</v>
      </c>
      <c r="Y513">
        <v>92500</v>
      </c>
      <c r="Z513">
        <v>4000000</v>
      </c>
      <c r="AA513">
        <v>2</v>
      </c>
      <c r="AC513" t="s">
        <v>668</v>
      </c>
      <c r="AD513" t="s">
        <v>571</v>
      </c>
      <c r="AE513" s="12">
        <v>44412.486111111109</v>
      </c>
      <c r="AF513">
        <v>396.54820000000001</v>
      </c>
      <c r="AG513" s="12">
        <v>44413.395833333336</v>
      </c>
      <c r="AH513" s="8">
        <v>388.46120000000002</v>
      </c>
      <c r="AI513" s="13">
        <v>-2.0400000000000001E-2</v>
      </c>
      <c r="AJ513">
        <v>-30540.78</v>
      </c>
      <c r="AK513" s="13">
        <v>-2.0400000000000001E-2</v>
      </c>
      <c r="AL513">
        <v>3776.5279999999998</v>
      </c>
      <c r="AM513">
        <v>1497575.13</v>
      </c>
      <c r="AN513">
        <v>-2527459.1800000002</v>
      </c>
      <c r="AO513" s="12">
        <v>51</v>
      </c>
      <c r="AP513">
        <v>-598.84</v>
      </c>
      <c r="AQ513" s="13">
        <v>-2.6200000000000001E-2</v>
      </c>
      <c r="AR513" s="13">
        <v>2.3999999999999998E-3</v>
      </c>
      <c r="AS513" t="s">
        <v>572</v>
      </c>
      <c r="AU513" s="2">
        <v>44413</v>
      </c>
      <c r="AV513" t="s">
        <v>156</v>
      </c>
      <c r="AW513">
        <v>213.35</v>
      </c>
      <c r="AX513">
        <v>216.25</v>
      </c>
      <c r="AZ513" s="2">
        <f t="shared" si="49"/>
        <v>44412</v>
      </c>
      <c r="BA513" t="s">
        <v>164</v>
      </c>
      <c r="BB513">
        <v>396.54820000000001</v>
      </c>
      <c r="BC513" s="8">
        <v>388.46120000000002</v>
      </c>
      <c r="BE513" t="str">
        <f t="shared" si="50"/>
        <v>GRANULES44412</v>
      </c>
      <c r="BF513">
        <v>1</v>
      </c>
      <c r="BH513" t="str">
        <f t="shared" si="51"/>
        <v>INDUSTOWER44413</v>
      </c>
      <c r="BI513">
        <v>1</v>
      </c>
      <c r="BL513" t="str">
        <f t="shared" si="52"/>
        <v>INDUSTOWER44413</v>
      </c>
      <c r="BM513">
        <v>1</v>
      </c>
      <c r="BN513">
        <f t="shared" si="53"/>
        <v>1</v>
      </c>
      <c r="BR513" t="str">
        <f t="shared" si="54"/>
        <v>GRANULES44412</v>
      </c>
      <c r="BS513">
        <v>1</v>
      </c>
      <c r="BT513">
        <f t="shared" si="55"/>
        <v>1</v>
      </c>
      <c r="BY513" s="12"/>
      <c r="CA513" s="12"/>
      <c r="CC513" s="13"/>
      <c r="CE513" s="13"/>
      <c r="CI513" s="12"/>
      <c r="CK513" s="13"/>
      <c r="CL513" s="13"/>
    </row>
    <row r="514" spans="1:90" x14ac:dyDescent="0.45">
      <c r="A514">
        <v>1</v>
      </c>
      <c r="B514" s="2">
        <v>44414</v>
      </c>
      <c r="C514" s="2">
        <v>44417</v>
      </c>
      <c r="D514" t="s">
        <v>27</v>
      </c>
      <c r="E514" t="s">
        <v>63</v>
      </c>
      <c r="F514" t="s">
        <v>384</v>
      </c>
      <c r="G514">
        <v>500</v>
      </c>
      <c r="H514">
        <v>1000</v>
      </c>
      <c r="I514">
        <v>2</v>
      </c>
      <c r="J514">
        <v>1492.45</v>
      </c>
      <c r="K514">
        <v>1492450</v>
      </c>
      <c r="L514">
        <v>1528.3</v>
      </c>
      <c r="M514">
        <v>35849.999999999913</v>
      </c>
      <c r="N514">
        <v>407.80124999999998</v>
      </c>
      <c r="O514">
        <v>35442.198749999916</v>
      </c>
      <c r="P514">
        <v>1528300</v>
      </c>
      <c r="Q514" t="s">
        <v>93</v>
      </c>
      <c r="R514">
        <v>1</v>
      </c>
      <c r="S514">
        <v>0</v>
      </c>
      <c r="T514">
        <v>2</v>
      </c>
      <c r="U514">
        <v>0</v>
      </c>
      <c r="V514">
        <v>900</v>
      </c>
      <c r="W514">
        <v>300</v>
      </c>
      <c r="X514">
        <v>114000</v>
      </c>
      <c r="Y514">
        <v>92500</v>
      </c>
      <c r="Z514">
        <v>4000000</v>
      </c>
      <c r="AA514">
        <v>2</v>
      </c>
      <c r="AC514" t="s">
        <v>596</v>
      </c>
      <c r="AD514" t="s">
        <v>571</v>
      </c>
      <c r="AE514" s="12">
        <v>44412.486111111109</v>
      </c>
      <c r="AF514">
        <v>674.82590000000005</v>
      </c>
      <c r="AG514" s="12">
        <v>44413.395833333336</v>
      </c>
      <c r="AH514" s="8">
        <v>660.58870000000002</v>
      </c>
      <c r="AI514" s="13">
        <v>-2.1100000000000001E-2</v>
      </c>
      <c r="AJ514">
        <v>-31595.22</v>
      </c>
      <c r="AK514" s="13">
        <v>-2.1100000000000001E-2</v>
      </c>
      <c r="AL514">
        <v>2219.2020000000002</v>
      </c>
      <c r="AM514">
        <v>1497575.13</v>
      </c>
      <c r="AN514">
        <v>-2559054.41</v>
      </c>
      <c r="AO514" s="12">
        <v>51</v>
      </c>
      <c r="AP514">
        <v>-619.51</v>
      </c>
      <c r="AQ514" s="13">
        <v>-2.1100000000000001E-2</v>
      </c>
      <c r="AR514" s="13">
        <v>7.6E-3</v>
      </c>
      <c r="AS514" t="s">
        <v>572</v>
      </c>
      <c r="AU514" s="2">
        <v>44414</v>
      </c>
      <c r="AV514" t="s">
        <v>63</v>
      </c>
      <c r="AW514">
        <v>1492.45</v>
      </c>
      <c r="AX514">
        <v>1528.3</v>
      </c>
      <c r="AZ514" s="2">
        <f t="shared" si="49"/>
        <v>44412</v>
      </c>
      <c r="BA514" t="s">
        <v>44</v>
      </c>
      <c r="BB514">
        <v>674.82590000000005</v>
      </c>
      <c r="BC514" s="8">
        <v>660.58870000000002</v>
      </c>
      <c r="BE514" t="str">
        <f t="shared" si="50"/>
        <v>ICICIPRULI44412</v>
      </c>
      <c r="BF514">
        <v>1</v>
      </c>
      <c r="BH514" t="str">
        <f t="shared" si="51"/>
        <v>ADANIENT44414</v>
      </c>
      <c r="BI514">
        <v>1</v>
      </c>
      <c r="BL514" t="str">
        <f t="shared" si="52"/>
        <v>ADANIENT44414</v>
      </c>
      <c r="BM514">
        <v>1</v>
      </c>
      <c r="BN514">
        <f t="shared" si="53"/>
        <v>1</v>
      </c>
      <c r="BR514" t="str">
        <f t="shared" si="54"/>
        <v>ICICIPRULI44412</v>
      </c>
      <c r="BS514">
        <v>1</v>
      </c>
      <c r="BT514">
        <f t="shared" si="55"/>
        <v>1</v>
      </c>
      <c r="BY514" s="12"/>
      <c r="CA514" s="12"/>
      <c r="CC514" s="13"/>
      <c r="CE514" s="13"/>
      <c r="CI514" s="12"/>
      <c r="CK514" s="13"/>
      <c r="CL514" s="13"/>
    </row>
    <row r="515" spans="1:90" x14ac:dyDescent="0.45">
      <c r="A515">
        <v>2</v>
      </c>
      <c r="B515" s="2">
        <v>44414</v>
      </c>
      <c r="C515" s="2">
        <v>44417</v>
      </c>
      <c r="D515" t="s">
        <v>27</v>
      </c>
      <c r="E515" t="s">
        <v>166</v>
      </c>
      <c r="F515" t="s">
        <v>477</v>
      </c>
      <c r="G515">
        <v>500</v>
      </c>
      <c r="H515">
        <v>1500</v>
      </c>
      <c r="I515">
        <v>3</v>
      </c>
      <c r="J515">
        <v>1277.45</v>
      </c>
      <c r="K515">
        <v>1916175</v>
      </c>
      <c r="L515">
        <v>1254.95</v>
      </c>
      <c r="M515">
        <v>-33750</v>
      </c>
      <c r="N515">
        <v>512.81100000000004</v>
      </c>
      <c r="O515">
        <v>-34262.811000000002</v>
      </c>
      <c r="P515">
        <v>1882425</v>
      </c>
      <c r="Q515" t="s">
        <v>93</v>
      </c>
      <c r="R515">
        <v>1</v>
      </c>
      <c r="S515">
        <v>0</v>
      </c>
      <c r="T515">
        <v>1</v>
      </c>
      <c r="U515">
        <v>0</v>
      </c>
      <c r="V515">
        <v>900</v>
      </c>
      <c r="W515">
        <v>300</v>
      </c>
      <c r="X515">
        <v>114000</v>
      </c>
      <c r="Y515">
        <v>92500</v>
      </c>
      <c r="Z515">
        <v>4000000</v>
      </c>
      <c r="AA515">
        <v>2</v>
      </c>
      <c r="AC515" t="s">
        <v>586</v>
      </c>
      <c r="AD515" t="s">
        <v>571</v>
      </c>
      <c r="AE515" s="12">
        <v>44413.486111111109</v>
      </c>
      <c r="AF515">
        <v>213.43279999999999</v>
      </c>
      <c r="AG515" s="12">
        <v>44414.392361111109</v>
      </c>
      <c r="AH515" s="8">
        <v>216.39169999999999</v>
      </c>
      <c r="AI515" s="13">
        <v>1.3899999999999999E-2</v>
      </c>
      <c r="AJ515">
        <v>20631.330000000002</v>
      </c>
      <c r="AK515" s="13">
        <v>1.3899999999999999E-2</v>
      </c>
      <c r="AL515">
        <v>6972.634</v>
      </c>
      <c r="AM515">
        <v>1488189.13</v>
      </c>
      <c r="AN515">
        <v>-2538423.08</v>
      </c>
      <c r="AO515" s="12">
        <v>50</v>
      </c>
      <c r="AP515">
        <v>412.63</v>
      </c>
      <c r="AQ515" s="13">
        <v>-6.7000000000000002E-3</v>
      </c>
      <c r="AR515" s="13">
        <v>4.9500000000000002E-2</v>
      </c>
      <c r="AS515" t="s">
        <v>572</v>
      </c>
      <c r="AU515" s="2">
        <v>44414</v>
      </c>
      <c r="AV515" t="s">
        <v>166</v>
      </c>
      <c r="AW515">
        <v>1277.45</v>
      </c>
      <c r="AX515">
        <v>1254.95</v>
      </c>
      <c r="AZ515" s="2">
        <f t="shared" si="49"/>
        <v>44413</v>
      </c>
      <c r="BA515" t="s">
        <v>156</v>
      </c>
      <c r="BB515">
        <v>213.43279999999999</v>
      </c>
      <c r="BC515" s="8">
        <v>216.39169999999999</v>
      </c>
      <c r="BE515" t="str">
        <f t="shared" si="50"/>
        <v>INDUSTOWER44413</v>
      </c>
      <c r="BF515">
        <v>1</v>
      </c>
      <c r="BH515" t="str">
        <f t="shared" si="51"/>
        <v>AUBANK44414</v>
      </c>
      <c r="BI515">
        <v>1</v>
      </c>
      <c r="BL515" t="str">
        <f t="shared" si="52"/>
        <v>AUBANK44414</v>
      </c>
      <c r="BM515">
        <v>1</v>
      </c>
      <c r="BN515">
        <f t="shared" si="53"/>
        <v>1</v>
      </c>
      <c r="BR515" t="str">
        <f t="shared" si="54"/>
        <v>INDUSTOWER44413</v>
      </c>
      <c r="BS515">
        <v>1</v>
      </c>
      <c r="BT515">
        <f t="shared" si="55"/>
        <v>1</v>
      </c>
      <c r="BY515" s="12"/>
      <c r="CA515" s="12"/>
      <c r="CC515" s="13"/>
      <c r="CE515" s="13"/>
      <c r="CI515" s="12"/>
      <c r="CK515" s="13"/>
      <c r="CL515" s="13"/>
    </row>
    <row r="516" spans="1:90" x14ac:dyDescent="0.45">
      <c r="A516">
        <v>3</v>
      </c>
      <c r="B516" s="2">
        <v>44414</v>
      </c>
      <c r="C516" s="2">
        <v>44417</v>
      </c>
      <c r="D516" t="s">
        <v>27</v>
      </c>
      <c r="E516" t="s">
        <v>61</v>
      </c>
      <c r="F516" t="s">
        <v>524</v>
      </c>
      <c r="G516">
        <v>950</v>
      </c>
      <c r="H516">
        <v>3702</v>
      </c>
      <c r="I516">
        <v>3.8968421052631581</v>
      </c>
      <c r="J516">
        <v>613.29999999999995</v>
      </c>
      <c r="K516">
        <v>2270436.5999999996</v>
      </c>
      <c r="L516">
        <v>606.35</v>
      </c>
      <c r="M516">
        <v>-25728.899999999747</v>
      </c>
      <c r="N516">
        <v>609.54448049999996</v>
      </c>
      <c r="O516">
        <v>-26338.444480499747</v>
      </c>
      <c r="P516">
        <v>2244707.7000000002</v>
      </c>
      <c r="Q516" t="s">
        <v>93</v>
      </c>
      <c r="R516">
        <v>1</v>
      </c>
      <c r="S516">
        <v>0</v>
      </c>
      <c r="T516">
        <v>1</v>
      </c>
      <c r="U516">
        <v>0</v>
      </c>
      <c r="V516">
        <v>900</v>
      </c>
      <c r="W516">
        <v>300</v>
      </c>
      <c r="X516">
        <v>114000</v>
      </c>
      <c r="Y516">
        <v>92500</v>
      </c>
      <c r="Z516">
        <v>4000000</v>
      </c>
      <c r="AA516">
        <v>2</v>
      </c>
      <c r="AC516" t="s">
        <v>722</v>
      </c>
      <c r="AD516" t="s">
        <v>571</v>
      </c>
      <c r="AE516" s="12">
        <v>44413.486111111109</v>
      </c>
      <c r="AF516">
        <v>600.83529999999996</v>
      </c>
      <c r="AG516" s="12">
        <v>44414.395833333336</v>
      </c>
      <c r="AH516" s="8">
        <v>599.30010000000004</v>
      </c>
      <c r="AI516" s="13">
        <v>-2.5999999999999999E-3</v>
      </c>
      <c r="AJ516">
        <v>-3802.49</v>
      </c>
      <c r="AK516" s="13">
        <v>-2.5999999999999999E-3</v>
      </c>
      <c r="AL516">
        <v>2476.8670000000002</v>
      </c>
      <c r="AM516">
        <v>1488189.13</v>
      </c>
      <c r="AN516">
        <v>-2542225.5699999998</v>
      </c>
      <c r="AO516" s="12">
        <v>51</v>
      </c>
      <c r="AP516">
        <v>-74.56</v>
      </c>
      <c r="AQ516" s="13">
        <v>-1.7999999999999999E-2</v>
      </c>
      <c r="AR516" s="13">
        <v>3.1300000000000001E-2</v>
      </c>
      <c r="AS516" t="s">
        <v>572</v>
      </c>
      <c r="AU516" s="2">
        <v>44414</v>
      </c>
      <c r="AV516" t="s">
        <v>61</v>
      </c>
      <c r="AW516">
        <v>613.29999999999995</v>
      </c>
      <c r="AX516">
        <v>606.35</v>
      </c>
      <c r="AZ516" s="2">
        <f t="shared" si="49"/>
        <v>44413</v>
      </c>
      <c r="BA516" t="s">
        <v>61</v>
      </c>
      <c r="BB516">
        <v>600.83529999999996</v>
      </c>
      <c r="BC516" s="8">
        <v>599.30010000000004</v>
      </c>
      <c r="BE516" t="str">
        <f t="shared" si="50"/>
        <v>BHARTIARTL44413</v>
      </c>
      <c r="BF516">
        <v>1</v>
      </c>
      <c r="BH516" t="str">
        <f t="shared" si="51"/>
        <v>BHARTIARTL44414</v>
      </c>
      <c r="BI516">
        <v>1</v>
      </c>
      <c r="BL516" t="str">
        <f t="shared" si="52"/>
        <v>BHARTIARTL44414</v>
      </c>
      <c r="BM516">
        <v>1</v>
      </c>
      <c r="BN516">
        <f t="shared" si="53"/>
        <v>1</v>
      </c>
      <c r="BR516" t="str">
        <f t="shared" si="54"/>
        <v>BHARTIARTL44413</v>
      </c>
      <c r="BS516">
        <v>1</v>
      </c>
      <c r="BT516">
        <f t="shared" si="55"/>
        <v>1</v>
      </c>
      <c r="BY516" s="12"/>
      <c r="CA516" s="12"/>
      <c r="CC516" s="13"/>
      <c r="CE516" s="13"/>
      <c r="CI516" s="12"/>
      <c r="CK516" s="13"/>
      <c r="CL516" s="13"/>
    </row>
    <row r="517" spans="1:90" x14ac:dyDescent="0.45">
      <c r="A517">
        <v>4</v>
      </c>
      <c r="B517" s="2">
        <v>44414</v>
      </c>
      <c r="C517" s="2">
        <v>44417</v>
      </c>
      <c r="D517" t="s">
        <v>27</v>
      </c>
      <c r="E517" t="s">
        <v>56</v>
      </c>
      <c r="F517" t="s">
        <v>418</v>
      </c>
      <c r="G517">
        <v>70000</v>
      </c>
      <c r="H517">
        <v>280000</v>
      </c>
      <c r="I517">
        <v>4</v>
      </c>
      <c r="J517">
        <v>6.8125</v>
      </c>
      <c r="K517">
        <v>1907500</v>
      </c>
      <c r="L517">
        <v>7.45</v>
      </c>
      <c r="M517">
        <v>178500.00000000006</v>
      </c>
      <c r="N517">
        <v>539.12250000000006</v>
      </c>
      <c r="O517">
        <v>177960.87750000006</v>
      </c>
      <c r="P517">
        <v>2086000</v>
      </c>
      <c r="Q517" t="s">
        <v>93</v>
      </c>
      <c r="R517">
        <v>2</v>
      </c>
      <c r="S517">
        <v>1</v>
      </c>
      <c r="T517">
        <v>1</v>
      </c>
      <c r="U517">
        <v>0</v>
      </c>
      <c r="V517">
        <v>900</v>
      </c>
      <c r="W517">
        <v>300</v>
      </c>
      <c r="X517">
        <v>114500</v>
      </c>
      <c r="Y517">
        <v>92500</v>
      </c>
      <c r="Z517">
        <v>4000000</v>
      </c>
      <c r="AA517">
        <v>2</v>
      </c>
      <c r="AC517" t="s">
        <v>605</v>
      </c>
      <c r="AD517" t="s">
        <v>571</v>
      </c>
      <c r="AE517" s="12">
        <v>44413.489583333336</v>
      </c>
      <c r="AF517">
        <v>2721.848</v>
      </c>
      <c r="AG517" s="12">
        <v>44414.395833333336</v>
      </c>
      <c r="AH517" s="8">
        <v>2726.221</v>
      </c>
      <c r="AI517" s="13">
        <v>1.6000000000000001E-3</v>
      </c>
      <c r="AJ517">
        <v>2387.52</v>
      </c>
      <c r="AK517" s="13">
        <v>1.6000000000000001E-3</v>
      </c>
      <c r="AL517">
        <v>545.96910000000003</v>
      </c>
      <c r="AM517">
        <v>1486045.13</v>
      </c>
      <c r="AN517">
        <v>-2539838.04</v>
      </c>
      <c r="AO517" s="12">
        <v>50</v>
      </c>
      <c r="AP517">
        <v>47.75</v>
      </c>
      <c r="AQ517" s="13">
        <v>-9.7999999999999997E-3</v>
      </c>
      <c r="AR517" s="13">
        <v>5.8999999999999999E-3</v>
      </c>
      <c r="AS517" t="s">
        <v>572</v>
      </c>
      <c r="AU517" s="2">
        <v>44414</v>
      </c>
      <c r="AV517" t="s">
        <v>56</v>
      </c>
      <c r="AW517">
        <v>6.8125</v>
      </c>
      <c r="AX517">
        <v>7.45</v>
      </c>
      <c r="AZ517" s="2">
        <f t="shared" si="49"/>
        <v>44413</v>
      </c>
      <c r="BA517" t="s">
        <v>64</v>
      </c>
      <c r="BB517">
        <v>2721.848</v>
      </c>
      <c r="BC517" s="8">
        <v>2726.221</v>
      </c>
      <c r="BE517" t="str">
        <f t="shared" si="50"/>
        <v>EICHERMOT44413</v>
      </c>
      <c r="BF517">
        <v>1</v>
      </c>
      <c r="BH517" t="str">
        <f t="shared" si="51"/>
        <v>IDEA44414</v>
      </c>
      <c r="BI517">
        <v>1</v>
      </c>
      <c r="BL517" t="str">
        <f t="shared" si="52"/>
        <v>IDEA44414</v>
      </c>
      <c r="BM517">
        <v>1</v>
      </c>
      <c r="BN517">
        <f t="shared" si="53"/>
        <v>1</v>
      </c>
      <c r="BR517" t="str">
        <f t="shared" si="54"/>
        <v>EICHERMOT44413</v>
      </c>
      <c r="BS517">
        <v>1</v>
      </c>
      <c r="BT517">
        <f t="shared" si="55"/>
        <v>1</v>
      </c>
      <c r="BY517" s="12"/>
      <c r="CA517" s="12"/>
      <c r="CC517" s="13"/>
      <c r="CE517" s="13"/>
      <c r="CI517" s="12"/>
      <c r="CK517" s="13"/>
      <c r="CL517" s="13"/>
    </row>
    <row r="518" spans="1:90" x14ac:dyDescent="0.45">
      <c r="A518">
        <v>1</v>
      </c>
      <c r="B518" s="2">
        <v>44417</v>
      </c>
      <c r="C518" s="2">
        <v>44418</v>
      </c>
      <c r="D518" t="s">
        <v>27</v>
      </c>
      <c r="E518" t="s">
        <v>67</v>
      </c>
      <c r="F518" t="s">
        <v>401</v>
      </c>
      <c r="G518">
        <v>275</v>
      </c>
      <c r="H518">
        <v>825</v>
      </c>
      <c r="I518">
        <v>3</v>
      </c>
      <c r="J518">
        <v>2802.6</v>
      </c>
      <c r="K518">
        <v>2312145</v>
      </c>
      <c r="L518">
        <v>2772.15</v>
      </c>
      <c r="M518">
        <v>-25121.249999999851</v>
      </c>
      <c r="N518">
        <v>620.88778124999999</v>
      </c>
      <c r="O518">
        <v>-25742.13778124985</v>
      </c>
      <c r="P518">
        <v>2287023.75</v>
      </c>
      <c r="Q518" t="s">
        <v>93</v>
      </c>
      <c r="R518">
        <v>1</v>
      </c>
      <c r="S518">
        <v>0</v>
      </c>
      <c r="T518">
        <v>1</v>
      </c>
      <c r="U518">
        <v>0</v>
      </c>
      <c r="V518">
        <v>900</v>
      </c>
      <c r="W518">
        <v>300</v>
      </c>
      <c r="X518">
        <v>102500</v>
      </c>
      <c r="Y518">
        <v>92500</v>
      </c>
      <c r="Z518">
        <v>4000000</v>
      </c>
      <c r="AA518">
        <v>2</v>
      </c>
      <c r="AC518" t="s">
        <v>722</v>
      </c>
      <c r="AD518" t="s">
        <v>571</v>
      </c>
      <c r="AE518" s="12">
        <v>44414.486111111109</v>
      </c>
      <c r="AF518">
        <v>613.50660000000005</v>
      </c>
      <c r="AG518" s="12">
        <v>44417.392361111109</v>
      </c>
      <c r="AH518" s="8">
        <v>606.07209999999998</v>
      </c>
      <c r="AI518" s="13">
        <v>-1.21E-2</v>
      </c>
      <c r="AJ518">
        <v>-18080.52</v>
      </c>
      <c r="AK518" s="13">
        <v>-1.21E-2</v>
      </c>
      <c r="AL518">
        <v>2431.9749999999999</v>
      </c>
      <c r="AM518">
        <v>1492032.5</v>
      </c>
      <c r="AN518">
        <v>-2557918.56</v>
      </c>
      <c r="AO518" s="12">
        <v>50</v>
      </c>
      <c r="AP518">
        <v>-361.61</v>
      </c>
      <c r="AQ518" s="13">
        <v>-1.3899999999999999E-2</v>
      </c>
      <c r="AR518" s="13">
        <v>3.2000000000000002E-3</v>
      </c>
      <c r="AS518" t="s">
        <v>572</v>
      </c>
      <c r="AU518" s="2">
        <v>44417</v>
      </c>
      <c r="AV518" t="s">
        <v>67</v>
      </c>
      <c r="AW518">
        <v>2802.6</v>
      </c>
      <c r="AX518">
        <v>2772.15</v>
      </c>
      <c r="AZ518" s="2">
        <f t="shared" si="49"/>
        <v>44414</v>
      </c>
      <c r="BA518" t="s">
        <v>61</v>
      </c>
      <c r="BB518">
        <v>613.50660000000005</v>
      </c>
      <c r="BC518" s="8">
        <v>606.07209999999998</v>
      </c>
      <c r="BE518" t="str">
        <f t="shared" si="50"/>
        <v>BHARTIARTL44414</v>
      </c>
      <c r="BF518">
        <v>1</v>
      </c>
      <c r="BH518" t="str">
        <f t="shared" si="51"/>
        <v>PEL44417</v>
      </c>
      <c r="BI518">
        <v>1</v>
      </c>
      <c r="BL518" t="str">
        <f t="shared" si="52"/>
        <v>PEL44417</v>
      </c>
      <c r="BM518">
        <v>1</v>
      </c>
      <c r="BN518">
        <f t="shared" si="53"/>
        <v>1</v>
      </c>
      <c r="BR518" t="str">
        <f t="shared" si="54"/>
        <v>BHARTIARTL44414</v>
      </c>
      <c r="BS518">
        <v>1</v>
      </c>
      <c r="BT518">
        <f t="shared" si="55"/>
        <v>1</v>
      </c>
      <c r="BY518" s="12"/>
      <c r="CA518" s="12"/>
      <c r="CC518" s="13"/>
      <c r="CE518" s="13"/>
      <c r="CI518" s="12"/>
      <c r="CK518" s="13"/>
      <c r="CL518" s="13"/>
    </row>
    <row r="519" spans="1:90" x14ac:dyDescent="0.45">
      <c r="A519">
        <v>2</v>
      </c>
      <c r="B519" s="2">
        <v>44417</v>
      </c>
      <c r="C519" s="2">
        <v>44418</v>
      </c>
      <c r="D519" t="s">
        <v>27</v>
      </c>
      <c r="E519" t="s">
        <v>41</v>
      </c>
      <c r="F519" t="s">
        <v>405</v>
      </c>
      <c r="G519">
        <v>3000</v>
      </c>
      <c r="H519">
        <v>9000</v>
      </c>
      <c r="I519">
        <v>3</v>
      </c>
      <c r="J519">
        <v>196.6</v>
      </c>
      <c r="K519">
        <v>1769400</v>
      </c>
      <c r="L519">
        <v>192.36666667</v>
      </c>
      <c r="M519">
        <v>-38099.999969999939</v>
      </c>
      <c r="N519">
        <v>472.59450000404996</v>
      </c>
      <c r="O519">
        <v>-38572.594470003991</v>
      </c>
      <c r="P519">
        <v>1731300.00003</v>
      </c>
      <c r="Q519" t="s">
        <v>93</v>
      </c>
      <c r="R519">
        <v>2</v>
      </c>
      <c r="S519">
        <v>1</v>
      </c>
      <c r="T519">
        <v>2</v>
      </c>
      <c r="U519">
        <v>0</v>
      </c>
      <c r="V519">
        <v>900</v>
      </c>
      <c r="W519">
        <v>300</v>
      </c>
      <c r="X519">
        <v>103000</v>
      </c>
      <c r="Y519">
        <v>92500</v>
      </c>
      <c r="Z519">
        <v>4000000</v>
      </c>
      <c r="AA519">
        <v>2</v>
      </c>
      <c r="AC519" t="s">
        <v>614</v>
      </c>
      <c r="AD519" t="s">
        <v>571</v>
      </c>
      <c r="AE519" s="12">
        <v>44414.489583333336</v>
      </c>
      <c r="AF519">
        <v>6.8434600000000003</v>
      </c>
      <c r="AG519" s="12">
        <v>44417.392361111109</v>
      </c>
      <c r="AH519" s="8">
        <v>7.4571139999999998</v>
      </c>
      <c r="AI519" s="13">
        <v>8.9700000000000002E-2</v>
      </c>
      <c r="AJ519">
        <v>133458.04</v>
      </c>
      <c r="AK519" s="13">
        <v>8.9700000000000002E-2</v>
      </c>
      <c r="AL519">
        <v>217480.9</v>
      </c>
      <c r="AM519">
        <v>1488321.88</v>
      </c>
      <c r="AN519">
        <v>-2424460.52</v>
      </c>
      <c r="AO519" s="12">
        <v>49</v>
      </c>
      <c r="AP519">
        <v>2723.63</v>
      </c>
      <c r="AQ519" s="13">
        <v>-1.37E-2</v>
      </c>
      <c r="AR519" s="13">
        <v>0.1105</v>
      </c>
      <c r="AS519" t="s">
        <v>572</v>
      </c>
      <c r="AU519" s="2">
        <v>44417</v>
      </c>
      <c r="AV519" t="s">
        <v>41</v>
      </c>
      <c r="AW519">
        <v>196.6</v>
      </c>
      <c r="AX519">
        <v>192.36666667</v>
      </c>
      <c r="AZ519" s="2">
        <f t="shared" si="49"/>
        <v>44414</v>
      </c>
      <c r="BA519" t="s">
        <v>56</v>
      </c>
      <c r="BB519">
        <v>6.8434600000000003</v>
      </c>
      <c r="BC519" s="8">
        <v>7.4571139999999998</v>
      </c>
      <c r="BE519" t="str">
        <f t="shared" si="50"/>
        <v>IDEA44414</v>
      </c>
      <c r="BF519">
        <v>1</v>
      </c>
      <c r="BH519" t="str">
        <f t="shared" si="51"/>
        <v>ZEEL44417</v>
      </c>
      <c r="BI519">
        <v>1</v>
      </c>
      <c r="BL519" t="str">
        <f t="shared" si="52"/>
        <v>ZEEL44417</v>
      </c>
      <c r="BM519">
        <v>1</v>
      </c>
      <c r="BN519">
        <f t="shared" si="53"/>
        <v>1</v>
      </c>
      <c r="BR519" t="str">
        <f t="shared" si="54"/>
        <v>IDEA44414</v>
      </c>
      <c r="BS519">
        <v>1</v>
      </c>
      <c r="BT519">
        <f t="shared" si="55"/>
        <v>1</v>
      </c>
      <c r="BY519" s="12"/>
      <c r="CA519" s="12"/>
      <c r="CC519" s="13"/>
      <c r="CE519" s="13"/>
      <c r="CI519" s="12"/>
      <c r="CK519" s="13"/>
      <c r="CL519" s="13"/>
    </row>
    <row r="520" spans="1:90" x14ac:dyDescent="0.45">
      <c r="A520">
        <v>1</v>
      </c>
      <c r="B520" s="2">
        <v>44418</v>
      </c>
      <c r="C520" s="2">
        <v>44419</v>
      </c>
      <c r="D520" t="s">
        <v>27</v>
      </c>
      <c r="E520" t="s">
        <v>99</v>
      </c>
      <c r="F520" t="s">
        <v>444</v>
      </c>
      <c r="G520">
        <v>550</v>
      </c>
      <c r="H520">
        <v>1650</v>
      </c>
      <c r="I520">
        <v>3</v>
      </c>
      <c r="J520">
        <v>1261.3499999999999</v>
      </c>
      <c r="K520">
        <v>2081227.4999999998</v>
      </c>
      <c r="L520">
        <v>1265.0999999999999</v>
      </c>
      <c r="M520">
        <v>6187.5</v>
      </c>
      <c r="N520">
        <v>562.76673749999998</v>
      </c>
      <c r="O520">
        <v>5624.7332624999999</v>
      </c>
      <c r="P520">
        <v>2087414.9999999998</v>
      </c>
      <c r="Q520" t="s">
        <v>93</v>
      </c>
      <c r="R520">
        <v>1</v>
      </c>
      <c r="S520">
        <v>0</v>
      </c>
      <c r="T520">
        <v>1</v>
      </c>
      <c r="U520">
        <v>0</v>
      </c>
      <c r="V520">
        <v>900</v>
      </c>
      <c r="W520">
        <v>300</v>
      </c>
      <c r="X520">
        <v>114000</v>
      </c>
      <c r="Y520">
        <v>92500</v>
      </c>
      <c r="Z520">
        <v>4000000</v>
      </c>
      <c r="AA520">
        <v>2</v>
      </c>
      <c r="AC520" t="s">
        <v>579</v>
      </c>
      <c r="AD520" t="s">
        <v>571</v>
      </c>
      <c r="AE520" s="12">
        <v>44414.486111111109</v>
      </c>
      <c r="AF520">
        <v>1492.269</v>
      </c>
      <c r="AG520" s="12">
        <v>44417.395833333336</v>
      </c>
      <c r="AH520" s="8">
        <v>1526.8219999999999</v>
      </c>
      <c r="AI520" s="13">
        <v>2.3199999999999998E-2</v>
      </c>
      <c r="AJ520">
        <v>34547.519999999997</v>
      </c>
      <c r="AK520" s="13">
        <v>2.3199999999999998E-2</v>
      </c>
      <c r="AL520">
        <v>999.8415</v>
      </c>
      <c r="AM520">
        <v>1492032.38</v>
      </c>
      <c r="AN520">
        <v>-2389913</v>
      </c>
      <c r="AO520" s="12">
        <v>51</v>
      </c>
      <c r="AP520">
        <v>677.4</v>
      </c>
      <c r="AQ520" s="13">
        <v>-3.2000000000000002E-3</v>
      </c>
      <c r="AR520" s="13">
        <v>4.7E-2</v>
      </c>
      <c r="AS520" t="s">
        <v>572</v>
      </c>
      <c r="AU520" s="2">
        <v>44418</v>
      </c>
      <c r="AV520" t="s">
        <v>99</v>
      </c>
      <c r="AW520">
        <v>1261.3499999999999</v>
      </c>
      <c r="AX520">
        <v>1265.0999999999999</v>
      </c>
      <c r="AZ520" s="2">
        <f t="shared" si="49"/>
        <v>44414</v>
      </c>
      <c r="BA520" t="s">
        <v>63</v>
      </c>
      <c r="BB520">
        <v>1492.269</v>
      </c>
      <c r="BC520" s="8">
        <v>1526.8219999999999</v>
      </c>
      <c r="BE520" t="str">
        <f t="shared" si="50"/>
        <v>ADANIENT44414</v>
      </c>
      <c r="BF520">
        <v>1</v>
      </c>
      <c r="BH520" t="str">
        <f t="shared" si="51"/>
        <v>ESCORTS44418</v>
      </c>
      <c r="BI520">
        <v>1</v>
      </c>
      <c r="BL520" t="str">
        <f t="shared" si="52"/>
        <v>ESCORTS44418</v>
      </c>
      <c r="BM520">
        <v>1</v>
      </c>
      <c r="BN520" t="str">
        <f t="shared" si="53"/>
        <v>ERROR</v>
      </c>
      <c r="BR520" t="str">
        <f t="shared" si="54"/>
        <v>ADANIENT44414</v>
      </c>
      <c r="BS520">
        <v>1</v>
      </c>
      <c r="BT520">
        <f t="shared" si="55"/>
        <v>1</v>
      </c>
      <c r="BY520" s="12"/>
      <c r="CA520" s="12"/>
      <c r="CC520" s="13"/>
      <c r="CE520" s="13"/>
      <c r="CI520" s="12"/>
      <c r="CK520" s="13"/>
      <c r="CL520" s="13"/>
    </row>
    <row r="521" spans="1:90" x14ac:dyDescent="0.45">
      <c r="A521">
        <v>2</v>
      </c>
      <c r="B521" s="2">
        <v>44418</v>
      </c>
      <c r="C521" s="2">
        <v>44419</v>
      </c>
      <c r="D521" t="s">
        <v>27</v>
      </c>
      <c r="E521" t="s">
        <v>171</v>
      </c>
      <c r="F521" t="s">
        <v>486</v>
      </c>
      <c r="G521">
        <v>225</v>
      </c>
      <c r="H521">
        <v>450</v>
      </c>
      <c r="I521">
        <v>2</v>
      </c>
      <c r="J521">
        <v>3861.85</v>
      </c>
      <c r="K521">
        <v>1737832.5</v>
      </c>
      <c r="L521">
        <v>3836.9</v>
      </c>
      <c r="M521">
        <v>-11227.499999999918</v>
      </c>
      <c r="N521">
        <v>467.69906250000003</v>
      </c>
      <c r="O521">
        <v>-11695.199062499918</v>
      </c>
      <c r="P521">
        <v>1726605</v>
      </c>
      <c r="Q521" t="s">
        <v>93</v>
      </c>
      <c r="R521">
        <v>2</v>
      </c>
      <c r="S521">
        <v>1</v>
      </c>
      <c r="T521">
        <v>1</v>
      </c>
      <c r="U521">
        <v>0</v>
      </c>
      <c r="V521">
        <v>900</v>
      </c>
      <c r="W521">
        <v>300</v>
      </c>
      <c r="X521">
        <v>114500</v>
      </c>
      <c r="Y521">
        <v>92500</v>
      </c>
      <c r="Z521">
        <v>4000000</v>
      </c>
      <c r="AA521">
        <v>2</v>
      </c>
      <c r="AC521" t="s">
        <v>672</v>
      </c>
      <c r="AD521" t="s">
        <v>571</v>
      </c>
      <c r="AE521" s="12">
        <v>44414.486111111109</v>
      </c>
      <c r="AF521">
        <v>1278.0889999999999</v>
      </c>
      <c r="AG521" s="12">
        <v>44417.395833333336</v>
      </c>
      <c r="AH521" s="8">
        <v>1252.9960000000001</v>
      </c>
      <c r="AI521" s="13">
        <v>-1.9599999999999999E-2</v>
      </c>
      <c r="AJ521">
        <v>-29293.41</v>
      </c>
      <c r="AK521" s="13">
        <v>-1.9599999999999999E-2</v>
      </c>
      <c r="AL521">
        <v>1167.394</v>
      </c>
      <c r="AM521">
        <v>1492032.38</v>
      </c>
      <c r="AN521">
        <v>-2419206.4</v>
      </c>
      <c r="AO521" s="12">
        <v>51</v>
      </c>
      <c r="AP521">
        <v>-574.38</v>
      </c>
      <c r="AQ521" s="13">
        <v>-5.3199999999999997E-2</v>
      </c>
      <c r="AR521" s="13">
        <v>7.1999999999999998E-3</v>
      </c>
      <c r="AS521" t="s">
        <v>572</v>
      </c>
      <c r="AU521" s="2">
        <v>44418</v>
      </c>
      <c r="AV521" t="s">
        <v>171</v>
      </c>
      <c r="AW521">
        <v>3861.85</v>
      </c>
      <c r="AX521">
        <v>3836.9</v>
      </c>
      <c r="AZ521" s="2">
        <f t="shared" ref="AZ521:AZ584" si="56">DATE(YEAR(AE521),MONTH(AE521),DAY(AE521))</f>
        <v>44414</v>
      </c>
      <c r="BA521" t="s">
        <v>166</v>
      </c>
      <c r="BB521">
        <v>1278.0889999999999</v>
      </c>
      <c r="BC521" s="8">
        <v>1252.9960000000001</v>
      </c>
      <c r="BE521" t="str">
        <f t="shared" ref="BE521:BE584" si="57">CONCATENATE(BA521,AZ521)</f>
        <v>AUBANK44414</v>
      </c>
      <c r="BF521">
        <v>1</v>
      </c>
      <c r="BH521" t="str">
        <f t="shared" ref="BH521:BH584" si="58">CONCATENATE(AV521,AU521)</f>
        <v>NAVINFLUOR44418</v>
      </c>
      <c r="BI521">
        <v>1</v>
      </c>
      <c r="BL521" t="str">
        <f t="shared" ref="BL521:BL584" si="59">CONCATENATE(AV521,AU521)</f>
        <v>NAVINFLUOR44418</v>
      </c>
      <c r="BM521">
        <v>1</v>
      </c>
      <c r="BN521">
        <f t="shared" ref="BN521:BN584" si="60">IFERROR(VLOOKUP(BL521,$BE$9:$BF$958,2,0),"ERROR")</f>
        <v>1</v>
      </c>
      <c r="BR521" t="str">
        <f t="shared" ref="BR521:BR584" si="61">CONCATENATE(BA521,AZ521)</f>
        <v>AUBANK44414</v>
      </c>
      <c r="BS521">
        <v>1</v>
      </c>
      <c r="BT521">
        <f t="shared" ref="BT521:BT584" si="62">IFERROR(VLOOKUP(BR521,$BH$9:$BI$958,2,0),"ERROR")</f>
        <v>1</v>
      </c>
      <c r="BY521" s="12"/>
      <c r="CA521" s="12"/>
      <c r="CC521" s="13"/>
      <c r="CE521" s="13"/>
      <c r="CI521" s="12"/>
      <c r="CK521" s="13"/>
      <c r="CL521" s="13"/>
    </row>
    <row r="522" spans="1:90" x14ac:dyDescent="0.45">
      <c r="A522">
        <v>3</v>
      </c>
      <c r="B522" s="2">
        <v>44418</v>
      </c>
      <c r="C522" s="2">
        <v>44419</v>
      </c>
      <c r="D522" t="s">
        <v>27</v>
      </c>
      <c r="E522" t="s">
        <v>180</v>
      </c>
      <c r="F522" t="s">
        <v>525</v>
      </c>
      <c r="G522">
        <v>675</v>
      </c>
      <c r="H522">
        <v>2700</v>
      </c>
      <c r="I522">
        <v>4</v>
      </c>
      <c r="J522">
        <v>709.82500000000005</v>
      </c>
      <c r="K522">
        <v>1916527.5000000002</v>
      </c>
      <c r="L522">
        <v>686.35</v>
      </c>
      <c r="M522">
        <v>-63382.500000000058</v>
      </c>
      <c r="N522">
        <v>508.90578750000003</v>
      </c>
      <c r="O522">
        <v>-63891.405787500058</v>
      </c>
      <c r="P522">
        <v>1853145</v>
      </c>
      <c r="Q522" t="s">
        <v>93</v>
      </c>
      <c r="R522">
        <v>3</v>
      </c>
      <c r="S522">
        <v>1</v>
      </c>
      <c r="T522">
        <v>1</v>
      </c>
      <c r="U522">
        <v>0</v>
      </c>
      <c r="V522">
        <v>900</v>
      </c>
      <c r="W522">
        <v>300</v>
      </c>
      <c r="X522">
        <v>115500</v>
      </c>
      <c r="Y522">
        <v>92500</v>
      </c>
      <c r="Z522">
        <v>4000000</v>
      </c>
      <c r="AA522">
        <v>2</v>
      </c>
      <c r="AC522" t="s">
        <v>597</v>
      </c>
      <c r="AD522" t="s">
        <v>571</v>
      </c>
      <c r="AE522" s="12">
        <v>44417.434027777781</v>
      </c>
      <c r="AF522">
        <v>2804.0059999999999</v>
      </c>
      <c r="AG522" s="12">
        <v>44418.392361111109</v>
      </c>
      <c r="AH522" s="8">
        <v>2770.8020000000001</v>
      </c>
      <c r="AI522" s="13">
        <v>-1.18E-2</v>
      </c>
      <c r="AJ522">
        <v>-17953.79</v>
      </c>
      <c r="AK522" s="13">
        <v>-1.18E-2</v>
      </c>
      <c r="AL522">
        <v>540.71169999999995</v>
      </c>
      <c r="AM522">
        <v>1516158.75</v>
      </c>
      <c r="AN522">
        <v>-2437160.2000000002</v>
      </c>
      <c r="AO522" s="12">
        <v>65</v>
      </c>
      <c r="AP522">
        <v>-276.20999999999998</v>
      </c>
      <c r="AQ522" s="13">
        <v>-1.41E-2</v>
      </c>
      <c r="AR522" s="13">
        <v>2.24E-2</v>
      </c>
      <c r="AS522" t="s">
        <v>572</v>
      </c>
      <c r="AU522" s="2">
        <v>44418</v>
      </c>
      <c r="AV522" t="s">
        <v>180</v>
      </c>
      <c r="AW522">
        <v>709.82500000000005</v>
      </c>
      <c r="AX522">
        <v>686.35</v>
      </c>
      <c r="AZ522" s="2">
        <f t="shared" si="56"/>
        <v>44417</v>
      </c>
      <c r="BA522" t="s">
        <v>67</v>
      </c>
      <c r="BB522">
        <v>2804.0059999999999</v>
      </c>
      <c r="BC522" s="8">
        <v>2770.8020000000001</v>
      </c>
      <c r="BE522" t="str">
        <f t="shared" si="57"/>
        <v>PEL44417</v>
      </c>
      <c r="BF522">
        <v>1</v>
      </c>
      <c r="BH522" t="str">
        <f t="shared" si="58"/>
        <v>STAR44418</v>
      </c>
      <c r="BI522">
        <v>1</v>
      </c>
      <c r="BL522" t="str">
        <f t="shared" si="59"/>
        <v>STAR44418</v>
      </c>
      <c r="BM522">
        <v>1</v>
      </c>
      <c r="BN522">
        <f t="shared" si="60"/>
        <v>1</v>
      </c>
      <c r="BR522" t="str">
        <f t="shared" si="61"/>
        <v>PEL44417</v>
      </c>
      <c r="BS522">
        <v>1</v>
      </c>
      <c r="BT522">
        <f t="shared" si="62"/>
        <v>1</v>
      </c>
      <c r="BY522" s="12"/>
      <c r="CA522" s="12"/>
      <c r="CC522" s="13"/>
      <c r="CE522" s="13"/>
      <c r="CI522" s="12"/>
      <c r="CK522" s="13"/>
      <c r="CL522" s="13"/>
    </row>
    <row r="523" spans="1:90" x14ac:dyDescent="0.45">
      <c r="A523">
        <v>1</v>
      </c>
      <c r="B523" s="2">
        <v>44419</v>
      </c>
      <c r="C523" s="2">
        <v>44420</v>
      </c>
      <c r="D523" t="s">
        <v>27</v>
      </c>
      <c r="E523" t="s">
        <v>36</v>
      </c>
      <c r="F523" t="s">
        <v>424</v>
      </c>
      <c r="G523">
        <v>275</v>
      </c>
      <c r="H523">
        <v>825</v>
      </c>
      <c r="I523">
        <v>3</v>
      </c>
      <c r="J523">
        <v>2148.5500000000002</v>
      </c>
      <c r="K523">
        <v>1772553.7500000002</v>
      </c>
      <c r="L523">
        <v>2167.1999999999998</v>
      </c>
      <c r="M523">
        <v>15386.2499999997</v>
      </c>
      <c r="N523">
        <v>349.03322125</v>
      </c>
      <c r="O523">
        <v>15037.2167787497</v>
      </c>
      <c r="P523">
        <v>1787939.9999999998</v>
      </c>
      <c r="Q523" t="s">
        <v>93</v>
      </c>
      <c r="R523">
        <v>1</v>
      </c>
      <c r="S523">
        <v>0</v>
      </c>
      <c r="T523">
        <v>1</v>
      </c>
      <c r="U523">
        <v>0</v>
      </c>
      <c r="V523">
        <v>900</v>
      </c>
      <c r="W523">
        <v>300</v>
      </c>
      <c r="X523">
        <v>114000</v>
      </c>
      <c r="Y523">
        <v>92500</v>
      </c>
      <c r="Z523">
        <v>4000000</v>
      </c>
      <c r="AA523">
        <v>2</v>
      </c>
      <c r="AC523" t="s">
        <v>601</v>
      </c>
      <c r="AD523" t="s">
        <v>571</v>
      </c>
      <c r="AE523" s="12">
        <v>44417.4375</v>
      </c>
      <c r="AF523">
        <v>196.68559999999999</v>
      </c>
      <c r="AG523" s="12">
        <v>44418.395833333336</v>
      </c>
      <c r="AH523" s="8">
        <v>192.35749999999999</v>
      </c>
      <c r="AI523" s="13">
        <v>-2.1999999999999999E-2</v>
      </c>
      <c r="AJ523">
        <v>-33333.089999999997</v>
      </c>
      <c r="AK523" s="13">
        <v>-2.1999999999999999E-2</v>
      </c>
      <c r="AL523">
        <v>7701.5529999999999</v>
      </c>
      <c r="AM523">
        <v>1514784.63</v>
      </c>
      <c r="AN523">
        <v>-2470493.29</v>
      </c>
      <c r="AO523" s="12">
        <v>65</v>
      </c>
      <c r="AP523">
        <v>-512.82000000000005</v>
      </c>
      <c r="AQ523" s="13">
        <v>-3.3700000000000001E-2</v>
      </c>
      <c r="AR523" s="13">
        <v>8.6999999999999994E-3</v>
      </c>
      <c r="AS523" t="s">
        <v>572</v>
      </c>
      <c r="AU523" s="2">
        <v>44419</v>
      </c>
      <c r="AV523" t="s">
        <v>36</v>
      </c>
      <c r="AW523">
        <v>2148.5500000000002</v>
      </c>
      <c r="AX523">
        <v>2167.1999999999998</v>
      </c>
      <c r="AZ523" s="2">
        <f t="shared" si="56"/>
        <v>44417</v>
      </c>
      <c r="BA523" t="s">
        <v>41</v>
      </c>
      <c r="BB523">
        <v>196.68559999999999</v>
      </c>
      <c r="BC523" s="8">
        <v>192.35749999999999</v>
      </c>
      <c r="BE523" t="str">
        <f t="shared" si="57"/>
        <v>ZEEL44417</v>
      </c>
      <c r="BF523">
        <v>1</v>
      </c>
      <c r="BH523" t="str">
        <f t="shared" si="58"/>
        <v>SIEMENS44419</v>
      </c>
      <c r="BI523">
        <v>1</v>
      </c>
      <c r="BL523" t="str">
        <f t="shared" si="59"/>
        <v>SIEMENS44419</v>
      </c>
      <c r="BM523">
        <v>1</v>
      </c>
      <c r="BN523">
        <f t="shared" si="60"/>
        <v>1</v>
      </c>
      <c r="BR523" t="str">
        <f t="shared" si="61"/>
        <v>ZEEL44417</v>
      </c>
      <c r="BS523">
        <v>1</v>
      </c>
      <c r="BT523">
        <f t="shared" si="62"/>
        <v>1</v>
      </c>
      <c r="BY523" s="12"/>
      <c r="CA523" s="12"/>
      <c r="CC523" s="13"/>
      <c r="CE523" s="13"/>
      <c r="CI523" s="12"/>
      <c r="CK523" s="13"/>
      <c r="CL523" s="13"/>
    </row>
    <row r="524" spans="1:90" x14ac:dyDescent="0.45">
      <c r="A524">
        <v>1</v>
      </c>
      <c r="B524" s="2">
        <v>44420</v>
      </c>
      <c r="C524" s="2">
        <v>44421</v>
      </c>
      <c r="D524" t="s">
        <v>27</v>
      </c>
      <c r="E524" t="s">
        <v>87</v>
      </c>
      <c r="F524" t="s">
        <v>457</v>
      </c>
      <c r="G524">
        <v>650</v>
      </c>
      <c r="H524">
        <v>1950</v>
      </c>
      <c r="I524">
        <v>3</v>
      </c>
      <c r="J524">
        <v>1107.91666667</v>
      </c>
      <c r="K524">
        <v>2160437.5000065002</v>
      </c>
      <c r="L524">
        <v>1071.78333333</v>
      </c>
      <c r="M524">
        <v>-70460.00001300007</v>
      </c>
      <c r="N524">
        <v>403.96670899947998</v>
      </c>
      <c r="O524">
        <v>-70863.966721999546</v>
      </c>
      <c r="P524">
        <v>2089977.4999935001</v>
      </c>
      <c r="Q524" t="s">
        <v>93</v>
      </c>
      <c r="R524">
        <v>3</v>
      </c>
      <c r="S524">
        <v>2</v>
      </c>
      <c r="T524">
        <v>2</v>
      </c>
      <c r="U524">
        <v>0</v>
      </c>
      <c r="V524">
        <v>900</v>
      </c>
      <c r="W524">
        <v>300</v>
      </c>
      <c r="X524">
        <v>115500</v>
      </c>
      <c r="Y524">
        <v>92500</v>
      </c>
      <c r="Z524">
        <v>4000000</v>
      </c>
      <c r="AA524">
        <v>2</v>
      </c>
      <c r="AC524" t="s">
        <v>683</v>
      </c>
      <c r="AD524" t="s">
        <v>571</v>
      </c>
      <c r="AE524" s="12">
        <v>44418.489583333336</v>
      </c>
      <c r="AF524">
        <v>3850.8240000000001</v>
      </c>
      <c r="AG524" s="12">
        <v>44419.392361111109</v>
      </c>
      <c r="AH524" s="8">
        <v>3835.0050000000001</v>
      </c>
      <c r="AI524" s="13">
        <v>-4.1000000000000003E-3</v>
      </c>
      <c r="AJ524">
        <v>-6186.56</v>
      </c>
      <c r="AK524" s="13">
        <v>-4.1000000000000003E-3</v>
      </c>
      <c r="AL524">
        <v>391.05950000000001</v>
      </c>
      <c r="AM524">
        <v>1505901.25</v>
      </c>
      <c r="AN524">
        <v>-2476679.85</v>
      </c>
      <c r="AO524" s="12">
        <v>49</v>
      </c>
      <c r="AP524">
        <v>-126.26</v>
      </c>
      <c r="AQ524" s="13">
        <v>-2.0899999999999998E-2</v>
      </c>
      <c r="AR524" s="13">
        <v>1.15E-2</v>
      </c>
      <c r="AS524" t="s">
        <v>572</v>
      </c>
      <c r="AU524" s="2">
        <v>44420</v>
      </c>
      <c r="AV524" t="s">
        <v>87</v>
      </c>
      <c r="AW524">
        <v>1107.91666667</v>
      </c>
      <c r="AX524">
        <v>1071.78333333</v>
      </c>
      <c r="AZ524" s="2">
        <f t="shared" si="56"/>
        <v>44418</v>
      </c>
      <c r="BA524" t="s">
        <v>171</v>
      </c>
      <c r="BB524">
        <v>3850.8240000000001</v>
      </c>
      <c r="BC524" s="8">
        <v>3835.0050000000001</v>
      </c>
      <c r="BE524" t="str">
        <f t="shared" si="57"/>
        <v>NAVINFLUOR44418</v>
      </c>
      <c r="BF524">
        <v>1</v>
      </c>
      <c r="BH524" t="str">
        <f t="shared" si="58"/>
        <v>MFSL44420</v>
      </c>
      <c r="BI524">
        <v>1</v>
      </c>
      <c r="BL524" t="str">
        <f t="shared" si="59"/>
        <v>MFSL44420</v>
      </c>
      <c r="BM524">
        <v>1</v>
      </c>
      <c r="BN524">
        <f t="shared" si="60"/>
        <v>1</v>
      </c>
      <c r="BR524" t="str">
        <f t="shared" si="61"/>
        <v>NAVINFLUOR44418</v>
      </c>
      <c r="BS524">
        <v>1</v>
      </c>
      <c r="BT524">
        <f t="shared" si="62"/>
        <v>1</v>
      </c>
      <c r="BY524" s="12"/>
      <c r="CA524" s="12"/>
      <c r="CC524" s="13"/>
      <c r="CE524" s="13"/>
      <c r="CI524" s="12"/>
      <c r="CK524" s="13"/>
      <c r="CL524" s="13"/>
    </row>
    <row r="525" spans="1:90" x14ac:dyDescent="0.45">
      <c r="A525">
        <v>2</v>
      </c>
      <c r="B525" s="2">
        <v>44420</v>
      </c>
      <c r="C525" s="2">
        <v>44421</v>
      </c>
      <c r="D525" t="s">
        <v>27</v>
      </c>
      <c r="E525" t="s">
        <v>130</v>
      </c>
      <c r="F525" t="s">
        <v>521</v>
      </c>
      <c r="G525">
        <v>600</v>
      </c>
      <c r="H525">
        <v>1200</v>
      </c>
      <c r="I525">
        <v>2</v>
      </c>
      <c r="J525">
        <v>1369.15</v>
      </c>
      <c r="K525">
        <v>1642980</v>
      </c>
      <c r="L525">
        <v>1373.3</v>
      </c>
      <c r="M525">
        <v>4979.9999999998363</v>
      </c>
      <c r="N525">
        <v>325.81272400000006</v>
      </c>
      <c r="O525">
        <v>4654.1872759998359</v>
      </c>
      <c r="P525">
        <v>1647960</v>
      </c>
      <c r="Q525" t="s">
        <v>93</v>
      </c>
      <c r="R525">
        <v>1</v>
      </c>
      <c r="S525">
        <v>0</v>
      </c>
      <c r="T525">
        <v>1</v>
      </c>
      <c r="U525">
        <v>0</v>
      </c>
      <c r="V525">
        <v>900</v>
      </c>
      <c r="W525">
        <v>300</v>
      </c>
      <c r="X525">
        <v>114000</v>
      </c>
      <c r="Y525">
        <v>92500</v>
      </c>
      <c r="Z525">
        <v>4000000</v>
      </c>
      <c r="AA525">
        <v>2</v>
      </c>
      <c r="AC525" t="s">
        <v>723</v>
      </c>
      <c r="AD525" t="s">
        <v>571</v>
      </c>
      <c r="AE525" s="12">
        <v>44418.496527777781</v>
      </c>
      <c r="AF525">
        <v>710.66</v>
      </c>
      <c r="AG525" s="12">
        <v>44419.392361111109</v>
      </c>
      <c r="AH525" s="8">
        <v>685.9864</v>
      </c>
      <c r="AI525" s="13">
        <v>-3.4700000000000002E-2</v>
      </c>
      <c r="AJ525">
        <v>-52319.31</v>
      </c>
      <c r="AK525" s="13">
        <v>-3.4700000000000002E-2</v>
      </c>
      <c r="AL525">
        <v>2120.4569999999999</v>
      </c>
      <c r="AM525">
        <v>1506924.13</v>
      </c>
      <c r="AN525">
        <v>-2528999.17</v>
      </c>
      <c r="AO525" s="12">
        <v>47</v>
      </c>
      <c r="AP525">
        <v>-1113.18</v>
      </c>
      <c r="AQ525" s="13">
        <v>-3.4700000000000002E-2</v>
      </c>
      <c r="AR525" s="13">
        <v>8.8999999999999999E-3</v>
      </c>
      <c r="AS525" t="s">
        <v>572</v>
      </c>
      <c r="AU525" s="2">
        <v>44420</v>
      </c>
      <c r="AV525" t="s">
        <v>130</v>
      </c>
      <c r="AW525">
        <v>1369.15</v>
      </c>
      <c r="AX525">
        <v>1373.3</v>
      </c>
      <c r="AZ525" s="2">
        <f t="shared" si="56"/>
        <v>44418</v>
      </c>
      <c r="BA525" t="s">
        <v>180</v>
      </c>
      <c r="BB525">
        <v>710.66</v>
      </c>
      <c r="BC525" s="8">
        <v>685.9864</v>
      </c>
      <c r="BE525" t="str">
        <f t="shared" si="57"/>
        <v>STAR44418</v>
      </c>
      <c r="BF525">
        <v>1</v>
      </c>
      <c r="BH525" t="str">
        <f t="shared" si="58"/>
        <v>TECHM44420</v>
      </c>
      <c r="BI525">
        <v>1</v>
      </c>
      <c r="BL525" t="str">
        <f t="shared" si="59"/>
        <v>TECHM44420</v>
      </c>
      <c r="BM525">
        <v>1</v>
      </c>
      <c r="BN525">
        <f t="shared" si="60"/>
        <v>1</v>
      </c>
      <c r="BR525" t="str">
        <f t="shared" si="61"/>
        <v>STAR44418</v>
      </c>
      <c r="BS525">
        <v>1</v>
      </c>
      <c r="BT525">
        <f t="shared" si="62"/>
        <v>1</v>
      </c>
      <c r="BY525" s="12"/>
      <c r="CA525" s="12"/>
      <c r="CC525" s="13"/>
      <c r="CE525" s="13"/>
      <c r="CI525" s="12"/>
      <c r="CK525" s="13"/>
      <c r="CL525" s="13"/>
    </row>
    <row r="526" spans="1:90" x14ac:dyDescent="0.45">
      <c r="A526">
        <v>1</v>
      </c>
      <c r="B526" s="2">
        <v>44424</v>
      </c>
      <c r="C526" s="2">
        <v>44425</v>
      </c>
      <c r="D526" t="s">
        <v>27</v>
      </c>
      <c r="E526" t="s">
        <v>102</v>
      </c>
      <c r="F526" t="s">
        <v>497</v>
      </c>
      <c r="G526">
        <v>250</v>
      </c>
      <c r="H526">
        <v>500</v>
      </c>
      <c r="I526">
        <v>2</v>
      </c>
      <c r="J526">
        <v>4300.6000000000004</v>
      </c>
      <c r="K526">
        <v>2150300</v>
      </c>
      <c r="L526">
        <v>4507.3999999999996</v>
      </c>
      <c r="M526">
        <v>103399.99999999964</v>
      </c>
      <c r="N526">
        <v>423.9144</v>
      </c>
      <c r="O526">
        <v>102976.08559999964</v>
      </c>
      <c r="P526">
        <v>2253700</v>
      </c>
      <c r="Q526" t="s">
        <v>93</v>
      </c>
      <c r="R526">
        <v>1</v>
      </c>
      <c r="S526">
        <v>0</v>
      </c>
      <c r="T526">
        <v>1</v>
      </c>
      <c r="U526">
        <v>0</v>
      </c>
      <c r="V526">
        <v>900</v>
      </c>
      <c r="W526">
        <v>300</v>
      </c>
      <c r="X526">
        <v>102500</v>
      </c>
      <c r="Y526">
        <v>92500</v>
      </c>
      <c r="Z526">
        <v>4000000</v>
      </c>
      <c r="AA526">
        <v>2</v>
      </c>
      <c r="AC526" t="s">
        <v>620</v>
      </c>
      <c r="AD526" t="s">
        <v>571</v>
      </c>
      <c r="AE526" s="12">
        <v>44419.486111111109</v>
      </c>
      <c r="AF526">
        <v>2147.942</v>
      </c>
      <c r="AG526" s="12">
        <v>44420.392361111109</v>
      </c>
      <c r="AH526" s="8">
        <v>2166.1660000000002</v>
      </c>
      <c r="AI526" s="13">
        <v>8.5000000000000006E-3</v>
      </c>
      <c r="AJ526">
        <v>12677.39</v>
      </c>
      <c r="AK526" s="13">
        <v>8.5000000000000006E-3</v>
      </c>
      <c r="AL526">
        <v>695.64279999999997</v>
      </c>
      <c r="AM526">
        <v>1494200.25</v>
      </c>
      <c r="AN526">
        <v>-2516321.77</v>
      </c>
      <c r="AO526" s="12">
        <v>50</v>
      </c>
      <c r="AP526">
        <v>253.55</v>
      </c>
      <c r="AQ526" s="13">
        <v>-7.0000000000000001E-3</v>
      </c>
      <c r="AR526" s="13">
        <v>3.6200000000000003E-2</v>
      </c>
      <c r="AS526" t="s">
        <v>572</v>
      </c>
      <c r="AU526" s="2">
        <v>44424</v>
      </c>
      <c r="AV526" t="s">
        <v>102</v>
      </c>
      <c r="AW526">
        <v>4300.6000000000004</v>
      </c>
      <c r="AX526">
        <v>4507.3999999999996</v>
      </c>
      <c r="AZ526" s="2">
        <f t="shared" si="56"/>
        <v>44419</v>
      </c>
      <c r="BA526" t="s">
        <v>36</v>
      </c>
      <c r="BB526">
        <v>2147.942</v>
      </c>
      <c r="BC526" s="8">
        <v>2166.1660000000002</v>
      </c>
      <c r="BE526" t="str">
        <f t="shared" si="57"/>
        <v>SIEMENS44419</v>
      </c>
      <c r="BF526">
        <v>1</v>
      </c>
      <c r="BH526" t="str">
        <f t="shared" si="58"/>
        <v>APOLLOHOSP44424</v>
      </c>
      <c r="BI526">
        <v>1</v>
      </c>
      <c r="BL526" t="str">
        <f t="shared" si="59"/>
        <v>APOLLOHOSP44424</v>
      </c>
      <c r="BM526">
        <v>1</v>
      </c>
      <c r="BN526">
        <f t="shared" si="60"/>
        <v>1</v>
      </c>
      <c r="BR526" t="str">
        <f t="shared" si="61"/>
        <v>SIEMENS44419</v>
      </c>
      <c r="BS526">
        <v>1</v>
      </c>
      <c r="BT526">
        <f t="shared" si="62"/>
        <v>1</v>
      </c>
      <c r="BY526" s="12"/>
      <c r="CA526" s="12"/>
      <c r="CC526" s="13"/>
      <c r="CE526" s="13"/>
      <c r="CI526" s="12"/>
      <c r="CK526" s="13"/>
      <c r="CL526" s="13"/>
    </row>
    <row r="527" spans="1:90" x14ac:dyDescent="0.45">
      <c r="A527">
        <v>1</v>
      </c>
      <c r="B527" s="2">
        <v>44425</v>
      </c>
      <c r="C527" s="2">
        <v>44426</v>
      </c>
      <c r="D527" t="s">
        <v>27</v>
      </c>
      <c r="E527" t="s">
        <v>102</v>
      </c>
      <c r="F527" t="s">
        <v>497</v>
      </c>
      <c r="G527">
        <v>250</v>
      </c>
      <c r="H527">
        <v>500</v>
      </c>
      <c r="I527">
        <v>2</v>
      </c>
      <c r="J527">
        <v>4753.1000000000004</v>
      </c>
      <c r="K527">
        <v>2376550</v>
      </c>
      <c r="L527">
        <v>4877.1750000000002</v>
      </c>
      <c r="M527">
        <v>62037.499999999913</v>
      </c>
      <c r="N527">
        <v>457.04213249999998</v>
      </c>
      <c r="O527">
        <v>61580.457867499914</v>
      </c>
      <c r="P527">
        <v>2438587.5</v>
      </c>
      <c r="Q527" t="s">
        <v>93</v>
      </c>
      <c r="R527">
        <v>1</v>
      </c>
      <c r="S527">
        <v>0</v>
      </c>
      <c r="T527">
        <v>1</v>
      </c>
      <c r="U527">
        <v>0</v>
      </c>
      <c r="V527">
        <v>900</v>
      </c>
      <c r="W527">
        <v>300</v>
      </c>
      <c r="X527">
        <v>114000</v>
      </c>
      <c r="Y527">
        <v>92500</v>
      </c>
      <c r="Z527">
        <v>4000000</v>
      </c>
      <c r="AA527">
        <v>2</v>
      </c>
      <c r="AC527" t="s">
        <v>719</v>
      </c>
      <c r="AD527" t="s">
        <v>571</v>
      </c>
      <c r="AE527" s="12">
        <v>44420.486111111109</v>
      </c>
      <c r="AF527">
        <v>1369.826</v>
      </c>
      <c r="AG527" s="12">
        <v>44421.392361111109</v>
      </c>
      <c r="AH527" s="8">
        <v>1372.6030000000001</v>
      </c>
      <c r="AI527" s="13">
        <v>2E-3</v>
      </c>
      <c r="AJ527">
        <v>3034.28</v>
      </c>
      <c r="AK527" s="13">
        <v>2E-3</v>
      </c>
      <c r="AL527">
        <v>1092.646</v>
      </c>
      <c r="AM527">
        <v>1496735.63</v>
      </c>
      <c r="AN527">
        <v>-2513287.4900000002</v>
      </c>
      <c r="AO527" s="12">
        <v>50</v>
      </c>
      <c r="AP527">
        <v>60.69</v>
      </c>
      <c r="AQ527" s="13">
        <v>-2.0999999999999999E-3</v>
      </c>
      <c r="AR527" s="13">
        <v>1.32E-2</v>
      </c>
      <c r="AS527" t="s">
        <v>572</v>
      </c>
      <c r="AU527" s="2">
        <v>44425</v>
      </c>
      <c r="AV527" t="s">
        <v>102</v>
      </c>
      <c r="AW527">
        <v>4753.1000000000004</v>
      </c>
      <c r="AX527">
        <v>4877.1750000000002</v>
      </c>
      <c r="AZ527" s="2">
        <f t="shared" si="56"/>
        <v>44420</v>
      </c>
      <c r="BA527" t="s">
        <v>130</v>
      </c>
      <c r="BB527">
        <v>1369.826</v>
      </c>
      <c r="BC527" s="8">
        <v>1372.6030000000001</v>
      </c>
      <c r="BE527" t="str">
        <f t="shared" si="57"/>
        <v>TECHM44420</v>
      </c>
      <c r="BF527">
        <v>1</v>
      </c>
      <c r="BH527" t="str">
        <f t="shared" si="58"/>
        <v>APOLLOHOSP44425</v>
      </c>
      <c r="BI527">
        <v>1</v>
      </c>
      <c r="BL527" t="str">
        <f t="shared" si="59"/>
        <v>APOLLOHOSP44425</v>
      </c>
      <c r="BM527">
        <v>1</v>
      </c>
      <c r="BN527">
        <f t="shared" si="60"/>
        <v>1</v>
      </c>
      <c r="BR527" t="str">
        <f t="shared" si="61"/>
        <v>TECHM44420</v>
      </c>
      <c r="BS527">
        <v>1</v>
      </c>
      <c r="BT527">
        <f t="shared" si="62"/>
        <v>1</v>
      </c>
      <c r="BY527" s="12"/>
      <c r="CA527" s="12"/>
      <c r="CC527" s="13"/>
      <c r="CE527" s="13"/>
      <c r="CI527" s="12"/>
      <c r="CK527" s="13"/>
      <c r="CL527" s="13"/>
    </row>
    <row r="528" spans="1:90" x14ac:dyDescent="0.45">
      <c r="A528">
        <v>2</v>
      </c>
      <c r="B528" s="2">
        <v>44425</v>
      </c>
      <c r="C528" s="2">
        <v>44426</v>
      </c>
      <c r="D528" t="s">
        <v>27</v>
      </c>
      <c r="E528" t="s">
        <v>123</v>
      </c>
      <c r="F528" t="s">
        <v>439</v>
      </c>
      <c r="G528">
        <v>600</v>
      </c>
      <c r="H528">
        <v>1800</v>
      </c>
      <c r="I528">
        <v>3</v>
      </c>
      <c r="J528">
        <v>1019.05</v>
      </c>
      <c r="K528">
        <v>1834290</v>
      </c>
      <c r="L528">
        <v>1026.3499999999999</v>
      </c>
      <c r="M528">
        <v>13139.999999999918</v>
      </c>
      <c r="N528">
        <v>359.1991119999999</v>
      </c>
      <c r="O528">
        <v>12780.800887999918</v>
      </c>
      <c r="P528">
        <v>1847429.9999999998</v>
      </c>
      <c r="Q528" t="s">
        <v>93</v>
      </c>
      <c r="R528">
        <v>1</v>
      </c>
      <c r="S528">
        <v>0</v>
      </c>
      <c r="T528">
        <v>1</v>
      </c>
      <c r="U528">
        <v>0</v>
      </c>
      <c r="V528">
        <v>900</v>
      </c>
      <c r="W528">
        <v>300</v>
      </c>
      <c r="X528">
        <v>114000</v>
      </c>
      <c r="Y528">
        <v>92500</v>
      </c>
      <c r="Z528">
        <v>4000000</v>
      </c>
      <c r="AA528">
        <v>2</v>
      </c>
      <c r="AC528" t="s">
        <v>706</v>
      </c>
      <c r="AD528" t="s">
        <v>571</v>
      </c>
      <c r="AE528" s="12">
        <v>44420.496527777781</v>
      </c>
      <c r="AF528">
        <v>1109.6089999999999</v>
      </c>
      <c r="AG528" s="12">
        <v>44421.395833333336</v>
      </c>
      <c r="AH528" s="8">
        <v>1070.4280000000001</v>
      </c>
      <c r="AI528" s="13">
        <v>-3.5299999999999998E-2</v>
      </c>
      <c r="AJ528">
        <v>-52837.39</v>
      </c>
      <c r="AK528" s="13">
        <v>-3.5299999999999998E-2</v>
      </c>
      <c r="AL528">
        <v>1348.546</v>
      </c>
      <c r="AM528">
        <v>1496358.38</v>
      </c>
      <c r="AN528">
        <v>-2566124.88</v>
      </c>
      <c r="AO528" s="12">
        <v>48</v>
      </c>
      <c r="AP528">
        <v>-1100.78</v>
      </c>
      <c r="AQ528" s="13">
        <v>-3.5299999999999998E-2</v>
      </c>
      <c r="AR528" s="13">
        <v>1.6999999999999999E-3</v>
      </c>
      <c r="AS528" t="s">
        <v>572</v>
      </c>
      <c r="AU528" s="2">
        <v>44425</v>
      </c>
      <c r="AV528" t="s">
        <v>123</v>
      </c>
      <c r="AW528">
        <v>1019.05</v>
      </c>
      <c r="AX528">
        <v>1026.3499999999999</v>
      </c>
      <c r="AZ528" s="2">
        <f t="shared" si="56"/>
        <v>44420</v>
      </c>
      <c r="BA528" t="s">
        <v>87</v>
      </c>
      <c r="BB528">
        <v>1109.6089999999999</v>
      </c>
      <c r="BC528" s="8">
        <v>1070.4280000000001</v>
      </c>
      <c r="BE528" t="str">
        <f t="shared" si="57"/>
        <v>MFSL44420</v>
      </c>
      <c r="BF528">
        <v>1</v>
      </c>
      <c r="BH528" t="str">
        <f t="shared" si="58"/>
        <v>CUMMINSIND44425</v>
      </c>
      <c r="BI528">
        <v>1</v>
      </c>
      <c r="BL528" t="str">
        <f t="shared" si="59"/>
        <v>CUMMINSIND44425</v>
      </c>
      <c r="BM528">
        <v>1</v>
      </c>
      <c r="BN528">
        <f t="shared" si="60"/>
        <v>1</v>
      </c>
      <c r="BR528" t="str">
        <f t="shared" si="61"/>
        <v>MFSL44420</v>
      </c>
      <c r="BS528">
        <v>1</v>
      </c>
      <c r="BT528">
        <f t="shared" si="62"/>
        <v>1</v>
      </c>
      <c r="BY528" s="12"/>
      <c r="CA528" s="12"/>
      <c r="CC528" s="13"/>
      <c r="CE528" s="13"/>
      <c r="CI528" s="12"/>
      <c r="CK528" s="13"/>
      <c r="CL528" s="13"/>
    </row>
    <row r="529" spans="1:90" x14ac:dyDescent="0.45">
      <c r="A529">
        <v>3</v>
      </c>
      <c r="B529" s="2">
        <v>44425</v>
      </c>
      <c r="C529" s="2">
        <v>44426</v>
      </c>
      <c r="D529" t="s">
        <v>27</v>
      </c>
      <c r="E529" t="s">
        <v>168</v>
      </c>
      <c r="F529" t="s">
        <v>480</v>
      </c>
      <c r="G529">
        <v>200</v>
      </c>
      <c r="H529">
        <v>600</v>
      </c>
      <c r="I529">
        <v>3</v>
      </c>
      <c r="J529">
        <v>3849.15</v>
      </c>
      <c r="K529">
        <v>2309490</v>
      </c>
      <c r="L529">
        <v>3837.2666666699902</v>
      </c>
      <c r="M529">
        <v>-7129.9999980059511</v>
      </c>
      <c r="N529">
        <v>437.07731000024842</v>
      </c>
      <c r="O529">
        <v>-7567.077308006199</v>
      </c>
      <c r="P529">
        <v>2302360.000001994</v>
      </c>
      <c r="Q529" t="s">
        <v>93</v>
      </c>
      <c r="R529">
        <v>1</v>
      </c>
      <c r="S529">
        <v>0</v>
      </c>
      <c r="T529">
        <v>2</v>
      </c>
      <c r="U529">
        <v>0</v>
      </c>
      <c r="V529">
        <v>900</v>
      </c>
      <c r="W529">
        <v>300</v>
      </c>
      <c r="X529">
        <v>114000</v>
      </c>
      <c r="Y529">
        <v>92500</v>
      </c>
      <c r="Z529">
        <v>4000000</v>
      </c>
      <c r="AA529">
        <v>2</v>
      </c>
      <c r="AC529" t="s">
        <v>694</v>
      </c>
      <c r="AD529" t="s">
        <v>571</v>
      </c>
      <c r="AE529" s="12">
        <v>44424.434027777781</v>
      </c>
      <c r="AF529">
        <v>4302.875</v>
      </c>
      <c r="AG529" s="12">
        <v>44425.392361111109</v>
      </c>
      <c r="AH529" s="8">
        <v>4505.2460000000001</v>
      </c>
      <c r="AI529" s="13">
        <v>4.7E-2</v>
      </c>
      <c r="AJ529">
        <v>69925.37</v>
      </c>
      <c r="AK529" s="13">
        <v>4.7E-2</v>
      </c>
      <c r="AL529">
        <v>345.53059999999999</v>
      </c>
      <c r="AM529">
        <v>1486775</v>
      </c>
      <c r="AN529">
        <v>-2496199.5099999998</v>
      </c>
      <c r="AO529" s="12">
        <v>65</v>
      </c>
      <c r="AP529">
        <v>1075.77</v>
      </c>
      <c r="AQ529" s="13">
        <v>-5.1999999999999998E-3</v>
      </c>
      <c r="AR529" s="13">
        <v>0.05</v>
      </c>
      <c r="AS529" t="s">
        <v>572</v>
      </c>
      <c r="AU529" s="2">
        <v>44425</v>
      </c>
      <c r="AV529" t="s">
        <v>168</v>
      </c>
      <c r="AW529">
        <v>3849.15</v>
      </c>
      <c r="AX529">
        <v>3837.2666666699902</v>
      </c>
      <c r="AZ529" s="2">
        <f t="shared" si="56"/>
        <v>44424</v>
      </c>
      <c r="BA529" t="s">
        <v>102</v>
      </c>
      <c r="BB529">
        <v>4302.875</v>
      </c>
      <c r="BC529" s="8">
        <v>4505.2460000000001</v>
      </c>
      <c r="BE529" t="str">
        <f t="shared" si="57"/>
        <v>APOLLOHOSP44424</v>
      </c>
      <c r="BF529">
        <v>1</v>
      </c>
      <c r="BH529" t="str">
        <f t="shared" si="58"/>
        <v>LTTS44425</v>
      </c>
      <c r="BI529">
        <v>1</v>
      </c>
      <c r="BL529" t="str">
        <f t="shared" si="59"/>
        <v>LTTS44425</v>
      </c>
      <c r="BM529">
        <v>1</v>
      </c>
      <c r="BN529">
        <f t="shared" si="60"/>
        <v>1</v>
      </c>
      <c r="BR529" t="str">
        <f t="shared" si="61"/>
        <v>APOLLOHOSP44424</v>
      </c>
      <c r="BS529">
        <v>1</v>
      </c>
      <c r="BT529">
        <f t="shared" si="62"/>
        <v>1</v>
      </c>
      <c r="BY529" s="12"/>
      <c r="CA529" s="12"/>
      <c r="CC529" s="13"/>
      <c r="CE529" s="13"/>
      <c r="CI529" s="12"/>
      <c r="CK529" s="13"/>
      <c r="CL529" s="13"/>
    </row>
    <row r="530" spans="1:90" x14ac:dyDescent="0.45">
      <c r="A530">
        <v>4</v>
      </c>
      <c r="B530" s="2">
        <v>44425</v>
      </c>
      <c r="C530" s="2">
        <v>44426</v>
      </c>
      <c r="D530" t="s">
        <v>27</v>
      </c>
      <c r="E530" t="s">
        <v>178</v>
      </c>
      <c r="F530" t="s">
        <v>520</v>
      </c>
      <c r="G530">
        <v>1600</v>
      </c>
      <c r="H530">
        <v>4800</v>
      </c>
      <c r="I530">
        <v>3</v>
      </c>
      <c r="J530">
        <v>399.85</v>
      </c>
      <c r="K530">
        <v>1919280</v>
      </c>
      <c r="L530">
        <v>403.05</v>
      </c>
      <c r="M530">
        <v>15359.999999999945</v>
      </c>
      <c r="N530">
        <v>373.85603200000003</v>
      </c>
      <c r="O530">
        <v>14986.143967999946</v>
      </c>
      <c r="P530">
        <v>1934640</v>
      </c>
      <c r="Q530" t="s">
        <v>93</v>
      </c>
      <c r="R530">
        <v>1</v>
      </c>
      <c r="S530">
        <v>0</v>
      </c>
      <c r="T530">
        <v>1</v>
      </c>
      <c r="U530">
        <v>0</v>
      </c>
      <c r="V530">
        <v>900</v>
      </c>
      <c r="W530">
        <v>300</v>
      </c>
      <c r="X530">
        <v>114000</v>
      </c>
      <c r="Y530">
        <v>92500</v>
      </c>
      <c r="Z530">
        <v>4000000</v>
      </c>
      <c r="AA530">
        <v>2</v>
      </c>
      <c r="AC530" t="s">
        <v>694</v>
      </c>
      <c r="AD530" t="s">
        <v>571</v>
      </c>
      <c r="AE530" s="12">
        <v>44425.486111111109</v>
      </c>
      <c r="AF530">
        <v>4755.4660000000003</v>
      </c>
      <c r="AG530" s="12">
        <v>44426.392361111109</v>
      </c>
      <c r="AH530" s="8">
        <v>4874.7110000000002</v>
      </c>
      <c r="AI530" s="13">
        <v>2.5100000000000001E-2</v>
      </c>
      <c r="AJ530">
        <v>37632.089999999997</v>
      </c>
      <c r="AK530" s="13">
        <v>2.5100000000000001E-2</v>
      </c>
      <c r="AL530">
        <v>315.58629999999999</v>
      </c>
      <c r="AM530">
        <v>1500760</v>
      </c>
      <c r="AN530">
        <v>-2458567.42</v>
      </c>
      <c r="AO530" s="12">
        <v>50</v>
      </c>
      <c r="AP530">
        <v>752.64</v>
      </c>
      <c r="AQ530" s="13">
        <v>-9.5999999999999992E-3</v>
      </c>
      <c r="AR530" s="13">
        <v>4.4900000000000002E-2</v>
      </c>
      <c r="AS530" t="s">
        <v>572</v>
      </c>
      <c r="AU530" s="2">
        <v>44425</v>
      </c>
      <c r="AV530" t="s">
        <v>178</v>
      </c>
      <c r="AW530">
        <v>399.85</v>
      </c>
      <c r="AX530">
        <v>403.05</v>
      </c>
      <c r="AZ530" s="2">
        <f t="shared" si="56"/>
        <v>44425</v>
      </c>
      <c r="BA530" t="s">
        <v>102</v>
      </c>
      <c r="BB530">
        <v>4755.4660000000003</v>
      </c>
      <c r="BC530" s="8">
        <v>4874.7110000000002</v>
      </c>
      <c r="BE530" t="str">
        <f t="shared" si="57"/>
        <v>APOLLOHOSP44425</v>
      </c>
      <c r="BF530">
        <v>1</v>
      </c>
      <c r="BH530" t="str">
        <f t="shared" si="58"/>
        <v>NAM_INDIA44425</v>
      </c>
      <c r="BI530">
        <v>1</v>
      </c>
      <c r="BL530" t="str">
        <f t="shared" si="59"/>
        <v>NAM_INDIA44425</v>
      </c>
      <c r="BM530">
        <v>1</v>
      </c>
      <c r="BN530">
        <f t="shared" si="60"/>
        <v>1</v>
      </c>
      <c r="BR530" t="str">
        <f t="shared" si="61"/>
        <v>APOLLOHOSP44425</v>
      </c>
      <c r="BS530">
        <v>1</v>
      </c>
      <c r="BT530">
        <f t="shared" si="62"/>
        <v>1</v>
      </c>
      <c r="BY530" s="12"/>
      <c r="CA530" s="12"/>
      <c r="CC530" s="13"/>
      <c r="CE530" s="13"/>
      <c r="CI530" s="12"/>
      <c r="CK530" s="13"/>
      <c r="CL530" s="13"/>
    </row>
    <row r="531" spans="1:90" x14ac:dyDescent="0.45">
      <c r="A531">
        <v>5</v>
      </c>
      <c r="B531" s="2">
        <v>44425</v>
      </c>
      <c r="C531" s="2">
        <v>44426</v>
      </c>
      <c r="D531" t="s">
        <v>27</v>
      </c>
      <c r="E531" t="s">
        <v>137</v>
      </c>
      <c r="F531" t="s">
        <v>526</v>
      </c>
      <c r="G531">
        <v>3000</v>
      </c>
      <c r="H531">
        <v>9000</v>
      </c>
      <c r="I531">
        <v>3</v>
      </c>
      <c r="J531">
        <v>222.8</v>
      </c>
      <c r="K531">
        <v>2005200</v>
      </c>
      <c r="L531">
        <v>222.6</v>
      </c>
      <c r="M531">
        <v>-1800.0000000001535</v>
      </c>
      <c r="N531">
        <v>386.25556</v>
      </c>
      <c r="O531">
        <v>-2186.2555600001533</v>
      </c>
      <c r="P531">
        <v>2003400</v>
      </c>
      <c r="Q531" t="s">
        <v>93</v>
      </c>
      <c r="R531">
        <v>2</v>
      </c>
      <c r="S531">
        <v>1</v>
      </c>
      <c r="T531">
        <v>2</v>
      </c>
      <c r="U531">
        <v>0</v>
      </c>
      <c r="V531">
        <v>900</v>
      </c>
      <c r="W531">
        <v>300</v>
      </c>
      <c r="X531">
        <v>114500</v>
      </c>
      <c r="Y531">
        <v>92500</v>
      </c>
      <c r="Z531">
        <v>4000000</v>
      </c>
      <c r="AA531">
        <v>2</v>
      </c>
      <c r="AC531" t="s">
        <v>637</v>
      </c>
      <c r="AD531" t="s">
        <v>571</v>
      </c>
      <c r="AE531" s="12">
        <v>44425.486111111109</v>
      </c>
      <c r="AF531">
        <v>1019.559</v>
      </c>
      <c r="AG531" s="12">
        <v>44426.392361111109</v>
      </c>
      <c r="AH531" s="8">
        <v>1025.8440000000001</v>
      </c>
      <c r="AI531" s="13">
        <v>6.1999999999999998E-3</v>
      </c>
      <c r="AJ531">
        <v>9250.74</v>
      </c>
      <c r="AK531" s="13">
        <v>6.1999999999999998E-3</v>
      </c>
      <c r="AL531">
        <v>1471.9690000000001</v>
      </c>
      <c r="AM531">
        <v>1500760.13</v>
      </c>
      <c r="AN531">
        <v>-2449316.6800000002</v>
      </c>
      <c r="AO531" s="12">
        <v>50</v>
      </c>
      <c r="AP531">
        <v>185.01</v>
      </c>
      <c r="AQ531" s="13">
        <v>-7.4000000000000003E-3</v>
      </c>
      <c r="AR531" s="13">
        <v>9.1999999999999998E-3</v>
      </c>
      <c r="AS531" t="s">
        <v>572</v>
      </c>
      <c r="AU531" s="2">
        <v>44425</v>
      </c>
      <c r="AV531" t="s">
        <v>137</v>
      </c>
      <c r="AW531">
        <v>222.8</v>
      </c>
      <c r="AX531">
        <v>222.6</v>
      </c>
      <c r="AZ531" s="2">
        <f t="shared" si="56"/>
        <v>44425</v>
      </c>
      <c r="BA531" t="s">
        <v>123</v>
      </c>
      <c r="BB531">
        <v>1019.559</v>
      </c>
      <c r="BC531" s="8">
        <v>1025.8440000000001</v>
      </c>
      <c r="BE531" t="str">
        <f t="shared" si="57"/>
        <v>CUMMINSIND44425</v>
      </c>
      <c r="BF531">
        <v>1</v>
      </c>
      <c r="BH531" t="str">
        <f t="shared" si="58"/>
        <v>PETRONET44425</v>
      </c>
      <c r="BI531">
        <v>1</v>
      </c>
      <c r="BL531" t="str">
        <f t="shared" si="59"/>
        <v>PETRONET44425</v>
      </c>
      <c r="BM531">
        <v>1</v>
      </c>
      <c r="BN531">
        <f t="shared" si="60"/>
        <v>1</v>
      </c>
      <c r="BR531" t="str">
        <f t="shared" si="61"/>
        <v>CUMMINSIND44425</v>
      </c>
      <c r="BS531">
        <v>1</v>
      </c>
      <c r="BT531">
        <f t="shared" si="62"/>
        <v>1</v>
      </c>
      <c r="BY531" s="12"/>
      <c r="CA531" s="12"/>
      <c r="CC531" s="13"/>
      <c r="CE531" s="13"/>
      <c r="CI531" s="12"/>
      <c r="CK531" s="13"/>
      <c r="CL531" s="13"/>
    </row>
    <row r="532" spans="1:90" x14ac:dyDescent="0.45">
      <c r="A532">
        <v>6</v>
      </c>
      <c r="B532" s="2">
        <v>44425</v>
      </c>
      <c r="C532" s="2">
        <v>44426</v>
      </c>
      <c r="D532" t="s">
        <v>27</v>
      </c>
      <c r="E532" t="s">
        <v>130</v>
      </c>
      <c r="F532" t="s">
        <v>521</v>
      </c>
      <c r="G532">
        <v>600</v>
      </c>
      <c r="H532">
        <v>1200</v>
      </c>
      <c r="I532">
        <v>2</v>
      </c>
      <c r="J532">
        <v>1416.4</v>
      </c>
      <c r="K532">
        <v>1699680</v>
      </c>
      <c r="L532">
        <v>1417.5</v>
      </c>
      <c r="M532">
        <v>1319.9999999998909</v>
      </c>
      <c r="N532">
        <v>334.95032800000007</v>
      </c>
      <c r="O532">
        <v>985.04967199989073</v>
      </c>
      <c r="P532">
        <v>1701000</v>
      </c>
      <c r="Q532" t="s">
        <v>93</v>
      </c>
      <c r="R532">
        <v>1</v>
      </c>
      <c r="S532">
        <v>0</v>
      </c>
      <c r="T532">
        <v>1</v>
      </c>
      <c r="U532">
        <v>0</v>
      </c>
      <c r="V532">
        <v>900</v>
      </c>
      <c r="W532">
        <v>300</v>
      </c>
      <c r="X532">
        <v>114000</v>
      </c>
      <c r="Y532">
        <v>92500</v>
      </c>
      <c r="Z532">
        <v>4000000</v>
      </c>
      <c r="AA532">
        <v>2</v>
      </c>
      <c r="AC532" t="s">
        <v>671</v>
      </c>
      <c r="AD532" t="s">
        <v>571</v>
      </c>
      <c r="AE532" s="12">
        <v>44425.486111111109</v>
      </c>
      <c r="AF532">
        <v>399.99990000000003</v>
      </c>
      <c r="AG532" s="12">
        <v>44426.392361111109</v>
      </c>
      <c r="AH532" s="8">
        <v>402.84559999999999</v>
      </c>
      <c r="AI532" s="13">
        <v>7.1000000000000004E-3</v>
      </c>
      <c r="AJ532">
        <v>10676.79</v>
      </c>
      <c r="AK532" s="13">
        <v>7.1000000000000004E-3</v>
      </c>
      <c r="AL532">
        <v>3751.9009999999998</v>
      </c>
      <c r="AM532">
        <v>1500760.13</v>
      </c>
      <c r="AN532">
        <v>-2438639.9</v>
      </c>
      <c r="AO532" s="12">
        <v>50</v>
      </c>
      <c r="AP532">
        <v>213.54</v>
      </c>
      <c r="AQ532" s="13">
        <v>-1.6E-2</v>
      </c>
      <c r="AR532" s="13">
        <v>9.4000000000000004E-3</v>
      </c>
      <c r="AS532" t="s">
        <v>572</v>
      </c>
      <c r="AU532" s="2">
        <v>44425</v>
      </c>
      <c r="AV532" t="s">
        <v>130</v>
      </c>
      <c r="AW532">
        <v>1416.4</v>
      </c>
      <c r="AX532">
        <v>1417.5</v>
      </c>
      <c r="AZ532" s="2">
        <f t="shared" si="56"/>
        <v>44425</v>
      </c>
      <c r="BA532" t="s">
        <v>178</v>
      </c>
      <c r="BB532">
        <v>399.99990000000003</v>
      </c>
      <c r="BC532" s="8">
        <v>402.84559999999999</v>
      </c>
      <c r="BE532" t="str">
        <f t="shared" si="57"/>
        <v>NAM_INDIA44425</v>
      </c>
      <c r="BF532">
        <v>1</v>
      </c>
      <c r="BH532" t="str">
        <f t="shared" si="58"/>
        <v>TECHM44425</v>
      </c>
      <c r="BI532">
        <v>1</v>
      </c>
      <c r="BL532" t="str">
        <f t="shared" si="59"/>
        <v>TECHM44425</v>
      </c>
      <c r="BM532">
        <v>1</v>
      </c>
      <c r="BN532">
        <f t="shared" si="60"/>
        <v>1</v>
      </c>
      <c r="BR532" t="str">
        <f t="shared" si="61"/>
        <v>NAM_INDIA44425</v>
      </c>
      <c r="BS532">
        <v>1</v>
      </c>
      <c r="BT532">
        <f t="shared" si="62"/>
        <v>1</v>
      </c>
      <c r="BY532" s="12"/>
      <c r="CA532" s="12"/>
      <c r="CC532" s="13"/>
      <c r="CE532" s="13"/>
      <c r="CI532" s="12"/>
      <c r="CK532" s="13"/>
      <c r="CL532" s="13"/>
    </row>
    <row r="533" spans="1:90" x14ac:dyDescent="0.45">
      <c r="A533">
        <v>7</v>
      </c>
      <c r="B533" s="2">
        <v>44425</v>
      </c>
      <c r="C533" s="2">
        <v>44426</v>
      </c>
      <c r="D533" t="s">
        <v>27</v>
      </c>
      <c r="E533" t="s">
        <v>163</v>
      </c>
      <c r="F533" t="s">
        <v>473</v>
      </c>
      <c r="G533">
        <v>725</v>
      </c>
      <c r="H533">
        <v>2175</v>
      </c>
      <c r="I533">
        <v>3</v>
      </c>
      <c r="J533">
        <v>894.65</v>
      </c>
      <c r="K533">
        <v>1945863.75</v>
      </c>
      <c r="L533">
        <v>880.5</v>
      </c>
      <c r="M533">
        <v>-30776.249999999949</v>
      </c>
      <c r="N533">
        <v>372.60542575000005</v>
      </c>
      <c r="O533">
        <v>-31148.855425749949</v>
      </c>
      <c r="P533">
        <v>1915087.5</v>
      </c>
      <c r="Q533" t="s">
        <v>93</v>
      </c>
      <c r="R533">
        <v>1</v>
      </c>
      <c r="S533">
        <v>0</v>
      </c>
      <c r="T533">
        <v>1</v>
      </c>
      <c r="U533">
        <v>0</v>
      </c>
      <c r="V533">
        <v>900</v>
      </c>
      <c r="W533">
        <v>300</v>
      </c>
      <c r="X533">
        <v>114000</v>
      </c>
      <c r="Y533">
        <v>92500</v>
      </c>
      <c r="Z533">
        <v>4000000</v>
      </c>
      <c r="AA533">
        <v>2</v>
      </c>
      <c r="AC533" t="s">
        <v>666</v>
      </c>
      <c r="AD533" t="s">
        <v>571</v>
      </c>
      <c r="AE533" s="12">
        <v>44425.486111111109</v>
      </c>
      <c r="AF533">
        <v>895.08309999999994</v>
      </c>
      <c r="AG533" s="12">
        <v>44426.392361111109</v>
      </c>
      <c r="AH533" s="8">
        <v>880.08399999999995</v>
      </c>
      <c r="AI533" s="13">
        <v>-1.6799999999999999E-2</v>
      </c>
      <c r="AJ533">
        <v>-25148.560000000001</v>
      </c>
      <c r="AK533" s="13">
        <v>-1.6799999999999999E-2</v>
      </c>
      <c r="AL533">
        <v>1676.671</v>
      </c>
      <c r="AM533">
        <v>1500760</v>
      </c>
      <c r="AN533">
        <v>-2463788.46</v>
      </c>
      <c r="AO533" s="12">
        <v>50</v>
      </c>
      <c r="AP533">
        <v>-502.97</v>
      </c>
      <c r="AQ533" s="13">
        <v>-1.77E-2</v>
      </c>
      <c r="AR533" s="13">
        <v>7.4999999999999997E-3</v>
      </c>
      <c r="AS533" t="s">
        <v>572</v>
      </c>
      <c r="AU533" s="2">
        <v>44425</v>
      </c>
      <c r="AV533" t="s">
        <v>163</v>
      </c>
      <c r="AW533">
        <v>894.65</v>
      </c>
      <c r="AX533">
        <v>880.5</v>
      </c>
      <c r="AZ533" s="2">
        <f t="shared" si="56"/>
        <v>44425</v>
      </c>
      <c r="BA533" t="s">
        <v>163</v>
      </c>
      <c r="BB533">
        <v>895.08309999999994</v>
      </c>
      <c r="BC533" s="8">
        <v>880.08399999999995</v>
      </c>
      <c r="BE533" t="str">
        <f t="shared" si="57"/>
        <v>TRENT44425</v>
      </c>
      <c r="BF533">
        <v>1</v>
      </c>
      <c r="BH533" t="str">
        <f t="shared" si="58"/>
        <v>TRENT44425</v>
      </c>
      <c r="BI533">
        <v>1</v>
      </c>
      <c r="BL533" t="str">
        <f t="shared" si="59"/>
        <v>TRENT44425</v>
      </c>
      <c r="BM533">
        <v>1</v>
      </c>
      <c r="BN533">
        <f t="shared" si="60"/>
        <v>1</v>
      </c>
      <c r="BR533" t="str">
        <f t="shared" si="61"/>
        <v>TRENT44425</v>
      </c>
      <c r="BS533">
        <v>1</v>
      </c>
      <c r="BT533">
        <f t="shared" si="62"/>
        <v>1</v>
      </c>
      <c r="BY533" s="12"/>
      <c r="CA533" s="12"/>
      <c r="CC533" s="13"/>
      <c r="CE533" s="13"/>
      <c r="CI533" s="12"/>
      <c r="CK533" s="13"/>
      <c r="CL533" s="13"/>
    </row>
    <row r="534" spans="1:90" x14ac:dyDescent="0.45">
      <c r="A534">
        <v>1</v>
      </c>
      <c r="B534" s="2">
        <v>44426</v>
      </c>
      <c r="C534" s="2">
        <v>44428</v>
      </c>
      <c r="D534" t="s">
        <v>27</v>
      </c>
      <c r="E534" t="s">
        <v>78</v>
      </c>
      <c r="F534" t="s">
        <v>468</v>
      </c>
      <c r="G534">
        <v>250</v>
      </c>
      <c r="H534">
        <v>500</v>
      </c>
      <c r="I534">
        <v>2</v>
      </c>
      <c r="J534">
        <v>4128.45</v>
      </c>
      <c r="K534">
        <v>2064225</v>
      </c>
      <c r="L534">
        <v>3991.5749999999998</v>
      </c>
      <c r="M534">
        <v>-68437.5</v>
      </c>
      <c r="N534">
        <v>387.93955750000003</v>
      </c>
      <c r="O534">
        <v>-68825.439557499994</v>
      </c>
      <c r="P534">
        <v>1995787.5</v>
      </c>
      <c r="Q534" t="s">
        <v>93</v>
      </c>
      <c r="R534">
        <v>1</v>
      </c>
      <c r="S534">
        <v>0</v>
      </c>
      <c r="T534">
        <v>2</v>
      </c>
      <c r="U534">
        <v>0</v>
      </c>
      <c r="V534">
        <v>900</v>
      </c>
      <c r="W534">
        <v>300</v>
      </c>
      <c r="X534">
        <v>114000</v>
      </c>
      <c r="Y534">
        <v>92500</v>
      </c>
      <c r="Z534">
        <v>4000000</v>
      </c>
      <c r="AA534">
        <v>2</v>
      </c>
      <c r="AC534" t="s">
        <v>719</v>
      </c>
      <c r="AD534" t="s">
        <v>571</v>
      </c>
      <c r="AE534" s="12">
        <v>44425.489583333336</v>
      </c>
      <c r="AF534">
        <v>1416.9490000000001</v>
      </c>
      <c r="AG534" s="12">
        <v>44426.392361111109</v>
      </c>
      <c r="AH534" s="8">
        <v>1416.798</v>
      </c>
      <c r="AI534" s="13">
        <v>-1E-4</v>
      </c>
      <c r="AJ534">
        <v>-159.68</v>
      </c>
      <c r="AK534" s="13">
        <v>-1E-4</v>
      </c>
      <c r="AL534">
        <v>1057.4949999999999</v>
      </c>
      <c r="AM534">
        <v>1498416.5</v>
      </c>
      <c r="AN534">
        <v>-2463948.14</v>
      </c>
      <c r="AO534" s="12">
        <v>49</v>
      </c>
      <c r="AP534">
        <v>-3.26</v>
      </c>
      <c r="AQ534" s="13">
        <v>-8.8000000000000005E-3</v>
      </c>
      <c r="AR534" s="13">
        <v>7.1000000000000004E-3</v>
      </c>
      <c r="AS534" t="s">
        <v>572</v>
      </c>
      <c r="AU534" s="2">
        <v>44426</v>
      </c>
      <c r="AV534" t="s">
        <v>78</v>
      </c>
      <c r="AW534">
        <v>4128.45</v>
      </c>
      <c r="AX534">
        <v>3991.5749999999998</v>
      </c>
      <c r="AZ534" s="2">
        <f t="shared" si="56"/>
        <v>44425</v>
      </c>
      <c r="BA534" t="s">
        <v>130</v>
      </c>
      <c r="BB534">
        <v>1416.9490000000001</v>
      </c>
      <c r="BC534" s="8">
        <v>1416.798</v>
      </c>
      <c r="BE534" t="str">
        <f t="shared" si="57"/>
        <v>TECHM44425</v>
      </c>
      <c r="BF534">
        <v>1</v>
      </c>
      <c r="BH534" t="str">
        <f t="shared" si="58"/>
        <v>JUBLFOOD44426</v>
      </c>
      <c r="BI534">
        <v>1</v>
      </c>
      <c r="BL534" t="str">
        <f t="shared" si="59"/>
        <v>JUBLFOOD44426</v>
      </c>
      <c r="BM534">
        <v>1</v>
      </c>
      <c r="BN534">
        <f t="shared" si="60"/>
        <v>1</v>
      </c>
      <c r="BR534" t="str">
        <f t="shared" si="61"/>
        <v>TECHM44425</v>
      </c>
      <c r="BS534">
        <v>1</v>
      </c>
      <c r="BT534">
        <f t="shared" si="62"/>
        <v>1</v>
      </c>
      <c r="BY534" s="12"/>
      <c r="CA534" s="12"/>
      <c r="CC534" s="13"/>
      <c r="CE534" s="13"/>
      <c r="CI534" s="12"/>
      <c r="CK534" s="13"/>
      <c r="CL534" s="13"/>
    </row>
    <row r="535" spans="1:90" x14ac:dyDescent="0.45">
      <c r="A535">
        <v>2</v>
      </c>
      <c r="B535" s="2">
        <v>44426</v>
      </c>
      <c r="C535" s="2">
        <v>44428</v>
      </c>
      <c r="D535" t="s">
        <v>27</v>
      </c>
      <c r="E535" t="s">
        <v>159</v>
      </c>
      <c r="F535" t="s">
        <v>465</v>
      </c>
      <c r="G535">
        <v>250</v>
      </c>
      <c r="H535">
        <v>500</v>
      </c>
      <c r="I535">
        <v>2</v>
      </c>
      <c r="J535">
        <v>4012.4</v>
      </c>
      <c r="K535">
        <v>2006200</v>
      </c>
      <c r="L535">
        <v>3986.9</v>
      </c>
      <c r="M535">
        <v>-12750</v>
      </c>
      <c r="N535">
        <v>385.06039000000004</v>
      </c>
      <c r="O535">
        <v>-13135.060390000001</v>
      </c>
      <c r="P535">
        <v>1993450</v>
      </c>
      <c r="Q535" t="s">
        <v>93</v>
      </c>
      <c r="R535">
        <v>1</v>
      </c>
      <c r="S535">
        <v>0</v>
      </c>
      <c r="T535">
        <v>1</v>
      </c>
      <c r="U535">
        <v>0</v>
      </c>
      <c r="V535">
        <v>900</v>
      </c>
      <c r="W535">
        <v>300</v>
      </c>
      <c r="X535">
        <v>114000</v>
      </c>
      <c r="Y535">
        <v>92500</v>
      </c>
      <c r="Z535">
        <v>4000000</v>
      </c>
      <c r="AA535">
        <v>2</v>
      </c>
      <c r="AC535" t="s">
        <v>675</v>
      </c>
      <c r="AD535" t="s">
        <v>571</v>
      </c>
      <c r="AE535" s="12">
        <v>44425.486111111109</v>
      </c>
      <c r="AF535">
        <v>3851.085</v>
      </c>
      <c r="AG535" s="12">
        <v>44426.395833333336</v>
      </c>
      <c r="AH535" s="8">
        <v>3828.1680000000001</v>
      </c>
      <c r="AI535" s="13">
        <v>-6.0000000000000001E-3</v>
      </c>
      <c r="AJ535">
        <v>-8930.7099999999991</v>
      </c>
      <c r="AK535" s="13">
        <v>-6.0000000000000001E-3</v>
      </c>
      <c r="AL535">
        <v>389.6979</v>
      </c>
      <c r="AM535">
        <v>1500760</v>
      </c>
      <c r="AN535">
        <v>-2472878.85</v>
      </c>
      <c r="AO535" s="12">
        <v>51</v>
      </c>
      <c r="AP535">
        <v>-175.11</v>
      </c>
      <c r="AQ535" s="13">
        <v>-1.9800000000000002E-2</v>
      </c>
      <c r="AR535" s="13">
        <v>5.7999999999999996E-3</v>
      </c>
      <c r="AS535" t="s">
        <v>572</v>
      </c>
      <c r="AU535" s="2">
        <v>44426</v>
      </c>
      <c r="AV535" t="s">
        <v>159</v>
      </c>
      <c r="AW535">
        <v>4012.4</v>
      </c>
      <c r="AX535">
        <v>3986.9</v>
      </c>
      <c r="AZ535" s="2">
        <f t="shared" si="56"/>
        <v>44425</v>
      </c>
      <c r="BA535" t="s">
        <v>168</v>
      </c>
      <c r="BB535">
        <v>3851.085</v>
      </c>
      <c r="BC535" s="8">
        <v>3828.1680000000001</v>
      </c>
      <c r="BE535" t="str">
        <f t="shared" si="57"/>
        <v>LTTS44425</v>
      </c>
      <c r="BF535">
        <v>1</v>
      </c>
      <c r="BH535" t="str">
        <f t="shared" si="58"/>
        <v>LALPATHLAB44426</v>
      </c>
      <c r="BI535">
        <v>1</v>
      </c>
      <c r="BL535" t="str">
        <f t="shared" si="59"/>
        <v>LALPATHLAB44426</v>
      </c>
      <c r="BM535">
        <v>1</v>
      </c>
      <c r="BN535">
        <f t="shared" si="60"/>
        <v>1</v>
      </c>
      <c r="BR535" t="str">
        <f t="shared" si="61"/>
        <v>LTTS44425</v>
      </c>
      <c r="BS535">
        <v>1</v>
      </c>
      <c r="BT535">
        <f t="shared" si="62"/>
        <v>1</v>
      </c>
      <c r="BY535" s="12"/>
      <c r="CA535" s="12"/>
      <c r="CC535" s="13"/>
      <c r="CE535" s="13"/>
      <c r="CI535" s="12"/>
      <c r="CK535" s="13"/>
      <c r="CL535" s="13"/>
    </row>
    <row r="536" spans="1:90" x14ac:dyDescent="0.45">
      <c r="A536">
        <v>3</v>
      </c>
      <c r="B536" s="2">
        <v>44426</v>
      </c>
      <c r="C536" s="2">
        <v>44428</v>
      </c>
      <c r="D536" t="s">
        <v>27</v>
      </c>
      <c r="E536" t="s">
        <v>174</v>
      </c>
      <c r="F536" t="s">
        <v>508</v>
      </c>
      <c r="G536">
        <v>1250</v>
      </c>
      <c r="H536">
        <v>2500</v>
      </c>
      <c r="I536">
        <v>2</v>
      </c>
      <c r="J536">
        <v>707.1</v>
      </c>
      <c r="K536">
        <v>1767750</v>
      </c>
      <c r="L536">
        <v>720.45</v>
      </c>
      <c r="M536">
        <v>33375.000000000058</v>
      </c>
      <c r="N536">
        <v>350.46182500000003</v>
      </c>
      <c r="O536">
        <v>33024.53817500006</v>
      </c>
      <c r="P536">
        <v>1801125</v>
      </c>
      <c r="Q536" t="s">
        <v>93</v>
      </c>
      <c r="R536">
        <v>1</v>
      </c>
      <c r="S536">
        <v>0</v>
      </c>
      <c r="T536">
        <v>1</v>
      </c>
      <c r="U536">
        <v>0</v>
      </c>
      <c r="V536">
        <v>900</v>
      </c>
      <c r="W536">
        <v>300</v>
      </c>
      <c r="X536">
        <v>114000</v>
      </c>
      <c r="Y536">
        <v>92500</v>
      </c>
      <c r="Z536">
        <v>4000000</v>
      </c>
      <c r="AA536">
        <v>2</v>
      </c>
      <c r="AC536" t="s">
        <v>724</v>
      </c>
      <c r="AD536" t="s">
        <v>571</v>
      </c>
      <c r="AE536" s="12">
        <v>44425.489583333336</v>
      </c>
      <c r="AF536">
        <v>222.89779999999999</v>
      </c>
      <c r="AG536" s="12">
        <v>44426.395833333336</v>
      </c>
      <c r="AH536" s="8">
        <v>222.72710000000001</v>
      </c>
      <c r="AI536" s="13">
        <v>-8.0000000000000004E-4</v>
      </c>
      <c r="AJ536">
        <v>-1147.52</v>
      </c>
      <c r="AK536" s="13">
        <v>-8.0000000000000004E-4</v>
      </c>
      <c r="AL536">
        <v>6722.4380000000001</v>
      </c>
      <c r="AM536">
        <v>1498416.5</v>
      </c>
      <c r="AN536">
        <v>-2474026.37</v>
      </c>
      <c r="AO536" s="12">
        <v>50</v>
      </c>
      <c r="AP536">
        <v>-22.95</v>
      </c>
      <c r="AQ536" s="13">
        <v>-1.2800000000000001E-2</v>
      </c>
      <c r="AR536" s="13">
        <v>9.1999999999999998E-3</v>
      </c>
      <c r="AS536" t="s">
        <v>572</v>
      </c>
      <c r="AU536" s="2">
        <v>44426</v>
      </c>
      <c r="AV536" t="s">
        <v>174</v>
      </c>
      <c r="AW536">
        <v>707.1</v>
      </c>
      <c r="AX536">
        <v>720.45</v>
      </c>
      <c r="AZ536" s="2">
        <f t="shared" si="56"/>
        <v>44425</v>
      </c>
      <c r="BA536" t="s">
        <v>137</v>
      </c>
      <c r="BB536">
        <v>222.89779999999999</v>
      </c>
      <c r="BC536" s="8">
        <v>222.72710000000001</v>
      </c>
      <c r="BE536" t="str">
        <f t="shared" si="57"/>
        <v>PETRONET44425</v>
      </c>
      <c r="BF536">
        <v>1</v>
      </c>
      <c r="BH536" t="str">
        <f t="shared" si="58"/>
        <v>MCDOWELL_N44426</v>
      </c>
      <c r="BI536">
        <v>1</v>
      </c>
      <c r="BL536" t="str">
        <f t="shared" si="59"/>
        <v>MCDOWELL_N44426</v>
      </c>
      <c r="BM536">
        <v>1</v>
      </c>
      <c r="BN536">
        <f t="shared" si="60"/>
        <v>1</v>
      </c>
      <c r="BR536" t="str">
        <f t="shared" si="61"/>
        <v>PETRONET44425</v>
      </c>
      <c r="BS536">
        <v>1</v>
      </c>
      <c r="BT536">
        <f t="shared" si="62"/>
        <v>1</v>
      </c>
      <c r="BY536" s="12"/>
      <c r="CA536" s="12"/>
      <c r="CC536" s="13"/>
      <c r="CE536" s="13"/>
      <c r="CI536" s="12"/>
      <c r="CK536" s="13"/>
      <c r="CL536" s="13"/>
    </row>
    <row r="537" spans="1:90" x14ac:dyDescent="0.45">
      <c r="A537">
        <v>4</v>
      </c>
      <c r="B537" s="2">
        <v>44426</v>
      </c>
      <c r="C537" s="2">
        <v>44428</v>
      </c>
      <c r="D537" t="s">
        <v>27</v>
      </c>
      <c r="E537" t="s">
        <v>176</v>
      </c>
      <c r="F537" t="s">
        <v>516</v>
      </c>
      <c r="G537">
        <v>200</v>
      </c>
      <c r="H537">
        <v>600</v>
      </c>
      <c r="I537">
        <v>3</v>
      </c>
      <c r="J537">
        <v>2823.85</v>
      </c>
      <c r="K537">
        <v>1694310</v>
      </c>
      <c r="L537">
        <v>2802.0833333300002</v>
      </c>
      <c r="M537">
        <v>-13060.000001999833</v>
      </c>
      <c r="N537">
        <v>332.24997599975086</v>
      </c>
      <c r="O537">
        <v>-13392.249977999585</v>
      </c>
      <c r="P537">
        <v>1681249.9999980002</v>
      </c>
      <c r="Q537" t="s">
        <v>93</v>
      </c>
      <c r="R537">
        <v>2</v>
      </c>
      <c r="S537">
        <v>2</v>
      </c>
      <c r="T537">
        <v>2</v>
      </c>
      <c r="U537">
        <v>0</v>
      </c>
      <c r="V537">
        <v>900</v>
      </c>
      <c r="W537">
        <v>300</v>
      </c>
      <c r="X537">
        <v>115000</v>
      </c>
      <c r="Y537">
        <v>92500</v>
      </c>
      <c r="Z537">
        <v>4000000</v>
      </c>
      <c r="AA537">
        <v>2</v>
      </c>
      <c r="AC537" t="s">
        <v>664</v>
      </c>
      <c r="AD537" t="s">
        <v>571</v>
      </c>
      <c r="AE537" s="12">
        <v>44426.486111111109</v>
      </c>
      <c r="AF537">
        <v>826.10900000000004</v>
      </c>
      <c r="AG537" s="12">
        <v>44428.392361111109</v>
      </c>
      <c r="AH537" s="8">
        <v>798.596</v>
      </c>
      <c r="AI537" s="13">
        <v>-3.3300000000000003E-2</v>
      </c>
      <c r="AJ537">
        <v>-50129.49</v>
      </c>
      <c r="AK537" s="13">
        <v>-3.3300000000000003E-2</v>
      </c>
      <c r="AL537">
        <v>1822.029</v>
      </c>
      <c r="AM537">
        <v>1505194.75</v>
      </c>
      <c r="AN537">
        <v>-2524155.85</v>
      </c>
      <c r="AO537" s="12">
        <v>50</v>
      </c>
      <c r="AP537">
        <v>-1002.59</v>
      </c>
      <c r="AQ537" s="13">
        <v>-4.9000000000000002E-2</v>
      </c>
      <c r="AR537" s="13">
        <v>5.0000000000000001E-4</v>
      </c>
      <c r="AS537" t="s">
        <v>572</v>
      </c>
      <c r="AU537" s="2">
        <v>44426</v>
      </c>
      <c r="AV537" t="s">
        <v>176</v>
      </c>
      <c r="AW537">
        <v>2823.85</v>
      </c>
      <c r="AX537">
        <v>2802.0833333300002</v>
      </c>
      <c r="AZ537" s="2">
        <f t="shared" si="56"/>
        <v>44426</v>
      </c>
      <c r="BA537" t="s">
        <v>78</v>
      </c>
      <c r="BB537">
        <v>826.10900000000004</v>
      </c>
      <c r="BC537" s="8">
        <v>798.596</v>
      </c>
      <c r="BE537" t="str">
        <f t="shared" si="57"/>
        <v>JUBLFOOD44426</v>
      </c>
      <c r="BF537">
        <v>1</v>
      </c>
      <c r="BH537" t="str">
        <f t="shared" si="58"/>
        <v>METROPOLIS44426</v>
      </c>
      <c r="BI537">
        <v>1</v>
      </c>
      <c r="BL537" t="str">
        <f t="shared" si="59"/>
        <v>METROPOLIS44426</v>
      </c>
      <c r="BM537">
        <v>1</v>
      </c>
      <c r="BN537">
        <f t="shared" si="60"/>
        <v>1</v>
      </c>
      <c r="BR537" t="str">
        <f t="shared" si="61"/>
        <v>JUBLFOOD44426</v>
      </c>
      <c r="BS537">
        <v>1</v>
      </c>
      <c r="BT537">
        <f t="shared" si="62"/>
        <v>1</v>
      </c>
      <c r="BY537" s="12"/>
      <c r="CA537" s="12"/>
      <c r="CC537" s="13"/>
      <c r="CE537" s="13"/>
      <c r="CI537" s="12"/>
      <c r="CK537" s="13"/>
      <c r="CL537" s="13"/>
    </row>
    <row r="538" spans="1:90" x14ac:dyDescent="0.45">
      <c r="A538">
        <v>5</v>
      </c>
      <c r="B538" s="2">
        <v>44426</v>
      </c>
      <c r="C538" s="2">
        <v>44428</v>
      </c>
      <c r="D538" t="s">
        <v>27</v>
      </c>
      <c r="E538" t="s">
        <v>109</v>
      </c>
      <c r="F538" t="s">
        <v>429</v>
      </c>
      <c r="G538">
        <v>400</v>
      </c>
      <c r="H538">
        <v>800</v>
      </c>
      <c r="I538">
        <v>2</v>
      </c>
      <c r="J538">
        <v>3195.45</v>
      </c>
      <c r="K538">
        <v>2556360</v>
      </c>
      <c r="L538">
        <v>3372.45</v>
      </c>
      <c r="M538">
        <v>141600</v>
      </c>
      <c r="N538">
        <v>497.37947200000002</v>
      </c>
      <c r="O538">
        <v>141102.620528</v>
      </c>
      <c r="P538">
        <v>2697960</v>
      </c>
      <c r="Q538" t="s">
        <v>93</v>
      </c>
      <c r="R538">
        <v>2</v>
      </c>
      <c r="S538">
        <v>1</v>
      </c>
      <c r="T538">
        <v>1</v>
      </c>
      <c r="U538">
        <v>0</v>
      </c>
      <c r="V538">
        <v>900</v>
      </c>
      <c r="W538">
        <v>300</v>
      </c>
      <c r="X538">
        <v>114500</v>
      </c>
      <c r="Y538">
        <v>92500</v>
      </c>
      <c r="Z538">
        <v>4000000</v>
      </c>
      <c r="AA538">
        <v>2</v>
      </c>
      <c r="AC538" t="s">
        <v>630</v>
      </c>
      <c r="AD538" t="s">
        <v>571</v>
      </c>
      <c r="AE538" s="12">
        <v>44426.486111111109</v>
      </c>
      <c r="AF538">
        <v>707.46659999999997</v>
      </c>
      <c r="AG538" s="12">
        <v>44428.392361111109</v>
      </c>
      <c r="AH538" s="8">
        <v>720.10379999999998</v>
      </c>
      <c r="AI538" s="13">
        <v>1.7899999999999999E-2</v>
      </c>
      <c r="AJ538">
        <v>26886.71</v>
      </c>
      <c r="AK538" s="13">
        <v>1.7899999999999999E-2</v>
      </c>
      <c r="AL538">
        <v>2127.5839999999998</v>
      </c>
      <c r="AM538">
        <v>1505194.75</v>
      </c>
      <c r="AN538">
        <v>-2497269.15</v>
      </c>
      <c r="AO538" s="12">
        <v>50</v>
      </c>
      <c r="AP538">
        <v>537.73</v>
      </c>
      <c r="AQ538" s="13">
        <v>-1.2500000000000001E-2</v>
      </c>
      <c r="AR538" s="13">
        <v>3.1099999999999999E-2</v>
      </c>
      <c r="AS538" t="s">
        <v>572</v>
      </c>
      <c r="AU538" s="2">
        <v>44426</v>
      </c>
      <c r="AV538" t="s">
        <v>109</v>
      </c>
      <c r="AW538">
        <v>3195.45</v>
      </c>
      <c r="AX538">
        <v>3372.45</v>
      </c>
      <c r="AZ538" s="2">
        <f t="shared" si="56"/>
        <v>44426</v>
      </c>
      <c r="BA538" t="s">
        <v>174</v>
      </c>
      <c r="BB538">
        <v>707.46659999999997</v>
      </c>
      <c r="BC538" s="8">
        <v>720.10379999999998</v>
      </c>
      <c r="BE538" t="str">
        <f t="shared" si="57"/>
        <v>MCDOWELL_N44426</v>
      </c>
      <c r="BF538">
        <v>1</v>
      </c>
      <c r="BH538" t="str">
        <f t="shared" si="58"/>
        <v>MINDTREE44426</v>
      </c>
      <c r="BI538">
        <v>1</v>
      </c>
      <c r="BL538" t="str">
        <f t="shared" si="59"/>
        <v>MINDTREE44426</v>
      </c>
      <c r="BM538">
        <v>1</v>
      </c>
      <c r="BN538">
        <f t="shared" si="60"/>
        <v>1</v>
      </c>
      <c r="BR538" t="str">
        <f t="shared" si="61"/>
        <v>MCDOWELL_N44426</v>
      </c>
      <c r="BS538">
        <v>1</v>
      </c>
      <c r="BT538">
        <f t="shared" si="62"/>
        <v>1</v>
      </c>
      <c r="BY538" s="12"/>
      <c r="CA538" s="12"/>
      <c r="CC538" s="13"/>
      <c r="CE538" s="13"/>
      <c r="CI538" s="12"/>
      <c r="CK538" s="13"/>
      <c r="CL538" s="13"/>
    </row>
    <row r="539" spans="1:90" x14ac:dyDescent="0.45">
      <c r="A539">
        <v>6</v>
      </c>
      <c r="B539" s="2">
        <v>44426</v>
      </c>
      <c r="C539" s="2">
        <v>44428</v>
      </c>
      <c r="D539" t="s">
        <v>27</v>
      </c>
      <c r="E539" t="s">
        <v>37</v>
      </c>
      <c r="F539" t="s">
        <v>483</v>
      </c>
      <c r="G539">
        <v>700</v>
      </c>
      <c r="H539">
        <v>1400</v>
      </c>
      <c r="I539">
        <v>2</v>
      </c>
      <c r="J539">
        <v>1488.65</v>
      </c>
      <c r="K539">
        <v>2084110.0000000002</v>
      </c>
      <c r="L539">
        <v>1475.8</v>
      </c>
      <c r="M539">
        <v>-17990.000000000189</v>
      </c>
      <c r="N539">
        <v>397.58985800000011</v>
      </c>
      <c r="O539">
        <v>-18387.589858000189</v>
      </c>
      <c r="P539">
        <v>2066120</v>
      </c>
      <c r="Q539" t="s">
        <v>93</v>
      </c>
      <c r="R539">
        <v>2</v>
      </c>
      <c r="S539">
        <v>1</v>
      </c>
      <c r="T539">
        <v>1</v>
      </c>
      <c r="U539">
        <v>0</v>
      </c>
      <c r="V539">
        <v>900</v>
      </c>
      <c r="W539">
        <v>300</v>
      </c>
      <c r="X539">
        <v>114500</v>
      </c>
      <c r="Y539">
        <v>92500</v>
      </c>
      <c r="Z539">
        <v>4000000</v>
      </c>
      <c r="AA539">
        <v>2</v>
      </c>
      <c r="AC539" t="s">
        <v>678</v>
      </c>
      <c r="AD539" t="s">
        <v>571</v>
      </c>
      <c r="AE539" s="12">
        <v>44426.486111111109</v>
      </c>
      <c r="AF539">
        <v>1477.1880000000001</v>
      </c>
      <c r="AG539" s="12">
        <v>44428.392361111109</v>
      </c>
      <c r="AH539" s="8">
        <v>1475.0360000000001</v>
      </c>
      <c r="AI539" s="13">
        <v>-1.5E-3</v>
      </c>
      <c r="AJ539">
        <v>-2192.8000000000002</v>
      </c>
      <c r="AK539" s="13">
        <v>-1.5E-3</v>
      </c>
      <c r="AL539">
        <v>1018.9589999999999</v>
      </c>
      <c r="AM539">
        <v>1505194.75</v>
      </c>
      <c r="AN539">
        <v>-2499461.9500000002</v>
      </c>
      <c r="AO539" s="12">
        <v>50</v>
      </c>
      <c r="AP539">
        <v>-43.86</v>
      </c>
      <c r="AQ539" s="13">
        <v>-9.1000000000000004E-3</v>
      </c>
      <c r="AR539" s="13">
        <v>2.5700000000000001E-2</v>
      </c>
      <c r="AS539" t="s">
        <v>572</v>
      </c>
      <c r="AU539" s="2">
        <v>44426</v>
      </c>
      <c r="AV539" t="s">
        <v>37</v>
      </c>
      <c r="AW539">
        <v>1488.65</v>
      </c>
      <c r="AX539">
        <v>1475.8</v>
      </c>
      <c r="AZ539" s="2">
        <f t="shared" si="56"/>
        <v>44426</v>
      </c>
      <c r="BA539" t="s">
        <v>37</v>
      </c>
      <c r="BB539">
        <v>1477.1880000000001</v>
      </c>
      <c r="BC539" s="8">
        <v>1475.0360000000001</v>
      </c>
      <c r="BE539" t="str">
        <f t="shared" si="57"/>
        <v>UBL44426</v>
      </c>
      <c r="BF539">
        <v>1</v>
      </c>
      <c r="BH539" t="str">
        <f t="shared" si="58"/>
        <v>UBL44426</v>
      </c>
      <c r="BI539">
        <v>1</v>
      </c>
      <c r="BL539" t="str">
        <f t="shared" si="59"/>
        <v>UBL44426</v>
      </c>
      <c r="BM539">
        <v>1</v>
      </c>
      <c r="BN539">
        <f t="shared" si="60"/>
        <v>1</v>
      </c>
      <c r="BR539" t="str">
        <f t="shared" si="61"/>
        <v>UBL44426</v>
      </c>
      <c r="BS539">
        <v>1</v>
      </c>
      <c r="BT539">
        <f t="shared" si="62"/>
        <v>1</v>
      </c>
      <c r="BY539" s="12"/>
      <c r="CA539" s="12"/>
      <c r="CC539" s="13"/>
      <c r="CE539" s="13"/>
      <c r="CI539" s="12"/>
      <c r="CK539" s="13"/>
      <c r="CL539" s="13"/>
    </row>
    <row r="540" spans="1:90" x14ac:dyDescent="0.45">
      <c r="A540">
        <v>1</v>
      </c>
      <c r="B540" s="2">
        <v>44428</v>
      </c>
      <c r="C540" s="2">
        <v>44431</v>
      </c>
      <c r="D540" t="s">
        <v>27</v>
      </c>
      <c r="E540" t="s">
        <v>145</v>
      </c>
      <c r="F540" t="s">
        <v>432</v>
      </c>
      <c r="G540">
        <v>125</v>
      </c>
      <c r="H540">
        <v>250</v>
      </c>
      <c r="I540">
        <v>2</v>
      </c>
      <c r="J540">
        <v>6703.3</v>
      </c>
      <c r="K540">
        <v>1675825</v>
      </c>
      <c r="L540">
        <v>6737.4</v>
      </c>
      <c r="M540">
        <v>8524.9999999998636</v>
      </c>
      <c r="N540">
        <v>331.81180500000005</v>
      </c>
      <c r="O540">
        <v>8193.1881949998642</v>
      </c>
      <c r="P540">
        <v>1684350</v>
      </c>
      <c r="Q540" t="s">
        <v>93</v>
      </c>
      <c r="R540">
        <v>1</v>
      </c>
      <c r="S540">
        <v>0</v>
      </c>
      <c r="T540">
        <v>1</v>
      </c>
      <c r="U540">
        <v>0</v>
      </c>
      <c r="V540">
        <v>900</v>
      </c>
      <c r="W540">
        <v>300</v>
      </c>
      <c r="X540">
        <v>114000</v>
      </c>
      <c r="Y540">
        <v>92500</v>
      </c>
      <c r="Z540">
        <v>4000000</v>
      </c>
      <c r="AA540">
        <v>2</v>
      </c>
      <c r="AC540" t="s">
        <v>581</v>
      </c>
      <c r="AD540" t="s">
        <v>571</v>
      </c>
      <c r="AE540" s="12">
        <v>44426.489583333336</v>
      </c>
      <c r="AF540">
        <v>4020.3760000000002</v>
      </c>
      <c r="AG540" s="12">
        <v>44428.392361111109</v>
      </c>
      <c r="AH540" s="8">
        <v>3984.9659999999999</v>
      </c>
      <c r="AI540" s="13">
        <v>-8.8000000000000005E-3</v>
      </c>
      <c r="AJ540">
        <v>-13274.25</v>
      </c>
      <c r="AK540" s="13">
        <v>-8.8000000000000005E-3</v>
      </c>
      <c r="AL540">
        <v>374.87299999999999</v>
      </c>
      <c r="AM540">
        <v>1507130.38</v>
      </c>
      <c r="AN540">
        <v>-2512736.2000000002</v>
      </c>
      <c r="AO540" s="12">
        <v>49</v>
      </c>
      <c r="AP540">
        <v>-270.89999999999998</v>
      </c>
      <c r="AQ540" s="13">
        <v>-2.6200000000000001E-2</v>
      </c>
      <c r="AR540" s="13">
        <v>2.5999999999999999E-3</v>
      </c>
      <c r="AS540" t="s">
        <v>572</v>
      </c>
      <c r="AU540" s="2">
        <v>44428</v>
      </c>
      <c r="AV540" t="s">
        <v>145</v>
      </c>
      <c r="AW540">
        <v>6703.3</v>
      </c>
      <c r="AX540">
        <v>6737.4</v>
      </c>
      <c r="AZ540" s="2">
        <f t="shared" si="56"/>
        <v>44426</v>
      </c>
      <c r="BA540" t="s">
        <v>159</v>
      </c>
      <c r="BB540">
        <v>4020.3760000000002</v>
      </c>
      <c r="BC540" s="8">
        <v>3984.9659999999999</v>
      </c>
      <c r="BE540" t="str">
        <f t="shared" si="57"/>
        <v>LALPATHLAB44426</v>
      </c>
      <c r="BF540">
        <v>1</v>
      </c>
      <c r="BH540" t="str">
        <f t="shared" si="58"/>
        <v>BAJFINANCE44428</v>
      </c>
      <c r="BI540">
        <v>1</v>
      </c>
      <c r="BL540" t="str">
        <f t="shared" si="59"/>
        <v>BAJFINANCE44428</v>
      </c>
      <c r="BM540">
        <v>1</v>
      </c>
      <c r="BN540">
        <f t="shared" si="60"/>
        <v>1</v>
      </c>
      <c r="BR540" t="str">
        <f t="shared" si="61"/>
        <v>LALPATHLAB44426</v>
      </c>
      <c r="BS540">
        <v>1</v>
      </c>
      <c r="BT540">
        <f t="shared" si="62"/>
        <v>1</v>
      </c>
      <c r="BY540" s="12"/>
      <c r="CA540" s="12"/>
      <c r="CC540" s="13"/>
      <c r="CE540" s="13"/>
      <c r="CI540" s="12"/>
      <c r="CK540" s="13"/>
      <c r="CL540" s="13"/>
    </row>
    <row r="541" spans="1:90" x14ac:dyDescent="0.45">
      <c r="A541">
        <v>2</v>
      </c>
      <c r="B541" s="2">
        <v>44428</v>
      </c>
      <c r="C541" s="2">
        <v>44431</v>
      </c>
      <c r="D541" t="s">
        <v>27</v>
      </c>
      <c r="E541" t="s">
        <v>109</v>
      </c>
      <c r="F541" t="s">
        <v>429</v>
      </c>
      <c r="G541">
        <v>400</v>
      </c>
      <c r="H541">
        <v>400</v>
      </c>
      <c r="I541">
        <v>1</v>
      </c>
      <c r="J541">
        <v>3349.25</v>
      </c>
      <c r="K541">
        <v>1339700</v>
      </c>
      <c r="L541">
        <v>3405.6</v>
      </c>
      <c r="M541">
        <v>22539.999999999964</v>
      </c>
      <c r="N541">
        <v>276.68572400000005</v>
      </c>
      <c r="O541">
        <v>22263.314275999965</v>
      </c>
      <c r="P541">
        <v>1362240</v>
      </c>
      <c r="Q541" t="s">
        <v>93</v>
      </c>
      <c r="R541">
        <v>2</v>
      </c>
      <c r="S541">
        <v>2</v>
      </c>
      <c r="T541">
        <v>1</v>
      </c>
      <c r="U541">
        <v>0</v>
      </c>
      <c r="V541">
        <v>900</v>
      </c>
      <c r="W541">
        <v>300</v>
      </c>
      <c r="X541">
        <v>115000</v>
      </c>
      <c r="Y541">
        <v>92500</v>
      </c>
      <c r="Z541">
        <v>4000000</v>
      </c>
      <c r="AA541">
        <v>2</v>
      </c>
      <c r="AC541" t="s">
        <v>625</v>
      </c>
      <c r="AD541" t="s">
        <v>571</v>
      </c>
      <c r="AE541" s="12">
        <v>44426.489583333336</v>
      </c>
      <c r="AF541">
        <v>3197.0810000000001</v>
      </c>
      <c r="AG541" s="12">
        <v>44428.392361111109</v>
      </c>
      <c r="AH541" s="8">
        <v>3379.8589999999999</v>
      </c>
      <c r="AI541" s="13">
        <v>5.7200000000000001E-2</v>
      </c>
      <c r="AJ541">
        <v>86163.05</v>
      </c>
      <c r="AK541" s="13">
        <v>5.7200000000000001E-2</v>
      </c>
      <c r="AL541">
        <v>471.40820000000002</v>
      </c>
      <c r="AM541">
        <v>1507130.38</v>
      </c>
      <c r="AN541">
        <v>-2426573.15</v>
      </c>
      <c r="AO541" s="12">
        <v>49</v>
      </c>
      <c r="AP541">
        <v>1758.43</v>
      </c>
      <c r="AQ541" s="13">
        <v>-2.0799999999999999E-2</v>
      </c>
      <c r="AR541" s="13">
        <v>5.7700000000000001E-2</v>
      </c>
      <c r="AS541" t="s">
        <v>572</v>
      </c>
      <c r="AU541" s="2">
        <v>44428</v>
      </c>
      <c r="AV541" t="s">
        <v>109</v>
      </c>
      <c r="AW541">
        <v>3349.25</v>
      </c>
      <c r="AX541">
        <v>3405.6</v>
      </c>
      <c r="AZ541" s="2">
        <f t="shared" si="56"/>
        <v>44426</v>
      </c>
      <c r="BA541" t="s">
        <v>109</v>
      </c>
      <c r="BB541">
        <v>3197.0810000000001</v>
      </c>
      <c r="BC541" s="8">
        <v>3379.8589999999999</v>
      </c>
      <c r="BE541" t="str">
        <f t="shared" si="57"/>
        <v>MINDTREE44426</v>
      </c>
      <c r="BF541">
        <v>1</v>
      </c>
      <c r="BH541" t="str">
        <f t="shared" si="58"/>
        <v>MINDTREE44428</v>
      </c>
      <c r="BI541">
        <v>1</v>
      </c>
      <c r="BL541" t="str">
        <f t="shared" si="59"/>
        <v>MINDTREE44428</v>
      </c>
      <c r="BM541">
        <v>1</v>
      </c>
      <c r="BN541">
        <f t="shared" si="60"/>
        <v>1</v>
      </c>
      <c r="BR541" t="str">
        <f t="shared" si="61"/>
        <v>MINDTREE44426</v>
      </c>
      <c r="BS541">
        <v>1</v>
      </c>
      <c r="BT541">
        <f t="shared" si="62"/>
        <v>1</v>
      </c>
      <c r="BY541" s="12"/>
      <c r="CA541" s="12"/>
      <c r="CC541" s="13"/>
      <c r="CE541" s="13"/>
      <c r="CI541" s="12"/>
      <c r="CK541" s="13"/>
      <c r="CL541" s="13"/>
    </row>
    <row r="542" spans="1:90" x14ac:dyDescent="0.45">
      <c r="A542">
        <v>1</v>
      </c>
      <c r="B542" s="2">
        <v>44431</v>
      </c>
      <c r="C542" s="2">
        <v>44432</v>
      </c>
      <c r="D542" t="s">
        <v>27</v>
      </c>
      <c r="E542" t="s">
        <v>140</v>
      </c>
      <c r="F542" t="s">
        <v>433</v>
      </c>
      <c r="G542">
        <v>500</v>
      </c>
      <c r="H542">
        <v>1500</v>
      </c>
      <c r="I542">
        <v>3</v>
      </c>
      <c r="J542">
        <v>1279.9000000000001</v>
      </c>
      <c r="K542">
        <v>1919850.0000000002</v>
      </c>
      <c r="L542">
        <v>1262.95</v>
      </c>
      <c r="M542">
        <v>-25425.000000000069</v>
      </c>
      <c r="N542">
        <v>368.87066500000003</v>
      </c>
      <c r="O542">
        <v>-25793.870665000068</v>
      </c>
      <c r="P542">
        <v>1894425</v>
      </c>
      <c r="Q542" t="s">
        <v>93</v>
      </c>
      <c r="R542">
        <v>2</v>
      </c>
      <c r="S542">
        <v>1</v>
      </c>
      <c r="T542">
        <v>3</v>
      </c>
      <c r="U542">
        <v>1</v>
      </c>
      <c r="V542">
        <v>900</v>
      </c>
      <c r="W542">
        <v>300</v>
      </c>
      <c r="X542">
        <v>103000</v>
      </c>
      <c r="Y542">
        <v>92500</v>
      </c>
      <c r="Z542">
        <v>4000000</v>
      </c>
      <c r="AA542">
        <v>2</v>
      </c>
      <c r="AC542" t="s">
        <v>715</v>
      </c>
      <c r="AD542" t="s">
        <v>571</v>
      </c>
      <c r="AE542" s="12">
        <v>44426.493055555555</v>
      </c>
      <c r="AF542">
        <v>2825.232</v>
      </c>
      <c r="AG542" s="12">
        <v>44428.395833333336</v>
      </c>
      <c r="AH542" s="8">
        <v>2798.4490000000001</v>
      </c>
      <c r="AI542" s="13">
        <v>-9.4999999999999998E-3</v>
      </c>
      <c r="AJ542">
        <v>-14265.8</v>
      </c>
      <c r="AK542" s="13">
        <v>-9.4999999999999998E-3</v>
      </c>
      <c r="AL542">
        <v>532.64390000000003</v>
      </c>
      <c r="AM542">
        <v>1504842.75</v>
      </c>
      <c r="AN542">
        <v>-2440838.9500000002</v>
      </c>
      <c r="AO542" s="12">
        <v>49</v>
      </c>
      <c r="AP542">
        <v>-291.14</v>
      </c>
      <c r="AQ542" s="13">
        <v>-2.4500000000000001E-2</v>
      </c>
      <c r="AR542" s="13">
        <v>2.8999999999999998E-3</v>
      </c>
      <c r="AS542" t="s">
        <v>572</v>
      </c>
      <c r="AU542" s="2">
        <v>44431</v>
      </c>
      <c r="AV542" t="s">
        <v>140</v>
      </c>
      <c r="AW542">
        <v>1279.9000000000001</v>
      </c>
      <c r="AX542">
        <v>1262.95</v>
      </c>
      <c r="AZ542" s="2">
        <f t="shared" si="56"/>
        <v>44426</v>
      </c>
      <c r="BA542" t="s">
        <v>176</v>
      </c>
      <c r="BB542">
        <v>2825.232</v>
      </c>
      <c r="BC542" s="8">
        <v>2798.4490000000001</v>
      </c>
      <c r="BE542" t="str">
        <f t="shared" si="57"/>
        <v>METROPOLIS44426</v>
      </c>
      <c r="BF542">
        <v>1</v>
      </c>
      <c r="BH542" t="str">
        <f t="shared" si="58"/>
        <v>HAVELLS44431</v>
      </c>
      <c r="BI542">
        <v>1</v>
      </c>
      <c r="BL542" t="str">
        <f t="shared" si="59"/>
        <v>HAVELLS44431</v>
      </c>
      <c r="BM542">
        <v>1</v>
      </c>
      <c r="BN542">
        <f t="shared" si="60"/>
        <v>1</v>
      </c>
      <c r="BR542" t="str">
        <f t="shared" si="61"/>
        <v>METROPOLIS44426</v>
      </c>
      <c r="BS542">
        <v>1</v>
      </c>
      <c r="BT542">
        <f t="shared" si="62"/>
        <v>1</v>
      </c>
      <c r="BY542" s="12"/>
      <c r="CA542" s="12"/>
      <c r="CC542" s="13"/>
      <c r="CE542" s="13"/>
      <c r="CI542" s="12"/>
      <c r="CK542" s="13"/>
      <c r="CL542" s="13"/>
    </row>
    <row r="543" spans="1:90" x14ac:dyDescent="0.45">
      <c r="A543">
        <v>1</v>
      </c>
      <c r="B543" s="2">
        <v>44432</v>
      </c>
      <c r="C543" s="2">
        <v>44433</v>
      </c>
      <c r="D543" t="s">
        <v>27</v>
      </c>
      <c r="E543" t="s">
        <v>148</v>
      </c>
      <c r="F543" t="s">
        <v>431</v>
      </c>
      <c r="G543">
        <v>75</v>
      </c>
      <c r="H543">
        <v>150</v>
      </c>
      <c r="I543">
        <v>2</v>
      </c>
      <c r="J543">
        <v>15977.85</v>
      </c>
      <c r="K543">
        <v>2396677.5</v>
      </c>
      <c r="L543">
        <v>16511.375</v>
      </c>
      <c r="M543">
        <v>80028.749999999942</v>
      </c>
      <c r="N543">
        <v>462.68941525000002</v>
      </c>
      <c r="O543">
        <v>79566.060584749939</v>
      </c>
      <c r="P543">
        <v>2476706.25</v>
      </c>
      <c r="Q543" t="s">
        <v>93</v>
      </c>
      <c r="R543">
        <v>2</v>
      </c>
      <c r="S543">
        <v>1</v>
      </c>
      <c r="T543">
        <v>2</v>
      </c>
      <c r="U543">
        <v>0</v>
      </c>
      <c r="V543">
        <v>900</v>
      </c>
      <c r="W543">
        <v>300</v>
      </c>
      <c r="X543">
        <v>114500</v>
      </c>
      <c r="Y543">
        <v>92500</v>
      </c>
      <c r="Z543">
        <v>4000000</v>
      </c>
      <c r="AA543">
        <v>2</v>
      </c>
      <c r="AC543" t="s">
        <v>628</v>
      </c>
      <c r="AD543" t="s">
        <v>571</v>
      </c>
      <c r="AE543" s="12">
        <v>44428.486111111109</v>
      </c>
      <c r="AF543">
        <v>6706.4780000000001</v>
      </c>
      <c r="AG543" s="12">
        <v>44431.392361111109</v>
      </c>
      <c r="AH543" s="8">
        <v>6734.116</v>
      </c>
      <c r="AI543" s="13">
        <v>4.1000000000000003E-3</v>
      </c>
      <c r="AJ543">
        <v>6230.4</v>
      </c>
      <c r="AK543" s="13">
        <v>4.1000000000000003E-3</v>
      </c>
      <c r="AL543">
        <v>225.42859999999999</v>
      </c>
      <c r="AM543">
        <v>1511832.13</v>
      </c>
      <c r="AN543">
        <v>-2434608.5499999998</v>
      </c>
      <c r="AO543" s="12">
        <v>50</v>
      </c>
      <c r="AP543">
        <v>124.61</v>
      </c>
      <c r="AQ543" s="13">
        <v>-1.23E-2</v>
      </c>
      <c r="AR543" s="13">
        <v>7.1999999999999998E-3</v>
      </c>
      <c r="AS543" t="s">
        <v>572</v>
      </c>
      <c r="AU543" s="2">
        <v>44432</v>
      </c>
      <c r="AV543" t="s">
        <v>148</v>
      </c>
      <c r="AW543">
        <v>15977.85</v>
      </c>
      <c r="AX543">
        <v>16511.375</v>
      </c>
      <c r="AZ543" s="2">
        <f t="shared" si="56"/>
        <v>44428</v>
      </c>
      <c r="BA543" t="s">
        <v>145</v>
      </c>
      <c r="BB543">
        <v>6706.4780000000001</v>
      </c>
      <c r="BC543" s="8">
        <v>6734.116</v>
      </c>
      <c r="BE543" t="str">
        <f t="shared" si="57"/>
        <v>BAJFINANCE44428</v>
      </c>
      <c r="BF543">
        <v>1</v>
      </c>
      <c r="BH543" t="str">
        <f t="shared" si="58"/>
        <v>BAJAJFINSV44432</v>
      </c>
      <c r="BI543">
        <v>1</v>
      </c>
      <c r="BL543" t="str">
        <f t="shared" si="59"/>
        <v>BAJAJFINSV44432</v>
      </c>
      <c r="BM543">
        <v>1</v>
      </c>
      <c r="BN543">
        <f t="shared" si="60"/>
        <v>1</v>
      </c>
      <c r="BR543" t="str">
        <f t="shared" si="61"/>
        <v>BAJFINANCE44428</v>
      </c>
      <c r="BS543">
        <v>1</v>
      </c>
      <c r="BT543">
        <f t="shared" si="62"/>
        <v>1</v>
      </c>
      <c r="BY543" s="12"/>
      <c r="CA543" s="12"/>
      <c r="CC543" s="13"/>
      <c r="CE543" s="13"/>
      <c r="CI543" s="12"/>
      <c r="CK543" s="13"/>
      <c r="CL543" s="13"/>
    </row>
    <row r="544" spans="1:90" x14ac:dyDescent="0.45">
      <c r="A544">
        <v>2</v>
      </c>
      <c r="B544" s="2">
        <v>44432</v>
      </c>
      <c r="C544" s="2">
        <v>44433</v>
      </c>
      <c r="D544" t="s">
        <v>27</v>
      </c>
      <c r="E544" t="s">
        <v>68</v>
      </c>
      <c r="F544" t="s">
        <v>407</v>
      </c>
      <c r="G544">
        <v>1250</v>
      </c>
      <c r="H544">
        <v>3750</v>
      </c>
      <c r="I544">
        <v>3</v>
      </c>
      <c r="J544">
        <v>512.45000000000005</v>
      </c>
      <c r="K544">
        <v>1921687.5000000002</v>
      </c>
      <c r="L544">
        <v>511.58333333000002</v>
      </c>
      <c r="M544">
        <v>-3250.0000125001093</v>
      </c>
      <c r="N544">
        <v>371.94457499844253</v>
      </c>
      <c r="O544">
        <v>-3621.9445874985518</v>
      </c>
      <c r="P544">
        <v>1918437.4999875</v>
      </c>
      <c r="Q544" t="s">
        <v>93</v>
      </c>
      <c r="R544">
        <v>2</v>
      </c>
      <c r="S544">
        <v>1</v>
      </c>
      <c r="T544">
        <v>1</v>
      </c>
      <c r="U544">
        <v>0</v>
      </c>
      <c r="V544">
        <v>900</v>
      </c>
      <c r="W544">
        <v>300</v>
      </c>
      <c r="X544">
        <v>114500</v>
      </c>
      <c r="Y544">
        <v>92500</v>
      </c>
      <c r="Z544">
        <v>4000000</v>
      </c>
      <c r="AA544">
        <v>2</v>
      </c>
      <c r="AC544" t="s">
        <v>625</v>
      </c>
      <c r="AD544" t="s">
        <v>571</v>
      </c>
      <c r="AE544" s="12">
        <v>44428.493055555555</v>
      </c>
      <c r="AF544">
        <v>3350.9050000000002</v>
      </c>
      <c r="AG544" s="12">
        <v>44431.392361111109</v>
      </c>
      <c r="AH544" s="8">
        <v>3404.3470000000002</v>
      </c>
      <c r="AI544" s="13">
        <v>1.5900000000000001E-2</v>
      </c>
      <c r="AJ544">
        <v>24098.28</v>
      </c>
      <c r="AK544" s="13">
        <v>1.5900000000000001E-2</v>
      </c>
      <c r="AL544">
        <v>450.92410000000001</v>
      </c>
      <c r="AM544">
        <v>1511003.63</v>
      </c>
      <c r="AN544">
        <v>-2410510.27</v>
      </c>
      <c r="AO544" s="12">
        <v>48</v>
      </c>
      <c r="AP544">
        <v>502.05</v>
      </c>
      <c r="AQ544" s="13">
        <v>-7.3000000000000001E-3</v>
      </c>
      <c r="AR544" s="13">
        <v>2.5499999999999998E-2</v>
      </c>
      <c r="AS544" t="s">
        <v>572</v>
      </c>
      <c r="AU544" s="2">
        <v>44432</v>
      </c>
      <c r="AV544" t="s">
        <v>68</v>
      </c>
      <c r="AW544">
        <v>512.45000000000005</v>
      </c>
      <c r="AX544">
        <v>511.58333333000002</v>
      </c>
      <c r="AZ544" s="2">
        <f t="shared" si="56"/>
        <v>44428</v>
      </c>
      <c r="BA544" t="s">
        <v>109</v>
      </c>
      <c r="BB544">
        <v>3350.9050000000002</v>
      </c>
      <c r="BC544" s="8">
        <v>3404.3470000000002</v>
      </c>
      <c r="BE544" t="str">
        <f t="shared" si="57"/>
        <v>MINDTREE44428</v>
      </c>
      <c r="BF544">
        <v>1</v>
      </c>
      <c r="BH544" t="str">
        <f t="shared" si="58"/>
        <v>CHOLAFIN44432</v>
      </c>
      <c r="BI544">
        <v>1</v>
      </c>
      <c r="BL544" t="str">
        <f t="shared" si="59"/>
        <v>CHOLAFIN44432</v>
      </c>
      <c r="BM544">
        <v>1</v>
      </c>
      <c r="BN544">
        <f t="shared" si="60"/>
        <v>1</v>
      </c>
      <c r="BR544" t="str">
        <f t="shared" si="61"/>
        <v>MINDTREE44428</v>
      </c>
      <c r="BS544">
        <v>1</v>
      </c>
      <c r="BT544">
        <f t="shared" si="62"/>
        <v>1</v>
      </c>
      <c r="BY544" s="12"/>
      <c r="CA544" s="12"/>
      <c r="CC544" s="13"/>
      <c r="CE544" s="13"/>
      <c r="CI544" s="12"/>
      <c r="CK544" s="13"/>
      <c r="CL544" s="13"/>
    </row>
    <row r="545" spans="1:90" x14ac:dyDescent="0.45">
      <c r="A545">
        <v>3</v>
      </c>
      <c r="B545" s="2">
        <v>44432</v>
      </c>
      <c r="C545" s="2">
        <v>44433</v>
      </c>
      <c r="D545" t="s">
        <v>27</v>
      </c>
      <c r="E545" t="s">
        <v>99</v>
      </c>
      <c r="F545" t="s">
        <v>444</v>
      </c>
      <c r="G545">
        <v>550</v>
      </c>
      <c r="H545">
        <v>1650</v>
      </c>
      <c r="I545">
        <v>3</v>
      </c>
      <c r="J545">
        <v>1307</v>
      </c>
      <c r="K545">
        <v>2156550</v>
      </c>
      <c r="L545">
        <v>1304.1333333299999</v>
      </c>
      <c r="M545">
        <v>-4730.0000055001419</v>
      </c>
      <c r="N545">
        <v>411.49890199931474</v>
      </c>
      <c r="O545">
        <v>-5141.4989074994564</v>
      </c>
      <c r="P545">
        <v>2151819.9999945001</v>
      </c>
      <c r="Q545" t="s">
        <v>93</v>
      </c>
      <c r="R545">
        <v>1</v>
      </c>
      <c r="S545">
        <v>0</v>
      </c>
      <c r="T545">
        <v>2</v>
      </c>
      <c r="U545">
        <v>0</v>
      </c>
      <c r="V545">
        <v>900</v>
      </c>
      <c r="W545">
        <v>300</v>
      </c>
      <c r="X545">
        <v>114000</v>
      </c>
      <c r="Y545">
        <v>92500</v>
      </c>
      <c r="Z545">
        <v>4000000</v>
      </c>
      <c r="AA545">
        <v>2</v>
      </c>
      <c r="AC545" t="s">
        <v>629</v>
      </c>
      <c r="AD545" t="s">
        <v>571</v>
      </c>
      <c r="AE545" s="12">
        <v>44431.434027777781</v>
      </c>
      <c r="AF545">
        <v>1278.789</v>
      </c>
      <c r="AG545" s="12">
        <v>44432.395833333336</v>
      </c>
      <c r="AH545" s="8">
        <v>1263.6849999999999</v>
      </c>
      <c r="AI545" s="13">
        <v>-1.18E-2</v>
      </c>
      <c r="AJ545">
        <v>-17928.16</v>
      </c>
      <c r="AK545" s="13">
        <v>-1.18E-2</v>
      </c>
      <c r="AL545">
        <v>1186.981</v>
      </c>
      <c r="AM545">
        <v>1517898</v>
      </c>
      <c r="AN545">
        <v>-2428438.42</v>
      </c>
      <c r="AO545" s="12">
        <v>66</v>
      </c>
      <c r="AP545">
        <v>-271.64</v>
      </c>
      <c r="AQ545" s="13">
        <v>-2.47E-2</v>
      </c>
      <c r="AR545" s="13">
        <v>3.5999999999999999E-3</v>
      </c>
      <c r="AS545" t="s">
        <v>572</v>
      </c>
      <c r="AU545" s="2">
        <v>44432</v>
      </c>
      <c r="AV545" t="s">
        <v>99</v>
      </c>
      <c r="AW545">
        <v>1307</v>
      </c>
      <c r="AX545">
        <v>1304.1333333299999</v>
      </c>
      <c r="AZ545" s="2">
        <f t="shared" si="56"/>
        <v>44431</v>
      </c>
      <c r="BA545" t="s">
        <v>140</v>
      </c>
      <c r="BB545">
        <v>1278.789</v>
      </c>
      <c r="BC545" s="8">
        <v>1263.6849999999999</v>
      </c>
      <c r="BE545" t="str">
        <f t="shared" si="57"/>
        <v>HAVELLS44431</v>
      </c>
      <c r="BF545">
        <v>1</v>
      </c>
      <c r="BH545" t="str">
        <f t="shared" si="58"/>
        <v>ESCORTS44432</v>
      </c>
      <c r="BI545">
        <v>1</v>
      </c>
      <c r="BL545" t="str">
        <f t="shared" si="59"/>
        <v>ESCORTS44432</v>
      </c>
      <c r="BM545">
        <v>1</v>
      </c>
      <c r="BN545" t="str">
        <f t="shared" si="60"/>
        <v>ERROR</v>
      </c>
      <c r="BR545" t="str">
        <f t="shared" si="61"/>
        <v>HAVELLS44431</v>
      </c>
      <c r="BS545">
        <v>1</v>
      </c>
      <c r="BT545">
        <f t="shared" si="62"/>
        <v>1</v>
      </c>
      <c r="BY545" s="12"/>
      <c r="CA545" s="12"/>
      <c r="CC545" s="13"/>
      <c r="CE545" s="13"/>
      <c r="CI545" s="12"/>
      <c r="CK545" s="13"/>
      <c r="CL545" s="13"/>
    </row>
    <row r="546" spans="1:90" x14ac:dyDescent="0.45">
      <c r="A546">
        <v>4</v>
      </c>
      <c r="B546" s="2">
        <v>44432</v>
      </c>
      <c r="C546" s="2">
        <v>44433</v>
      </c>
      <c r="D546" t="s">
        <v>27</v>
      </c>
      <c r="E546" t="s">
        <v>73</v>
      </c>
      <c r="F546" t="s">
        <v>459</v>
      </c>
      <c r="G546">
        <v>4000</v>
      </c>
      <c r="H546">
        <v>12000</v>
      </c>
      <c r="I546">
        <v>3</v>
      </c>
      <c r="J546">
        <v>144.75</v>
      </c>
      <c r="K546">
        <v>1737000</v>
      </c>
      <c r="L546">
        <v>148.65</v>
      </c>
      <c r="M546">
        <v>46800.000000000065</v>
      </c>
      <c r="N546">
        <v>346.93168000000003</v>
      </c>
      <c r="O546">
        <v>46453.068320000064</v>
      </c>
      <c r="P546">
        <v>1783800</v>
      </c>
      <c r="Q546" t="s">
        <v>93</v>
      </c>
      <c r="R546">
        <v>1</v>
      </c>
      <c r="S546">
        <v>0</v>
      </c>
      <c r="T546">
        <v>1</v>
      </c>
      <c r="U546">
        <v>0</v>
      </c>
      <c r="V546">
        <v>900</v>
      </c>
      <c r="W546">
        <v>300</v>
      </c>
      <c r="X546">
        <v>114000</v>
      </c>
      <c r="Y546">
        <v>92500</v>
      </c>
      <c r="Z546">
        <v>4000000</v>
      </c>
      <c r="AA546">
        <v>2</v>
      </c>
      <c r="AC546" t="s">
        <v>655</v>
      </c>
      <c r="AD546" t="s">
        <v>571</v>
      </c>
      <c r="AE546" s="12">
        <v>44432.486111111109</v>
      </c>
      <c r="AF546">
        <v>144.8724</v>
      </c>
      <c r="AG546" s="12">
        <v>44433.392361111109</v>
      </c>
      <c r="AH546" s="8">
        <v>148.72559999999999</v>
      </c>
      <c r="AI546" s="13">
        <v>2.6599999999999999E-2</v>
      </c>
      <c r="AJ546">
        <v>40276.47</v>
      </c>
      <c r="AK546" s="13">
        <v>2.6599999999999999E-2</v>
      </c>
      <c r="AL546">
        <v>10452.73</v>
      </c>
      <c r="AM546">
        <v>1514312.38</v>
      </c>
      <c r="AN546">
        <v>-2388161.9500000002</v>
      </c>
      <c r="AO546" s="12">
        <v>50</v>
      </c>
      <c r="AP546">
        <v>805.53</v>
      </c>
      <c r="AQ546" s="13">
        <v>-4.3E-3</v>
      </c>
      <c r="AR546" s="13">
        <v>3.1600000000000003E-2</v>
      </c>
      <c r="AS546" t="s">
        <v>572</v>
      </c>
      <c r="AU546" s="2">
        <v>44432</v>
      </c>
      <c r="AV546" t="s">
        <v>73</v>
      </c>
      <c r="AW546">
        <v>144.75</v>
      </c>
      <c r="AX546">
        <v>148.65</v>
      </c>
      <c r="AZ546" s="2">
        <f t="shared" si="56"/>
        <v>44432</v>
      </c>
      <c r="BA546" t="s">
        <v>73</v>
      </c>
      <c r="BB546">
        <v>144.8724</v>
      </c>
      <c r="BC546" s="8">
        <v>148.72559999999999</v>
      </c>
      <c r="BE546" t="str">
        <f t="shared" si="57"/>
        <v>M_MFIN44432</v>
      </c>
      <c r="BF546">
        <v>1</v>
      </c>
      <c r="BH546" t="str">
        <f t="shared" si="58"/>
        <v>M_MFIN44432</v>
      </c>
      <c r="BI546">
        <v>1</v>
      </c>
      <c r="BL546" t="str">
        <f t="shared" si="59"/>
        <v>M_MFIN44432</v>
      </c>
      <c r="BM546">
        <v>1</v>
      </c>
      <c r="BN546">
        <f t="shared" si="60"/>
        <v>1</v>
      </c>
      <c r="BR546" t="str">
        <f t="shared" si="61"/>
        <v>M_MFIN44432</v>
      </c>
      <c r="BS546">
        <v>1</v>
      </c>
      <c r="BT546">
        <f t="shared" si="62"/>
        <v>1</v>
      </c>
      <c r="BY546" s="12"/>
      <c r="CA546" s="12"/>
      <c r="CC546" s="13"/>
      <c r="CE546" s="13"/>
      <c r="CI546" s="12"/>
      <c r="CK546" s="13"/>
      <c r="CL546" s="13"/>
    </row>
    <row r="547" spans="1:90" x14ac:dyDescent="0.45">
      <c r="A547">
        <v>1</v>
      </c>
      <c r="B547" s="2">
        <v>44433</v>
      </c>
      <c r="C547" s="2">
        <v>44434</v>
      </c>
      <c r="D547" t="s">
        <v>27</v>
      </c>
      <c r="E547" t="s">
        <v>103</v>
      </c>
      <c r="F547" t="s">
        <v>504</v>
      </c>
      <c r="G547">
        <v>1000</v>
      </c>
      <c r="H547">
        <v>2000</v>
      </c>
      <c r="I547">
        <v>2</v>
      </c>
      <c r="J547">
        <v>1053.75</v>
      </c>
      <c r="K547">
        <v>2107500</v>
      </c>
      <c r="L547">
        <v>1050</v>
      </c>
      <c r="M547">
        <v>-7500</v>
      </c>
      <c r="N547">
        <v>402.85449999999992</v>
      </c>
      <c r="O547">
        <v>-7902.8544999999995</v>
      </c>
      <c r="P547">
        <v>2100000</v>
      </c>
      <c r="Q547" t="s">
        <v>93</v>
      </c>
      <c r="R547">
        <v>3</v>
      </c>
      <c r="S547">
        <v>2</v>
      </c>
      <c r="T547">
        <v>1</v>
      </c>
      <c r="U547">
        <v>0</v>
      </c>
      <c r="V547">
        <v>900</v>
      </c>
      <c r="W547">
        <v>300</v>
      </c>
      <c r="X547">
        <v>115500</v>
      </c>
      <c r="Y547">
        <v>92500</v>
      </c>
      <c r="Z547">
        <v>4000000</v>
      </c>
      <c r="AA547">
        <v>2</v>
      </c>
      <c r="AC547" t="s">
        <v>603</v>
      </c>
      <c r="AD547" t="s">
        <v>571</v>
      </c>
      <c r="AE547" s="12">
        <v>44432.489583333336</v>
      </c>
      <c r="AF547">
        <v>512.30619999999999</v>
      </c>
      <c r="AG547" s="12">
        <v>44433.392361111109</v>
      </c>
      <c r="AH547" s="8">
        <v>511.59410000000003</v>
      </c>
      <c r="AI547" s="13">
        <v>-1.4E-3</v>
      </c>
      <c r="AJ547">
        <v>-2103.5</v>
      </c>
      <c r="AK547" s="13">
        <v>-1.4E-3</v>
      </c>
      <c r="AL547">
        <v>2953.9459999999999</v>
      </c>
      <c r="AM547">
        <v>1513324.75</v>
      </c>
      <c r="AN547">
        <v>-2390265.46</v>
      </c>
      <c r="AO547" s="12">
        <v>49</v>
      </c>
      <c r="AP547">
        <v>-42.93</v>
      </c>
      <c r="AQ547" s="13">
        <v>-1.44E-2</v>
      </c>
      <c r="AR547" s="13">
        <v>3.8999999999999998E-3</v>
      </c>
      <c r="AS547" t="s">
        <v>572</v>
      </c>
      <c r="AU547" s="2">
        <v>44433</v>
      </c>
      <c r="AV547" t="s">
        <v>103</v>
      </c>
      <c r="AW547">
        <v>1053.75</v>
      </c>
      <c r="AX547">
        <v>1050</v>
      </c>
      <c r="AZ547" s="2">
        <f t="shared" si="56"/>
        <v>44432</v>
      </c>
      <c r="BA547" t="s">
        <v>68</v>
      </c>
      <c r="BB547">
        <v>512.30619999999999</v>
      </c>
      <c r="BC547" s="8">
        <v>511.59410000000003</v>
      </c>
      <c r="BE547" t="str">
        <f t="shared" si="57"/>
        <v>CHOLAFIN44432</v>
      </c>
      <c r="BF547">
        <v>1</v>
      </c>
      <c r="BH547" t="str">
        <f t="shared" si="58"/>
        <v>GODREJCP44433</v>
      </c>
      <c r="BI547">
        <v>1</v>
      </c>
      <c r="BL547" t="str">
        <f t="shared" si="59"/>
        <v>GODREJCP44433</v>
      </c>
      <c r="BM547">
        <v>1</v>
      </c>
      <c r="BN547">
        <f t="shared" si="60"/>
        <v>1</v>
      </c>
      <c r="BR547" t="str">
        <f t="shared" si="61"/>
        <v>CHOLAFIN44432</v>
      </c>
      <c r="BS547">
        <v>1</v>
      </c>
      <c r="BT547">
        <f t="shared" si="62"/>
        <v>1</v>
      </c>
      <c r="BY547" s="12"/>
      <c r="CA547" s="12"/>
      <c r="CC547" s="13"/>
      <c r="CE547" s="13"/>
      <c r="CI547" s="12"/>
      <c r="CK547" s="13"/>
      <c r="CL547" s="13"/>
    </row>
    <row r="548" spans="1:90" x14ac:dyDescent="0.45">
      <c r="A548">
        <v>2</v>
      </c>
      <c r="B548" s="2">
        <v>44433</v>
      </c>
      <c r="C548" s="2">
        <v>44434</v>
      </c>
      <c r="D548" t="s">
        <v>27</v>
      </c>
      <c r="E548" t="s">
        <v>78</v>
      </c>
      <c r="F548" t="s">
        <v>468</v>
      </c>
      <c r="G548">
        <v>250</v>
      </c>
      <c r="H548">
        <v>500</v>
      </c>
      <c r="I548">
        <v>2</v>
      </c>
      <c r="J548">
        <v>3856.95</v>
      </c>
      <c r="K548">
        <v>1928475</v>
      </c>
      <c r="L548">
        <v>3813.95</v>
      </c>
      <c r="M548">
        <v>-21500</v>
      </c>
      <c r="N548">
        <v>370.81907000000001</v>
      </c>
      <c r="O548">
        <v>-21870.819070000001</v>
      </c>
      <c r="P548">
        <v>1906975</v>
      </c>
      <c r="Q548" t="s">
        <v>93</v>
      </c>
      <c r="R548">
        <v>1</v>
      </c>
      <c r="S548">
        <v>0</v>
      </c>
      <c r="T548">
        <v>1</v>
      </c>
      <c r="U548">
        <v>0</v>
      </c>
      <c r="V548">
        <v>900</v>
      </c>
      <c r="W548">
        <v>300</v>
      </c>
      <c r="X548">
        <v>114000</v>
      </c>
      <c r="Y548">
        <v>92500</v>
      </c>
      <c r="Z548">
        <v>4000000</v>
      </c>
      <c r="AA548">
        <v>2</v>
      </c>
      <c r="AC548" t="s">
        <v>627</v>
      </c>
      <c r="AD548" t="s">
        <v>571</v>
      </c>
      <c r="AE548" s="12">
        <v>44432.489583333336</v>
      </c>
      <c r="AF548">
        <v>15985.82</v>
      </c>
      <c r="AG548" s="12">
        <v>44433.395833333336</v>
      </c>
      <c r="AH548" s="8">
        <v>16509.32</v>
      </c>
      <c r="AI548" s="13">
        <v>3.27E-2</v>
      </c>
      <c r="AJ548">
        <v>49558.02</v>
      </c>
      <c r="AK548" s="13">
        <v>3.27E-2</v>
      </c>
      <c r="AL548">
        <v>94.666709999999995</v>
      </c>
      <c r="AM548">
        <v>1513324.75</v>
      </c>
      <c r="AN548">
        <v>-2340707.44</v>
      </c>
      <c r="AO548" s="12">
        <v>50</v>
      </c>
      <c r="AP548">
        <v>991.16</v>
      </c>
      <c r="AQ548" s="13">
        <v>-2.5000000000000001E-3</v>
      </c>
      <c r="AR548" s="13">
        <v>4.9099999999999998E-2</v>
      </c>
      <c r="AS548" t="s">
        <v>572</v>
      </c>
      <c r="AU548" s="2">
        <v>44433</v>
      </c>
      <c r="AV548" t="s">
        <v>78</v>
      </c>
      <c r="AW548">
        <v>3856.95</v>
      </c>
      <c r="AX548">
        <v>3813.95</v>
      </c>
      <c r="AZ548" s="2">
        <f t="shared" si="56"/>
        <v>44432</v>
      </c>
      <c r="BA548" t="s">
        <v>148</v>
      </c>
      <c r="BB548">
        <v>15985.82</v>
      </c>
      <c r="BC548" s="8">
        <v>16509.32</v>
      </c>
      <c r="BE548" t="str">
        <f t="shared" si="57"/>
        <v>BAJAJFINSV44432</v>
      </c>
      <c r="BF548">
        <v>1</v>
      </c>
      <c r="BH548" t="str">
        <f t="shared" si="58"/>
        <v>JUBLFOOD44433</v>
      </c>
      <c r="BI548">
        <v>1</v>
      </c>
      <c r="BL548" t="str">
        <f t="shared" si="59"/>
        <v>JUBLFOOD44433</v>
      </c>
      <c r="BM548">
        <v>1</v>
      </c>
      <c r="BN548">
        <f t="shared" si="60"/>
        <v>1</v>
      </c>
      <c r="BR548" t="str">
        <f t="shared" si="61"/>
        <v>BAJAJFINSV44432</v>
      </c>
      <c r="BS548">
        <v>1</v>
      </c>
      <c r="BT548">
        <f t="shared" si="62"/>
        <v>1</v>
      </c>
      <c r="BY548" s="12"/>
      <c r="CA548" s="12"/>
      <c r="CC548" s="13"/>
      <c r="CE548" s="13"/>
      <c r="CI548" s="12"/>
      <c r="CK548" s="13"/>
      <c r="CL548" s="13"/>
    </row>
    <row r="549" spans="1:90" x14ac:dyDescent="0.45">
      <c r="A549">
        <v>1</v>
      </c>
      <c r="B549" s="2">
        <v>44434</v>
      </c>
      <c r="C549" s="2">
        <v>44435</v>
      </c>
      <c r="D549" t="s">
        <v>27</v>
      </c>
      <c r="E549" t="s">
        <v>73</v>
      </c>
      <c r="F549" t="s">
        <v>459</v>
      </c>
      <c r="G549">
        <v>4000</v>
      </c>
      <c r="H549">
        <v>12000</v>
      </c>
      <c r="I549">
        <v>3</v>
      </c>
      <c r="J549">
        <v>154.5</v>
      </c>
      <c r="K549">
        <v>1854000</v>
      </c>
      <c r="L549">
        <v>155.30000000000001</v>
      </c>
      <c r="M549">
        <v>9600.0000000001364</v>
      </c>
      <c r="N549">
        <v>362.09296000000006</v>
      </c>
      <c r="O549">
        <v>9237.9070400001365</v>
      </c>
      <c r="P549">
        <v>1863600.0000000002</v>
      </c>
      <c r="Q549" t="s">
        <v>93</v>
      </c>
      <c r="R549">
        <v>1</v>
      </c>
      <c r="S549">
        <v>0</v>
      </c>
      <c r="T549">
        <v>1</v>
      </c>
      <c r="U549">
        <v>0</v>
      </c>
      <c r="V549">
        <v>900</v>
      </c>
      <c r="W549">
        <v>300</v>
      </c>
      <c r="X549">
        <v>114000</v>
      </c>
      <c r="Y549">
        <v>92500</v>
      </c>
      <c r="Z549">
        <v>4000000</v>
      </c>
      <c r="AA549">
        <v>2</v>
      </c>
      <c r="AC549" t="s">
        <v>726</v>
      </c>
      <c r="AD549" t="s">
        <v>571</v>
      </c>
      <c r="AE549" s="12">
        <v>44433.486111111109</v>
      </c>
      <c r="AF549">
        <v>771.77570000000003</v>
      </c>
      <c r="AG549" s="12">
        <v>44434.392361111109</v>
      </c>
      <c r="AH549" s="8">
        <v>762.41390000000001</v>
      </c>
      <c r="AI549" s="13">
        <v>-1.21E-2</v>
      </c>
      <c r="AJ549">
        <v>-18581.759999999998</v>
      </c>
      <c r="AK549" s="13">
        <v>-1.21E-2</v>
      </c>
      <c r="AL549">
        <v>1984.8489999999999</v>
      </c>
      <c r="AM549">
        <v>1531858.5</v>
      </c>
      <c r="AN549">
        <v>-2359289.2000000002</v>
      </c>
      <c r="AO549" s="12">
        <v>50</v>
      </c>
      <c r="AP549">
        <v>-371.64</v>
      </c>
      <c r="AQ549" s="13">
        <v>-1.2699999999999999E-2</v>
      </c>
      <c r="AR549" s="13">
        <v>1.12E-2</v>
      </c>
      <c r="AS549" t="s">
        <v>572</v>
      </c>
      <c r="AU549" s="2">
        <v>44434</v>
      </c>
      <c r="AV549" t="s">
        <v>73</v>
      </c>
      <c r="AW549">
        <v>154.5</v>
      </c>
      <c r="AX549">
        <v>155.30000000000001</v>
      </c>
      <c r="AZ549" s="2">
        <f t="shared" si="56"/>
        <v>44433</v>
      </c>
      <c r="BA549" t="s">
        <v>78</v>
      </c>
      <c r="BB549">
        <v>771.77570000000003</v>
      </c>
      <c r="BC549" s="8">
        <v>762.41390000000001</v>
      </c>
      <c r="BE549" t="str">
        <f t="shared" si="57"/>
        <v>JUBLFOOD44433</v>
      </c>
      <c r="BF549">
        <v>1</v>
      </c>
      <c r="BH549" t="str">
        <f t="shared" si="58"/>
        <v>M_MFIN44434</v>
      </c>
      <c r="BI549">
        <v>1</v>
      </c>
      <c r="BL549" t="str">
        <f t="shared" si="59"/>
        <v>M_MFIN44434</v>
      </c>
      <c r="BM549">
        <v>1</v>
      </c>
      <c r="BN549">
        <f t="shared" si="60"/>
        <v>1</v>
      </c>
      <c r="BR549" t="str">
        <f t="shared" si="61"/>
        <v>JUBLFOOD44433</v>
      </c>
      <c r="BS549">
        <v>1</v>
      </c>
      <c r="BT549">
        <f t="shared" si="62"/>
        <v>1</v>
      </c>
      <c r="BY549" s="12"/>
      <c r="CA549" s="12"/>
      <c r="CC549" s="13"/>
      <c r="CE549" s="13"/>
      <c r="CI549" s="12"/>
      <c r="CK549" s="13"/>
      <c r="CL549" s="13"/>
    </row>
    <row r="550" spans="1:90" x14ac:dyDescent="0.45">
      <c r="A550">
        <v>1</v>
      </c>
      <c r="B550" s="2">
        <v>44440</v>
      </c>
      <c r="C550" s="2">
        <v>44441</v>
      </c>
      <c r="D550" t="s">
        <v>27</v>
      </c>
      <c r="E550" t="s">
        <v>172</v>
      </c>
      <c r="F550" t="s">
        <v>488</v>
      </c>
      <c r="G550">
        <v>3100</v>
      </c>
      <c r="H550">
        <v>12400</v>
      </c>
      <c r="I550">
        <v>4</v>
      </c>
      <c r="J550">
        <v>158.9</v>
      </c>
      <c r="K550">
        <v>1970360</v>
      </c>
      <c r="L550">
        <v>155.47999999999999</v>
      </c>
      <c r="M550">
        <v>-42408.000000000196</v>
      </c>
      <c r="N550">
        <v>375.30087519999995</v>
      </c>
      <c r="O550">
        <v>-42783.300875200199</v>
      </c>
      <c r="P550">
        <v>1927951.9999999998</v>
      </c>
      <c r="Q550" t="s">
        <v>93</v>
      </c>
      <c r="R550">
        <v>2</v>
      </c>
      <c r="S550">
        <v>1</v>
      </c>
      <c r="T550">
        <v>1</v>
      </c>
      <c r="U550">
        <v>0</v>
      </c>
      <c r="V550">
        <v>900</v>
      </c>
      <c r="W550">
        <v>300</v>
      </c>
      <c r="X550">
        <v>114500</v>
      </c>
      <c r="Y550">
        <v>92500</v>
      </c>
      <c r="Z550">
        <v>4000000</v>
      </c>
      <c r="AA550">
        <v>2</v>
      </c>
      <c r="AC550" t="s">
        <v>725</v>
      </c>
      <c r="AD550" t="s">
        <v>571</v>
      </c>
      <c r="AE550" s="12">
        <v>44433.496527777781</v>
      </c>
      <c r="AF550">
        <v>1055.0540000000001</v>
      </c>
      <c r="AG550" s="12">
        <v>44434.392361111109</v>
      </c>
      <c r="AH550" s="8">
        <v>1049.502</v>
      </c>
      <c r="AI550" s="13">
        <v>-5.3E-3</v>
      </c>
      <c r="AJ550">
        <v>-8063.1</v>
      </c>
      <c r="AK550" s="13">
        <v>-5.3E-3</v>
      </c>
      <c r="AL550">
        <v>1452.287</v>
      </c>
      <c r="AM550">
        <v>1532241.25</v>
      </c>
      <c r="AN550">
        <v>-2367352.2999999998</v>
      </c>
      <c r="AO550" s="12">
        <v>47</v>
      </c>
      <c r="AP550">
        <v>-171.56</v>
      </c>
      <c r="AQ550" s="13">
        <v>-1.9E-2</v>
      </c>
      <c r="AR550" s="13">
        <v>3.7000000000000002E-3</v>
      </c>
      <c r="AS550" t="s">
        <v>572</v>
      </c>
      <c r="AU550" s="2">
        <v>44440</v>
      </c>
      <c r="AV550" t="s">
        <v>172</v>
      </c>
      <c r="AW550">
        <v>158.9</v>
      </c>
      <c r="AX550">
        <v>155.47999999999999</v>
      </c>
      <c r="AZ550" s="2">
        <f t="shared" si="56"/>
        <v>44433</v>
      </c>
      <c r="BA550" t="s">
        <v>103</v>
      </c>
      <c r="BB550">
        <v>1055.0540000000001</v>
      </c>
      <c r="BC550" s="8">
        <v>1049.502</v>
      </c>
      <c r="BE550" t="str">
        <f t="shared" si="57"/>
        <v>GODREJCP44433</v>
      </c>
      <c r="BF550">
        <v>1</v>
      </c>
      <c r="BH550" t="str">
        <f t="shared" si="58"/>
        <v>CUB44440</v>
      </c>
      <c r="BI550">
        <v>1</v>
      </c>
      <c r="BL550" t="str">
        <f t="shared" si="59"/>
        <v>CUB44440</v>
      </c>
      <c r="BM550">
        <v>1</v>
      </c>
      <c r="BN550">
        <f t="shared" si="60"/>
        <v>1</v>
      </c>
      <c r="BR550" t="str">
        <f t="shared" si="61"/>
        <v>GODREJCP44433</v>
      </c>
      <c r="BS550">
        <v>1</v>
      </c>
      <c r="BT550">
        <f t="shared" si="62"/>
        <v>1</v>
      </c>
      <c r="BY550" s="12"/>
      <c r="CA550" s="12"/>
      <c r="CC550" s="13"/>
      <c r="CE550" s="13"/>
      <c r="CI550" s="12"/>
      <c r="CK550" s="13"/>
      <c r="CL550" s="13"/>
    </row>
    <row r="551" spans="1:90" x14ac:dyDescent="0.45">
      <c r="A551">
        <v>2</v>
      </c>
      <c r="B551" s="2">
        <v>44440</v>
      </c>
      <c r="C551" s="2">
        <v>44441</v>
      </c>
      <c r="D551" t="s">
        <v>27</v>
      </c>
      <c r="E551" t="s">
        <v>140</v>
      </c>
      <c r="F551" t="s">
        <v>433</v>
      </c>
      <c r="G551">
        <v>500</v>
      </c>
      <c r="H551">
        <v>1500</v>
      </c>
      <c r="I551">
        <v>3</v>
      </c>
      <c r="J551">
        <v>1344.41666667</v>
      </c>
      <c r="K551">
        <v>2016625.000005</v>
      </c>
      <c r="L551">
        <v>1355.42</v>
      </c>
      <c r="M551">
        <v>16504.999995000049</v>
      </c>
      <c r="N551">
        <v>390.46947300022305</v>
      </c>
      <c r="O551">
        <v>16114.530521999826</v>
      </c>
      <c r="P551">
        <v>2033130</v>
      </c>
      <c r="Q551" t="s">
        <v>93</v>
      </c>
      <c r="R551">
        <v>3</v>
      </c>
      <c r="S551">
        <v>2</v>
      </c>
      <c r="T551">
        <v>1</v>
      </c>
      <c r="U551">
        <v>0</v>
      </c>
      <c r="V551">
        <v>900</v>
      </c>
      <c r="W551">
        <v>300</v>
      </c>
      <c r="X551">
        <v>115500</v>
      </c>
      <c r="Y551">
        <v>92500</v>
      </c>
      <c r="Z551">
        <v>4000000</v>
      </c>
      <c r="AA551">
        <v>2</v>
      </c>
      <c r="AC551" t="s">
        <v>727</v>
      </c>
      <c r="AD551" t="s">
        <v>571</v>
      </c>
      <c r="AE551" s="12">
        <v>44434.486111111109</v>
      </c>
      <c r="AF551">
        <v>154.52719999999999</v>
      </c>
      <c r="AG551" s="12">
        <v>44435.392361111109</v>
      </c>
      <c r="AH551" s="8">
        <v>155.227</v>
      </c>
      <c r="AI551" s="13">
        <v>4.4999999999999997E-3</v>
      </c>
      <c r="AJ551">
        <v>6913.12</v>
      </c>
      <c r="AK551" s="13">
        <v>4.4999999999999997E-3</v>
      </c>
      <c r="AL551">
        <v>9878.7099999999991</v>
      </c>
      <c r="AM551">
        <v>1526529.63</v>
      </c>
      <c r="AN551">
        <v>-2360439.1800000002</v>
      </c>
      <c r="AO551" s="12">
        <v>50</v>
      </c>
      <c r="AP551">
        <v>138.26</v>
      </c>
      <c r="AQ551" s="13">
        <v>-6.6E-3</v>
      </c>
      <c r="AR551" s="13">
        <v>8.2000000000000007E-3</v>
      </c>
      <c r="AS551" t="s">
        <v>572</v>
      </c>
      <c r="AU551" s="2">
        <v>44440</v>
      </c>
      <c r="AV551" t="s">
        <v>140</v>
      </c>
      <c r="AW551">
        <v>1344.41666667</v>
      </c>
      <c r="AX551">
        <v>1355.42</v>
      </c>
      <c r="AZ551" s="2">
        <f t="shared" si="56"/>
        <v>44434</v>
      </c>
      <c r="BA551" t="s">
        <v>73</v>
      </c>
      <c r="BB551">
        <v>154.52719999999999</v>
      </c>
      <c r="BC551" s="8">
        <v>155.227</v>
      </c>
      <c r="BE551" t="str">
        <f t="shared" si="57"/>
        <v>M_MFIN44434</v>
      </c>
      <c r="BF551">
        <v>1</v>
      </c>
      <c r="BH551" t="str">
        <f t="shared" si="58"/>
        <v>HAVELLS44440</v>
      </c>
      <c r="BI551">
        <v>1</v>
      </c>
      <c r="BL551" t="str">
        <f t="shared" si="59"/>
        <v>HAVELLS44440</v>
      </c>
      <c r="BM551">
        <v>1</v>
      </c>
      <c r="BN551">
        <f t="shared" si="60"/>
        <v>1</v>
      </c>
      <c r="BR551" t="str">
        <f t="shared" si="61"/>
        <v>M_MFIN44434</v>
      </c>
      <c r="BS551">
        <v>1</v>
      </c>
      <c r="BT551">
        <f t="shared" si="62"/>
        <v>1</v>
      </c>
      <c r="BY551" s="12"/>
      <c r="CA551" s="12"/>
      <c r="CC551" s="13"/>
      <c r="CE551" s="13"/>
      <c r="CI551" s="12"/>
      <c r="CK551" s="13"/>
      <c r="CL551" s="13"/>
    </row>
    <row r="552" spans="1:90" x14ac:dyDescent="0.45">
      <c r="A552">
        <v>3</v>
      </c>
      <c r="B552" s="2">
        <v>44440</v>
      </c>
      <c r="C552" s="2">
        <v>44441</v>
      </c>
      <c r="D552" t="s">
        <v>27</v>
      </c>
      <c r="E552" t="s">
        <v>56</v>
      </c>
      <c r="F552" t="s">
        <v>418</v>
      </c>
      <c r="G552">
        <v>70000</v>
      </c>
      <c r="H552">
        <v>350000</v>
      </c>
      <c r="I552">
        <v>5</v>
      </c>
      <c r="J552">
        <v>6.3</v>
      </c>
      <c r="K552">
        <v>2205000</v>
      </c>
      <c r="L552">
        <v>6.35</v>
      </c>
      <c r="M552">
        <v>17499.999999999938</v>
      </c>
      <c r="N552">
        <v>422.46650000000005</v>
      </c>
      <c r="O552">
        <v>17077.53349999994</v>
      </c>
      <c r="P552">
        <v>2222500</v>
      </c>
      <c r="Q552" t="s">
        <v>93</v>
      </c>
      <c r="R552">
        <v>1</v>
      </c>
      <c r="S552">
        <v>0</v>
      </c>
      <c r="T552">
        <v>1</v>
      </c>
      <c r="U552">
        <v>0</v>
      </c>
      <c r="V552">
        <v>900</v>
      </c>
      <c r="W552">
        <v>300</v>
      </c>
      <c r="X552">
        <v>114000</v>
      </c>
      <c r="Y552">
        <v>92500</v>
      </c>
      <c r="Z552">
        <v>4000000</v>
      </c>
      <c r="AA552">
        <v>2</v>
      </c>
      <c r="AC552" t="s">
        <v>591</v>
      </c>
      <c r="AD552" t="s">
        <v>571</v>
      </c>
      <c r="AE552" s="12">
        <v>44440.486111111109</v>
      </c>
      <c r="AF552">
        <v>1046.6559999999999</v>
      </c>
      <c r="AG552" s="12">
        <v>44441.392361111109</v>
      </c>
      <c r="AH552" s="8">
        <v>1054.2729999999999</v>
      </c>
      <c r="AI552" s="13">
        <v>7.3000000000000001E-3</v>
      </c>
      <c r="AJ552">
        <v>11119.32</v>
      </c>
      <c r="AK552" s="13">
        <v>7.3000000000000001E-3</v>
      </c>
      <c r="AL552">
        <v>1459.8040000000001</v>
      </c>
      <c r="AM552">
        <v>1527912.13</v>
      </c>
      <c r="AN552">
        <v>-2349319.85</v>
      </c>
      <c r="AO552" s="12">
        <v>50</v>
      </c>
      <c r="AP552">
        <v>222.39</v>
      </c>
      <c r="AQ552" s="13">
        <v>-4.4000000000000003E-3</v>
      </c>
      <c r="AR552" s="13">
        <v>1.0800000000000001E-2</v>
      </c>
      <c r="AS552" t="s">
        <v>572</v>
      </c>
      <c r="AU552" s="2">
        <v>44440</v>
      </c>
      <c r="AV552" t="s">
        <v>56</v>
      </c>
      <c r="AW552">
        <v>6.3</v>
      </c>
      <c r="AX552">
        <v>6.35</v>
      </c>
      <c r="AZ552" s="2">
        <f t="shared" si="56"/>
        <v>44440</v>
      </c>
      <c r="BA552" t="s">
        <v>91</v>
      </c>
      <c r="BB552">
        <v>1046.6559999999999</v>
      </c>
      <c r="BC552" s="8">
        <v>1054.2729999999999</v>
      </c>
      <c r="BE552" t="str">
        <f t="shared" si="57"/>
        <v>VOLTAS44440</v>
      </c>
      <c r="BF552">
        <v>1</v>
      </c>
      <c r="BH552" t="str">
        <f t="shared" si="58"/>
        <v>IDEA44440</v>
      </c>
      <c r="BI552">
        <v>1</v>
      </c>
      <c r="BL552" t="str">
        <f t="shared" si="59"/>
        <v>IDEA44440</v>
      </c>
      <c r="BM552">
        <v>1</v>
      </c>
      <c r="BN552">
        <f t="shared" si="60"/>
        <v>1</v>
      </c>
      <c r="BR552" t="str">
        <f t="shared" si="61"/>
        <v>VOLTAS44440</v>
      </c>
      <c r="BS552">
        <v>1</v>
      </c>
      <c r="BT552">
        <f t="shared" si="62"/>
        <v>1</v>
      </c>
      <c r="BY552" s="12"/>
      <c r="CA552" s="12"/>
      <c r="CC552" s="13"/>
      <c r="CE552" s="13"/>
      <c r="CI552" s="12"/>
      <c r="CK552" s="13"/>
      <c r="CL552" s="13"/>
    </row>
    <row r="553" spans="1:90" x14ac:dyDescent="0.45">
      <c r="A553">
        <v>4</v>
      </c>
      <c r="B553" s="2">
        <v>44440</v>
      </c>
      <c r="C553" s="2">
        <v>44441</v>
      </c>
      <c r="D553" t="s">
        <v>27</v>
      </c>
      <c r="E553" t="s">
        <v>91</v>
      </c>
      <c r="F553" t="s">
        <v>395</v>
      </c>
      <c r="G553">
        <v>500</v>
      </c>
      <c r="H553">
        <v>2000</v>
      </c>
      <c r="I553">
        <v>4</v>
      </c>
      <c r="J553">
        <v>1046.1500000000001</v>
      </c>
      <c r="K553">
        <v>2092300.0000000002</v>
      </c>
      <c r="L553">
        <v>1054.3499999999999</v>
      </c>
      <c r="M553">
        <v>16399.999999999636</v>
      </c>
      <c r="N553">
        <v>403.26060000000001</v>
      </c>
      <c r="O553">
        <v>15996.739399999637</v>
      </c>
      <c r="P553">
        <v>2108700</v>
      </c>
      <c r="Q553" t="s">
        <v>93</v>
      </c>
      <c r="R553">
        <v>1</v>
      </c>
      <c r="S553">
        <v>0</v>
      </c>
      <c r="T553">
        <v>1</v>
      </c>
      <c r="U553">
        <v>0</v>
      </c>
      <c r="V553">
        <v>900</v>
      </c>
      <c r="W553">
        <v>300</v>
      </c>
      <c r="X553">
        <v>114000</v>
      </c>
      <c r="Y553">
        <v>92500</v>
      </c>
      <c r="Z553">
        <v>4000000</v>
      </c>
      <c r="AA553">
        <v>2</v>
      </c>
      <c r="AC553" t="s">
        <v>685</v>
      </c>
      <c r="AD553" t="s">
        <v>571</v>
      </c>
      <c r="AE553" s="12">
        <v>44440.489583333336</v>
      </c>
      <c r="AF553">
        <v>158.95679999999999</v>
      </c>
      <c r="AG553" s="12">
        <v>44441.392361111109</v>
      </c>
      <c r="AH553" s="8">
        <v>157.07140000000001</v>
      </c>
      <c r="AI553" s="13">
        <v>-1.1900000000000001E-2</v>
      </c>
      <c r="AJ553">
        <v>-18126.310000000001</v>
      </c>
      <c r="AK553" s="13">
        <v>-1.1900000000000001E-2</v>
      </c>
      <c r="AL553">
        <v>9614.0370000000003</v>
      </c>
      <c r="AM553">
        <v>1528217</v>
      </c>
      <c r="AN553">
        <v>-2367446.16</v>
      </c>
      <c r="AO553" s="12">
        <v>49</v>
      </c>
      <c r="AP553">
        <v>-369.92</v>
      </c>
      <c r="AQ553" s="13">
        <v>-3.0599999999999999E-2</v>
      </c>
      <c r="AR553" s="13">
        <v>1.9099999999999999E-2</v>
      </c>
      <c r="AS553" t="s">
        <v>572</v>
      </c>
      <c r="AU553" s="2">
        <v>44440</v>
      </c>
      <c r="AV553" t="s">
        <v>91</v>
      </c>
      <c r="AW553">
        <v>1046.1500000000001</v>
      </c>
      <c r="AX553">
        <v>1054.3499999999999</v>
      </c>
      <c r="AZ553" s="2">
        <f t="shared" si="56"/>
        <v>44440</v>
      </c>
      <c r="BA553" t="s">
        <v>172</v>
      </c>
      <c r="BB553">
        <v>158.95679999999999</v>
      </c>
      <c r="BC553" s="8">
        <v>157.07140000000001</v>
      </c>
      <c r="BE553" t="str">
        <f t="shared" si="57"/>
        <v>CUB44440</v>
      </c>
      <c r="BF553">
        <v>1</v>
      </c>
      <c r="BH553" t="str">
        <f t="shared" si="58"/>
        <v>VOLTAS44440</v>
      </c>
      <c r="BI553">
        <v>1</v>
      </c>
      <c r="BL553" t="str">
        <f t="shared" si="59"/>
        <v>VOLTAS44440</v>
      </c>
      <c r="BM553">
        <v>1</v>
      </c>
      <c r="BN553">
        <f t="shared" si="60"/>
        <v>1</v>
      </c>
      <c r="BR553" t="str">
        <f t="shared" si="61"/>
        <v>CUB44440</v>
      </c>
      <c r="BS553">
        <v>1</v>
      </c>
      <c r="BT553">
        <f t="shared" si="62"/>
        <v>1</v>
      </c>
      <c r="BY553" s="12"/>
      <c r="CA553" s="12"/>
      <c r="CC553" s="13"/>
      <c r="CE553" s="13"/>
      <c r="CI553" s="12"/>
      <c r="CK553" s="13"/>
      <c r="CL553" s="13"/>
    </row>
    <row r="554" spans="1:90" x14ac:dyDescent="0.45">
      <c r="A554">
        <v>1</v>
      </c>
      <c r="B554" s="2">
        <v>44441</v>
      </c>
      <c r="C554" s="2">
        <v>44442</v>
      </c>
      <c r="D554" t="s">
        <v>27</v>
      </c>
      <c r="E554" t="s">
        <v>181</v>
      </c>
      <c r="F554" t="s">
        <v>527</v>
      </c>
      <c r="G554">
        <v>475</v>
      </c>
      <c r="H554">
        <v>1425</v>
      </c>
      <c r="I554">
        <v>3</v>
      </c>
      <c r="J554">
        <v>1407.4</v>
      </c>
      <c r="K554">
        <v>2005545.0000000002</v>
      </c>
      <c r="L554">
        <v>1410.1</v>
      </c>
      <c r="M554">
        <v>3847.4999999997408</v>
      </c>
      <c r="N554">
        <v>387.01761249999998</v>
      </c>
      <c r="O554">
        <v>3460.482387499741</v>
      </c>
      <c r="P554">
        <v>2009392.4999999998</v>
      </c>
      <c r="Q554" t="s">
        <v>93</v>
      </c>
      <c r="R554">
        <v>2</v>
      </c>
      <c r="S554">
        <v>1</v>
      </c>
      <c r="T554">
        <v>1</v>
      </c>
      <c r="U554">
        <v>0</v>
      </c>
      <c r="V554">
        <v>900</v>
      </c>
      <c r="W554">
        <v>300</v>
      </c>
      <c r="X554">
        <v>114500</v>
      </c>
      <c r="Y554">
        <v>92500</v>
      </c>
      <c r="Z554">
        <v>4000000</v>
      </c>
      <c r="AA554">
        <v>2</v>
      </c>
      <c r="AC554" t="s">
        <v>614</v>
      </c>
      <c r="AD554" t="s">
        <v>571</v>
      </c>
      <c r="AE554" s="12">
        <v>44440.489583333336</v>
      </c>
      <c r="AF554">
        <v>6.296659</v>
      </c>
      <c r="AG554" s="12">
        <v>44441.392361111109</v>
      </c>
      <c r="AH554" s="8">
        <v>6.3518730000000003</v>
      </c>
      <c r="AI554" s="13">
        <v>8.8000000000000005E-3</v>
      </c>
      <c r="AJ554">
        <v>13400.59</v>
      </c>
      <c r="AK554" s="13">
        <v>8.8000000000000005E-3</v>
      </c>
      <c r="AL554">
        <v>242702.8</v>
      </c>
      <c r="AM554">
        <v>1528216.88</v>
      </c>
      <c r="AN554">
        <v>-2354045.56</v>
      </c>
      <c r="AO554" s="12">
        <v>49</v>
      </c>
      <c r="AP554">
        <v>273.48</v>
      </c>
      <c r="AQ554" s="13">
        <v>-3.9199999999999999E-2</v>
      </c>
      <c r="AR554" s="13">
        <v>8.8000000000000005E-3</v>
      </c>
      <c r="AS554" t="s">
        <v>572</v>
      </c>
      <c r="AU554" s="2">
        <v>44441</v>
      </c>
      <c r="AV554" t="s">
        <v>181</v>
      </c>
      <c r="AW554">
        <v>1407.4</v>
      </c>
      <c r="AX554">
        <v>1410.1</v>
      </c>
      <c r="AZ554" s="2">
        <f t="shared" si="56"/>
        <v>44440</v>
      </c>
      <c r="BA554" t="s">
        <v>56</v>
      </c>
      <c r="BB554">
        <v>6.296659</v>
      </c>
      <c r="BC554" s="8">
        <v>6.3518730000000003</v>
      </c>
      <c r="BE554" t="str">
        <f t="shared" si="57"/>
        <v>IDEA44440</v>
      </c>
      <c r="BF554">
        <v>1</v>
      </c>
      <c r="BH554" t="str">
        <f t="shared" si="58"/>
        <v>HAL44441</v>
      </c>
      <c r="BI554">
        <v>1</v>
      </c>
      <c r="BL554" t="str">
        <f t="shared" si="59"/>
        <v>HAL44441</v>
      </c>
      <c r="BM554">
        <v>1</v>
      </c>
      <c r="BN554">
        <f t="shared" si="60"/>
        <v>1</v>
      </c>
      <c r="BR554" t="str">
        <f t="shared" si="61"/>
        <v>IDEA44440</v>
      </c>
      <c r="BS554">
        <v>1</v>
      </c>
      <c r="BT554">
        <f t="shared" si="62"/>
        <v>1</v>
      </c>
      <c r="BY554" s="12"/>
      <c r="CA554" s="12"/>
      <c r="CC554" s="13"/>
      <c r="CE554" s="13"/>
      <c r="CI554" s="12"/>
      <c r="CK554" s="13"/>
      <c r="CL554" s="13"/>
    </row>
    <row r="555" spans="1:90" x14ac:dyDescent="0.45">
      <c r="A555">
        <v>2</v>
      </c>
      <c r="B555" s="2">
        <v>44441</v>
      </c>
      <c r="C555" s="2">
        <v>44442</v>
      </c>
      <c r="D555" t="s">
        <v>27</v>
      </c>
      <c r="E555" t="s">
        <v>120</v>
      </c>
      <c r="F555" t="s">
        <v>528</v>
      </c>
      <c r="G555">
        <v>1100</v>
      </c>
      <c r="H555">
        <v>2200</v>
      </c>
      <c r="I555">
        <v>2</v>
      </c>
      <c r="J555">
        <v>757.15</v>
      </c>
      <c r="K555">
        <v>1665730</v>
      </c>
      <c r="L555">
        <v>735.02499999999998</v>
      </c>
      <c r="M555">
        <v>-48675</v>
      </c>
      <c r="N555">
        <v>322.97661099999999</v>
      </c>
      <c r="O555">
        <v>-48997.976610999998</v>
      </c>
      <c r="P555">
        <v>1617055</v>
      </c>
      <c r="Q555" t="s">
        <v>93</v>
      </c>
      <c r="R555">
        <v>2</v>
      </c>
      <c r="S555">
        <v>2</v>
      </c>
      <c r="T555">
        <v>2</v>
      </c>
      <c r="U555">
        <v>0</v>
      </c>
      <c r="V555">
        <v>900</v>
      </c>
      <c r="W555">
        <v>300</v>
      </c>
      <c r="X555">
        <v>115000</v>
      </c>
      <c r="Y555">
        <v>92500</v>
      </c>
      <c r="Z555">
        <v>4000000</v>
      </c>
      <c r="AA555">
        <v>2</v>
      </c>
      <c r="AC555" t="s">
        <v>629</v>
      </c>
      <c r="AD555" t="s">
        <v>571</v>
      </c>
      <c r="AE555" s="12">
        <v>44440.496527777781</v>
      </c>
      <c r="AF555">
        <v>1345.3440000000001</v>
      </c>
      <c r="AG555" s="12">
        <v>44441.395833333336</v>
      </c>
      <c r="AH555" s="8">
        <v>1354.5940000000001</v>
      </c>
      <c r="AI555" s="13">
        <v>6.8999999999999999E-3</v>
      </c>
      <c r="AJ555">
        <v>10483.02</v>
      </c>
      <c r="AK555" s="13">
        <v>6.8999999999999999E-3</v>
      </c>
      <c r="AL555">
        <v>1133.299</v>
      </c>
      <c r="AM555">
        <v>1524677.13</v>
      </c>
      <c r="AN555">
        <v>-2343562.5499999998</v>
      </c>
      <c r="AO555" s="12">
        <v>48</v>
      </c>
      <c r="AP555">
        <v>218.4</v>
      </c>
      <c r="AQ555" s="13">
        <v>-1.0800000000000001E-2</v>
      </c>
      <c r="AR555" s="13">
        <v>1.7600000000000001E-2</v>
      </c>
      <c r="AS555" t="s">
        <v>572</v>
      </c>
      <c r="AU555" s="2">
        <v>44441</v>
      </c>
      <c r="AV555" t="s">
        <v>120</v>
      </c>
      <c r="AW555">
        <v>757.15</v>
      </c>
      <c r="AX555">
        <v>735.02499999999998</v>
      </c>
      <c r="AZ555" s="2">
        <f t="shared" si="56"/>
        <v>44440</v>
      </c>
      <c r="BA555" t="s">
        <v>140</v>
      </c>
      <c r="BB555">
        <v>1345.3440000000001</v>
      </c>
      <c r="BC555" s="8">
        <v>1354.5940000000001</v>
      </c>
      <c r="BE555" t="str">
        <f t="shared" si="57"/>
        <v>HAVELLS44440</v>
      </c>
      <c r="BF555">
        <v>1</v>
      </c>
      <c r="BH555" t="str">
        <f t="shared" si="58"/>
        <v>HDFCLIFE44441</v>
      </c>
      <c r="BI555">
        <v>1</v>
      </c>
      <c r="BL555" t="str">
        <f t="shared" si="59"/>
        <v>HDFCLIFE44441</v>
      </c>
      <c r="BM555">
        <v>1</v>
      </c>
      <c r="BN555">
        <f t="shared" si="60"/>
        <v>1</v>
      </c>
      <c r="BR555" t="str">
        <f t="shared" si="61"/>
        <v>HAVELLS44440</v>
      </c>
      <c r="BS555">
        <v>1</v>
      </c>
      <c r="BT555">
        <f t="shared" si="62"/>
        <v>1</v>
      </c>
      <c r="BY555" s="12"/>
      <c r="CA555" s="12"/>
      <c r="CC555" s="13"/>
      <c r="CE555" s="13"/>
      <c r="CI555" s="12"/>
      <c r="CK555" s="13"/>
      <c r="CL555" s="13"/>
    </row>
    <row r="556" spans="1:90" x14ac:dyDescent="0.45">
      <c r="A556">
        <v>3</v>
      </c>
      <c r="B556" s="2">
        <v>44441</v>
      </c>
      <c r="C556" s="2">
        <v>44442</v>
      </c>
      <c r="D556" t="s">
        <v>27</v>
      </c>
      <c r="E556" t="s">
        <v>167</v>
      </c>
      <c r="F556" t="s">
        <v>478</v>
      </c>
      <c r="G556">
        <v>325</v>
      </c>
      <c r="H556">
        <v>650</v>
      </c>
      <c r="I556">
        <v>2</v>
      </c>
      <c r="J556">
        <v>2866</v>
      </c>
      <c r="K556">
        <v>1862900</v>
      </c>
      <c r="L556">
        <v>2839.75</v>
      </c>
      <c r="M556">
        <v>-17062.5</v>
      </c>
      <c r="N556">
        <v>360.27669249999997</v>
      </c>
      <c r="O556">
        <v>-17422.7766925</v>
      </c>
      <c r="P556">
        <v>1845837.5</v>
      </c>
      <c r="Q556" t="s">
        <v>93</v>
      </c>
      <c r="R556">
        <v>2</v>
      </c>
      <c r="S556">
        <v>1</v>
      </c>
      <c r="T556">
        <v>1</v>
      </c>
      <c r="U556">
        <v>0</v>
      </c>
      <c r="V556">
        <v>900</v>
      </c>
      <c r="W556">
        <v>300</v>
      </c>
      <c r="X556">
        <v>114500</v>
      </c>
      <c r="Y556">
        <v>92500</v>
      </c>
      <c r="Z556">
        <v>4000000</v>
      </c>
      <c r="AA556">
        <v>2</v>
      </c>
      <c r="AC556" t="s">
        <v>673</v>
      </c>
      <c r="AD556" t="s">
        <v>571</v>
      </c>
      <c r="AE556" s="12">
        <v>44441.486111111109</v>
      </c>
      <c r="AF556">
        <v>571.01530000000002</v>
      </c>
      <c r="AG556" s="12">
        <v>44442.392361111109</v>
      </c>
      <c r="AH556" s="8">
        <v>567.6626</v>
      </c>
      <c r="AI556" s="13">
        <v>-5.8999999999999999E-3</v>
      </c>
      <c r="AJ556">
        <v>-8990.91</v>
      </c>
      <c r="AK556" s="13">
        <v>-5.8999999999999999E-3</v>
      </c>
      <c r="AL556">
        <v>2681.692</v>
      </c>
      <c r="AM556">
        <v>1531287.38</v>
      </c>
      <c r="AN556">
        <v>-2352553.46</v>
      </c>
      <c r="AO556" s="12">
        <v>50</v>
      </c>
      <c r="AP556">
        <v>-179.82</v>
      </c>
      <c r="AQ556" s="13">
        <v>-8.6E-3</v>
      </c>
      <c r="AR556" s="13">
        <v>5.8999999999999999E-3</v>
      </c>
      <c r="AS556" t="s">
        <v>572</v>
      </c>
      <c r="AU556" s="2">
        <v>44441</v>
      </c>
      <c r="AV556" t="s">
        <v>167</v>
      </c>
      <c r="AW556">
        <v>2866</v>
      </c>
      <c r="AX556">
        <v>2839.75</v>
      </c>
      <c r="AZ556" s="2">
        <f t="shared" si="56"/>
        <v>44441</v>
      </c>
      <c r="BA556" t="s">
        <v>167</v>
      </c>
      <c r="BB556">
        <v>571.01530000000002</v>
      </c>
      <c r="BC556" s="8">
        <v>567.6626</v>
      </c>
      <c r="BE556" t="str">
        <f t="shared" si="57"/>
        <v>IRCTC44441</v>
      </c>
      <c r="BF556">
        <v>1</v>
      </c>
      <c r="BH556" t="str">
        <f t="shared" si="58"/>
        <v>IRCTC44441</v>
      </c>
      <c r="BI556">
        <v>1</v>
      </c>
      <c r="BL556" t="str">
        <f t="shared" si="59"/>
        <v>IRCTC44441</v>
      </c>
      <c r="BM556">
        <v>1</v>
      </c>
      <c r="BN556">
        <f t="shared" si="60"/>
        <v>1</v>
      </c>
      <c r="BR556" t="str">
        <f t="shared" si="61"/>
        <v>IRCTC44441</v>
      </c>
      <c r="BS556">
        <v>1</v>
      </c>
      <c r="BT556">
        <f t="shared" si="62"/>
        <v>1</v>
      </c>
      <c r="BY556" s="12"/>
      <c r="CA556" s="12"/>
      <c r="CC556" s="13"/>
      <c r="CE556" s="13"/>
      <c r="CI556" s="12"/>
      <c r="CK556" s="13"/>
      <c r="CL556" s="13"/>
    </row>
    <row r="557" spans="1:90" x14ac:dyDescent="0.45">
      <c r="A557">
        <v>4</v>
      </c>
      <c r="B557" s="2">
        <v>44441</v>
      </c>
      <c r="C557" s="2">
        <v>44442</v>
      </c>
      <c r="D557" t="s">
        <v>27</v>
      </c>
      <c r="E557" t="s">
        <v>121</v>
      </c>
      <c r="F557" t="s">
        <v>499</v>
      </c>
      <c r="G557">
        <v>2000</v>
      </c>
      <c r="H557">
        <v>4000</v>
      </c>
      <c r="I557">
        <v>2</v>
      </c>
      <c r="J557">
        <v>569.85</v>
      </c>
      <c r="K557">
        <v>2279400</v>
      </c>
      <c r="L557">
        <v>565.29999999999995</v>
      </c>
      <c r="M557">
        <v>-18200.000000000273</v>
      </c>
      <c r="N557">
        <v>430.60676000000001</v>
      </c>
      <c r="O557">
        <v>-18630.606760000272</v>
      </c>
      <c r="P557">
        <v>2261200</v>
      </c>
      <c r="Q557" t="s">
        <v>93</v>
      </c>
      <c r="R557">
        <v>1</v>
      </c>
      <c r="S557">
        <v>0</v>
      </c>
      <c r="T557">
        <v>1</v>
      </c>
      <c r="U557">
        <v>0</v>
      </c>
      <c r="V557">
        <v>900</v>
      </c>
      <c r="W557">
        <v>300</v>
      </c>
      <c r="X557">
        <v>114000</v>
      </c>
      <c r="Y557">
        <v>92500</v>
      </c>
      <c r="Z557">
        <v>4000000</v>
      </c>
      <c r="AA557">
        <v>2</v>
      </c>
      <c r="AC557" t="s">
        <v>696</v>
      </c>
      <c r="AD557" t="s">
        <v>571</v>
      </c>
      <c r="AE557" s="12">
        <v>44441.486111111109</v>
      </c>
      <c r="AF557">
        <v>570.30110000000002</v>
      </c>
      <c r="AG557" s="12">
        <v>44442.392361111109</v>
      </c>
      <c r="AH557" s="8">
        <v>565.81690000000003</v>
      </c>
      <c r="AI557" s="13">
        <v>-7.9000000000000008E-3</v>
      </c>
      <c r="AJ557">
        <v>-12040.3</v>
      </c>
      <c r="AK557" s="13">
        <v>-7.9000000000000008E-3</v>
      </c>
      <c r="AL557">
        <v>2685.0509999999999</v>
      </c>
      <c r="AM557">
        <v>1531287.5</v>
      </c>
      <c r="AN557">
        <v>-2364593.7599999998</v>
      </c>
      <c r="AO557" s="12">
        <v>50</v>
      </c>
      <c r="AP557">
        <v>-240.81</v>
      </c>
      <c r="AQ557" s="13">
        <v>-1.2800000000000001E-2</v>
      </c>
      <c r="AR557" s="13">
        <v>3.5000000000000001E-3</v>
      </c>
      <c r="AS557" t="s">
        <v>572</v>
      </c>
      <c r="AU557" s="2">
        <v>44441</v>
      </c>
      <c r="AV557" t="s">
        <v>121</v>
      </c>
      <c r="AW557">
        <v>569.85</v>
      </c>
      <c r="AX557">
        <v>565.29999999999995</v>
      </c>
      <c r="AZ557" s="2">
        <f t="shared" si="56"/>
        <v>44441</v>
      </c>
      <c r="BA557" t="s">
        <v>121</v>
      </c>
      <c r="BB557">
        <v>570.30110000000002</v>
      </c>
      <c r="BC557" s="8">
        <v>565.81690000000003</v>
      </c>
      <c r="BE557" t="str">
        <f t="shared" si="57"/>
        <v>MARICO44441</v>
      </c>
      <c r="BF557">
        <v>1</v>
      </c>
      <c r="BH557" t="str">
        <f t="shared" si="58"/>
        <v>MARICO44441</v>
      </c>
      <c r="BI557">
        <v>1</v>
      </c>
      <c r="BL557" t="str">
        <f t="shared" si="59"/>
        <v>MARICO44441</v>
      </c>
      <c r="BM557">
        <v>1</v>
      </c>
      <c r="BN557">
        <f t="shared" si="60"/>
        <v>1</v>
      </c>
      <c r="BR557" t="str">
        <f t="shared" si="61"/>
        <v>MARICO44441</v>
      </c>
      <c r="BS557">
        <v>1</v>
      </c>
      <c r="BT557">
        <f t="shared" si="62"/>
        <v>1</v>
      </c>
      <c r="BY557" s="12"/>
      <c r="CA557" s="12"/>
      <c r="CC557" s="13"/>
      <c r="CE557" s="13"/>
      <c r="CI557" s="12"/>
      <c r="CK557" s="13"/>
      <c r="CL557" s="13"/>
    </row>
    <row r="558" spans="1:90" x14ac:dyDescent="0.45">
      <c r="A558">
        <v>5</v>
      </c>
      <c r="B558" s="2">
        <v>44441</v>
      </c>
      <c r="C558" s="2">
        <v>44442</v>
      </c>
      <c r="D558" t="s">
        <v>27</v>
      </c>
      <c r="E558" t="s">
        <v>110</v>
      </c>
      <c r="F558" t="s">
        <v>529</v>
      </c>
      <c r="G558">
        <v>25</v>
      </c>
      <c r="H558">
        <v>75</v>
      </c>
      <c r="I558">
        <v>3</v>
      </c>
      <c r="J558">
        <v>29493.1</v>
      </c>
      <c r="K558">
        <v>2211982.5</v>
      </c>
      <c r="L558">
        <v>30169.616666670001</v>
      </c>
      <c r="M558">
        <v>50738.750000250184</v>
      </c>
      <c r="N558">
        <v>427.78948725003113</v>
      </c>
      <c r="O558">
        <v>50310.960513000151</v>
      </c>
      <c r="P558">
        <v>2262721.2500002501</v>
      </c>
      <c r="Q558" t="s">
        <v>93</v>
      </c>
      <c r="R558">
        <v>2</v>
      </c>
      <c r="S558">
        <v>1</v>
      </c>
      <c r="T558">
        <v>2</v>
      </c>
      <c r="U558">
        <v>0</v>
      </c>
      <c r="V558">
        <v>900</v>
      </c>
      <c r="W558">
        <v>300</v>
      </c>
      <c r="X558">
        <v>114500</v>
      </c>
      <c r="Y558">
        <v>92500</v>
      </c>
      <c r="Z558">
        <v>4000000</v>
      </c>
      <c r="AA558">
        <v>2</v>
      </c>
      <c r="AC558" t="s">
        <v>728</v>
      </c>
      <c r="AD558" t="s">
        <v>571</v>
      </c>
      <c r="AE558" s="12">
        <v>44441.489583333336</v>
      </c>
      <c r="AF558">
        <v>1408.104</v>
      </c>
      <c r="AG558" s="12">
        <v>44442.392361111109</v>
      </c>
      <c r="AH558" s="8">
        <v>1409.4090000000001</v>
      </c>
      <c r="AI558" s="13">
        <v>8.9999999999999998E-4</v>
      </c>
      <c r="AJ558">
        <v>1420.31</v>
      </c>
      <c r="AK558" s="13">
        <v>8.9999999999999998E-4</v>
      </c>
      <c r="AL558">
        <v>1088.3630000000001</v>
      </c>
      <c r="AM558">
        <v>1532528.25</v>
      </c>
      <c r="AN558">
        <v>-2363173.4500000002</v>
      </c>
      <c r="AO558" s="12">
        <v>49</v>
      </c>
      <c r="AP558">
        <v>28.99</v>
      </c>
      <c r="AQ558" s="13">
        <v>-1.9199999999999998E-2</v>
      </c>
      <c r="AR558" s="13">
        <v>1.9699999999999999E-2</v>
      </c>
      <c r="AS558" t="s">
        <v>572</v>
      </c>
      <c r="AU558" s="2">
        <v>44441</v>
      </c>
      <c r="AV558" t="s">
        <v>110</v>
      </c>
      <c r="AW558">
        <v>29493.1</v>
      </c>
      <c r="AX558">
        <v>30169.616666670001</v>
      </c>
      <c r="AZ558" s="2">
        <f t="shared" si="56"/>
        <v>44441</v>
      </c>
      <c r="BA558" t="s">
        <v>181</v>
      </c>
      <c r="BB558">
        <v>1408.104</v>
      </c>
      <c r="BC558" s="8">
        <v>1409.4090000000001</v>
      </c>
      <c r="BE558" t="str">
        <f t="shared" si="57"/>
        <v>HAL44441</v>
      </c>
      <c r="BF558">
        <v>1</v>
      </c>
      <c r="BH558" t="str">
        <f t="shared" si="58"/>
        <v>SHREECEM44441</v>
      </c>
      <c r="BI558">
        <v>1</v>
      </c>
      <c r="BL558" t="str">
        <f t="shared" si="59"/>
        <v>SHREECEM44441</v>
      </c>
      <c r="BM558">
        <v>1</v>
      </c>
      <c r="BN558">
        <f t="shared" si="60"/>
        <v>1</v>
      </c>
      <c r="BR558" t="str">
        <f t="shared" si="61"/>
        <v>HAL44441</v>
      </c>
      <c r="BS558">
        <v>1</v>
      </c>
      <c r="BT558">
        <f t="shared" si="62"/>
        <v>1</v>
      </c>
      <c r="BY558" s="12"/>
      <c r="CA558" s="12"/>
      <c r="CC558" s="13"/>
      <c r="CE558" s="13"/>
      <c r="CI558" s="12"/>
      <c r="CK558" s="13"/>
      <c r="CL558" s="13"/>
    </row>
    <row r="559" spans="1:90" x14ac:dyDescent="0.45">
      <c r="A559">
        <v>6</v>
      </c>
      <c r="B559" s="2">
        <v>44441</v>
      </c>
      <c r="C559" s="2">
        <v>44442</v>
      </c>
      <c r="D559" t="s">
        <v>27</v>
      </c>
      <c r="E559" t="s">
        <v>91</v>
      </c>
      <c r="F559" t="s">
        <v>395</v>
      </c>
      <c r="G559">
        <v>500</v>
      </c>
      <c r="H559">
        <v>2000</v>
      </c>
      <c r="I559">
        <v>4</v>
      </c>
      <c r="J559">
        <v>1098.6500000000001</v>
      </c>
      <c r="K559">
        <v>2197300</v>
      </c>
      <c r="L559">
        <v>1088.5</v>
      </c>
      <c r="M559">
        <v>-20300.000000000182</v>
      </c>
      <c r="N559">
        <v>416.45378000000005</v>
      </c>
      <c r="O559">
        <v>-20716.453780000182</v>
      </c>
      <c r="P559">
        <v>2177000</v>
      </c>
      <c r="Q559" t="s">
        <v>93</v>
      </c>
      <c r="R559">
        <v>2</v>
      </c>
      <c r="S559">
        <v>1</v>
      </c>
      <c r="T559">
        <v>1</v>
      </c>
      <c r="U559">
        <v>0</v>
      </c>
      <c r="V559">
        <v>900</v>
      </c>
      <c r="W559">
        <v>300</v>
      </c>
      <c r="X559">
        <v>114500</v>
      </c>
      <c r="Y559">
        <v>92500</v>
      </c>
      <c r="Z559">
        <v>4000000</v>
      </c>
      <c r="AA559">
        <v>2</v>
      </c>
      <c r="AC559" t="s">
        <v>591</v>
      </c>
      <c r="AD559" t="s">
        <v>571</v>
      </c>
      <c r="AE559" s="12">
        <v>44441.489583333336</v>
      </c>
      <c r="AF559">
        <v>1099.0239999999999</v>
      </c>
      <c r="AG559" s="12">
        <v>44442.392361111109</v>
      </c>
      <c r="AH559" s="8">
        <v>1087.953</v>
      </c>
      <c r="AI559" s="13">
        <v>-1.01E-2</v>
      </c>
      <c r="AJ559">
        <v>-15437.9</v>
      </c>
      <c r="AK559" s="13">
        <v>-1.01E-2</v>
      </c>
      <c r="AL559">
        <v>1394.4449999999999</v>
      </c>
      <c r="AM559">
        <v>1532528.38</v>
      </c>
      <c r="AN559">
        <v>-2378611.35</v>
      </c>
      <c r="AO559" s="12">
        <v>49</v>
      </c>
      <c r="AP559">
        <v>-315.06</v>
      </c>
      <c r="AQ559" s="13">
        <v>-1.9800000000000002E-2</v>
      </c>
      <c r="AR559" s="13">
        <v>8.0000000000000004E-4</v>
      </c>
      <c r="AS559" t="s">
        <v>572</v>
      </c>
      <c r="AU559" s="2">
        <v>44441</v>
      </c>
      <c r="AV559" t="s">
        <v>91</v>
      </c>
      <c r="AW559">
        <v>1098.6500000000001</v>
      </c>
      <c r="AX559">
        <v>1088.5</v>
      </c>
      <c r="AZ559" s="2">
        <f t="shared" si="56"/>
        <v>44441</v>
      </c>
      <c r="BA559" t="s">
        <v>91</v>
      </c>
      <c r="BB559">
        <v>1099.0239999999999</v>
      </c>
      <c r="BC559" s="8">
        <v>1087.953</v>
      </c>
      <c r="BE559" t="str">
        <f t="shared" si="57"/>
        <v>VOLTAS44441</v>
      </c>
      <c r="BF559">
        <v>1</v>
      </c>
      <c r="BH559" t="str">
        <f t="shared" si="58"/>
        <v>VOLTAS44441</v>
      </c>
      <c r="BI559">
        <v>1</v>
      </c>
      <c r="BL559" t="str">
        <f t="shared" si="59"/>
        <v>VOLTAS44441</v>
      </c>
      <c r="BM559">
        <v>1</v>
      </c>
      <c r="BN559">
        <f t="shared" si="60"/>
        <v>1</v>
      </c>
      <c r="BR559" t="str">
        <f t="shared" si="61"/>
        <v>VOLTAS44441</v>
      </c>
      <c r="BS559">
        <v>1</v>
      </c>
      <c r="BT559">
        <f t="shared" si="62"/>
        <v>1</v>
      </c>
      <c r="BY559" s="12"/>
      <c r="CA559" s="12"/>
      <c r="CC559" s="13"/>
      <c r="CE559" s="13"/>
      <c r="CI559" s="12"/>
      <c r="CK559" s="13"/>
      <c r="CL559" s="13"/>
    </row>
    <row r="560" spans="1:90" x14ac:dyDescent="0.45">
      <c r="A560">
        <v>1</v>
      </c>
      <c r="B560" s="2">
        <v>44442</v>
      </c>
      <c r="C560" s="2">
        <v>44445</v>
      </c>
      <c r="D560" t="s">
        <v>27</v>
      </c>
      <c r="E560" t="s">
        <v>56</v>
      </c>
      <c r="F560" t="s">
        <v>418</v>
      </c>
      <c r="G560">
        <v>70000</v>
      </c>
      <c r="H560">
        <v>280000</v>
      </c>
      <c r="I560">
        <v>4</v>
      </c>
      <c r="J560">
        <v>7.75</v>
      </c>
      <c r="K560">
        <v>2170000</v>
      </c>
      <c r="L560">
        <v>7.4</v>
      </c>
      <c r="M560">
        <v>-97999.999999999898</v>
      </c>
      <c r="N560">
        <v>402.15320000000008</v>
      </c>
      <c r="O560">
        <v>-98402.153199999899</v>
      </c>
      <c r="P560">
        <v>2072000</v>
      </c>
      <c r="Q560" t="s">
        <v>93</v>
      </c>
      <c r="R560">
        <v>1</v>
      </c>
      <c r="S560">
        <v>0</v>
      </c>
      <c r="T560">
        <v>1</v>
      </c>
      <c r="U560">
        <v>0</v>
      </c>
      <c r="V560">
        <v>900</v>
      </c>
      <c r="W560">
        <v>300</v>
      </c>
      <c r="X560">
        <v>114000</v>
      </c>
      <c r="Y560">
        <v>92500</v>
      </c>
      <c r="Z560">
        <v>4000000</v>
      </c>
      <c r="AA560">
        <v>2</v>
      </c>
      <c r="AC560" t="s">
        <v>730</v>
      </c>
      <c r="AD560" t="s">
        <v>571</v>
      </c>
      <c r="AE560" s="12">
        <v>44441.489583333336</v>
      </c>
      <c r="AF560">
        <v>29507.79</v>
      </c>
      <c r="AG560" s="12">
        <v>44442.395833333336</v>
      </c>
      <c r="AH560" s="8">
        <v>30169.8</v>
      </c>
      <c r="AI560" s="13">
        <v>2.24E-2</v>
      </c>
      <c r="AJ560">
        <v>34382.42</v>
      </c>
      <c r="AK560" s="13">
        <v>2.24E-2</v>
      </c>
      <c r="AL560">
        <v>51.936399999999999</v>
      </c>
      <c r="AM560">
        <v>1532528.38</v>
      </c>
      <c r="AN560">
        <v>-2344228.9300000002</v>
      </c>
      <c r="AO560" s="12">
        <v>50</v>
      </c>
      <c r="AP560">
        <v>687.65</v>
      </c>
      <c r="AQ560" s="13">
        <v>-3.5000000000000001E-3</v>
      </c>
      <c r="AR560" s="13">
        <v>3.49E-2</v>
      </c>
      <c r="AS560" t="s">
        <v>572</v>
      </c>
      <c r="AU560" s="2">
        <v>44442</v>
      </c>
      <c r="AV560" t="s">
        <v>56</v>
      </c>
      <c r="AW560">
        <v>7.75</v>
      </c>
      <c r="AX560">
        <v>7.4</v>
      </c>
      <c r="AZ560" s="2">
        <f t="shared" si="56"/>
        <v>44441</v>
      </c>
      <c r="BA560" t="s">
        <v>110</v>
      </c>
      <c r="BB560">
        <v>29507.79</v>
      </c>
      <c r="BC560" s="8">
        <v>30169.8</v>
      </c>
      <c r="BE560" t="str">
        <f t="shared" si="57"/>
        <v>SHREECEM44441</v>
      </c>
      <c r="BF560">
        <v>1</v>
      </c>
      <c r="BH560" t="str">
        <f t="shared" si="58"/>
        <v>IDEA44442</v>
      </c>
      <c r="BI560">
        <v>1</v>
      </c>
      <c r="BL560" t="str">
        <f t="shared" si="59"/>
        <v>IDEA44442</v>
      </c>
      <c r="BM560">
        <v>1</v>
      </c>
      <c r="BN560">
        <f t="shared" si="60"/>
        <v>1</v>
      </c>
      <c r="BR560" t="str">
        <f t="shared" si="61"/>
        <v>SHREECEM44441</v>
      </c>
      <c r="BS560">
        <v>1</v>
      </c>
      <c r="BT560">
        <f t="shared" si="62"/>
        <v>1</v>
      </c>
      <c r="BY560" s="12"/>
      <c r="CA560" s="12"/>
      <c r="CC560" s="13"/>
      <c r="CE560" s="13"/>
      <c r="CI560" s="12"/>
      <c r="CK560" s="13"/>
      <c r="CL560" s="13"/>
    </row>
    <row r="561" spans="1:90" x14ac:dyDescent="0.45">
      <c r="A561">
        <v>2</v>
      </c>
      <c r="B561" s="2">
        <v>44442</v>
      </c>
      <c r="C561" s="2">
        <v>44445</v>
      </c>
      <c r="D561" t="s">
        <v>27</v>
      </c>
      <c r="E561" t="s">
        <v>168</v>
      </c>
      <c r="F561" t="s">
        <v>480</v>
      </c>
      <c r="G561">
        <v>200</v>
      </c>
      <c r="H561">
        <v>400</v>
      </c>
      <c r="I561">
        <v>2</v>
      </c>
      <c r="J561">
        <v>4421.5</v>
      </c>
      <c r="K561">
        <v>1768600</v>
      </c>
      <c r="L561">
        <v>4377.95</v>
      </c>
      <c r="M561">
        <v>-17420.000000000073</v>
      </c>
      <c r="N561">
        <v>344.27658800000006</v>
      </c>
      <c r="O561">
        <v>-17764.276588000073</v>
      </c>
      <c r="P561">
        <v>1751180</v>
      </c>
      <c r="Q561" t="s">
        <v>93</v>
      </c>
      <c r="R561">
        <v>1</v>
      </c>
      <c r="S561">
        <v>0</v>
      </c>
      <c r="T561">
        <v>1</v>
      </c>
      <c r="U561">
        <v>0</v>
      </c>
      <c r="V561">
        <v>900</v>
      </c>
      <c r="W561">
        <v>300</v>
      </c>
      <c r="X561">
        <v>114000</v>
      </c>
      <c r="Y561">
        <v>92500</v>
      </c>
      <c r="Z561">
        <v>4000000</v>
      </c>
      <c r="AA561">
        <v>2</v>
      </c>
      <c r="AC561" t="s">
        <v>729</v>
      </c>
      <c r="AD561" t="s">
        <v>571</v>
      </c>
      <c r="AE561" s="12">
        <v>44441.493055555555</v>
      </c>
      <c r="AF561">
        <v>757.42849999999999</v>
      </c>
      <c r="AG561" s="12">
        <v>44442.395833333336</v>
      </c>
      <c r="AH561" s="8">
        <v>733.81539999999995</v>
      </c>
      <c r="AI561" s="13">
        <v>-3.1199999999999999E-2</v>
      </c>
      <c r="AJ561">
        <v>-47721.279999999999</v>
      </c>
      <c r="AK561" s="13">
        <v>-3.1199999999999999E-2</v>
      </c>
      <c r="AL561">
        <v>2020.9659999999999</v>
      </c>
      <c r="AM561">
        <v>1530737.38</v>
      </c>
      <c r="AN561">
        <v>-2391950.21</v>
      </c>
      <c r="AO561" s="12">
        <v>49</v>
      </c>
      <c r="AP561">
        <v>-973.9</v>
      </c>
      <c r="AQ561" s="13">
        <v>-3.9699999999999999E-2</v>
      </c>
      <c r="AR561" s="13">
        <v>2.7E-2</v>
      </c>
      <c r="AS561" t="s">
        <v>572</v>
      </c>
      <c r="AU561" s="2">
        <v>44442</v>
      </c>
      <c r="AV561" t="s">
        <v>168</v>
      </c>
      <c r="AW561">
        <v>4421.5</v>
      </c>
      <c r="AX561">
        <v>4377.95</v>
      </c>
      <c r="AZ561" s="2">
        <f t="shared" si="56"/>
        <v>44441</v>
      </c>
      <c r="BA561" t="s">
        <v>120</v>
      </c>
      <c r="BB561">
        <v>757.42849999999999</v>
      </c>
      <c r="BC561" s="8">
        <v>733.81539999999995</v>
      </c>
      <c r="BE561" t="str">
        <f t="shared" si="57"/>
        <v>HDFCLIFE44441</v>
      </c>
      <c r="BF561">
        <v>1</v>
      </c>
      <c r="BH561" t="str">
        <f t="shared" si="58"/>
        <v>LTTS44442</v>
      </c>
      <c r="BI561">
        <v>1</v>
      </c>
      <c r="BL561" t="str">
        <f t="shared" si="59"/>
        <v>LTTS44442</v>
      </c>
      <c r="BM561">
        <v>1</v>
      </c>
      <c r="BN561">
        <f t="shared" si="60"/>
        <v>1</v>
      </c>
      <c r="BR561" t="str">
        <f t="shared" si="61"/>
        <v>HDFCLIFE44441</v>
      </c>
      <c r="BS561">
        <v>1</v>
      </c>
      <c r="BT561">
        <f t="shared" si="62"/>
        <v>1</v>
      </c>
      <c r="BY561" s="12"/>
      <c r="CA561" s="12"/>
      <c r="CC561" s="13"/>
      <c r="CE561" s="13"/>
      <c r="CI561" s="12"/>
      <c r="CK561" s="13"/>
      <c r="CL561" s="13"/>
    </row>
    <row r="562" spans="1:90" x14ac:dyDescent="0.45">
      <c r="A562">
        <v>3</v>
      </c>
      <c r="B562" s="2">
        <v>44442</v>
      </c>
      <c r="C562" s="2">
        <v>44445</v>
      </c>
      <c r="D562" t="s">
        <v>27</v>
      </c>
      <c r="E562" t="s">
        <v>174</v>
      </c>
      <c r="F562" t="s">
        <v>508</v>
      </c>
      <c r="G562">
        <v>1250</v>
      </c>
      <c r="H562">
        <v>2500</v>
      </c>
      <c r="I562">
        <v>2</v>
      </c>
      <c r="J562">
        <v>771.05</v>
      </c>
      <c r="K562">
        <v>1927625</v>
      </c>
      <c r="L562">
        <v>753.1</v>
      </c>
      <c r="M562">
        <v>-44874.999999999833</v>
      </c>
      <c r="N562">
        <v>367.76272500000005</v>
      </c>
      <c r="O562">
        <v>-45242.762724999833</v>
      </c>
      <c r="P562">
        <v>1882750</v>
      </c>
      <c r="Q562" t="s">
        <v>93</v>
      </c>
      <c r="R562">
        <v>1</v>
      </c>
      <c r="S562">
        <v>0</v>
      </c>
      <c r="T562">
        <v>1</v>
      </c>
      <c r="U562">
        <v>0</v>
      </c>
      <c r="V562">
        <v>900</v>
      </c>
      <c r="W562">
        <v>300</v>
      </c>
      <c r="X562">
        <v>114000</v>
      </c>
      <c r="Y562">
        <v>92500</v>
      </c>
      <c r="Z562">
        <v>4000000</v>
      </c>
      <c r="AA562">
        <v>2</v>
      </c>
      <c r="AC562" t="s">
        <v>630</v>
      </c>
      <c r="AD562" t="s">
        <v>571</v>
      </c>
      <c r="AE562" s="12">
        <v>44442.486111111109</v>
      </c>
      <c r="AF562">
        <v>771.41869999999994</v>
      </c>
      <c r="AG562" s="12">
        <v>44445.392361111109</v>
      </c>
      <c r="AH562" s="8">
        <v>752.70950000000005</v>
      </c>
      <c r="AI562" s="13">
        <v>-2.4299999999999999E-2</v>
      </c>
      <c r="AJ562">
        <v>-36903.57</v>
      </c>
      <c r="AK562" s="13">
        <v>-2.4299999999999999E-2</v>
      </c>
      <c r="AL562">
        <v>1972.4829999999999</v>
      </c>
      <c r="AM562">
        <v>1521609.88</v>
      </c>
      <c r="AN562">
        <v>-2428853.7799999998</v>
      </c>
      <c r="AO562" s="12">
        <v>50</v>
      </c>
      <c r="AP562">
        <v>-738.07</v>
      </c>
      <c r="AQ562" s="13">
        <v>-2.58E-2</v>
      </c>
      <c r="AR562" s="13">
        <v>4.0000000000000002E-4</v>
      </c>
      <c r="AS562" t="s">
        <v>572</v>
      </c>
      <c r="AU562" s="2">
        <v>44442</v>
      </c>
      <c r="AV562" t="s">
        <v>174</v>
      </c>
      <c r="AW562">
        <v>771.05</v>
      </c>
      <c r="AX562">
        <v>753.1</v>
      </c>
      <c r="AZ562" s="2">
        <f t="shared" si="56"/>
        <v>44442</v>
      </c>
      <c r="BA562" t="s">
        <v>174</v>
      </c>
      <c r="BB562">
        <v>771.41869999999994</v>
      </c>
      <c r="BC562" s="8">
        <v>752.70950000000005</v>
      </c>
      <c r="BE562" t="str">
        <f t="shared" si="57"/>
        <v>MCDOWELL_N44442</v>
      </c>
      <c r="BF562">
        <v>1</v>
      </c>
      <c r="BH562" t="str">
        <f t="shared" si="58"/>
        <v>MCDOWELL_N44442</v>
      </c>
      <c r="BI562">
        <v>1</v>
      </c>
      <c r="BL562" t="str">
        <f t="shared" si="59"/>
        <v>MCDOWELL_N44442</v>
      </c>
      <c r="BM562">
        <v>1</v>
      </c>
      <c r="BN562">
        <f t="shared" si="60"/>
        <v>1</v>
      </c>
      <c r="BR562" t="str">
        <f t="shared" si="61"/>
        <v>MCDOWELL_N44442</v>
      </c>
      <c r="BS562">
        <v>1</v>
      </c>
      <c r="BT562">
        <f t="shared" si="62"/>
        <v>1</v>
      </c>
      <c r="BY562" s="12"/>
      <c r="CA562" s="12"/>
      <c r="CC562" s="13"/>
      <c r="CE562" s="13"/>
      <c r="CI562" s="12"/>
      <c r="CK562" s="13"/>
      <c r="CL562" s="13"/>
    </row>
    <row r="563" spans="1:90" x14ac:dyDescent="0.45">
      <c r="A563">
        <v>1</v>
      </c>
      <c r="B563" s="2">
        <v>44445</v>
      </c>
      <c r="C563" s="2">
        <v>44446</v>
      </c>
      <c r="D563" t="s">
        <v>27</v>
      </c>
      <c r="E563" t="s">
        <v>182</v>
      </c>
      <c r="F563" t="s">
        <v>530</v>
      </c>
      <c r="G563">
        <v>1250</v>
      </c>
      <c r="H563">
        <v>3750</v>
      </c>
      <c r="I563">
        <v>3</v>
      </c>
      <c r="J563">
        <v>561.79999999999995</v>
      </c>
      <c r="K563">
        <v>2106750</v>
      </c>
      <c r="L563">
        <v>556.70000000000005</v>
      </c>
      <c r="M563">
        <v>-19124.999999999658</v>
      </c>
      <c r="N563">
        <v>401.27912500000002</v>
      </c>
      <c r="O563">
        <v>-19526.279124999659</v>
      </c>
      <c r="P563">
        <v>2087625.0000000002</v>
      </c>
      <c r="Q563" t="s">
        <v>93</v>
      </c>
      <c r="R563">
        <v>1</v>
      </c>
      <c r="S563">
        <v>0</v>
      </c>
      <c r="T563">
        <v>2</v>
      </c>
      <c r="U563">
        <v>0</v>
      </c>
      <c r="V563">
        <v>900</v>
      </c>
      <c r="W563">
        <v>300</v>
      </c>
      <c r="X563">
        <v>102500</v>
      </c>
      <c r="Y563">
        <v>92500</v>
      </c>
      <c r="Z563">
        <v>4000000</v>
      </c>
      <c r="AA563">
        <v>2</v>
      </c>
      <c r="AC563" t="s">
        <v>675</v>
      </c>
      <c r="AD563" t="s">
        <v>571</v>
      </c>
      <c r="AE563" s="12">
        <v>44442.486111111109</v>
      </c>
      <c r="AF563">
        <v>4423.7120000000004</v>
      </c>
      <c r="AG563" s="12">
        <v>44445.395833333336</v>
      </c>
      <c r="AH563" s="8">
        <v>4370.4750000000004</v>
      </c>
      <c r="AI563" s="13">
        <v>-1.2E-2</v>
      </c>
      <c r="AJ563">
        <v>-18311.759999999998</v>
      </c>
      <c r="AK563" s="13">
        <v>-1.2E-2</v>
      </c>
      <c r="AL563">
        <v>343.9667</v>
      </c>
      <c r="AM563">
        <v>1521609.88</v>
      </c>
      <c r="AN563">
        <v>-2447165.5299999998</v>
      </c>
      <c r="AO563" s="12">
        <v>51</v>
      </c>
      <c r="AP563">
        <v>-359.05</v>
      </c>
      <c r="AQ563" s="13">
        <v>-2.6800000000000001E-2</v>
      </c>
      <c r="AR563" s="13">
        <v>3.3E-3</v>
      </c>
      <c r="AS563" t="s">
        <v>572</v>
      </c>
      <c r="AU563" s="2">
        <v>44445</v>
      </c>
      <c r="AV563" t="s">
        <v>182</v>
      </c>
      <c r="AW563">
        <v>561.79999999999995</v>
      </c>
      <c r="AX563">
        <v>556.70000000000005</v>
      </c>
      <c r="AZ563" s="2">
        <f t="shared" si="56"/>
        <v>44442</v>
      </c>
      <c r="BA563" t="s">
        <v>168</v>
      </c>
      <c r="BB563">
        <v>4423.7120000000004</v>
      </c>
      <c r="BC563" s="8">
        <v>4370.4750000000004</v>
      </c>
      <c r="BE563" t="str">
        <f t="shared" si="57"/>
        <v>LTTS44442</v>
      </c>
      <c r="BF563">
        <v>1</v>
      </c>
      <c r="BH563" t="str">
        <f t="shared" si="58"/>
        <v>IEX44445</v>
      </c>
      <c r="BI563">
        <v>1</v>
      </c>
      <c r="BL563" t="str">
        <f t="shared" si="59"/>
        <v>IEX44445</v>
      </c>
      <c r="BM563">
        <v>1</v>
      </c>
      <c r="BN563">
        <f t="shared" si="60"/>
        <v>1</v>
      </c>
      <c r="BR563" t="str">
        <f t="shared" si="61"/>
        <v>LTTS44442</v>
      </c>
      <c r="BS563">
        <v>1</v>
      </c>
      <c r="BT563">
        <f t="shared" si="62"/>
        <v>1</v>
      </c>
      <c r="BY563" s="12"/>
      <c r="CA563" s="12"/>
      <c r="CC563" s="13"/>
      <c r="CE563" s="13"/>
      <c r="CI563" s="12"/>
      <c r="CK563" s="13"/>
      <c r="CL563" s="13"/>
    </row>
    <row r="564" spans="1:90" x14ac:dyDescent="0.45">
      <c r="A564">
        <v>2</v>
      </c>
      <c r="B564" s="2">
        <v>44445</v>
      </c>
      <c r="C564" s="2">
        <v>44446</v>
      </c>
      <c r="D564" t="s">
        <v>27</v>
      </c>
      <c r="E564" t="s">
        <v>183</v>
      </c>
      <c r="F564" t="s">
        <v>531</v>
      </c>
      <c r="G564">
        <v>75</v>
      </c>
      <c r="H564">
        <v>225</v>
      </c>
      <c r="I564">
        <v>3</v>
      </c>
      <c r="J564">
        <v>8622.7999999999993</v>
      </c>
      <c r="K564">
        <v>1940129.9999999998</v>
      </c>
      <c r="L564">
        <v>8844.2999999999993</v>
      </c>
      <c r="M564">
        <v>49837.5</v>
      </c>
      <c r="N564">
        <v>381.67974849999996</v>
      </c>
      <c r="O564">
        <v>49455.820251500001</v>
      </c>
      <c r="P564">
        <v>1989967.4999999998</v>
      </c>
      <c r="Q564" t="s">
        <v>93</v>
      </c>
      <c r="R564">
        <v>1</v>
      </c>
      <c r="S564">
        <v>0</v>
      </c>
      <c r="T564">
        <v>1</v>
      </c>
      <c r="U564">
        <v>0</v>
      </c>
      <c r="V564">
        <v>900</v>
      </c>
      <c r="W564">
        <v>300</v>
      </c>
      <c r="X564">
        <v>102500</v>
      </c>
      <c r="Y564">
        <v>92500</v>
      </c>
      <c r="Z564">
        <v>4000000</v>
      </c>
      <c r="AA564">
        <v>2</v>
      </c>
      <c r="AC564" t="s">
        <v>614</v>
      </c>
      <c r="AD564" t="s">
        <v>571</v>
      </c>
      <c r="AE564" s="12">
        <v>44442.489583333336</v>
      </c>
      <c r="AF564">
        <v>7.7038489999999999</v>
      </c>
      <c r="AG564" s="12">
        <v>44445.395833333336</v>
      </c>
      <c r="AH564" s="8">
        <v>7.3925999999999998</v>
      </c>
      <c r="AI564" s="13">
        <v>-4.0399999999999998E-2</v>
      </c>
      <c r="AJ564">
        <v>-61456.26</v>
      </c>
      <c r="AK564" s="13">
        <v>-4.0399999999999998E-2</v>
      </c>
      <c r="AL564">
        <v>197450.5</v>
      </c>
      <c r="AM564">
        <v>1521128.5</v>
      </c>
      <c r="AN564">
        <v>-2508621.79</v>
      </c>
      <c r="AO564" s="12">
        <v>50</v>
      </c>
      <c r="AP564">
        <v>-1229.1300000000001</v>
      </c>
      <c r="AQ564" s="13">
        <v>-7.1900000000000006E-2</v>
      </c>
      <c r="AR564" s="13">
        <v>1.2500000000000001E-2</v>
      </c>
      <c r="AS564" t="s">
        <v>572</v>
      </c>
      <c r="AU564" s="2">
        <v>44445</v>
      </c>
      <c r="AV564" t="s">
        <v>183</v>
      </c>
      <c r="AW564">
        <v>8622.7999999999993</v>
      </c>
      <c r="AX564">
        <v>8844.2999999999993</v>
      </c>
      <c r="AZ564" s="2">
        <f t="shared" si="56"/>
        <v>44442</v>
      </c>
      <c r="BA564" t="s">
        <v>56</v>
      </c>
      <c r="BB564">
        <v>7.7038489999999999</v>
      </c>
      <c r="BC564" s="8">
        <v>7.3925999999999998</v>
      </c>
      <c r="BE564" t="str">
        <f t="shared" si="57"/>
        <v>IDEA44442</v>
      </c>
      <c r="BF564">
        <v>1</v>
      </c>
      <c r="BH564" t="str">
        <f t="shared" si="58"/>
        <v>INDIAMART44445</v>
      </c>
      <c r="BI564">
        <v>1</v>
      </c>
      <c r="BL564" t="str">
        <f t="shared" si="59"/>
        <v>INDIAMART44445</v>
      </c>
      <c r="BM564">
        <v>1</v>
      </c>
      <c r="BN564">
        <f t="shared" si="60"/>
        <v>1</v>
      </c>
      <c r="BR564" t="str">
        <f t="shared" si="61"/>
        <v>IDEA44442</v>
      </c>
      <c r="BS564">
        <v>1</v>
      </c>
      <c r="BT564">
        <f t="shared" si="62"/>
        <v>1</v>
      </c>
      <c r="BY564" s="12"/>
      <c r="CA564" s="12"/>
      <c r="CC564" s="13"/>
      <c r="CE564" s="13"/>
      <c r="CI564" s="12"/>
      <c r="CK564" s="13"/>
      <c r="CL564" s="13"/>
    </row>
    <row r="565" spans="1:90" x14ac:dyDescent="0.45">
      <c r="A565">
        <v>1</v>
      </c>
      <c r="B565" s="2">
        <v>44446</v>
      </c>
      <c r="C565" s="2">
        <v>44447</v>
      </c>
      <c r="D565" t="s">
        <v>27</v>
      </c>
      <c r="E565" t="s">
        <v>184</v>
      </c>
      <c r="F565" t="s">
        <v>532</v>
      </c>
      <c r="G565">
        <v>975</v>
      </c>
      <c r="H565">
        <v>2925</v>
      </c>
      <c r="I565">
        <v>3</v>
      </c>
      <c r="J565">
        <v>630.9</v>
      </c>
      <c r="K565">
        <v>1845382.5</v>
      </c>
      <c r="L565">
        <v>617.88333333000003</v>
      </c>
      <c r="M565">
        <v>-38073.750009749856</v>
      </c>
      <c r="N565">
        <v>354.69472974878516</v>
      </c>
      <c r="O565">
        <v>-38428.444739498642</v>
      </c>
      <c r="P565">
        <v>1807308.74999025</v>
      </c>
      <c r="Q565" t="s">
        <v>93</v>
      </c>
      <c r="R565">
        <v>2</v>
      </c>
      <c r="S565">
        <v>1</v>
      </c>
      <c r="T565">
        <v>2</v>
      </c>
      <c r="U565">
        <v>0</v>
      </c>
      <c r="V565">
        <v>900</v>
      </c>
      <c r="W565">
        <v>300</v>
      </c>
      <c r="X565">
        <v>114500</v>
      </c>
      <c r="Y565">
        <v>92500</v>
      </c>
      <c r="Z565">
        <v>4000000</v>
      </c>
      <c r="AA565">
        <v>2</v>
      </c>
      <c r="AC565" t="s">
        <v>732</v>
      </c>
      <c r="AD565" t="s">
        <v>571</v>
      </c>
      <c r="AE565" s="12">
        <v>44445.4375</v>
      </c>
      <c r="AF565">
        <v>8679.866</v>
      </c>
      <c r="AG565" s="12">
        <v>44446.392361111109</v>
      </c>
      <c r="AH565" s="8">
        <v>8839.8780000000006</v>
      </c>
      <c r="AI565" s="13">
        <v>1.84E-2</v>
      </c>
      <c r="AJ565">
        <v>27616.16</v>
      </c>
      <c r="AK565" s="13">
        <v>1.84E-2</v>
      </c>
      <c r="AL565">
        <v>172.59020000000001</v>
      </c>
      <c r="AM565">
        <v>1498060.25</v>
      </c>
      <c r="AN565">
        <v>-2481005.63</v>
      </c>
      <c r="AO565" s="12">
        <v>64</v>
      </c>
      <c r="AP565">
        <v>431.5</v>
      </c>
      <c r="AQ565" s="13">
        <v>-4.5999999999999999E-3</v>
      </c>
      <c r="AR565" s="13">
        <v>4.5400000000000003E-2</v>
      </c>
      <c r="AS565" t="s">
        <v>572</v>
      </c>
      <c r="AU565" s="2">
        <v>44446</v>
      </c>
      <c r="AV565" t="s">
        <v>184</v>
      </c>
      <c r="AW565">
        <v>630.9</v>
      </c>
      <c r="AX565">
        <v>617.88333333000003</v>
      </c>
      <c r="AZ565" s="2">
        <f t="shared" si="56"/>
        <v>44445</v>
      </c>
      <c r="BA565" t="s">
        <v>183</v>
      </c>
      <c r="BB565">
        <v>8679.866</v>
      </c>
      <c r="BC565" s="8">
        <v>8839.8780000000006</v>
      </c>
      <c r="BE565" t="str">
        <f t="shared" si="57"/>
        <v>INDIAMART44445</v>
      </c>
      <c r="BF565">
        <v>1</v>
      </c>
      <c r="BH565" t="str">
        <f t="shared" si="58"/>
        <v>CANFINHOME44446</v>
      </c>
      <c r="BI565">
        <v>1</v>
      </c>
      <c r="BL565" t="str">
        <f t="shared" si="59"/>
        <v>CANFINHOME44446</v>
      </c>
      <c r="BM565">
        <v>1</v>
      </c>
      <c r="BN565">
        <f t="shared" si="60"/>
        <v>1</v>
      </c>
      <c r="BR565" t="str">
        <f t="shared" si="61"/>
        <v>INDIAMART44445</v>
      </c>
      <c r="BS565">
        <v>1</v>
      </c>
      <c r="BT565">
        <f t="shared" si="62"/>
        <v>1</v>
      </c>
      <c r="BY565" s="12"/>
      <c r="CA565" s="12"/>
      <c r="CC565" s="13"/>
      <c r="CE565" s="13"/>
      <c r="CI565" s="12"/>
      <c r="CK565" s="13"/>
      <c r="CL565" s="13"/>
    </row>
    <row r="566" spans="1:90" x14ac:dyDescent="0.45">
      <c r="A566">
        <v>2</v>
      </c>
      <c r="B566" s="2">
        <v>44446</v>
      </c>
      <c r="C566" s="2">
        <v>44447</v>
      </c>
      <c r="D566" t="s">
        <v>27</v>
      </c>
      <c r="E566" t="s">
        <v>56</v>
      </c>
      <c r="F566" t="s">
        <v>418</v>
      </c>
      <c r="G566">
        <v>70000</v>
      </c>
      <c r="H566">
        <v>280000</v>
      </c>
      <c r="I566">
        <v>4</v>
      </c>
      <c r="J566">
        <v>8.0500000000000007</v>
      </c>
      <c r="K566">
        <v>2254000</v>
      </c>
      <c r="L566">
        <v>8.75</v>
      </c>
      <c r="M566">
        <v>195999.9999999998</v>
      </c>
      <c r="N566">
        <v>452.99840000000006</v>
      </c>
      <c r="O566">
        <v>195547.00159999978</v>
      </c>
      <c r="P566">
        <v>2450000</v>
      </c>
      <c r="Q566" t="s">
        <v>93</v>
      </c>
      <c r="R566">
        <v>1</v>
      </c>
      <c r="S566">
        <v>0</v>
      </c>
      <c r="T566">
        <v>2</v>
      </c>
      <c r="U566">
        <v>0</v>
      </c>
      <c r="V566">
        <v>900</v>
      </c>
      <c r="W566">
        <v>300</v>
      </c>
      <c r="X566">
        <v>114000</v>
      </c>
      <c r="Y566">
        <v>92500</v>
      </c>
      <c r="Z566">
        <v>4000000</v>
      </c>
      <c r="AA566">
        <v>2</v>
      </c>
      <c r="AC566" t="s">
        <v>731</v>
      </c>
      <c r="AD566" t="s">
        <v>571</v>
      </c>
      <c r="AE566" s="12">
        <v>44445.434027777781</v>
      </c>
      <c r="AF566">
        <v>187.36799999999999</v>
      </c>
      <c r="AG566" s="12">
        <v>44446.395833333336</v>
      </c>
      <c r="AH566" s="8">
        <v>185.43100000000001</v>
      </c>
      <c r="AI566" s="13">
        <v>-1.03E-2</v>
      </c>
      <c r="AJ566">
        <v>-15489.09</v>
      </c>
      <c r="AK566" s="13">
        <v>-1.03E-2</v>
      </c>
      <c r="AL566">
        <v>7996.4309999999996</v>
      </c>
      <c r="AM566">
        <v>1498275.63</v>
      </c>
      <c r="AN566">
        <v>-2496494.71</v>
      </c>
      <c r="AO566" s="12">
        <v>66</v>
      </c>
      <c r="AP566">
        <v>-234.68</v>
      </c>
      <c r="AQ566" s="13">
        <v>-1.15E-2</v>
      </c>
      <c r="AR566" s="13">
        <v>1.6400000000000001E-2</v>
      </c>
      <c r="AS566" t="s">
        <v>572</v>
      </c>
      <c r="AU566" s="2">
        <v>44446</v>
      </c>
      <c r="AV566" t="s">
        <v>56</v>
      </c>
      <c r="AW566">
        <v>8.0500000000000007</v>
      </c>
      <c r="AX566">
        <v>8.75</v>
      </c>
      <c r="AZ566" s="2">
        <f t="shared" si="56"/>
        <v>44445</v>
      </c>
      <c r="BA566" t="s">
        <v>182</v>
      </c>
      <c r="BB566">
        <v>187.36799999999999</v>
      </c>
      <c r="BC566" s="8">
        <v>185.43100000000001</v>
      </c>
      <c r="BE566" t="str">
        <f t="shared" si="57"/>
        <v>IEX44445</v>
      </c>
      <c r="BF566">
        <v>1</v>
      </c>
      <c r="BH566" t="str">
        <f t="shared" si="58"/>
        <v>IDEA44446</v>
      </c>
      <c r="BI566">
        <v>1</v>
      </c>
      <c r="BL566" t="str">
        <f t="shared" si="59"/>
        <v>IDEA44446</v>
      </c>
      <c r="BM566">
        <v>1</v>
      </c>
      <c r="BN566">
        <f t="shared" si="60"/>
        <v>1</v>
      </c>
      <c r="BR566" t="str">
        <f t="shared" si="61"/>
        <v>IEX44445</v>
      </c>
      <c r="BS566">
        <v>1</v>
      </c>
      <c r="BT566">
        <f t="shared" si="62"/>
        <v>1</v>
      </c>
      <c r="BY566" s="12"/>
      <c r="CA566" s="12"/>
      <c r="CC566" s="13"/>
      <c r="CE566" s="13"/>
      <c r="CI566" s="12"/>
      <c r="CK566" s="13"/>
      <c r="CL566" s="13"/>
    </row>
    <row r="567" spans="1:90" x14ac:dyDescent="0.45">
      <c r="A567">
        <v>3</v>
      </c>
      <c r="B567" s="2">
        <v>44446</v>
      </c>
      <c r="C567" s="2">
        <v>44447</v>
      </c>
      <c r="D567" t="s">
        <v>27</v>
      </c>
      <c r="E567" t="s">
        <v>156</v>
      </c>
      <c r="F567" t="s">
        <v>389</v>
      </c>
      <c r="G567">
        <v>2800</v>
      </c>
      <c r="H567">
        <v>8400</v>
      </c>
      <c r="I567">
        <v>3</v>
      </c>
      <c r="J567">
        <v>240.75</v>
      </c>
      <c r="K567">
        <v>2022300</v>
      </c>
      <c r="L567">
        <v>245</v>
      </c>
      <c r="M567">
        <v>35700</v>
      </c>
      <c r="N567">
        <v>393.82138000000003</v>
      </c>
      <c r="O567">
        <v>35306.178619999999</v>
      </c>
      <c r="P567">
        <v>2058000</v>
      </c>
      <c r="Q567" t="s">
        <v>93</v>
      </c>
      <c r="R567">
        <v>1</v>
      </c>
      <c r="S567">
        <v>0</v>
      </c>
      <c r="T567">
        <v>1</v>
      </c>
      <c r="U567">
        <v>0</v>
      </c>
      <c r="V567">
        <v>900</v>
      </c>
      <c r="W567">
        <v>300</v>
      </c>
      <c r="X567">
        <v>114000</v>
      </c>
      <c r="Y567">
        <v>92500</v>
      </c>
      <c r="Z567">
        <v>4000000</v>
      </c>
      <c r="AA567">
        <v>2</v>
      </c>
      <c r="AC567" t="s">
        <v>591</v>
      </c>
      <c r="AD567" t="s">
        <v>571</v>
      </c>
      <c r="AE567" s="12">
        <v>44446.486111111109</v>
      </c>
      <c r="AF567">
        <v>1181.934</v>
      </c>
      <c r="AG567" s="12">
        <v>44447.392361111109</v>
      </c>
      <c r="AH567" s="8">
        <v>1191.742</v>
      </c>
      <c r="AI567" s="13">
        <v>8.3000000000000001E-3</v>
      </c>
      <c r="AJ567">
        <v>12453.21</v>
      </c>
      <c r="AK567" s="13">
        <v>8.3000000000000001E-3</v>
      </c>
      <c r="AL567">
        <v>1269.6990000000001</v>
      </c>
      <c r="AM567">
        <v>1500701.13</v>
      </c>
      <c r="AN567">
        <v>-2484041.5</v>
      </c>
      <c r="AO567" s="12">
        <v>50</v>
      </c>
      <c r="AP567">
        <v>249.06</v>
      </c>
      <c r="AQ567" s="13">
        <v>-7.1000000000000004E-3</v>
      </c>
      <c r="AR567" s="13">
        <v>2.3099999999999999E-2</v>
      </c>
      <c r="AS567" t="s">
        <v>572</v>
      </c>
      <c r="AU567" s="2">
        <v>44446</v>
      </c>
      <c r="AV567" t="s">
        <v>156</v>
      </c>
      <c r="AW567">
        <v>240.75</v>
      </c>
      <c r="AX567">
        <v>245</v>
      </c>
      <c r="AZ567" s="2">
        <f t="shared" si="56"/>
        <v>44446</v>
      </c>
      <c r="BA567" t="s">
        <v>91</v>
      </c>
      <c r="BB567">
        <v>1181.934</v>
      </c>
      <c r="BC567" s="8">
        <v>1191.742</v>
      </c>
      <c r="BE567" t="str">
        <f t="shared" si="57"/>
        <v>VOLTAS44446</v>
      </c>
      <c r="BF567">
        <v>1</v>
      </c>
      <c r="BH567" t="str">
        <f t="shared" si="58"/>
        <v>INDUSTOWER44446</v>
      </c>
      <c r="BI567">
        <v>1</v>
      </c>
      <c r="BL567" t="str">
        <f t="shared" si="59"/>
        <v>INDUSTOWER44446</v>
      </c>
      <c r="BM567">
        <v>1</v>
      </c>
      <c r="BN567">
        <f t="shared" si="60"/>
        <v>1</v>
      </c>
      <c r="BR567" t="str">
        <f t="shared" si="61"/>
        <v>VOLTAS44446</v>
      </c>
      <c r="BS567">
        <v>1</v>
      </c>
      <c r="BT567">
        <f t="shared" si="62"/>
        <v>1</v>
      </c>
      <c r="BY567" s="12"/>
      <c r="CA567" s="12"/>
      <c r="CC567" s="13"/>
      <c r="CE567" s="13"/>
      <c r="CI567" s="12"/>
      <c r="CK567" s="13"/>
      <c r="CL567" s="13"/>
    </row>
    <row r="568" spans="1:90" x14ac:dyDescent="0.45">
      <c r="A568">
        <v>4</v>
      </c>
      <c r="B568" s="2">
        <v>44446</v>
      </c>
      <c r="C568" s="2">
        <v>44447</v>
      </c>
      <c r="D568" t="s">
        <v>27</v>
      </c>
      <c r="E568" t="s">
        <v>91</v>
      </c>
      <c r="F568" t="s">
        <v>395</v>
      </c>
      <c r="G568">
        <v>500</v>
      </c>
      <c r="H568">
        <v>1500</v>
      </c>
      <c r="I568">
        <v>3</v>
      </c>
      <c r="J568">
        <v>1181.3499999999999</v>
      </c>
      <c r="K568">
        <v>1772024.9999999998</v>
      </c>
      <c r="L568">
        <v>1191.6500000000001</v>
      </c>
      <c r="M568">
        <v>15450.000000000273</v>
      </c>
      <c r="N568">
        <v>348.95170000000007</v>
      </c>
      <c r="O568">
        <v>15101.048300000273</v>
      </c>
      <c r="P568">
        <v>1787475.0000000002</v>
      </c>
      <c r="Q568" t="s">
        <v>93</v>
      </c>
      <c r="R568">
        <v>1</v>
      </c>
      <c r="S568">
        <v>0</v>
      </c>
      <c r="T568">
        <v>1</v>
      </c>
      <c r="U568">
        <v>0</v>
      </c>
      <c r="V568">
        <v>900</v>
      </c>
      <c r="W568">
        <v>300</v>
      </c>
      <c r="X568">
        <v>114000</v>
      </c>
      <c r="Y568">
        <v>92500</v>
      </c>
      <c r="Z568">
        <v>4000000</v>
      </c>
      <c r="AA568">
        <v>2</v>
      </c>
      <c r="AC568" t="s">
        <v>586</v>
      </c>
      <c r="AD568" t="s">
        <v>571</v>
      </c>
      <c r="AE568" s="12">
        <v>44446.486111111109</v>
      </c>
      <c r="AF568">
        <v>240.8886</v>
      </c>
      <c r="AG568" s="12">
        <v>44447.395833333336</v>
      </c>
      <c r="AH568" s="8">
        <v>244.0557</v>
      </c>
      <c r="AI568" s="13">
        <v>1.3100000000000001E-2</v>
      </c>
      <c r="AJ568">
        <v>19730.580000000002</v>
      </c>
      <c r="AK568" s="13">
        <v>1.3100000000000001E-2</v>
      </c>
      <c r="AL568">
        <v>6229.8559999999998</v>
      </c>
      <c r="AM568">
        <v>1500701</v>
      </c>
      <c r="AN568">
        <v>-2464310.92</v>
      </c>
      <c r="AO568" s="12">
        <v>51</v>
      </c>
      <c r="AP568">
        <v>386.87</v>
      </c>
      <c r="AQ568" s="13">
        <v>-3.5700000000000003E-2</v>
      </c>
      <c r="AR568" s="13">
        <v>3.3700000000000001E-2</v>
      </c>
      <c r="AS568" t="s">
        <v>572</v>
      </c>
      <c r="AU568" s="2">
        <v>44446</v>
      </c>
      <c r="AV568" t="s">
        <v>91</v>
      </c>
      <c r="AW568">
        <v>1181.3499999999999</v>
      </c>
      <c r="AX568">
        <v>1191.6500000000001</v>
      </c>
      <c r="AZ568" s="2">
        <f t="shared" si="56"/>
        <v>44446</v>
      </c>
      <c r="BA568" t="s">
        <v>156</v>
      </c>
      <c r="BB568">
        <v>240.8886</v>
      </c>
      <c r="BC568" s="8">
        <v>244.0557</v>
      </c>
      <c r="BE568" t="str">
        <f t="shared" si="57"/>
        <v>INDUSTOWER44446</v>
      </c>
      <c r="BF568">
        <v>1</v>
      </c>
      <c r="BH568" t="str">
        <f t="shared" si="58"/>
        <v>VOLTAS44446</v>
      </c>
      <c r="BI568">
        <v>1</v>
      </c>
      <c r="BL568" t="str">
        <f t="shared" si="59"/>
        <v>VOLTAS44446</v>
      </c>
      <c r="BM568">
        <v>1</v>
      </c>
      <c r="BN568">
        <f t="shared" si="60"/>
        <v>1</v>
      </c>
      <c r="BR568" t="str">
        <f t="shared" si="61"/>
        <v>INDUSTOWER44446</v>
      </c>
      <c r="BS568">
        <v>1</v>
      </c>
      <c r="BT568">
        <f t="shared" si="62"/>
        <v>1</v>
      </c>
      <c r="BY568" s="12"/>
      <c r="CA568" s="12"/>
      <c r="CC568" s="13"/>
      <c r="CE568" s="13"/>
      <c r="CI568" s="12"/>
      <c r="CK568" s="13"/>
      <c r="CL568" s="13"/>
    </row>
    <row r="569" spans="1:90" x14ac:dyDescent="0.45">
      <c r="A569">
        <v>1</v>
      </c>
      <c r="B569" s="2">
        <v>44447</v>
      </c>
      <c r="C569" s="2">
        <v>44448</v>
      </c>
      <c r="D569" t="s">
        <v>27</v>
      </c>
      <c r="E569" t="s">
        <v>183</v>
      </c>
      <c r="F569" t="s">
        <v>531</v>
      </c>
      <c r="G569">
        <v>75</v>
      </c>
      <c r="H569">
        <v>225</v>
      </c>
      <c r="I569">
        <v>3</v>
      </c>
      <c r="J569">
        <v>9168.6</v>
      </c>
      <c r="K569">
        <v>2062935</v>
      </c>
      <c r="L569">
        <v>8974.2000000000007</v>
      </c>
      <c r="M569">
        <v>-43739.99999999992</v>
      </c>
      <c r="N569">
        <v>390.79859800000008</v>
      </c>
      <c r="O569">
        <v>-44130.798597999921</v>
      </c>
      <c r="P569">
        <v>2019195.0000000002</v>
      </c>
      <c r="Q569" t="s">
        <v>93</v>
      </c>
      <c r="R569">
        <v>1</v>
      </c>
      <c r="S569">
        <v>0</v>
      </c>
      <c r="T569">
        <v>1</v>
      </c>
      <c r="U569">
        <v>0</v>
      </c>
      <c r="V569">
        <v>900</v>
      </c>
      <c r="W569">
        <v>300</v>
      </c>
      <c r="X569">
        <v>114000</v>
      </c>
      <c r="Y569">
        <v>92500</v>
      </c>
      <c r="Z569">
        <v>4000000</v>
      </c>
      <c r="AA569">
        <v>2</v>
      </c>
      <c r="AC569" t="s">
        <v>733</v>
      </c>
      <c r="AD569" t="s">
        <v>571</v>
      </c>
      <c r="AE569" s="12">
        <v>44446.489583333336</v>
      </c>
      <c r="AF569">
        <v>631.24599999999998</v>
      </c>
      <c r="AG569" s="12">
        <v>44447.395833333336</v>
      </c>
      <c r="AH569" s="8">
        <v>617.73159999999996</v>
      </c>
      <c r="AI569" s="13">
        <v>-2.1399999999999999E-2</v>
      </c>
      <c r="AJ569">
        <v>-32087.65</v>
      </c>
      <c r="AK569" s="13">
        <v>-2.1399999999999999E-2</v>
      </c>
      <c r="AL569">
        <v>2374.33</v>
      </c>
      <c r="AM569">
        <v>1498786.63</v>
      </c>
      <c r="AN569">
        <v>-2496398.5699999998</v>
      </c>
      <c r="AO569" s="12">
        <v>50</v>
      </c>
      <c r="AP569">
        <v>-641.75</v>
      </c>
      <c r="AQ569" s="13">
        <v>-2.4199999999999999E-2</v>
      </c>
      <c r="AR569" s="13">
        <v>9.7999999999999997E-3</v>
      </c>
      <c r="AS569" t="s">
        <v>572</v>
      </c>
      <c r="AU569" s="2">
        <v>44447</v>
      </c>
      <c r="AV569" t="s">
        <v>183</v>
      </c>
      <c r="AW569">
        <v>9168.6</v>
      </c>
      <c r="AX569">
        <v>8974.2000000000007</v>
      </c>
      <c r="AZ569" s="2">
        <f t="shared" si="56"/>
        <v>44446</v>
      </c>
      <c r="BA569" t="s">
        <v>184</v>
      </c>
      <c r="BB569">
        <v>631.24599999999998</v>
      </c>
      <c r="BC569" s="8">
        <v>617.73159999999996</v>
      </c>
      <c r="BE569" t="str">
        <f t="shared" si="57"/>
        <v>CANFINHOME44446</v>
      </c>
      <c r="BF569">
        <v>1</v>
      </c>
      <c r="BH569" t="str">
        <f t="shared" si="58"/>
        <v>INDIAMART44447</v>
      </c>
      <c r="BI569">
        <v>1</v>
      </c>
      <c r="BL569" t="str">
        <f t="shared" si="59"/>
        <v>INDIAMART44447</v>
      </c>
      <c r="BM569">
        <v>1</v>
      </c>
      <c r="BN569">
        <f t="shared" si="60"/>
        <v>1</v>
      </c>
      <c r="BR569" t="str">
        <f t="shared" si="61"/>
        <v>CANFINHOME44446</v>
      </c>
      <c r="BS569">
        <v>1</v>
      </c>
      <c r="BT569">
        <f t="shared" si="62"/>
        <v>1</v>
      </c>
      <c r="BY569" s="12"/>
      <c r="CA569" s="12"/>
      <c r="CC569" s="13"/>
      <c r="CE569" s="13"/>
      <c r="CI569" s="12"/>
      <c r="CK569" s="13"/>
      <c r="CL569" s="13"/>
    </row>
    <row r="570" spans="1:90" x14ac:dyDescent="0.45">
      <c r="A570">
        <v>2</v>
      </c>
      <c r="B570" s="2">
        <v>44447</v>
      </c>
      <c r="C570" s="2">
        <v>44448</v>
      </c>
      <c r="D570" t="s">
        <v>27</v>
      </c>
      <c r="E570" t="s">
        <v>147</v>
      </c>
      <c r="F570" t="s">
        <v>430</v>
      </c>
      <c r="G570">
        <v>125</v>
      </c>
      <c r="H570">
        <v>250</v>
      </c>
      <c r="I570">
        <v>2</v>
      </c>
      <c r="J570">
        <v>6621.6</v>
      </c>
      <c r="K570">
        <v>1655400</v>
      </c>
      <c r="L570">
        <v>6683.0749999999998</v>
      </c>
      <c r="M570">
        <v>15368.749999999864</v>
      </c>
      <c r="N570">
        <v>329.20862625000007</v>
      </c>
      <c r="O570">
        <v>15039.541373749864</v>
      </c>
      <c r="P570">
        <v>1670768.75</v>
      </c>
      <c r="Q570" t="s">
        <v>93</v>
      </c>
      <c r="R570">
        <v>1</v>
      </c>
      <c r="S570">
        <v>0</v>
      </c>
      <c r="T570">
        <v>2</v>
      </c>
      <c r="U570">
        <v>0</v>
      </c>
      <c r="V570">
        <v>900</v>
      </c>
      <c r="W570">
        <v>300</v>
      </c>
      <c r="X570">
        <v>114000</v>
      </c>
      <c r="Y570">
        <v>92500</v>
      </c>
      <c r="Z570">
        <v>4000000</v>
      </c>
      <c r="AA570">
        <v>2</v>
      </c>
      <c r="AC570" t="s">
        <v>614</v>
      </c>
      <c r="AD570" t="s">
        <v>571</v>
      </c>
      <c r="AE570" s="12">
        <v>44446.496527777781</v>
      </c>
      <c r="AF570">
        <v>8.0580499999999997</v>
      </c>
      <c r="AG570" s="12">
        <v>44447.395833333336</v>
      </c>
      <c r="AH570" s="8">
        <v>8.7412500000000009</v>
      </c>
      <c r="AI570" s="13">
        <v>8.48E-2</v>
      </c>
      <c r="AJ570">
        <v>127250.11</v>
      </c>
      <c r="AK570" s="13">
        <v>8.48E-2</v>
      </c>
      <c r="AL570">
        <v>186256</v>
      </c>
      <c r="AM570">
        <v>1500860.38</v>
      </c>
      <c r="AN570">
        <v>-2369148.46</v>
      </c>
      <c r="AO570" s="12">
        <v>48</v>
      </c>
      <c r="AP570">
        <v>2651.04</v>
      </c>
      <c r="AQ570" s="13">
        <v>-7.1999999999999998E-3</v>
      </c>
      <c r="AR570" s="13">
        <v>0.11070000000000001</v>
      </c>
      <c r="AS570" t="s">
        <v>572</v>
      </c>
      <c r="AU570" s="2">
        <v>44447</v>
      </c>
      <c r="AV570" t="s">
        <v>147</v>
      </c>
      <c r="AW570">
        <v>6621.6</v>
      </c>
      <c r="AX570">
        <v>6683.0749999999998</v>
      </c>
      <c r="AZ570" s="2">
        <f t="shared" si="56"/>
        <v>44446</v>
      </c>
      <c r="BA570" t="s">
        <v>56</v>
      </c>
      <c r="BB570">
        <v>8.0580499999999997</v>
      </c>
      <c r="BC570" s="8">
        <v>8.7412500000000009</v>
      </c>
      <c r="BE570" t="str">
        <f t="shared" si="57"/>
        <v>IDEA44446</v>
      </c>
      <c r="BF570">
        <v>1</v>
      </c>
      <c r="BH570" t="str">
        <f t="shared" si="58"/>
        <v>NAUKRI44447</v>
      </c>
      <c r="BI570">
        <v>1</v>
      </c>
      <c r="BL570" t="str">
        <f t="shared" si="59"/>
        <v>NAUKRI44447</v>
      </c>
      <c r="BM570">
        <v>1</v>
      </c>
      <c r="BN570">
        <f t="shared" si="60"/>
        <v>1</v>
      </c>
      <c r="BR570" t="str">
        <f t="shared" si="61"/>
        <v>IDEA44446</v>
      </c>
      <c r="BS570">
        <v>1</v>
      </c>
      <c r="BT570">
        <f t="shared" si="62"/>
        <v>1</v>
      </c>
      <c r="BY570" s="12"/>
      <c r="CA570" s="12"/>
      <c r="CC570" s="13"/>
      <c r="CE570" s="13"/>
      <c r="CI570" s="12"/>
      <c r="CK570" s="13"/>
      <c r="CL570" s="13"/>
    </row>
    <row r="571" spans="1:90" x14ac:dyDescent="0.45">
      <c r="A571">
        <v>3</v>
      </c>
      <c r="B571" s="2">
        <v>44447</v>
      </c>
      <c r="C571" s="2">
        <v>44448</v>
      </c>
      <c r="D571" t="s">
        <v>27</v>
      </c>
      <c r="E571" t="s">
        <v>163</v>
      </c>
      <c r="F571" t="s">
        <v>473</v>
      </c>
      <c r="G571">
        <v>725</v>
      </c>
      <c r="H571">
        <v>2175</v>
      </c>
      <c r="I571">
        <v>3</v>
      </c>
      <c r="J571">
        <v>1041.3499999999999</v>
      </c>
      <c r="K571">
        <v>2264936.25</v>
      </c>
      <c r="L571">
        <v>1037.4000000000001</v>
      </c>
      <c r="M571">
        <v>-8591.2499999996035</v>
      </c>
      <c r="N571">
        <v>429.35674375000002</v>
      </c>
      <c r="O571">
        <v>-9020.606743749604</v>
      </c>
      <c r="P571">
        <v>2256345</v>
      </c>
      <c r="Q571" t="s">
        <v>93</v>
      </c>
      <c r="R571">
        <v>2</v>
      </c>
      <c r="S571">
        <v>2</v>
      </c>
      <c r="T571">
        <v>1</v>
      </c>
      <c r="U571">
        <v>0</v>
      </c>
      <c r="V571">
        <v>900</v>
      </c>
      <c r="W571">
        <v>300</v>
      </c>
      <c r="X571">
        <v>115000</v>
      </c>
      <c r="Y571">
        <v>92500</v>
      </c>
      <c r="Z571">
        <v>4000000</v>
      </c>
      <c r="AA571">
        <v>2</v>
      </c>
      <c r="AC571" t="s">
        <v>732</v>
      </c>
      <c r="AD571" t="s">
        <v>571</v>
      </c>
      <c r="AE571" s="12">
        <v>44447.486111111109</v>
      </c>
      <c r="AF571">
        <v>9173.1579999999994</v>
      </c>
      <c r="AG571" s="12">
        <v>44448.392361111109</v>
      </c>
      <c r="AH571" s="8">
        <v>8969.84</v>
      </c>
      <c r="AI571" s="13">
        <v>-2.2200000000000001E-2</v>
      </c>
      <c r="AJ571">
        <v>-33827.06</v>
      </c>
      <c r="AK571" s="13">
        <v>-2.2200000000000001E-2</v>
      </c>
      <c r="AL571">
        <v>166.37350000000001</v>
      </c>
      <c r="AM571">
        <v>1526170.38</v>
      </c>
      <c r="AN571">
        <v>-2402975.52</v>
      </c>
      <c r="AO571" s="12">
        <v>50</v>
      </c>
      <c r="AP571">
        <v>-676.54</v>
      </c>
      <c r="AQ571" s="13">
        <v>-2.8000000000000001E-2</v>
      </c>
      <c r="AR571" s="13">
        <v>6.1999999999999998E-3</v>
      </c>
      <c r="AS571" t="s">
        <v>572</v>
      </c>
      <c r="AU571" s="2">
        <v>44447</v>
      </c>
      <c r="AV571" t="s">
        <v>163</v>
      </c>
      <c r="AW571">
        <v>1041.3499999999999</v>
      </c>
      <c r="AX571">
        <v>1037.4000000000001</v>
      </c>
      <c r="AZ571" s="2">
        <f t="shared" si="56"/>
        <v>44447</v>
      </c>
      <c r="BA571" t="s">
        <v>183</v>
      </c>
      <c r="BB571">
        <v>9173.1579999999994</v>
      </c>
      <c r="BC571" s="8">
        <v>8969.84</v>
      </c>
      <c r="BE571" t="str">
        <f t="shared" si="57"/>
        <v>INDIAMART44447</v>
      </c>
      <c r="BF571">
        <v>1</v>
      </c>
      <c r="BH571" t="str">
        <f t="shared" si="58"/>
        <v>TRENT44447</v>
      </c>
      <c r="BI571">
        <v>1</v>
      </c>
      <c r="BL571" t="str">
        <f t="shared" si="59"/>
        <v>TRENT44447</v>
      </c>
      <c r="BM571">
        <v>1</v>
      </c>
      <c r="BN571">
        <f t="shared" si="60"/>
        <v>1</v>
      </c>
      <c r="BR571" t="str">
        <f t="shared" si="61"/>
        <v>INDIAMART44447</v>
      </c>
      <c r="BS571">
        <v>1</v>
      </c>
      <c r="BT571">
        <f t="shared" si="62"/>
        <v>1</v>
      </c>
      <c r="BY571" s="12"/>
      <c r="CA571" s="12"/>
      <c r="CC571" s="13"/>
      <c r="CE571" s="13"/>
      <c r="CI571" s="12"/>
      <c r="CK571" s="13"/>
      <c r="CL571" s="13"/>
    </row>
    <row r="572" spans="1:90" x14ac:dyDescent="0.45">
      <c r="A572">
        <v>1</v>
      </c>
      <c r="B572" s="2">
        <v>44448</v>
      </c>
      <c r="C572" s="2">
        <v>44452</v>
      </c>
      <c r="D572" t="s">
        <v>27</v>
      </c>
      <c r="E572" t="s">
        <v>32</v>
      </c>
      <c r="F572" t="s">
        <v>387</v>
      </c>
      <c r="G572">
        <v>4500</v>
      </c>
      <c r="H572">
        <v>18000</v>
      </c>
      <c r="I572">
        <v>4</v>
      </c>
      <c r="J572">
        <v>125.75</v>
      </c>
      <c r="K572">
        <v>2263500</v>
      </c>
      <c r="L572">
        <v>125.5</v>
      </c>
      <c r="M572">
        <v>-4500</v>
      </c>
      <c r="N572">
        <v>429.62349999999992</v>
      </c>
      <c r="O572">
        <v>-4929.6234999999997</v>
      </c>
      <c r="P572">
        <v>2259000</v>
      </c>
      <c r="Q572" t="s">
        <v>93</v>
      </c>
      <c r="R572">
        <v>1</v>
      </c>
      <c r="S572">
        <v>0</v>
      </c>
      <c r="T572">
        <v>1</v>
      </c>
      <c r="U572">
        <v>0</v>
      </c>
      <c r="V572">
        <v>900</v>
      </c>
      <c r="W572">
        <v>300</v>
      </c>
      <c r="X572">
        <v>114000</v>
      </c>
      <c r="Y572">
        <v>92500</v>
      </c>
      <c r="Z572">
        <v>4000000</v>
      </c>
      <c r="AA572">
        <v>2</v>
      </c>
      <c r="AC572" t="s">
        <v>666</v>
      </c>
      <c r="AD572" t="s">
        <v>571</v>
      </c>
      <c r="AE572" s="12">
        <v>44447.496527777781</v>
      </c>
      <c r="AF572">
        <v>1043.943</v>
      </c>
      <c r="AG572" s="12">
        <v>44448.392361111109</v>
      </c>
      <c r="AH572" s="8">
        <v>1036.895</v>
      </c>
      <c r="AI572" s="13">
        <v>-6.7999999999999996E-3</v>
      </c>
      <c r="AJ572">
        <v>-10334.280000000001</v>
      </c>
      <c r="AK572" s="13">
        <v>-6.7999999999999996E-3</v>
      </c>
      <c r="AL572">
        <v>1466.2719999999999</v>
      </c>
      <c r="AM572">
        <v>1530704.25</v>
      </c>
      <c r="AN572">
        <v>-2413309.81</v>
      </c>
      <c r="AO572" s="12">
        <v>47</v>
      </c>
      <c r="AP572">
        <v>-219.88</v>
      </c>
      <c r="AQ572" s="13">
        <v>-1.6199999999999999E-2</v>
      </c>
      <c r="AR572" s="13">
        <v>5.4000000000000003E-3</v>
      </c>
      <c r="AS572" t="s">
        <v>572</v>
      </c>
      <c r="AU572" s="2">
        <v>44448</v>
      </c>
      <c r="AV572" t="s">
        <v>32</v>
      </c>
      <c r="AW572">
        <v>125.75</v>
      </c>
      <c r="AX572">
        <v>125.5</v>
      </c>
      <c r="AZ572" s="2">
        <f t="shared" si="56"/>
        <v>44447</v>
      </c>
      <c r="BA572" t="s">
        <v>163</v>
      </c>
      <c r="BB572">
        <v>1043.943</v>
      </c>
      <c r="BC572" s="8">
        <v>1036.895</v>
      </c>
      <c r="BE572" t="str">
        <f t="shared" si="57"/>
        <v>TRENT44447</v>
      </c>
      <c r="BF572">
        <v>1</v>
      </c>
      <c r="BH572" t="str">
        <f t="shared" si="58"/>
        <v>ASHOKLEY44448</v>
      </c>
      <c r="BI572">
        <v>1</v>
      </c>
      <c r="BL572" t="str">
        <f t="shared" si="59"/>
        <v>ASHOKLEY44448</v>
      </c>
      <c r="BM572">
        <v>1</v>
      </c>
      <c r="BN572">
        <f t="shared" si="60"/>
        <v>1</v>
      </c>
      <c r="BR572" t="str">
        <f t="shared" si="61"/>
        <v>TRENT44447</v>
      </c>
      <c r="BS572">
        <v>1</v>
      </c>
      <c r="BT572">
        <f t="shared" si="62"/>
        <v>1</v>
      </c>
      <c r="BY572" s="12"/>
      <c r="CA572" s="12"/>
      <c r="CC572" s="13"/>
      <c r="CE572" s="13"/>
      <c r="CI572" s="12"/>
      <c r="CK572" s="13"/>
      <c r="CL572" s="13"/>
    </row>
    <row r="573" spans="1:90" x14ac:dyDescent="0.45">
      <c r="A573">
        <v>2</v>
      </c>
      <c r="B573" s="2">
        <v>44448</v>
      </c>
      <c r="C573" s="2">
        <v>44452</v>
      </c>
      <c r="D573" t="s">
        <v>27</v>
      </c>
      <c r="E573" t="s">
        <v>185</v>
      </c>
      <c r="F573" t="s">
        <v>533</v>
      </c>
      <c r="G573">
        <v>625</v>
      </c>
      <c r="H573">
        <v>2500</v>
      </c>
      <c r="I573">
        <v>4</v>
      </c>
      <c r="J573">
        <v>826.55</v>
      </c>
      <c r="K573">
        <v>2066375</v>
      </c>
      <c r="L573">
        <v>811.5</v>
      </c>
      <c r="M573">
        <v>-37624.999999999884</v>
      </c>
      <c r="N573">
        <v>392.14257500000002</v>
      </c>
      <c r="O573">
        <v>-38017.142574999882</v>
      </c>
      <c r="P573">
        <v>2028750</v>
      </c>
      <c r="Q573" t="s">
        <v>93</v>
      </c>
      <c r="R573">
        <v>1</v>
      </c>
      <c r="S573">
        <v>0</v>
      </c>
      <c r="T573">
        <v>2</v>
      </c>
      <c r="U573">
        <v>0</v>
      </c>
      <c r="V573">
        <v>900</v>
      </c>
      <c r="W573">
        <v>300</v>
      </c>
      <c r="X573">
        <v>114000</v>
      </c>
      <c r="Y573">
        <v>92500</v>
      </c>
      <c r="Z573">
        <v>4000000</v>
      </c>
      <c r="AA573">
        <v>2</v>
      </c>
      <c r="AC573" t="s">
        <v>626</v>
      </c>
      <c r="AD573" t="s">
        <v>571</v>
      </c>
      <c r="AE573" s="12">
        <v>44447.486111111109</v>
      </c>
      <c r="AF573">
        <v>6624.8990000000003</v>
      </c>
      <c r="AG573" s="12">
        <v>44448.395833333336</v>
      </c>
      <c r="AH573" s="8">
        <v>6684.01</v>
      </c>
      <c r="AI573" s="13">
        <v>8.8999999999999999E-3</v>
      </c>
      <c r="AJ573">
        <v>13617.33</v>
      </c>
      <c r="AK573" s="13">
        <v>8.8999999999999999E-3</v>
      </c>
      <c r="AL573">
        <v>230.36879999999999</v>
      </c>
      <c r="AM573">
        <v>1526170.25</v>
      </c>
      <c r="AN573">
        <v>-2399692.4700000002</v>
      </c>
      <c r="AO573" s="12">
        <v>51</v>
      </c>
      <c r="AP573">
        <v>267.01</v>
      </c>
      <c r="AQ573" s="13">
        <v>-3.5000000000000001E-3</v>
      </c>
      <c r="AR573" s="13">
        <v>2.64E-2</v>
      </c>
      <c r="AS573" t="s">
        <v>572</v>
      </c>
      <c r="AU573" s="2">
        <v>44448</v>
      </c>
      <c r="AV573" t="s">
        <v>185</v>
      </c>
      <c r="AW573">
        <v>826.55</v>
      </c>
      <c r="AX573">
        <v>811.5</v>
      </c>
      <c r="AZ573" s="2">
        <f t="shared" si="56"/>
        <v>44447</v>
      </c>
      <c r="BA573" t="s">
        <v>147</v>
      </c>
      <c r="BB573">
        <v>6624.8990000000003</v>
      </c>
      <c r="BC573" s="8">
        <v>6684.01</v>
      </c>
      <c r="BE573" t="str">
        <f t="shared" si="57"/>
        <v>NAUKRI44447</v>
      </c>
      <c r="BF573">
        <v>1</v>
      </c>
      <c r="BH573" t="str">
        <f t="shared" si="58"/>
        <v>COROMANDEL44448</v>
      </c>
      <c r="BI573">
        <v>1</v>
      </c>
      <c r="BL573" t="str">
        <f t="shared" si="59"/>
        <v>COROMANDEL44448</v>
      </c>
      <c r="BM573">
        <v>1</v>
      </c>
      <c r="BN573">
        <f t="shared" si="60"/>
        <v>1</v>
      </c>
      <c r="BR573" t="str">
        <f t="shared" si="61"/>
        <v>NAUKRI44447</v>
      </c>
      <c r="BS573">
        <v>1</v>
      </c>
      <c r="BT573">
        <f t="shared" si="62"/>
        <v>1</v>
      </c>
      <c r="BY573" s="12"/>
      <c r="CA573" s="12"/>
      <c r="CC573" s="13"/>
      <c r="CE573" s="13"/>
      <c r="CI573" s="12"/>
      <c r="CK573" s="13"/>
      <c r="CL573" s="13"/>
    </row>
    <row r="574" spans="1:90" x14ac:dyDescent="0.45">
      <c r="A574">
        <v>1</v>
      </c>
      <c r="B574" s="2">
        <v>44453</v>
      </c>
      <c r="C574" s="2">
        <v>44454</v>
      </c>
      <c r="D574" t="s">
        <v>27</v>
      </c>
      <c r="E574" t="s">
        <v>47</v>
      </c>
      <c r="F574" t="s">
        <v>414</v>
      </c>
      <c r="G574">
        <v>10500</v>
      </c>
      <c r="H574">
        <v>31500</v>
      </c>
      <c r="I574">
        <v>3</v>
      </c>
      <c r="J574">
        <v>57.5</v>
      </c>
      <c r="K574">
        <v>1811250</v>
      </c>
      <c r="L574">
        <v>57.75</v>
      </c>
      <c r="M574">
        <v>7875</v>
      </c>
      <c r="N574">
        <v>354.64472500000005</v>
      </c>
      <c r="O574">
        <v>7520.3552749999999</v>
      </c>
      <c r="P574">
        <v>1819125</v>
      </c>
      <c r="Q574" t="s">
        <v>93</v>
      </c>
      <c r="R574">
        <v>1</v>
      </c>
      <c r="S574">
        <v>0</v>
      </c>
      <c r="T574">
        <v>1</v>
      </c>
      <c r="U574">
        <v>0</v>
      </c>
      <c r="V574">
        <v>900</v>
      </c>
      <c r="W574">
        <v>300</v>
      </c>
      <c r="X574">
        <v>114000</v>
      </c>
      <c r="Y574">
        <v>92500</v>
      </c>
      <c r="Z574">
        <v>4000000</v>
      </c>
      <c r="AA574">
        <v>2</v>
      </c>
      <c r="AC574" t="s">
        <v>583</v>
      </c>
      <c r="AD574" t="s">
        <v>571</v>
      </c>
      <c r="AE574" s="12">
        <v>44448.486111111109</v>
      </c>
      <c r="AF574">
        <v>125.8168</v>
      </c>
      <c r="AG574" s="12">
        <v>44452.395833333336</v>
      </c>
      <c r="AH574" s="8">
        <v>124.2256</v>
      </c>
      <c r="AI574" s="13">
        <v>-1.26E-2</v>
      </c>
      <c r="AJ574">
        <v>-19224.16</v>
      </c>
      <c r="AK574" s="13">
        <v>-1.26E-2</v>
      </c>
      <c r="AL574">
        <v>12081.55</v>
      </c>
      <c r="AM574">
        <v>1520061.5</v>
      </c>
      <c r="AN574">
        <v>-2418916.63</v>
      </c>
      <c r="AO574" s="12">
        <v>51</v>
      </c>
      <c r="AP574">
        <v>-376.94</v>
      </c>
      <c r="AQ574" s="13">
        <v>-1.26E-2</v>
      </c>
      <c r="AR574" s="13">
        <v>2.3E-3</v>
      </c>
      <c r="AS574" t="s">
        <v>572</v>
      </c>
      <c r="AU574" s="2">
        <v>44453</v>
      </c>
      <c r="AV574" t="s">
        <v>47</v>
      </c>
      <c r="AW574">
        <v>57.5</v>
      </c>
      <c r="AX574">
        <v>57.75</v>
      </c>
      <c r="AZ574" s="2">
        <f t="shared" si="56"/>
        <v>44448</v>
      </c>
      <c r="BA574" t="s">
        <v>32</v>
      </c>
      <c r="BB574">
        <v>125.8168</v>
      </c>
      <c r="BC574" s="8">
        <v>124.2256</v>
      </c>
      <c r="BE574" t="str">
        <f t="shared" si="57"/>
        <v>ASHOKLEY44448</v>
      </c>
      <c r="BF574">
        <v>1</v>
      </c>
      <c r="BH574" t="str">
        <f t="shared" si="58"/>
        <v>BHEL44453</v>
      </c>
      <c r="BI574">
        <v>1</v>
      </c>
      <c r="BL574" t="str">
        <f t="shared" si="59"/>
        <v>BHEL44453</v>
      </c>
      <c r="BM574">
        <v>1</v>
      </c>
      <c r="BN574">
        <f t="shared" si="60"/>
        <v>1</v>
      </c>
      <c r="BR574" t="str">
        <f t="shared" si="61"/>
        <v>ASHOKLEY44448</v>
      </c>
      <c r="BS574">
        <v>1</v>
      </c>
      <c r="BT574">
        <f t="shared" si="62"/>
        <v>1</v>
      </c>
      <c r="BY574" s="12"/>
      <c r="CA574" s="12"/>
      <c r="CC574" s="13"/>
      <c r="CE574" s="13"/>
      <c r="CI574" s="12"/>
      <c r="CK574" s="13"/>
      <c r="CL574" s="13"/>
    </row>
    <row r="575" spans="1:90" x14ac:dyDescent="0.45">
      <c r="A575">
        <v>2</v>
      </c>
      <c r="B575" s="2">
        <v>44453</v>
      </c>
      <c r="C575" s="2">
        <v>44454</v>
      </c>
      <c r="D575" t="s">
        <v>27</v>
      </c>
      <c r="E575" t="s">
        <v>99</v>
      </c>
      <c r="F575" t="s">
        <v>444</v>
      </c>
      <c r="G575">
        <v>550</v>
      </c>
      <c r="H575">
        <v>1650</v>
      </c>
      <c r="I575">
        <v>3</v>
      </c>
      <c r="J575">
        <v>1432.66666667</v>
      </c>
      <c r="K575">
        <v>2363900.0000054999</v>
      </c>
      <c r="L575">
        <v>1453.2</v>
      </c>
      <c r="M575">
        <v>33879.999994500009</v>
      </c>
      <c r="N575">
        <v>451.39332800024539</v>
      </c>
      <c r="O575">
        <v>33428.606666499763</v>
      </c>
      <c r="P575">
        <v>2397780</v>
      </c>
      <c r="Q575" t="s">
        <v>93</v>
      </c>
      <c r="R575">
        <v>2</v>
      </c>
      <c r="S575">
        <v>1</v>
      </c>
      <c r="T575">
        <v>2</v>
      </c>
      <c r="U575">
        <v>0</v>
      </c>
      <c r="V575">
        <v>900</v>
      </c>
      <c r="W575">
        <v>300</v>
      </c>
      <c r="X575">
        <v>114500</v>
      </c>
      <c r="Y575">
        <v>92500</v>
      </c>
      <c r="Z575">
        <v>4000000</v>
      </c>
      <c r="AA575">
        <v>2</v>
      </c>
      <c r="AC575" t="s">
        <v>734</v>
      </c>
      <c r="AD575" t="s">
        <v>571</v>
      </c>
      <c r="AE575" s="12">
        <v>44448.486111111109</v>
      </c>
      <c r="AF575">
        <v>826.66309999999999</v>
      </c>
      <c r="AG575" s="12">
        <v>44452.395833333336</v>
      </c>
      <c r="AH575" s="8">
        <v>810.28890000000001</v>
      </c>
      <c r="AI575" s="13">
        <v>-1.9800000000000002E-2</v>
      </c>
      <c r="AJ575">
        <v>-30108.75</v>
      </c>
      <c r="AK575" s="13">
        <v>-1.9800000000000002E-2</v>
      </c>
      <c r="AL575">
        <v>1838.7919999999999</v>
      </c>
      <c r="AM575">
        <v>1520061.5</v>
      </c>
      <c r="AN575">
        <v>-2449025.38</v>
      </c>
      <c r="AO575" s="12">
        <v>51</v>
      </c>
      <c r="AP575">
        <v>-590.37</v>
      </c>
      <c r="AQ575" s="13">
        <v>-1.9800000000000002E-2</v>
      </c>
      <c r="AR575" s="13">
        <v>2.5000000000000001E-3</v>
      </c>
      <c r="AS575" t="s">
        <v>572</v>
      </c>
      <c r="AU575" s="2">
        <v>44453</v>
      </c>
      <c r="AV575" t="s">
        <v>99</v>
      </c>
      <c r="AW575">
        <v>1432.66666667</v>
      </c>
      <c r="AX575">
        <v>1453.2</v>
      </c>
      <c r="AZ575" s="2">
        <f t="shared" si="56"/>
        <v>44448</v>
      </c>
      <c r="BA575" t="s">
        <v>185</v>
      </c>
      <c r="BB575">
        <v>826.66309999999999</v>
      </c>
      <c r="BC575" s="8">
        <v>810.28890000000001</v>
      </c>
      <c r="BE575" t="str">
        <f t="shared" si="57"/>
        <v>COROMANDEL44448</v>
      </c>
      <c r="BF575">
        <v>1</v>
      </c>
      <c r="BH575" t="str">
        <f t="shared" si="58"/>
        <v>ESCORTS44453</v>
      </c>
      <c r="BI575">
        <v>1</v>
      </c>
      <c r="BL575" t="str">
        <f t="shared" si="59"/>
        <v>ESCORTS44453</v>
      </c>
      <c r="BM575">
        <v>1</v>
      </c>
      <c r="BN575" t="str">
        <f t="shared" si="60"/>
        <v>ERROR</v>
      </c>
      <c r="BR575" t="str">
        <f t="shared" si="61"/>
        <v>COROMANDEL44448</v>
      </c>
      <c r="BS575">
        <v>1</v>
      </c>
      <c r="BT575">
        <f t="shared" si="62"/>
        <v>1</v>
      </c>
      <c r="BY575" s="12"/>
      <c r="CA575" s="12"/>
      <c r="CC575" s="13"/>
      <c r="CE575" s="13"/>
      <c r="CI575" s="12"/>
      <c r="CK575" s="13"/>
      <c r="CL575" s="13"/>
    </row>
    <row r="576" spans="1:90" x14ac:dyDescent="0.45">
      <c r="A576">
        <v>3</v>
      </c>
      <c r="B576" s="2">
        <v>44453</v>
      </c>
      <c r="C576" s="2">
        <v>44454</v>
      </c>
      <c r="D576" t="s">
        <v>27</v>
      </c>
      <c r="E576" t="s">
        <v>114</v>
      </c>
      <c r="F576" t="s">
        <v>466</v>
      </c>
      <c r="G576">
        <v>6100</v>
      </c>
      <c r="H576">
        <v>12200</v>
      </c>
      <c r="I576">
        <v>2</v>
      </c>
      <c r="J576">
        <v>153.55000000000001</v>
      </c>
      <c r="K576">
        <v>1873310.0000000002</v>
      </c>
      <c r="L576">
        <v>156.15</v>
      </c>
      <c r="M576">
        <v>31719.999999999931</v>
      </c>
      <c r="N576">
        <v>368.11636400000003</v>
      </c>
      <c r="O576">
        <v>31351.88363599993</v>
      </c>
      <c r="P576">
        <v>1905030</v>
      </c>
      <c r="Q576" t="s">
        <v>93</v>
      </c>
      <c r="R576">
        <v>1</v>
      </c>
      <c r="S576">
        <v>0</v>
      </c>
      <c r="T576">
        <v>1</v>
      </c>
      <c r="U576">
        <v>0</v>
      </c>
      <c r="V576">
        <v>900</v>
      </c>
      <c r="W576">
        <v>300</v>
      </c>
      <c r="X576">
        <v>114000</v>
      </c>
      <c r="Y576">
        <v>92500</v>
      </c>
      <c r="Z576">
        <v>4000000</v>
      </c>
      <c r="AA576">
        <v>2</v>
      </c>
      <c r="AC576" t="s">
        <v>610</v>
      </c>
      <c r="AD576" t="s">
        <v>571</v>
      </c>
      <c r="AE576" s="12">
        <v>44453.486111111109</v>
      </c>
      <c r="AF576">
        <v>57.528750000000002</v>
      </c>
      <c r="AG576" s="12">
        <v>44454.392361111109</v>
      </c>
      <c r="AH576" s="8">
        <v>57.721119999999999</v>
      </c>
      <c r="AI576" s="13">
        <v>3.3E-3</v>
      </c>
      <c r="AJ576">
        <v>5049.93</v>
      </c>
      <c r="AK576" s="13">
        <v>3.3E-3</v>
      </c>
      <c r="AL576">
        <v>26251.13</v>
      </c>
      <c r="AM576">
        <v>1510194.88</v>
      </c>
      <c r="AN576">
        <v>-2443975.4500000002</v>
      </c>
      <c r="AO576" s="12">
        <v>50</v>
      </c>
      <c r="AP576">
        <v>101</v>
      </c>
      <c r="AQ576" s="13">
        <v>-1.2699999999999999E-2</v>
      </c>
      <c r="AR576" s="13">
        <v>2.12E-2</v>
      </c>
      <c r="AS576" t="s">
        <v>572</v>
      </c>
      <c r="AU576" s="2">
        <v>44453</v>
      </c>
      <c r="AV576" t="s">
        <v>114</v>
      </c>
      <c r="AW576">
        <v>153.55000000000001</v>
      </c>
      <c r="AX576">
        <v>156.15</v>
      </c>
      <c r="AZ576" s="2">
        <f t="shared" si="56"/>
        <v>44453</v>
      </c>
      <c r="BA576" t="s">
        <v>47</v>
      </c>
      <c r="BB576">
        <v>57.528750000000002</v>
      </c>
      <c r="BC576" s="8">
        <v>57.721119999999999</v>
      </c>
      <c r="BE576" t="str">
        <f t="shared" si="57"/>
        <v>BHEL44453</v>
      </c>
      <c r="BF576">
        <v>1</v>
      </c>
      <c r="BH576" t="str">
        <f t="shared" si="58"/>
        <v>GAIL44453</v>
      </c>
      <c r="BI576">
        <v>1</v>
      </c>
      <c r="BL576" t="str">
        <f t="shared" si="59"/>
        <v>GAIL44453</v>
      </c>
      <c r="BM576">
        <v>1</v>
      </c>
      <c r="BN576">
        <f t="shared" si="60"/>
        <v>1</v>
      </c>
      <c r="BR576" t="str">
        <f t="shared" si="61"/>
        <v>BHEL44453</v>
      </c>
      <c r="BS576">
        <v>1</v>
      </c>
      <c r="BT576">
        <f t="shared" si="62"/>
        <v>1</v>
      </c>
      <c r="BY576" s="12"/>
      <c r="CA576" s="12"/>
      <c r="CC576" s="13"/>
      <c r="CE576" s="13"/>
      <c r="CI576" s="12"/>
      <c r="CK576" s="13"/>
      <c r="CL576" s="13"/>
    </row>
    <row r="577" spans="1:90" x14ac:dyDescent="0.45">
      <c r="A577">
        <v>4</v>
      </c>
      <c r="B577" s="2">
        <v>44453</v>
      </c>
      <c r="C577" s="2">
        <v>44454</v>
      </c>
      <c r="D577" t="s">
        <v>27</v>
      </c>
      <c r="E577" t="s">
        <v>167</v>
      </c>
      <c r="F577" t="s">
        <v>478</v>
      </c>
      <c r="G577">
        <v>325</v>
      </c>
      <c r="H577">
        <v>650</v>
      </c>
      <c r="I577">
        <v>2</v>
      </c>
      <c r="J577">
        <v>3617</v>
      </c>
      <c r="K577">
        <v>2351050</v>
      </c>
      <c r="L577">
        <v>3786.65</v>
      </c>
      <c r="M577">
        <v>110272.50000000006</v>
      </c>
      <c r="N577">
        <v>458.73761350000001</v>
      </c>
      <c r="O577">
        <v>109813.76238650006</v>
      </c>
      <c r="P577">
        <v>2461322.5</v>
      </c>
      <c r="Q577" t="s">
        <v>93</v>
      </c>
      <c r="R577">
        <v>1</v>
      </c>
      <c r="S577">
        <v>0</v>
      </c>
      <c r="T577">
        <v>1</v>
      </c>
      <c r="U577">
        <v>0</v>
      </c>
      <c r="V577">
        <v>900</v>
      </c>
      <c r="W577">
        <v>300</v>
      </c>
      <c r="X577">
        <v>114000</v>
      </c>
      <c r="Y577">
        <v>92500</v>
      </c>
      <c r="Z577">
        <v>4000000</v>
      </c>
      <c r="AA577">
        <v>2</v>
      </c>
      <c r="AC577" t="s">
        <v>662</v>
      </c>
      <c r="AD577" t="s">
        <v>571</v>
      </c>
      <c r="AE577" s="12">
        <v>44453.486111111109</v>
      </c>
      <c r="AF577">
        <v>153.6309</v>
      </c>
      <c r="AG577" s="12">
        <v>44454.392361111109</v>
      </c>
      <c r="AH577" s="8">
        <v>156.0719</v>
      </c>
      <c r="AI577" s="13">
        <v>1.5900000000000001E-2</v>
      </c>
      <c r="AJ577">
        <v>23995.09</v>
      </c>
      <c r="AK577" s="13">
        <v>1.5900000000000001E-2</v>
      </c>
      <c r="AL577">
        <v>9830.0229999999992</v>
      </c>
      <c r="AM577">
        <v>1510195</v>
      </c>
      <c r="AN577">
        <v>-2419980.36</v>
      </c>
      <c r="AO577" s="12">
        <v>50</v>
      </c>
      <c r="AP577">
        <v>479.9</v>
      </c>
      <c r="AQ577" s="13">
        <v>-2.8E-3</v>
      </c>
      <c r="AR577" s="13">
        <v>1.9300000000000001E-2</v>
      </c>
      <c r="AS577" t="s">
        <v>572</v>
      </c>
      <c r="AU577" s="2">
        <v>44453</v>
      </c>
      <c r="AV577" t="s">
        <v>167</v>
      </c>
      <c r="AW577">
        <v>3617</v>
      </c>
      <c r="AX577">
        <v>3786.65</v>
      </c>
      <c r="AZ577" s="2">
        <f t="shared" si="56"/>
        <v>44453</v>
      </c>
      <c r="BA577" t="s">
        <v>114</v>
      </c>
      <c r="BB577">
        <v>153.6309</v>
      </c>
      <c r="BC577" s="8">
        <v>156.0719</v>
      </c>
      <c r="BE577" t="str">
        <f t="shared" si="57"/>
        <v>GAIL44453</v>
      </c>
      <c r="BF577">
        <v>1</v>
      </c>
      <c r="BH577" t="str">
        <f t="shared" si="58"/>
        <v>IRCTC44453</v>
      </c>
      <c r="BI577">
        <v>1</v>
      </c>
      <c r="BL577" t="str">
        <f t="shared" si="59"/>
        <v>IRCTC44453</v>
      </c>
      <c r="BM577">
        <v>1</v>
      </c>
      <c r="BN577">
        <f t="shared" si="60"/>
        <v>1</v>
      </c>
      <c r="BR577" t="str">
        <f t="shared" si="61"/>
        <v>GAIL44453</v>
      </c>
      <c r="BS577">
        <v>1</v>
      </c>
      <c r="BT577">
        <f t="shared" si="62"/>
        <v>1</v>
      </c>
      <c r="BY577" s="12"/>
      <c r="CA577" s="12"/>
      <c r="CC577" s="13"/>
      <c r="CE577" s="13"/>
      <c r="CI577" s="12"/>
      <c r="CK577" s="13"/>
      <c r="CL577" s="13"/>
    </row>
    <row r="578" spans="1:90" x14ac:dyDescent="0.45">
      <c r="A578">
        <v>5</v>
      </c>
      <c r="B578" s="2">
        <v>44453</v>
      </c>
      <c r="C578" s="2">
        <v>44454</v>
      </c>
      <c r="D578" t="s">
        <v>27</v>
      </c>
      <c r="E578" t="s">
        <v>168</v>
      </c>
      <c r="F578" t="s">
        <v>480</v>
      </c>
      <c r="G578">
        <v>200</v>
      </c>
      <c r="H578">
        <v>400</v>
      </c>
      <c r="I578">
        <v>2</v>
      </c>
      <c r="J578">
        <v>4513.55</v>
      </c>
      <c r="K578">
        <v>1805420</v>
      </c>
      <c r="L578">
        <v>4542.9750000000004</v>
      </c>
      <c r="M578">
        <v>11770.000000000073</v>
      </c>
      <c r="N578">
        <v>354.14360600000003</v>
      </c>
      <c r="O578">
        <v>11415.856394000073</v>
      </c>
      <c r="P578">
        <v>1817190.0000000002</v>
      </c>
      <c r="Q578" t="s">
        <v>93</v>
      </c>
      <c r="R578">
        <v>1</v>
      </c>
      <c r="S578">
        <v>0</v>
      </c>
      <c r="T578">
        <v>2</v>
      </c>
      <c r="U578">
        <v>0</v>
      </c>
      <c r="V578">
        <v>900</v>
      </c>
      <c r="W578">
        <v>300</v>
      </c>
      <c r="X578">
        <v>114000</v>
      </c>
      <c r="Y578">
        <v>92500</v>
      </c>
      <c r="Z578">
        <v>4000000</v>
      </c>
      <c r="AA578">
        <v>2</v>
      </c>
      <c r="AC578" t="s">
        <v>673</v>
      </c>
      <c r="AD578" t="s">
        <v>571</v>
      </c>
      <c r="AE578" s="12">
        <v>44453.486111111109</v>
      </c>
      <c r="AF578">
        <v>724.01179999999999</v>
      </c>
      <c r="AG578" s="12">
        <v>44454.395833333336</v>
      </c>
      <c r="AH578" s="8">
        <v>752.84640000000002</v>
      </c>
      <c r="AI578" s="13">
        <v>3.9800000000000002E-2</v>
      </c>
      <c r="AJ578">
        <v>60145.24</v>
      </c>
      <c r="AK578" s="13">
        <v>3.9800000000000002E-2</v>
      </c>
      <c r="AL578">
        <v>2085.87</v>
      </c>
      <c r="AM578">
        <v>1510194.88</v>
      </c>
      <c r="AN578">
        <v>-2359835.13</v>
      </c>
      <c r="AO578">
        <v>51</v>
      </c>
      <c r="AP578">
        <v>1179.32</v>
      </c>
      <c r="AQ578" s="13">
        <v>-3.3E-3</v>
      </c>
      <c r="AR578" s="13">
        <v>6.08E-2</v>
      </c>
      <c r="AS578" t="s">
        <v>572</v>
      </c>
      <c r="AU578" s="2">
        <v>44453</v>
      </c>
      <c r="AV578" t="s">
        <v>168</v>
      </c>
      <c r="AW578">
        <v>4513.55</v>
      </c>
      <c r="AX578">
        <v>4542.9750000000004</v>
      </c>
      <c r="AZ578" s="2">
        <f t="shared" si="56"/>
        <v>44453</v>
      </c>
      <c r="BA578" t="s">
        <v>167</v>
      </c>
      <c r="BB578">
        <v>724.01179999999999</v>
      </c>
      <c r="BC578" s="8">
        <v>752.84640000000002</v>
      </c>
      <c r="BE578" t="str">
        <f t="shared" si="57"/>
        <v>IRCTC44453</v>
      </c>
      <c r="BF578">
        <v>1</v>
      </c>
      <c r="BH578" t="str">
        <f t="shared" si="58"/>
        <v>LTTS44453</v>
      </c>
      <c r="BI578">
        <v>1</v>
      </c>
      <c r="BL578" t="str">
        <f t="shared" si="59"/>
        <v>LTTS44453</v>
      </c>
      <c r="BM578">
        <v>1</v>
      </c>
      <c r="BN578">
        <f t="shared" si="60"/>
        <v>1</v>
      </c>
      <c r="BR578" t="str">
        <f t="shared" si="61"/>
        <v>IRCTC44453</v>
      </c>
      <c r="BS578">
        <v>1</v>
      </c>
      <c r="BT578">
        <f t="shared" si="62"/>
        <v>1</v>
      </c>
      <c r="BY578" s="12"/>
      <c r="CA578" s="12"/>
      <c r="CC578" s="13"/>
      <c r="CE578" s="13"/>
      <c r="CI578" s="12"/>
      <c r="CK578" s="13"/>
      <c r="CL578" s="13"/>
    </row>
    <row r="579" spans="1:90" x14ac:dyDescent="0.45">
      <c r="A579">
        <v>6</v>
      </c>
      <c r="B579" s="2">
        <v>44453</v>
      </c>
      <c r="C579" s="2">
        <v>44454</v>
      </c>
      <c r="D579" t="s">
        <v>27</v>
      </c>
      <c r="E579" t="s">
        <v>147</v>
      </c>
      <c r="F579" t="s">
        <v>430</v>
      </c>
      <c r="G579">
        <v>125</v>
      </c>
      <c r="H579">
        <v>250</v>
      </c>
      <c r="I579">
        <v>2</v>
      </c>
      <c r="J579">
        <v>6882.75</v>
      </c>
      <c r="K579">
        <v>1720687.5</v>
      </c>
      <c r="L579">
        <v>6622.0249999999996</v>
      </c>
      <c r="M579">
        <v>-65181.250000000087</v>
      </c>
      <c r="N579">
        <v>330.21874124999999</v>
      </c>
      <c r="O579">
        <v>-65511.468741250086</v>
      </c>
      <c r="P579">
        <v>1655506.25</v>
      </c>
      <c r="Q579" t="s">
        <v>93</v>
      </c>
      <c r="R579">
        <v>1</v>
      </c>
      <c r="S579">
        <v>0</v>
      </c>
      <c r="T579">
        <v>2</v>
      </c>
      <c r="U579">
        <v>0</v>
      </c>
      <c r="V579">
        <v>900</v>
      </c>
      <c r="W579">
        <v>300</v>
      </c>
      <c r="X579">
        <v>114000</v>
      </c>
      <c r="Y579">
        <v>92500</v>
      </c>
      <c r="Z579">
        <v>4000000</v>
      </c>
      <c r="AA579">
        <v>2</v>
      </c>
      <c r="AC579" t="s">
        <v>675</v>
      </c>
      <c r="AD579" t="s">
        <v>571</v>
      </c>
      <c r="AE579" s="12">
        <v>44453.486111111109</v>
      </c>
      <c r="AF579">
        <v>4513.2550000000001</v>
      </c>
      <c r="AG579" s="12">
        <v>44454.395833333336</v>
      </c>
      <c r="AH579" s="8">
        <v>4542.3029999999999</v>
      </c>
      <c r="AI579" s="13">
        <v>6.4000000000000003E-3</v>
      </c>
      <c r="AJ579">
        <v>9719.84</v>
      </c>
      <c r="AK579" s="13">
        <v>6.4000000000000003E-3</v>
      </c>
      <c r="AL579">
        <v>334.61320000000001</v>
      </c>
      <c r="AM579">
        <v>1510194.88</v>
      </c>
      <c r="AN579">
        <v>-2350115.2799999998</v>
      </c>
      <c r="AO579">
        <v>51</v>
      </c>
      <c r="AP579">
        <v>190.59</v>
      </c>
      <c r="AQ579" s="13">
        <v>-6.1000000000000004E-3</v>
      </c>
      <c r="AR579" s="13">
        <v>1.2999999999999999E-2</v>
      </c>
      <c r="AS579" t="s">
        <v>572</v>
      </c>
      <c r="AU579" s="2">
        <v>44453</v>
      </c>
      <c r="AV579" t="s">
        <v>147</v>
      </c>
      <c r="AW579">
        <v>6882.75</v>
      </c>
      <c r="AX579">
        <v>6622.0249999999996</v>
      </c>
      <c r="AZ579" s="2">
        <f t="shared" si="56"/>
        <v>44453</v>
      </c>
      <c r="BA579" t="s">
        <v>168</v>
      </c>
      <c r="BB579">
        <v>4513.2550000000001</v>
      </c>
      <c r="BC579" s="8">
        <v>4542.3029999999999</v>
      </c>
      <c r="BE579" t="str">
        <f t="shared" si="57"/>
        <v>LTTS44453</v>
      </c>
      <c r="BF579">
        <v>1</v>
      </c>
      <c r="BH579" t="str">
        <f t="shared" si="58"/>
        <v>NAUKRI44453</v>
      </c>
      <c r="BI579">
        <v>1</v>
      </c>
      <c r="BL579" t="str">
        <f t="shared" si="59"/>
        <v>NAUKRI44453</v>
      </c>
      <c r="BM579">
        <v>1</v>
      </c>
      <c r="BN579">
        <f t="shared" si="60"/>
        <v>1</v>
      </c>
      <c r="BR579" t="str">
        <f t="shared" si="61"/>
        <v>LTTS44453</v>
      </c>
      <c r="BS579">
        <v>1</v>
      </c>
      <c r="BT579">
        <f t="shared" si="62"/>
        <v>1</v>
      </c>
      <c r="BY579" s="12"/>
      <c r="CA579" s="12"/>
      <c r="CC579" s="13"/>
      <c r="CE579" s="13"/>
      <c r="CK579" s="13"/>
      <c r="CL579" s="13"/>
    </row>
    <row r="580" spans="1:90" x14ac:dyDescent="0.45">
      <c r="A580">
        <v>7</v>
      </c>
      <c r="B580" s="2">
        <v>44453</v>
      </c>
      <c r="C580" s="2">
        <v>44454</v>
      </c>
      <c r="D580" t="s">
        <v>27</v>
      </c>
      <c r="E580" t="s">
        <v>41</v>
      </c>
      <c r="F580" t="s">
        <v>405</v>
      </c>
      <c r="G580">
        <v>3000</v>
      </c>
      <c r="H580">
        <v>9000</v>
      </c>
      <c r="I580">
        <v>3</v>
      </c>
      <c r="J580">
        <v>233.9</v>
      </c>
      <c r="K580">
        <v>2105100</v>
      </c>
      <c r="L580">
        <v>294</v>
      </c>
      <c r="M580">
        <v>540900</v>
      </c>
      <c r="N580">
        <v>470.77906000000007</v>
      </c>
      <c r="O580">
        <v>540429.22094000003</v>
      </c>
      <c r="P580">
        <v>2646000</v>
      </c>
      <c r="Q580" t="s">
        <v>93</v>
      </c>
      <c r="R580">
        <v>1</v>
      </c>
      <c r="S580">
        <v>0</v>
      </c>
      <c r="T580">
        <v>2</v>
      </c>
      <c r="U580">
        <v>0</v>
      </c>
      <c r="V580">
        <v>900</v>
      </c>
      <c r="W580">
        <v>300</v>
      </c>
      <c r="X580">
        <v>114000</v>
      </c>
      <c r="Y580">
        <v>92500</v>
      </c>
      <c r="Z580">
        <v>4000000</v>
      </c>
      <c r="AA580">
        <v>2</v>
      </c>
      <c r="AC580" t="s">
        <v>626</v>
      </c>
      <c r="AD580" t="s">
        <v>571</v>
      </c>
      <c r="AE580" s="12">
        <v>44453.486111111109</v>
      </c>
      <c r="AF580">
        <v>6886.1620000000003</v>
      </c>
      <c r="AG580" s="12">
        <v>44454.395833333336</v>
      </c>
      <c r="AH580" s="8">
        <v>6614.9790000000003</v>
      </c>
      <c r="AI580" s="13">
        <v>-3.9399999999999998E-2</v>
      </c>
      <c r="AJ580">
        <v>-59472.78</v>
      </c>
      <c r="AK580" s="13">
        <v>-3.9399999999999998E-2</v>
      </c>
      <c r="AL580">
        <v>219.30869999999999</v>
      </c>
      <c r="AM580">
        <v>1510195</v>
      </c>
      <c r="AN580">
        <v>-2409588.06</v>
      </c>
      <c r="AO580">
        <v>51</v>
      </c>
      <c r="AP580">
        <v>-1166.1300000000001</v>
      </c>
      <c r="AQ580" s="13">
        <v>-3.9399999999999998E-2</v>
      </c>
      <c r="AR580" s="13">
        <v>1E-3</v>
      </c>
      <c r="AS580" t="s">
        <v>572</v>
      </c>
      <c r="AU580" s="2">
        <v>44453</v>
      </c>
      <c r="AV580" t="s">
        <v>41</v>
      </c>
      <c r="AW580">
        <v>233.9</v>
      </c>
      <c r="AX580">
        <v>294</v>
      </c>
      <c r="AZ580" s="2">
        <f t="shared" si="56"/>
        <v>44453</v>
      </c>
      <c r="BA580" t="s">
        <v>147</v>
      </c>
      <c r="BB580">
        <v>6886.1620000000003</v>
      </c>
      <c r="BC580" s="8">
        <v>6614.9790000000003</v>
      </c>
      <c r="BE580" t="str">
        <f t="shared" si="57"/>
        <v>NAUKRI44453</v>
      </c>
      <c r="BF580">
        <v>1</v>
      </c>
      <c r="BH580" t="str">
        <f t="shared" si="58"/>
        <v>ZEEL44453</v>
      </c>
      <c r="BI580">
        <v>1</v>
      </c>
      <c r="BL580" t="str">
        <f t="shared" si="59"/>
        <v>ZEEL44453</v>
      </c>
      <c r="BM580">
        <v>1</v>
      </c>
      <c r="BN580">
        <f t="shared" si="60"/>
        <v>1</v>
      </c>
      <c r="BR580" t="str">
        <f t="shared" si="61"/>
        <v>NAUKRI44453</v>
      </c>
      <c r="BS580">
        <v>1</v>
      </c>
      <c r="BT580">
        <f t="shared" si="62"/>
        <v>1</v>
      </c>
      <c r="BY580" s="12"/>
      <c r="CA580" s="12"/>
      <c r="CC580" s="13"/>
      <c r="CE580" s="13"/>
      <c r="CK580" s="13"/>
      <c r="CL580" s="13"/>
    </row>
    <row r="581" spans="1:90" x14ac:dyDescent="0.45">
      <c r="A581">
        <v>1</v>
      </c>
      <c r="B581" s="2">
        <v>44454</v>
      </c>
      <c r="C581" s="2">
        <v>44455</v>
      </c>
      <c r="D581" t="s">
        <v>27</v>
      </c>
      <c r="E581" t="s">
        <v>109</v>
      </c>
      <c r="F581" t="s">
        <v>429</v>
      </c>
      <c r="G581">
        <v>400</v>
      </c>
      <c r="H581">
        <v>400</v>
      </c>
      <c r="I581">
        <v>1</v>
      </c>
      <c r="J581">
        <v>4131.8</v>
      </c>
      <c r="K581">
        <v>1652720</v>
      </c>
      <c r="L581">
        <v>4170.95</v>
      </c>
      <c r="M581">
        <v>15659.999999999854</v>
      </c>
      <c r="N581">
        <v>328.79145999999997</v>
      </c>
      <c r="O581">
        <v>15331.208539999854</v>
      </c>
      <c r="P581">
        <v>1668380</v>
      </c>
      <c r="Q581" t="s">
        <v>93</v>
      </c>
      <c r="R581">
        <v>1</v>
      </c>
      <c r="S581">
        <v>0</v>
      </c>
      <c r="T581">
        <v>2</v>
      </c>
      <c r="U581">
        <v>0</v>
      </c>
      <c r="V581">
        <v>900</v>
      </c>
      <c r="W581">
        <v>300</v>
      </c>
      <c r="X581">
        <v>114000</v>
      </c>
      <c r="Y581">
        <v>92500</v>
      </c>
      <c r="Z581">
        <v>4000000</v>
      </c>
      <c r="AA581">
        <v>2</v>
      </c>
      <c r="AC581" t="s">
        <v>601</v>
      </c>
      <c r="AD581" t="s">
        <v>571</v>
      </c>
      <c r="AE581" s="12">
        <v>44453.486111111109</v>
      </c>
      <c r="AF581">
        <v>234.02959999999999</v>
      </c>
      <c r="AG581" s="12">
        <v>44454.395833333336</v>
      </c>
      <c r="AH581" s="8">
        <v>286.96280000000002</v>
      </c>
      <c r="AI581" s="13">
        <v>0.22620000000000001</v>
      </c>
      <c r="AJ581">
        <v>341578.33</v>
      </c>
      <c r="AK581" s="13">
        <v>0.22620000000000001</v>
      </c>
      <c r="AL581">
        <v>6453.0069999999996</v>
      </c>
      <c r="AM581">
        <v>1510194.88</v>
      </c>
      <c r="AN581">
        <v>-2068009.73</v>
      </c>
      <c r="AO581">
        <v>51</v>
      </c>
      <c r="AP581">
        <v>6697.61</v>
      </c>
      <c r="AQ581" s="13">
        <v>-3.0999999999999999E-3</v>
      </c>
      <c r="AR581" s="13">
        <v>0.22739999999999999</v>
      </c>
      <c r="AS581" t="s">
        <v>572</v>
      </c>
      <c r="AU581" s="2">
        <v>44454</v>
      </c>
      <c r="AV581" t="s">
        <v>109</v>
      </c>
      <c r="AW581">
        <v>4131.8</v>
      </c>
      <c r="AX581">
        <v>4170.95</v>
      </c>
      <c r="AZ581" s="2">
        <f t="shared" si="56"/>
        <v>44453</v>
      </c>
      <c r="BA581" t="s">
        <v>41</v>
      </c>
      <c r="BB581">
        <v>234.02959999999999</v>
      </c>
      <c r="BC581" s="8">
        <v>286.96280000000002</v>
      </c>
      <c r="BE581" t="str">
        <f t="shared" si="57"/>
        <v>ZEEL44453</v>
      </c>
      <c r="BF581">
        <v>1</v>
      </c>
      <c r="BH581" t="str">
        <f t="shared" si="58"/>
        <v>MINDTREE44454</v>
      </c>
      <c r="BI581">
        <v>1</v>
      </c>
      <c r="BL581" t="str">
        <f t="shared" si="59"/>
        <v>MINDTREE44454</v>
      </c>
      <c r="BM581">
        <v>1</v>
      </c>
      <c r="BN581">
        <f t="shared" si="60"/>
        <v>1</v>
      </c>
      <c r="BR581" t="str">
        <f t="shared" si="61"/>
        <v>ZEEL44453</v>
      </c>
      <c r="BS581">
        <v>1</v>
      </c>
      <c r="BT581">
        <f t="shared" si="62"/>
        <v>1</v>
      </c>
      <c r="BY581" s="12"/>
      <c r="CA581" s="12"/>
      <c r="CC581" s="13"/>
      <c r="CE581" s="13"/>
      <c r="CK581" s="13"/>
      <c r="CL581" s="13"/>
    </row>
    <row r="582" spans="1:90" x14ac:dyDescent="0.45">
      <c r="A582">
        <v>2</v>
      </c>
      <c r="B582" s="2">
        <v>44454</v>
      </c>
      <c r="C582" s="2">
        <v>44455</v>
      </c>
      <c r="D582" t="s">
        <v>27</v>
      </c>
      <c r="E582" t="s">
        <v>141</v>
      </c>
      <c r="F582" t="s">
        <v>417</v>
      </c>
      <c r="G582">
        <v>5700</v>
      </c>
      <c r="H582">
        <v>17100</v>
      </c>
      <c r="I582">
        <v>3</v>
      </c>
      <c r="J582">
        <v>121.25</v>
      </c>
      <c r="K582">
        <v>2073375</v>
      </c>
      <c r="L582">
        <v>124.1</v>
      </c>
      <c r="M582">
        <v>48734.999999999905</v>
      </c>
      <c r="N582">
        <v>404.08743100000004</v>
      </c>
      <c r="O582">
        <v>48330.912568999905</v>
      </c>
      <c r="P582">
        <v>2122110</v>
      </c>
      <c r="Q582" t="s">
        <v>93</v>
      </c>
      <c r="R582">
        <v>1</v>
      </c>
      <c r="S582">
        <v>0</v>
      </c>
      <c r="T582">
        <v>1</v>
      </c>
      <c r="U582">
        <v>0</v>
      </c>
      <c r="V582">
        <v>900</v>
      </c>
      <c r="W582">
        <v>300</v>
      </c>
      <c r="X582">
        <v>114000</v>
      </c>
      <c r="Y582">
        <v>92500</v>
      </c>
      <c r="Z582">
        <v>4000000</v>
      </c>
      <c r="AA582">
        <v>2</v>
      </c>
      <c r="AC582" t="s">
        <v>613</v>
      </c>
      <c r="AD582" t="s">
        <v>571</v>
      </c>
      <c r="AE582" s="12">
        <v>44454.486111111109</v>
      </c>
      <c r="AF582">
        <v>121.31059999999999</v>
      </c>
      <c r="AG582" s="12">
        <v>44455.392361111109</v>
      </c>
      <c r="AH582" s="8">
        <v>124.03789999999999</v>
      </c>
      <c r="AI582" s="13">
        <v>2.2499999999999999E-2</v>
      </c>
      <c r="AJ582">
        <v>35665.33</v>
      </c>
      <c r="AK582" s="13">
        <v>2.2499999999999999E-2</v>
      </c>
      <c r="AL582">
        <v>13077.16</v>
      </c>
      <c r="AM582">
        <v>1586398.13</v>
      </c>
      <c r="AN582">
        <v>-2032344.4</v>
      </c>
      <c r="AO582">
        <v>50</v>
      </c>
      <c r="AP582">
        <v>713.31</v>
      </c>
      <c r="AQ582" s="13">
        <v>-5.0000000000000001E-4</v>
      </c>
      <c r="AR582" s="13">
        <v>2.92E-2</v>
      </c>
      <c r="AS582" t="s">
        <v>572</v>
      </c>
      <c r="AU582" s="2">
        <v>44454</v>
      </c>
      <c r="AV582" t="s">
        <v>141</v>
      </c>
      <c r="AW582">
        <v>121.25</v>
      </c>
      <c r="AX582">
        <v>124.1</v>
      </c>
      <c r="AZ582" s="2">
        <f t="shared" si="56"/>
        <v>44454</v>
      </c>
      <c r="BA582" t="s">
        <v>141</v>
      </c>
      <c r="BB582">
        <v>121.31059999999999</v>
      </c>
      <c r="BC582" s="8">
        <v>124.03789999999999</v>
      </c>
      <c r="BE582" t="str">
        <f t="shared" si="57"/>
        <v>NTPC44454</v>
      </c>
      <c r="BF582">
        <v>1</v>
      </c>
      <c r="BH582" t="str">
        <f t="shared" si="58"/>
        <v>NTPC44454</v>
      </c>
      <c r="BI582">
        <v>1</v>
      </c>
      <c r="BL582" t="str">
        <f t="shared" si="59"/>
        <v>NTPC44454</v>
      </c>
      <c r="BM582">
        <v>1</v>
      </c>
      <c r="BN582">
        <f t="shared" si="60"/>
        <v>1</v>
      </c>
      <c r="BR582" t="str">
        <f t="shared" si="61"/>
        <v>NTPC44454</v>
      </c>
      <c r="BS582">
        <v>1</v>
      </c>
      <c r="BT582">
        <f t="shared" si="62"/>
        <v>1</v>
      </c>
      <c r="BY582" s="12"/>
      <c r="CA582" s="12"/>
      <c r="CC582" s="13"/>
      <c r="CE582" s="13"/>
      <c r="CK582" s="13"/>
      <c r="CL582" s="13"/>
    </row>
    <row r="583" spans="1:90" x14ac:dyDescent="0.45">
      <c r="A583">
        <v>3</v>
      </c>
      <c r="B583" s="2">
        <v>44454</v>
      </c>
      <c r="C583" s="2">
        <v>44455</v>
      </c>
      <c r="D583" t="s">
        <v>27</v>
      </c>
      <c r="E583" t="s">
        <v>129</v>
      </c>
      <c r="F583" t="s">
        <v>449</v>
      </c>
      <c r="G583">
        <v>7700</v>
      </c>
      <c r="H583">
        <v>15400</v>
      </c>
      <c r="I583">
        <v>2</v>
      </c>
      <c r="J583">
        <v>129.35</v>
      </c>
      <c r="K583">
        <v>1991990</v>
      </c>
      <c r="L583">
        <v>130.25</v>
      </c>
      <c r="M583">
        <v>13860.000000000087</v>
      </c>
      <c r="N583">
        <v>385.97166400000003</v>
      </c>
      <c r="O583">
        <v>13474.028336000087</v>
      </c>
      <c r="P583">
        <v>2005850</v>
      </c>
      <c r="Q583" t="s">
        <v>93</v>
      </c>
      <c r="R583">
        <v>1</v>
      </c>
      <c r="S583">
        <v>0</v>
      </c>
      <c r="T583">
        <v>1</v>
      </c>
      <c r="U583">
        <v>0</v>
      </c>
      <c r="V583">
        <v>900</v>
      </c>
      <c r="W583">
        <v>300</v>
      </c>
      <c r="X583">
        <v>114000</v>
      </c>
      <c r="Y583">
        <v>92500</v>
      </c>
      <c r="Z583">
        <v>4000000</v>
      </c>
      <c r="AA583">
        <v>2</v>
      </c>
      <c r="AC583" t="s">
        <v>647</v>
      </c>
      <c r="AD583" t="s">
        <v>571</v>
      </c>
      <c r="AE583" s="12">
        <v>44454.486111111109</v>
      </c>
      <c r="AF583">
        <v>129.3647</v>
      </c>
      <c r="AG583" s="12">
        <v>44455.392361111109</v>
      </c>
      <c r="AH583" s="8">
        <v>130.1781</v>
      </c>
      <c r="AI583" s="13">
        <v>6.3E-3</v>
      </c>
      <c r="AJ583">
        <v>9974.7199999999993</v>
      </c>
      <c r="AK583" s="13">
        <v>6.3E-3</v>
      </c>
      <c r="AL583">
        <v>12262.99</v>
      </c>
      <c r="AM583">
        <v>1586398</v>
      </c>
      <c r="AN583">
        <v>-2022369.68</v>
      </c>
      <c r="AO583">
        <v>50</v>
      </c>
      <c r="AP583">
        <v>199.49</v>
      </c>
      <c r="AQ583" s="13">
        <v>-8.2000000000000007E-3</v>
      </c>
      <c r="AR583" s="13">
        <v>8.0000000000000002E-3</v>
      </c>
      <c r="AS583" t="s">
        <v>572</v>
      </c>
      <c r="AU583" s="2">
        <v>44454</v>
      </c>
      <c r="AV583" t="s">
        <v>129</v>
      </c>
      <c r="AW583">
        <v>129.35</v>
      </c>
      <c r="AX583">
        <v>130.25</v>
      </c>
      <c r="AZ583" s="2">
        <f t="shared" si="56"/>
        <v>44454</v>
      </c>
      <c r="BA583" t="s">
        <v>129</v>
      </c>
      <c r="BB583">
        <v>129.3647</v>
      </c>
      <c r="BC583" s="8">
        <v>130.1781</v>
      </c>
      <c r="BE583" t="str">
        <f t="shared" si="57"/>
        <v>ONGC44454</v>
      </c>
      <c r="BF583">
        <v>1</v>
      </c>
      <c r="BH583" t="str">
        <f t="shared" si="58"/>
        <v>ONGC44454</v>
      </c>
      <c r="BI583">
        <v>1</v>
      </c>
      <c r="BL583" t="str">
        <f t="shared" si="59"/>
        <v>ONGC44454</v>
      </c>
      <c r="BM583">
        <v>1</v>
      </c>
      <c r="BN583">
        <f t="shared" si="60"/>
        <v>1</v>
      </c>
      <c r="BR583" t="str">
        <f t="shared" si="61"/>
        <v>ONGC44454</v>
      </c>
      <c r="BS583">
        <v>1</v>
      </c>
      <c r="BT583">
        <f t="shared" si="62"/>
        <v>1</v>
      </c>
      <c r="BY583" s="12"/>
      <c r="CA583" s="12"/>
      <c r="CC583" s="13"/>
      <c r="CE583" s="13"/>
      <c r="CK583" s="13"/>
      <c r="CL583" s="13"/>
    </row>
    <row r="584" spans="1:90" x14ac:dyDescent="0.45">
      <c r="A584">
        <v>4</v>
      </c>
      <c r="B584" s="2">
        <v>44454</v>
      </c>
      <c r="C584" s="2">
        <v>44455</v>
      </c>
      <c r="D584" t="s">
        <v>27</v>
      </c>
      <c r="E584" t="s">
        <v>88</v>
      </c>
      <c r="F584" t="s">
        <v>423</v>
      </c>
      <c r="G584">
        <v>6000</v>
      </c>
      <c r="H584">
        <v>12000</v>
      </c>
      <c r="I584">
        <v>2</v>
      </c>
      <c r="J584">
        <v>161.65</v>
      </c>
      <c r="K584">
        <v>1939800</v>
      </c>
      <c r="L584">
        <v>157.9</v>
      </c>
      <c r="M584">
        <v>-45000</v>
      </c>
      <c r="N584">
        <v>369.80716000000007</v>
      </c>
      <c r="O584">
        <v>-45369.807159999997</v>
      </c>
      <c r="P584">
        <v>1894800</v>
      </c>
      <c r="Q584" t="s">
        <v>93</v>
      </c>
      <c r="R584">
        <v>1</v>
      </c>
      <c r="S584">
        <v>0</v>
      </c>
      <c r="T584">
        <v>2</v>
      </c>
      <c r="U584">
        <v>0</v>
      </c>
      <c r="V584">
        <v>900</v>
      </c>
      <c r="W584">
        <v>300</v>
      </c>
      <c r="X584">
        <v>114000</v>
      </c>
      <c r="Y584">
        <v>92500</v>
      </c>
      <c r="Z584">
        <v>4000000</v>
      </c>
      <c r="AA584">
        <v>2</v>
      </c>
      <c r="AC584" t="s">
        <v>680</v>
      </c>
      <c r="AD584" t="s">
        <v>571</v>
      </c>
      <c r="AE584" s="12">
        <v>44454.486111111109</v>
      </c>
      <c r="AF584">
        <v>2238.5410000000002</v>
      </c>
      <c r="AG584" s="12">
        <v>44455.392361111109</v>
      </c>
      <c r="AH584" s="8">
        <v>2231.8359999999998</v>
      </c>
      <c r="AI584" s="13">
        <v>-3.0000000000000001E-3</v>
      </c>
      <c r="AJ584">
        <v>-4751.67</v>
      </c>
      <c r="AK584" s="13">
        <v>-3.0000000000000001E-3</v>
      </c>
      <c r="AL584">
        <v>708.67520000000002</v>
      </c>
      <c r="AM584">
        <v>1586398.13</v>
      </c>
      <c r="AN584">
        <v>-2027121.35</v>
      </c>
      <c r="AO584">
        <v>50</v>
      </c>
      <c r="AP584">
        <v>-95.03</v>
      </c>
      <c r="AQ584" s="13">
        <v>-7.0000000000000001E-3</v>
      </c>
      <c r="AR584" s="13">
        <v>0.01</v>
      </c>
      <c r="AS584" t="s">
        <v>572</v>
      </c>
      <c r="AU584" s="2">
        <v>44454</v>
      </c>
      <c r="AV584" t="s">
        <v>88</v>
      </c>
      <c r="AW584">
        <v>161.65</v>
      </c>
      <c r="AX584">
        <v>157.9</v>
      </c>
      <c r="AZ584" s="2">
        <f t="shared" si="56"/>
        <v>44454</v>
      </c>
      <c r="BA584" t="s">
        <v>76</v>
      </c>
      <c r="BB584">
        <v>2238.5410000000002</v>
      </c>
      <c r="BC584" s="8">
        <v>2231.8359999999998</v>
      </c>
      <c r="BE584" t="str">
        <f t="shared" si="57"/>
        <v>SRF44454</v>
      </c>
      <c r="BF584">
        <v>1</v>
      </c>
      <c r="BH584" t="str">
        <f t="shared" si="58"/>
        <v>RECLTD44454</v>
      </c>
      <c r="BI584">
        <v>1</v>
      </c>
      <c r="BL584" t="str">
        <f t="shared" si="59"/>
        <v>RECLTD44454</v>
      </c>
      <c r="BM584">
        <v>1</v>
      </c>
      <c r="BN584">
        <f t="shared" si="60"/>
        <v>1</v>
      </c>
      <c r="BR584" t="str">
        <f t="shared" si="61"/>
        <v>SRF44454</v>
      </c>
      <c r="BS584">
        <v>1</v>
      </c>
      <c r="BT584">
        <f t="shared" si="62"/>
        <v>1</v>
      </c>
      <c r="BY584" s="12"/>
      <c r="CA584" s="12"/>
      <c r="CC584" s="13"/>
      <c r="CE584" s="13"/>
      <c r="CK584" s="13"/>
      <c r="CL584" s="13"/>
    </row>
    <row r="585" spans="1:90" x14ac:dyDescent="0.45">
      <c r="A585">
        <v>5</v>
      </c>
      <c r="B585" s="2">
        <v>44454</v>
      </c>
      <c r="C585" s="2">
        <v>44455</v>
      </c>
      <c r="D585" t="s">
        <v>27</v>
      </c>
      <c r="E585" t="s">
        <v>76</v>
      </c>
      <c r="F585" t="s">
        <v>484</v>
      </c>
      <c r="G585">
        <v>125</v>
      </c>
      <c r="H585">
        <v>250</v>
      </c>
      <c r="I585">
        <v>2</v>
      </c>
      <c r="J585">
        <v>11187.15</v>
      </c>
      <c r="K585">
        <v>2796787.5</v>
      </c>
      <c r="L585">
        <v>11164.7</v>
      </c>
      <c r="M585">
        <v>-5612.4999999997272</v>
      </c>
      <c r="N585">
        <v>519.71712750000006</v>
      </c>
      <c r="O585">
        <v>-6132.2171274997272</v>
      </c>
      <c r="P585">
        <v>2791175</v>
      </c>
      <c r="Q585" t="s">
        <v>93</v>
      </c>
      <c r="R585">
        <v>1</v>
      </c>
      <c r="S585">
        <v>0</v>
      </c>
      <c r="T585">
        <v>1</v>
      </c>
      <c r="U585">
        <v>0</v>
      </c>
      <c r="V585">
        <v>900</v>
      </c>
      <c r="W585">
        <v>300</v>
      </c>
      <c r="X585">
        <v>114000</v>
      </c>
      <c r="Y585">
        <v>92500</v>
      </c>
      <c r="Z585">
        <v>4000000</v>
      </c>
      <c r="AA585">
        <v>2</v>
      </c>
      <c r="AC585" t="s">
        <v>625</v>
      </c>
      <c r="AD585" t="s">
        <v>571</v>
      </c>
      <c r="AE585" s="12">
        <v>44454.486111111109</v>
      </c>
      <c r="AF585">
        <v>4133.8980000000001</v>
      </c>
      <c r="AG585" s="12">
        <v>44455.395833333336</v>
      </c>
      <c r="AH585" s="8">
        <v>4167.3289999999997</v>
      </c>
      <c r="AI585" s="13">
        <v>8.0999999999999996E-3</v>
      </c>
      <c r="AJ585">
        <v>12829.27</v>
      </c>
      <c r="AK585" s="13">
        <v>8.0999999999999996E-3</v>
      </c>
      <c r="AL585">
        <v>383.75360000000001</v>
      </c>
      <c r="AM585">
        <v>1586398.13</v>
      </c>
      <c r="AN585">
        <v>-2014292.08</v>
      </c>
      <c r="AO585">
        <v>51</v>
      </c>
      <c r="AP585">
        <v>251.55</v>
      </c>
      <c r="AQ585" s="13">
        <v>-7.9000000000000008E-3</v>
      </c>
      <c r="AR585" s="13">
        <v>2.69E-2</v>
      </c>
      <c r="AS585" t="s">
        <v>572</v>
      </c>
      <c r="AU585" s="2">
        <v>44454</v>
      </c>
      <c r="AV585" t="s">
        <v>76</v>
      </c>
      <c r="AW585">
        <v>11187.15</v>
      </c>
      <c r="AX585">
        <v>11164.7</v>
      </c>
      <c r="AZ585" s="2">
        <f t="shared" ref="AZ585:AZ648" si="63">DATE(YEAR(AE585),MONTH(AE585),DAY(AE585))</f>
        <v>44454</v>
      </c>
      <c r="BA585" t="s">
        <v>109</v>
      </c>
      <c r="BB585">
        <v>4133.8980000000001</v>
      </c>
      <c r="BC585" s="8">
        <v>4167.3289999999997</v>
      </c>
      <c r="BE585" t="str">
        <f t="shared" ref="BE585:BE648" si="64">CONCATENATE(BA585,AZ585)</f>
        <v>MINDTREE44454</v>
      </c>
      <c r="BF585">
        <v>1</v>
      </c>
      <c r="BH585" t="str">
        <f t="shared" ref="BH585:BH648" si="65">CONCATENATE(AV585,AU585)</f>
        <v>SRF44454</v>
      </c>
      <c r="BI585">
        <v>1</v>
      </c>
      <c r="BL585" t="str">
        <f t="shared" ref="BL585:BL648" si="66">CONCATENATE(AV585,AU585)</f>
        <v>SRF44454</v>
      </c>
      <c r="BM585">
        <v>1</v>
      </c>
      <c r="BN585">
        <f t="shared" ref="BN585:BN648" si="67">IFERROR(VLOOKUP(BL585,$BE$9:$BF$958,2,0),"ERROR")</f>
        <v>1</v>
      </c>
      <c r="BR585" t="str">
        <f t="shared" ref="BR585:BR648" si="68">CONCATENATE(BA585,AZ585)</f>
        <v>MINDTREE44454</v>
      </c>
      <c r="BS585">
        <v>1</v>
      </c>
      <c r="BT585">
        <f t="shared" ref="BT585:BT648" si="69">IFERROR(VLOOKUP(BR585,$BH$9:$BI$958,2,0),"ERROR")</f>
        <v>1</v>
      </c>
      <c r="BY585" s="12"/>
      <c r="CA585" s="12"/>
      <c r="CC585" s="13"/>
      <c r="CE585" s="13"/>
      <c r="CK585" s="13"/>
      <c r="CL585" s="13"/>
    </row>
    <row r="586" spans="1:90" x14ac:dyDescent="0.45">
      <c r="A586">
        <v>6</v>
      </c>
      <c r="B586" s="2">
        <v>44454</v>
      </c>
      <c r="C586" s="2">
        <v>44455</v>
      </c>
      <c r="D586" t="s">
        <v>27</v>
      </c>
      <c r="E586" t="s">
        <v>180</v>
      </c>
      <c r="F586" t="s">
        <v>525</v>
      </c>
      <c r="G586">
        <v>675</v>
      </c>
      <c r="H586">
        <v>3375</v>
      </c>
      <c r="I586">
        <v>5</v>
      </c>
      <c r="J586">
        <v>643.09</v>
      </c>
      <c r="K586">
        <v>2170428.75</v>
      </c>
      <c r="L586">
        <v>618.02</v>
      </c>
      <c r="M586">
        <v>-84611.250000000175</v>
      </c>
      <c r="N586">
        <v>403.89398275000002</v>
      </c>
      <c r="O586">
        <v>-85015.143982750174</v>
      </c>
      <c r="P586">
        <v>2085817.5</v>
      </c>
      <c r="Q586" t="s">
        <v>93</v>
      </c>
      <c r="R586">
        <v>3</v>
      </c>
      <c r="S586">
        <v>2</v>
      </c>
      <c r="T586">
        <v>2</v>
      </c>
      <c r="U586">
        <v>0</v>
      </c>
      <c r="V586">
        <v>900</v>
      </c>
      <c r="W586">
        <v>300</v>
      </c>
      <c r="X586">
        <v>115500</v>
      </c>
      <c r="Y586">
        <v>92500</v>
      </c>
      <c r="Z586">
        <v>4000000</v>
      </c>
      <c r="AA586">
        <v>2</v>
      </c>
      <c r="AC586" t="s">
        <v>619</v>
      </c>
      <c r="AD586" t="s">
        <v>571</v>
      </c>
      <c r="AE586" s="12">
        <v>44454.486111111109</v>
      </c>
      <c r="AF586">
        <v>161.72739999999999</v>
      </c>
      <c r="AG586" s="12">
        <v>44455.395833333336</v>
      </c>
      <c r="AH586" s="8">
        <v>157.59229999999999</v>
      </c>
      <c r="AI586" s="13">
        <v>-2.5600000000000001E-2</v>
      </c>
      <c r="AJ586">
        <v>-40561.54</v>
      </c>
      <c r="AK586" s="13">
        <v>-2.5600000000000001E-2</v>
      </c>
      <c r="AL586">
        <v>9809.0840000000007</v>
      </c>
      <c r="AM586">
        <v>1586398.13</v>
      </c>
      <c r="AN586">
        <v>-2054853.63</v>
      </c>
      <c r="AO586">
        <v>51</v>
      </c>
      <c r="AP586">
        <v>-795.32</v>
      </c>
      <c r="AQ586" s="13">
        <v>-2.5600000000000001E-2</v>
      </c>
      <c r="AR586" s="13">
        <v>8.0000000000000004E-4</v>
      </c>
      <c r="AS586" t="s">
        <v>572</v>
      </c>
      <c r="AU586" s="2">
        <v>44454</v>
      </c>
      <c r="AV586" t="s">
        <v>180</v>
      </c>
      <c r="AW586">
        <v>643.09</v>
      </c>
      <c r="AX586">
        <v>618.02</v>
      </c>
      <c r="AZ586" s="2">
        <f t="shared" si="63"/>
        <v>44454</v>
      </c>
      <c r="BA586" t="s">
        <v>88</v>
      </c>
      <c r="BB586">
        <v>161.72739999999999</v>
      </c>
      <c r="BC586" s="8">
        <v>157.59229999999999</v>
      </c>
      <c r="BE586" t="str">
        <f t="shared" si="64"/>
        <v>RECLTD44454</v>
      </c>
      <c r="BF586">
        <v>1</v>
      </c>
      <c r="BH586" t="str">
        <f t="shared" si="65"/>
        <v>STAR44454</v>
      </c>
      <c r="BI586">
        <v>1</v>
      </c>
      <c r="BL586" t="str">
        <f t="shared" si="66"/>
        <v>STAR44454</v>
      </c>
      <c r="BM586">
        <v>1</v>
      </c>
      <c r="BN586">
        <f t="shared" si="67"/>
        <v>1</v>
      </c>
      <c r="BR586" t="str">
        <f t="shared" si="68"/>
        <v>RECLTD44454</v>
      </c>
      <c r="BS586">
        <v>1</v>
      </c>
      <c r="BT586">
        <f t="shared" si="69"/>
        <v>1</v>
      </c>
      <c r="BY586" s="12"/>
      <c r="CA586" s="12"/>
      <c r="CC586" s="13"/>
      <c r="CE586" s="13"/>
      <c r="CK586" s="13"/>
      <c r="CL586" s="13"/>
    </row>
    <row r="587" spans="1:90" x14ac:dyDescent="0.45">
      <c r="A587">
        <v>7</v>
      </c>
      <c r="B587" s="2">
        <v>44454</v>
      </c>
      <c r="C587" s="2">
        <v>44455</v>
      </c>
      <c r="D587" t="s">
        <v>27</v>
      </c>
      <c r="E587" t="s">
        <v>77</v>
      </c>
      <c r="F587" t="s">
        <v>413</v>
      </c>
      <c r="G587">
        <v>6750</v>
      </c>
      <c r="H587">
        <v>13500</v>
      </c>
      <c r="I587">
        <v>2</v>
      </c>
      <c r="J587">
        <v>141.75</v>
      </c>
      <c r="K587">
        <v>1913625</v>
      </c>
      <c r="L587">
        <v>139.27500000000001</v>
      </c>
      <c r="M587">
        <v>-33412.49999999992</v>
      </c>
      <c r="N587">
        <v>366.82215250000002</v>
      </c>
      <c r="O587">
        <v>-33779.322152499917</v>
      </c>
      <c r="P587">
        <v>1880212.5</v>
      </c>
      <c r="Q587" t="s">
        <v>93</v>
      </c>
      <c r="R587">
        <v>2</v>
      </c>
      <c r="S587">
        <v>2</v>
      </c>
      <c r="T587">
        <v>2</v>
      </c>
      <c r="U587">
        <v>0</v>
      </c>
      <c r="V587">
        <v>900</v>
      </c>
      <c r="W587">
        <v>300</v>
      </c>
      <c r="X587">
        <v>115000</v>
      </c>
      <c r="Y587">
        <v>92500</v>
      </c>
      <c r="Z587">
        <v>4000000</v>
      </c>
      <c r="AA587">
        <v>2</v>
      </c>
      <c r="AC587" t="s">
        <v>609</v>
      </c>
      <c r="AD587" t="s">
        <v>571</v>
      </c>
      <c r="AE587" s="12">
        <v>44454.489583333336</v>
      </c>
      <c r="AF587">
        <v>141.77080000000001</v>
      </c>
      <c r="AG587" s="12">
        <v>44455.395833333336</v>
      </c>
      <c r="AH587" s="8">
        <v>139.0608</v>
      </c>
      <c r="AI587" s="13">
        <v>-1.9099999999999999E-2</v>
      </c>
      <c r="AJ587">
        <v>-30344.74</v>
      </c>
      <c r="AK587" s="13">
        <v>-1.9099999999999999E-2</v>
      </c>
      <c r="AL587">
        <v>11197.32</v>
      </c>
      <c r="AM587">
        <v>1587453.38</v>
      </c>
      <c r="AN587">
        <v>-2085198.36</v>
      </c>
      <c r="AO587">
        <v>50</v>
      </c>
      <c r="AP587">
        <v>-606.89</v>
      </c>
      <c r="AQ587" s="13">
        <v>-1.9099999999999999E-2</v>
      </c>
      <c r="AR587" s="13">
        <v>1.2999999999999999E-3</v>
      </c>
      <c r="AS587" t="s">
        <v>572</v>
      </c>
      <c r="AU587" s="2">
        <v>44454</v>
      </c>
      <c r="AV587" t="s">
        <v>77</v>
      </c>
      <c r="AW587">
        <v>141.75</v>
      </c>
      <c r="AX587">
        <v>139.27500000000001</v>
      </c>
      <c r="AZ587" s="2">
        <f t="shared" si="63"/>
        <v>44454</v>
      </c>
      <c r="BA587" t="s">
        <v>77</v>
      </c>
      <c r="BB587">
        <v>141.77080000000001</v>
      </c>
      <c r="BC587" s="8">
        <v>139.0608</v>
      </c>
      <c r="BE587" t="str">
        <f t="shared" si="64"/>
        <v>TATAPOWER44454</v>
      </c>
      <c r="BF587">
        <v>1</v>
      </c>
      <c r="BH587" t="str">
        <f t="shared" si="65"/>
        <v>TATAPOWER44454</v>
      </c>
      <c r="BI587">
        <v>1</v>
      </c>
      <c r="BL587" t="str">
        <f t="shared" si="66"/>
        <v>TATAPOWER44454</v>
      </c>
      <c r="BM587">
        <v>1</v>
      </c>
      <c r="BN587">
        <f t="shared" si="67"/>
        <v>1</v>
      </c>
      <c r="BR587" t="str">
        <f t="shared" si="68"/>
        <v>TATAPOWER44454</v>
      </c>
      <c r="BS587">
        <v>1</v>
      </c>
      <c r="BT587">
        <f t="shared" si="69"/>
        <v>1</v>
      </c>
      <c r="BY587" s="12"/>
      <c r="CA587" s="12"/>
      <c r="CC587" s="13"/>
      <c r="CE587" s="13"/>
      <c r="CK587" s="13"/>
      <c r="CL587" s="13"/>
    </row>
    <row r="588" spans="1:90" x14ac:dyDescent="0.45">
      <c r="A588">
        <v>1</v>
      </c>
      <c r="B588" s="2">
        <v>44455</v>
      </c>
      <c r="C588" s="2">
        <v>44456</v>
      </c>
      <c r="D588" t="s">
        <v>27</v>
      </c>
      <c r="E588" t="s">
        <v>62</v>
      </c>
      <c r="F588" t="s">
        <v>534</v>
      </c>
      <c r="G588">
        <v>2300</v>
      </c>
      <c r="H588">
        <v>4600</v>
      </c>
      <c r="I588">
        <v>2</v>
      </c>
      <c r="J588">
        <v>375.85</v>
      </c>
      <c r="K588">
        <v>1728910</v>
      </c>
      <c r="L588">
        <v>386.05</v>
      </c>
      <c r="M588">
        <v>46919.999999999949</v>
      </c>
      <c r="N588">
        <v>345.57780400000001</v>
      </c>
      <c r="O588">
        <v>46574.422195999949</v>
      </c>
      <c r="P588">
        <v>1775830</v>
      </c>
      <c r="Q588" t="s">
        <v>93</v>
      </c>
      <c r="R588">
        <v>1</v>
      </c>
      <c r="S588">
        <v>0</v>
      </c>
      <c r="T588">
        <v>1</v>
      </c>
      <c r="U588">
        <v>0</v>
      </c>
      <c r="V588">
        <v>900</v>
      </c>
      <c r="W588">
        <v>300</v>
      </c>
      <c r="X588">
        <v>114000</v>
      </c>
      <c r="Y588">
        <v>92500</v>
      </c>
      <c r="Z588">
        <v>4000000</v>
      </c>
      <c r="AA588">
        <v>2</v>
      </c>
      <c r="AC588" t="s">
        <v>723</v>
      </c>
      <c r="AD588" t="s">
        <v>571</v>
      </c>
      <c r="AE588" s="12">
        <v>44454.496527777781</v>
      </c>
      <c r="AF588">
        <v>644.24360000000001</v>
      </c>
      <c r="AG588" s="12">
        <v>44455.395833333336</v>
      </c>
      <c r="AH588" s="8">
        <v>616.78269999999998</v>
      </c>
      <c r="AI588" s="13">
        <v>-4.2599999999999999E-2</v>
      </c>
      <c r="AJ588">
        <v>-67749.05</v>
      </c>
      <c r="AK588" s="13">
        <v>-4.2599999999999999E-2</v>
      </c>
      <c r="AL588">
        <v>2467.11</v>
      </c>
      <c r="AM588">
        <v>1589419.5</v>
      </c>
      <c r="AN588">
        <v>-2152947.41</v>
      </c>
      <c r="AO588">
        <v>48</v>
      </c>
      <c r="AP588">
        <v>-1411.44</v>
      </c>
      <c r="AQ588" s="13">
        <v>-4.2599999999999999E-2</v>
      </c>
      <c r="AR588" s="13">
        <v>0</v>
      </c>
      <c r="AS588" t="s">
        <v>572</v>
      </c>
      <c r="AU588" s="2">
        <v>44455</v>
      </c>
      <c r="AV588" t="s">
        <v>62</v>
      </c>
      <c r="AW588">
        <v>375.85</v>
      </c>
      <c r="AX588">
        <v>386.05</v>
      </c>
      <c r="AZ588" s="2">
        <f t="shared" si="63"/>
        <v>44454</v>
      </c>
      <c r="BA588" t="s">
        <v>180</v>
      </c>
      <c r="BB588">
        <v>644.24360000000001</v>
      </c>
      <c r="BC588" s="8">
        <v>616.78269999999998</v>
      </c>
      <c r="BE588" t="str">
        <f t="shared" si="64"/>
        <v>STAR44454</v>
      </c>
      <c r="BF588">
        <v>1</v>
      </c>
      <c r="BH588" t="str">
        <f t="shared" si="65"/>
        <v>BIOCON44455</v>
      </c>
      <c r="BI588">
        <v>1</v>
      </c>
      <c r="BL588" t="str">
        <f t="shared" si="66"/>
        <v>BIOCON44455</v>
      </c>
      <c r="BM588">
        <v>1</v>
      </c>
      <c r="BN588">
        <f t="shared" si="67"/>
        <v>1</v>
      </c>
      <c r="BR588" t="str">
        <f t="shared" si="68"/>
        <v>STAR44454</v>
      </c>
      <c r="BS588">
        <v>1</v>
      </c>
      <c r="BT588">
        <f t="shared" si="69"/>
        <v>1</v>
      </c>
      <c r="BY588" s="12"/>
      <c r="CA588" s="12"/>
      <c r="CC588" s="13"/>
      <c r="CE588" s="13"/>
      <c r="CK588" s="13"/>
      <c r="CL588" s="13"/>
    </row>
    <row r="589" spans="1:90" x14ac:dyDescent="0.45">
      <c r="A589">
        <v>2</v>
      </c>
      <c r="B589" s="2">
        <v>44455</v>
      </c>
      <c r="C589" s="2">
        <v>44456</v>
      </c>
      <c r="D589" t="s">
        <v>27</v>
      </c>
      <c r="E589" t="s">
        <v>65</v>
      </c>
      <c r="F589" t="s">
        <v>406</v>
      </c>
      <c r="G589">
        <v>50</v>
      </c>
      <c r="H589">
        <v>150</v>
      </c>
      <c r="I589">
        <v>3</v>
      </c>
      <c r="J589">
        <v>15222.25</v>
      </c>
      <c r="K589">
        <v>2283337.5</v>
      </c>
      <c r="L589">
        <v>15277.483333329999</v>
      </c>
      <c r="M589">
        <v>8284.9999994999052</v>
      </c>
      <c r="N589">
        <v>434.57301599993775</v>
      </c>
      <c r="O589">
        <v>7850.4269834999677</v>
      </c>
      <c r="P589">
        <v>2291622.4999994999</v>
      </c>
      <c r="Q589" t="s">
        <v>93</v>
      </c>
      <c r="R589">
        <v>2</v>
      </c>
      <c r="S589">
        <v>1</v>
      </c>
      <c r="T589">
        <v>2</v>
      </c>
      <c r="U589">
        <v>0</v>
      </c>
      <c r="V589">
        <v>900</v>
      </c>
      <c r="W589">
        <v>300</v>
      </c>
      <c r="X589">
        <v>114500</v>
      </c>
      <c r="Y589">
        <v>92500</v>
      </c>
      <c r="Z589">
        <v>4000000</v>
      </c>
      <c r="AA589">
        <v>2</v>
      </c>
      <c r="AC589" t="s">
        <v>735</v>
      </c>
      <c r="AD589" t="s">
        <v>571</v>
      </c>
      <c r="AE589" s="12">
        <v>44455.486111111109</v>
      </c>
      <c r="AF589">
        <v>376.02960000000002</v>
      </c>
      <c r="AG589" s="12">
        <v>44456.392361111109</v>
      </c>
      <c r="AH589" s="8">
        <v>385.90699999999998</v>
      </c>
      <c r="AI589" s="13">
        <v>2.63E-2</v>
      </c>
      <c r="AJ589">
        <v>41224.660000000003</v>
      </c>
      <c r="AK589" s="13">
        <v>2.63E-2</v>
      </c>
      <c r="AL589">
        <v>4173.6350000000002</v>
      </c>
      <c r="AM589">
        <v>1569410.5</v>
      </c>
      <c r="AN589">
        <v>-2111722.75</v>
      </c>
      <c r="AO589">
        <v>50</v>
      </c>
      <c r="AP589">
        <v>824.49</v>
      </c>
      <c r="AQ589" s="13">
        <v>-1.34E-2</v>
      </c>
      <c r="AR589" s="13">
        <v>4.7500000000000001E-2</v>
      </c>
      <c r="AS589" t="s">
        <v>572</v>
      </c>
      <c r="AU589" s="2">
        <v>44455</v>
      </c>
      <c r="AV589" t="s">
        <v>65</v>
      </c>
      <c r="AW589">
        <v>15222.25</v>
      </c>
      <c r="AX589">
        <v>15277.483333329999</v>
      </c>
      <c r="AZ589" s="2">
        <f t="shared" si="63"/>
        <v>44455</v>
      </c>
      <c r="BA589" t="s">
        <v>62</v>
      </c>
      <c r="BB589">
        <v>376.02960000000002</v>
      </c>
      <c r="BC589" s="8">
        <v>385.90699999999998</v>
      </c>
      <c r="BE589" t="str">
        <f t="shared" si="64"/>
        <v>BIOCON44455</v>
      </c>
      <c r="BF589">
        <v>1</v>
      </c>
      <c r="BH589" t="str">
        <f t="shared" si="65"/>
        <v>BOSCHLTD44455</v>
      </c>
      <c r="BI589">
        <v>1</v>
      </c>
      <c r="BL589" t="str">
        <f t="shared" si="66"/>
        <v>BOSCHLTD44455</v>
      </c>
      <c r="BM589">
        <v>1</v>
      </c>
      <c r="BN589">
        <f t="shared" si="67"/>
        <v>1</v>
      </c>
      <c r="BR589" t="str">
        <f t="shared" si="68"/>
        <v>BIOCON44455</v>
      </c>
      <c r="BS589">
        <v>1</v>
      </c>
      <c r="BT589">
        <f t="shared" si="69"/>
        <v>1</v>
      </c>
      <c r="BY589" s="12"/>
      <c r="CA589" s="12"/>
      <c r="CC589" s="13"/>
      <c r="CE589" s="13"/>
      <c r="CK589" s="13"/>
      <c r="CL589" s="13"/>
    </row>
    <row r="590" spans="1:90" x14ac:dyDescent="0.45">
      <c r="A590">
        <v>3</v>
      </c>
      <c r="B590" s="2">
        <v>44455</v>
      </c>
      <c r="C590" s="2">
        <v>44456</v>
      </c>
      <c r="D590" t="s">
        <v>27</v>
      </c>
      <c r="E590" t="s">
        <v>181</v>
      </c>
      <c r="F590" t="s">
        <v>527</v>
      </c>
      <c r="G590">
        <v>475</v>
      </c>
      <c r="H590">
        <v>1425</v>
      </c>
      <c r="I590">
        <v>3</v>
      </c>
      <c r="J590">
        <v>1466.4</v>
      </c>
      <c r="K590">
        <v>2089620.0000000002</v>
      </c>
      <c r="L590">
        <v>1437.23333332999</v>
      </c>
      <c r="M590">
        <v>-41562.500004764312</v>
      </c>
      <c r="N590">
        <v>395.58501649940638</v>
      </c>
      <c r="O590">
        <v>-41958.085021263716</v>
      </c>
      <c r="P590">
        <v>2048057.4999952358</v>
      </c>
      <c r="Q590" t="s">
        <v>93</v>
      </c>
      <c r="R590">
        <v>2</v>
      </c>
      <c r="S590">
        <v>1</v>
      </c>
      <c r="T590">
        <v>2</v>
      </c>
      <c r="U590">
        <v>0</v>
      </c>
      <c r="V590">
        <v>900</v>
      </c>
      <c r="W590">
        <v>300</v>
      </c>
      <c r="X590">
        <v>114500</v>
      </c>
      <c r="Y590">
        <v>92500</v>
      </c>
      <c r="Z590">
        <v>4000000</v>
      </c>
      <c r="AA590">
        <v>2</v>
      </c>
      <c r="AC590" t="s">
        <v>586</v>
      </c>
      <c r="AD590" t="s">
        <v>571</v>
      </c>
      <c r="AE590" s="12">
        <v>44455.486111111109</v>
      </c>
      <c r="AF590">
        <v>274.94159999999999</v>
      </c>
      <c r="AG590" s="12">
        <v>44456.392361111109</v>
      </c>
      <c r="AH590" s="8">
        <v>269.06950000000001</v>
      </c>
      <c r="AI590" s="13">
        <v>-2.1399999999999999E-2</v>
      </c>
      <c r="AJ590">
        <v>-33518.879999999997</v>
      </c>
      <c r="AK590" s="13">
        <v>-2.1399999999999999E-2</v>
      </c>
      <c r="AL590">
        <v>5708.1589999999997</v>
      </c>
      <c r="AM590">
        <v>1569410.5</v>
      </c>
      <c r="AN590">
        <v>-2145241.63</v>
      </c>
      <c r="AO590">
        <v>50</v>
      </c>
      <c r="AP590">
        <v>-670.38</v>
      </c>
      <c r="AQ590" s="13">
        <v>-3.7999999999999999E-2</v>
      </c>
      <c r="AR590" s="13">
        <v>9.9000000000000008E-3</v>
      </c>
      <c r="AS590" t="s">
        <v>572</v>
      </c>
      <c r="AU590" s="2">
        <v>44455</v>
      </c>
      <c r="AV590" t="s">
        <v>181</v>
      </c>
      <c r="AW590">
        <v>1466.4</v>
      </c>
      <c r="AX590">
        <v>1437.23333332999</v>
      </c>
      <c r="AZ590" s="2">
        <f t="shared" si="63"/>
        <v>44455</v>
      </c>
      <c r="BA590" t="s">
        <v>156</v>
      </c>
      <c r="BB590">
        <v>274.94159999999999</v>
      </c>
      <c r="BC590" s="8">
        <v>269.06950000000001</v>
      </c>
      <c r="BE590" t="str">
        <f t="shared" si="64"/>
        <v>INDUSTOWER44455</v>
      </c>
      <c r="BF590">
        <v>1</v>
      </c>
      <c r="BH590" t="str">
        <f t="shared" si="65"/>
        <v>HAL44455</v>
      </c>
      <c r="BI590">
        <v>1</v>
      </c>
      <c r="BL590" t="str">
        <f t="shared" si="66"/>
        <v>HAL44455</v>
      </c>
      <c r="BM590">
        <v>1</v>
      </c>
      <c r="BN590">
        <f t="shared" si="67"/>
        <v>1</v>
      </c>
      <c r="BR590" t="str">
        <f t="shared" si="68"/>
        <v>INDUSTOWER44455</v>
      </c>
      <c r="BS590">
        <v>1</v>
      </c>
      <c r="BT590">
        <f t="shared" si="69"/>
        <v>1</v>
      </c>
      <c r="BY590" s="12"/>
      <c r="CA590" s="12"/>
      <c r="CC590" s="13"/>
      <c r="CE590" s="13"/>
      <c r="CK590" s="13"/>
      <c r="CL590" s="13"/>
    </row>
    <row r="591" spans="1:90" x14ac:dyDescent="0.45">
      <c r="A591">
        <v>4</v>
      </c>
      <c r="B591" s="2">
        <v>44455</v>
      </c>
      <c r="C591" s="2">
        <v>44456</v>
      </c>
      <c r="D591" t="s">
        <v>27</v>
      </c>
      <c r="E591" t="s">
        <v>58</v>
      </c>
      <c r="F591" t="s">
        <v>436</v>
      </c>
      <c r="G591">
        <v>900</v>
      </c>
      <c r="H591">
        <v>1800</v>
      </c>
      <c r="I591">
        <v>2</v>
      </c>
      <c r="J591">
        <v>1176.8</v>
      </c>
      <c r="K591">
        <v>2118240</v>
      </c>
      <c r="L591">
        <v>1129.3499999999999</v>
      </c>
      <c r="M591">
        <v>-85410.000000000087</v>
      </c>
      <c r="N591">
        <v>394.96412199999997</v>
      </c>
      <c r="O591">
        <v>-85804.964122000092</v>
      </c>
      <c r="P591">
        <v>2032829.9999999998</v>
      </c>
      <c r="Q591" t="s">
        <v>93</v>
      </c>
      <c r="R591">
        <v>2</v>
      </c>
      <c r="S591">
        <v>1</v>
      </c>
      <c r="T591">
        <v>1</v>
      </c>
      <c r="U591">
        <v>0</v>
      </c>
      <c r="V591">
        <v>900</v>
      </c>
      <c r="W591">
        <v>300</v>
      </c>
      <c r="X591">
        <v>114500</v>
      </c>
      <c r="Y591">
        <v>92500</v>
      </c>
      <c r="Z591">
        <v>4000000</v>
      </c>
      <c r="AA591">
        <v>2</v>
      </c>
      <c r="AC591" t="s">
        <v>703</v>
      </c>
      <c r="AD591" t="s">
        <v>571</v>
      </c>
      <c r="AE591" s="12">
        <v>44455.486111111109</v>
      </c>
      <c r="AF591">
        <v>231.40770000000001</v>
      </c>
      <c r="AG591" s="12">
        <v>44456.392361111109</v>
      </c>
      <c r="AH591" s="8">
        <v>233.63310000000001</v>
      </c>
      <c r="AI591" s="13">
        <v>9.5999999999999992E-3</v>
      </c>
      <c r="AJ591">
        <v>15092.7</v>
      </c>
      <c r="AK591" s="13">
        <v>9.5999999999999992E-3</v>
      </c>
      <c r="AL591">
        <v>6782.0169999999998</v>
      </c>
      <c r="AM591">
        <v>1569410.5</v>
      </c>
      <c r="AN591">
        <v>-2130148.9300000002</v>
      </c>
      <c r="AO591">
        <v>50</v>
      </c>
      <c r="AP591">
        <v>301.85000000000002</v>
      </c>
      <c r="AQ591" s="13">
        <v>-5.7000000000000002E-3</v>
      </c>
      <c r="AR591" s="13">
        <v>2.18E-2</v>
      </c>
      <c r="AS591" t="s">
        <v>572</v>
      </c>
      <c r="AU591" s="2">
        <v>44455</v>
      </c>
      <c r="AV591" t="s">
        <v>58</v>
      </c>
      <c r="AW591">
        <v>1176.8</v>
      </c>
      <c r="AX591">
        <v>1129.3499999999999</v>
      </c>
      <c r="AZ591" s="2">
        <f t="shared" si="63"/>
        <v>44455</v>
      </c>
      <c r="BA591" t="s">
        <v>149</v>
      </c>
      <c r="BB591">
        <v>231.40770000000001</v>
      </c>
      <c r="BC591" s="8">
        <v>233.63310000000001</v>
      </c>
      <c r="BE591" t="str">
        <f t="shared" si="64"/>
        <v>ITC44455</v>
      </c>
      <c r="BF591">
        <v>1</v>
      </c>
      <c r="BH591" t="str">
        <f t="shared" si="65"/>
        <v>INDUSINDBK44455</v>
      </c>
      <c r="BI591">
        <v>1</v>
      </c>
      <c r="BL591" t="str">
        <f t="shared" si="66"/>
        <v>INDUSINDBK44455</v>
      </c>
      <c r="BM591">
        <v>1</v>
      </c>
      <c r="BN591">
        <f t="shared" si="67"/>
        <v>1</v>
      </c>
      <c r="BR591" t="str">
        <f t="shared" si="68"/>
        <v>ITC44455</v>
      </c>
      <c r="BS591">
        <v>1</v>
      </c>
      <c r="BT591">
        <f t="shared" si="69"/>
        <v>1</v>
      </c>
      <c r="BY591" s="12"/>
      <c r="CA591" s="12"/>
      <c r="CC591" s="13"/>
      <c r="CE591" s="13"/>
      <c r="CK591" s="13"/>
      <c r="CL591" s="13"/>
    </row>
    <row r="592" spans="1:90" x14ac:dyDescent="0.45">
      <c r="A592">
        <v>5</v>
      </c>
      <c r="B592" s="2">
        <v>44455</v>
      </c>
      <c r="C592" s="2">
        <v>44456</v>
      </c>
      <c r="D592" t="s">
        <v>27</v>
      </c>
      <c r="E592" t="s">
        <v>156</v>
      </c>
      <c r="F592" t="s">
        <v>389</v>
      </c>
      <c r="G592">
        <v>2800</v>
      </c>
      <c r="H592">
        <v>8400</v>
      </c>
      <c r="I592">
        <v>3</v>
      </c>
      <c r="J592">
        <v>274.8</v>
      </c>
      <c r="K592">
        <v>2308320</v>
      </c>
      <c r="L592">
        <v>269.64999999999998</v>
      </c>
      <c r="M592">
        <v>-43260.000000000284</v>
      </c>
      <c r="N592">
        <v>432.37754799999999</v>
      </c>
      <c r="O592">
        <v>-43692.377548000281</v>
      </c>
      <c r="P592">
        <v>2265060</v>
      </c>
      <c r="Q592" t="s">
        <v>93</v>
      </c>
      <c r="R592">
        <v>1</v>
      </c>
      <c r="S592">
        <v>0</v>
      </c>
      <c r="T592">
        <v>1</v>
      </c>
      <c r="U592">
        <v>0</v>
      </c>
      <c r="V592">
        <v>900</v>
      </c>
      <c r="W592">
        <v>300</v>
      </c>
      <c r="X592">
        <v>114000</v>
      </c>
      <c r="Y592">
        <v>92500</v>
      </c>
      <c r="Z592">
        <v>4000000</v>
      </c>
      <c r="AA592">
        <v>2</v>
      </c>
      <c r="AC592" t="s">
        <v>654</v>
      </c>
      <c r="AD592" t="s">
        <v>571</v>
      </c>
      <c r="AE592" s="12">
        <v>44455.486111111109</v>
      </c>
      <c r="AF592">
        <v>40.498159999999999</v>
      </c>
      <c r="AG592" s="12">
        <v>44456.392361111109</v>
      </c>
      <c r="AH592" s="8">
        <v>41.055160000000001</v>
      </c>
      <c r="AI592" s="13">
        <v>1.38E-2</v>
      </c>
      <c r="AJ592">
        <v>21585.22</v>
      </c>
      <c r="AK592" s="13">
        <v>1.38E-2</v>
      </c>
      <c r="AL592">
        <v>38752.639999999999</v>
      </c>
      <c r="AM592">
        <v>1569410.5</v>
      </c>
      <c r="AN592">
        <v>-2108563.71</v>
      </c>
      <c r="AO592">
        <v>50</v>
      </c>
      <c r="AP592">
        <v>431.7</v>
      </c>
      <c r="AQ592" s="13">
        <v>-1.1999999999999999E-3</v>
      </c>
      <c r="AR592" s="13">
        <v>5.5599999999999997E-2</v>
      </c>
      <c r="AS592" t="s">
        <v>572</v>
      </c>
      <c r="AU592" s="2">
        <v>44455</v>
      </c>
      <c r="AV592" t="s">
        <v>156</v>
      </c>
      <c r="AW592">
        <v>274.8</v>
      </c>
      <c r="AX592">
        <v>269.64999999999998</v>
      </c>
      <c r="AZ592" s="2">
        <f t="shared" si="63"/>
        <v>44455</v>
      </c>
      <c r="BA592" t="s">
        <v>100</v>
      </c>
      <c r="BB592">
        <v>40.498159999999999</v>
      </c>
      <c r="BC592" s="8">
        <v>41.055160000000001</v>
      </c>
      <c r="BE592" t="str">
        <f t="shared" si="64"/>
        <v>PNB44455</v>
      </c>
      <c r="BF592">
        <v>1</v>
      </c>
      <c r="BH592" t="str">
        <f t="shared" si="65"/>
        <v>INDUSTOWER44455</v>
      </c>
      <c r="BI592">
        <v>1</v>
      </c>
      <c r="BL592" t="str">
        <f t="shared" si="66"/>
        <v>INDUSTOWER44455</v>
      </c>
      <c r="BM592">
        <v>1</v>
      </c>
      <c r="BN592">
        <f t="shared" si="67"/>
        <v>1</v>
      </c>
      <c r="BR592" t="str">
        <f t="shared" si="68"/>
        <v>PNB44455</v>
      </c>
      <c r="BS592">
        <v>1</v>
      </c>
      <c r="BT592">
        <f t="shared" si="69"/>
        <v>1</v>
      </c>
      <c r="BY592" s="12"/>
      <c r="CA592" s="12"/>
      <c r="CC592" s="13"/>
      <c r="CE592" s="13"/>
      <c r="CK592" s="13"/>
      <c r="CL592" s="13"/>
    </row>
    <row r="593" spans="1:90" x14ac:dyDescent="0.45">
      <c r="A593">
        <v>6</v>
      </c>
      <c r="B593" s="2">
        <v>44455</v>
      </c>
      <c r="C593" s="2">
        <v>44456</v>
      </c>
      <c r="D593" t="s">
        <v>27</v>
      </c>
      <c r="E593" t="s">
        <v>149</v>
      </c>
      <c r="F593" t="s">
        <v>506</v>
      </c>
      <c r="G593">
        <v>3200</v>
      </c>
      <c r="H593">
        <v>9600</v>
      </c>
      <c r="I593">
        <v>3</v>
      </c>
      <c r="J593">
        <v>231.3</v>
      </c>
      <c r="K593">
        <v>2220480</v>
      </c>
      <c r="L593">
        <v>233.88333333</v>
      </c>
      <c r="M593">
        <v>24799.999967999884</v>
      </c>
      <c r="N593">
        <v>425.99529599601283</v>
      </c>
      <c r="O593">
        <v>24374.00467200387</v>
      </c>
      <c r="P593">
        <v>2245279.9999680002</v>
      </c>
      <c r="Q593" t="s">
        <v>93</v>
      </c>
      <c r="R593">
        <v>1</v>
      </c>
      <c r="S593">
        <v>0</v>
      </c>
      <c r="T593">
        <v>1</v>
      </c>
      <c r="U593">
        <v>0</v>
      </c>
      <c r="V593">
        <v>900</v>
      </c>
      <c r="W593">
        <v>300</v>
      </c>
      <c r="X593">
        <v>114000</v>
      </c>
      <c r="Y593">
        <v>92500</v>
      </c>
      <c r="Z593">
        <v>4000000</v>
      </c>
      <c r="AA593">
        <v>2</v>
      </c>
      <c r="AC593" t="s">
        <v>634</v>
      </c>
      <c r="AD593" t="s">
        <v>571</v>
      </c>
      <c r="AE593" s="12">
        <v>44455.489583333336</v>
      </c>
      <c r="AF593">
        <v>1177.3879999999999</v>
      </c>
      <c r="AG593" s="12">
        <v>44456.392361111109</v>
      </c>
      <c r="AH593" s="8">
        <v>1129.0440000000001</v>
      </c>
      <c r="AI593" s="13">
        <v>-4.1099999999999998E-2</v>
      </c>
      <c r="AJ593">
        <v>-64433.16</v>
      </c>
      <c r="AK593" s="13">
        <v>-4.1099999999999998E-2</v>
      </c>
      <c r="AL593">
        <v>1332.806</v>
      </c>
      <c r="AM593">
        <v>1569230.13</v>
      </c>
      <c r="AN593">
        <v>-2172996.88</v>
      </c>
      <c r="AO593">
        <v>49</v>
      </c>
      <c r="AP593">
        <v>-1314.96</v>
      </c>
      <c r="AQ593" s="13">
        <v>-4.4999999999999998E-2</v>
      </c>
      <c r="AR593" s="13">
        <v>0</v>
      </c>
      <c r="AS593" t="s">
        <v>572</v>
      </c>
      <c r="AU593" s="2">
        <v>44455</v>
      </c>
      <c r="AV593" t="s">
        <v>149</v>
      </c>
      <c r="AW593">
        <v>231.3</v>
      </c>
      <c r="AX593">
        <v>233.88333333</v>
      </c>
      <c r="AZ593" s="2">
        <f t="shared" si="63"/>
        <v>44455</v>
      </c>
      <c r="BA593" t="s">
        <v>58</v>
      </c>
      <c r="BB593">
        <v>1177.3879999999999</v>
      </c>
      <c r="BC593" s="8">
        <v>1129.0440000000001</v>
      </c>
      <c r="BE593" t="str">
        <f t="shared" si="64"/>
        <v>INDUSINDBK44455</v>
      </c>
      <c r="BF593">
        <v>1</v>
      </c>
      <c r="BH593" t="str">
        <f t="shared" si="65"/>
        <v>ITC44455</v>
      </c>
      <c r="BI593">
        <v>1</v>
      </c>
      <c r="BL593" t="str">
        <f t="shared" si="66"/>
        <v>ITC44455</v>
      </c>
      <c r="BM593">
        <v>1</v>
      </c>
      <c r="BN593">
        <f t="shared" si="67"/>
        <v>1</v>
      </c>
      <c r="BR593" t="str">
        <f t="shared" si="68"/>
        <v>INDUSINDBK44455</v>
      </c>
      <c r="BS593">
        <v>1</v>
      </c>
      <c r="BT593">
        <f t="shared" si="69"/>
        <v>1</v>
      </c>
      <c r="BY593" s="12"/>
      <c r="CA593" s="12"/>
      <c r="CC593" s="13"/>
      <c r="CE593" s="13"/>
      <c r="CK593" s="13"/>
      <c r="CL593" s="13"/>
    </row>
    <row r="594" spans="1:90" x14ac:dyDescent="0.45">
      <c r="A594">
        <v>7</v>
      </c>
      <c r="B594" s="2">
        <v>44455</v>
      </c>
      <c r="C594" s="2">
        <v>44456</v>
      </c>
      <c r="D594" t="s">
        <v>27</v>
      </c>
      <c r="E594" t="s">
        <v>100</v>
      </c>
      <c r="F594" t="s">
        <v>456</v>
      </c>
      <c r="G594">
        <v>16000</v>
      </c>
      <c r="H594">
        <v>48000</v>
      </c>
      <c r="I594">
        <v>3</v>
      </c>
      <c r="J594">
        <v>40.5</v>
      </c>
      <c r="K594">
        <v>1944000</v>
      </c>
      <c r="L594">
        <v>41.1</v>
      </c>
      <c r="M594">
        <v>28800.000000000069</v>
      </c>
      <c r="N594">
        <v>379.71328</v>
      </c>
      <c r="O594">
        <v>28420.286720000069</v>
      </c>
      <c r="P594">
        <v>1972800</v>
      </c>
      <c r="Q594" t="s">
        <v>93</v>
      </c>
      <c r="R594">
        <v>1</v>
      </c>
      <c r="S594">
        <v>0</v>
      </c>
      <c r="T594">
        <v>1</v>
      </c>
      <c r="U594">
        <v>0</v>
      </c>
      <c r="V594">
        <v>900</v>
      </c>
      <c r="W594">
        <v>300</v>
      </c>
      <c r="X594">
        <v>114000</v>
      </c>
      <c r="Y594">
        <v>92500</v>
      </c>
      <c r="Z594">
        <v>4000000</v>
      </c>
      <c r="AA594">
        <v>2</v>
      </c>
      <c r="AC594" t="s">
        <v>602</v>
      </c>
      <c r="AD594" t="s">
        <v>571</v>
      </c>
      <c r="AE594" s="12">
        <v>44455.489583333336</v>
      </c>
      <c r="AF594">
        <v>15229.87</v>
      </c>
      <c r="AG594" s="12">
        <v>44456.395833333336</v>
      </c>
      <c r="AH594" s="8">
        <v>15274.86</v>
      </c>
      <c r="AI594" s="13">
        <v>3.0000000000000001E-3</v>
      </c>
      <c r="AJ594">
        <v>4635.6000000000004</v>
      </c>
      <c r="AK594" s="13">
        <v>3.0000000000000001E-3</v>
      </c>
      <c r="AL594">
        <v>103.0363</v>
      </c>
      <c r="AM594">
        <v>1569230</v>
      </c>
      <c r="AN594">
        <v>-2168361.27</v>
      </c>
      <c r="AO594">
        <v>50</v>
      </c>
      <c r="AP594">
        <v>92.71</v>
      </c>
      <c r="AQ594" s="13">
        <v>-1.0999999999999999E-2</v>
      </c>
      <c r="AR594" s="13">
        <v>1.5100000000000001E-2</v>
      </c>
      <c r="AS594" t="s">
        <v>572</v>
      </c>
      <c r="AU594" s="2">
        <v>44455</v>
      </c>
      <c r="AV594" t="s">
        <v>100</v>
      </c>
      <c r="AW594">
        <v>40.5</v>
      </c>
      <c r="AX594">
        <v>41.1</v>
      </c>
      <c r="AZ594" s="2">
        <f t="shared" si="63"/>
        <v>44455</v>
      </c>
      <c r="BA594" t="s">
        <v>65</v>
      </c>
      <c r="BB594">
        <v>15229.87</v>
      </c>
      <c r="BC594" s="8">
        <v>15274.86</v>
      </c>
      <c r="BE594" t="str">
        <f t="shared" si="64"/>
        <v>BOSCHLTD44455</v>
      </c>
      <c r="BF594">
        <v>1</v>
      </c>
      <c r="BH594" t="str">
        <f t="shared" si="65"/>
        <v>PNB44455</v>
      </c>
      <c r="BI594">
        <v>1</v>
      </c>
      <c r="BL594" t="str">
        <f t="shared" si="66"/>
        <v>PNB44455</v>
      </c>
      <c r="BM594">
        <v>1</v>
      </c>
      <c r="BN594">
        <f t="shared" si="67"/>
        <v>1</v>
      </c>
      <c r="BR594" t="str">
        <f t="shared" si="68"/>
        <v>BOSCHLTD44455</v>
      </c>
      <c r="BS594">
        <v>1</v>
      </c>
      <c r="BT594">
        <f t="shared" si="69"/>
        <v>1</v>
      </c>
      <c r="BY594" s="12"/>
      <c r="CA594" s="12"/>
      <c r="CC594" s="13"/>
      <c r="CE594" s="13"/>
      <c r="CK594" s="13"/>
      <c r="CL594" s="13"/>
    </row>
    <row r="595" spans="1:90" x14ac:dyDescent="0.45">
      <c r="A595">
        <v>1</v>
      </c>
      <c r="B595" s="2">
        <v>44456</v>
      </c>
      <c r="C595" s="2">
        <v>44459</v>
      </c>
      <c r="D595" t="s">
        <v>27</v>
      </c>
      <c r="E595" t="s">
        <v>86</v>
      </c>
      <c r="F595" t="s">
        <v>421</v>
      </c>
      <c r="G595">
        <v>500</v>
      </c>
      <c r="H595">
        <v>1000</v>
      </c>
      <c r="I595">
        <v>2</v>
      </c>
      <c r="J595">
        <v>2153.2249999999999</v>
      </c>
      <c r="K595">
        <v>2153225</v>
      </c>
      <c r="L595">
        <v>2179.4749999999999</v>
      </c>
      <c r="M595">
        <v>26250</v>
      </c>
      <c r="N595">
        <v>414.79642000000001</v>
      </c>
      <c r="O595">
        <v>25835.203580000001</v>
      </c>
      <c r="P595">
        <v>2179475</v>
      </c>
      <c r="Q595" t="s">
        <v>93</v>
      </c>
      <c r="R595">
        <v>3</v>
      </c>
      <c r="S595">
        <v>2</v>
      </c>
      <c r="T595">
        <v>2</v>
      </c>
      <c r="U595">
        <v>0</v>
      </c>
      <c r="V595">
        <v>900</v>
      </c>
      <c r="W595">
        <v>300</v>
      </c>
      <c r="X595">
        <v>115500</v>
      </c>
      <c r="Y595">
        <v>92500</v>
      </c>
      <c r="Z595">
        <v>4000000</v>
      </c>
      <c r="AA595">
        <v>2</v>
      </c>
      <c r="AC595" t="s">
        <v>728</v>
      </c>
      <c r="AD595" t="s">
        <v>571</v>
      </c>
      <c r="AE595" s="12">
        <v>44455.489583333336</v>
      </c>
      <c r="AF595">
        <v>1467.11</v>
      </c>
      <c r="AG595" s="12">
        <v>44456.395833333336</v>
      </c>
      <c r="AH595" s="8">
        <v>1437.4110000000001</v>
      </c>
      <c r="AI595" s="13">
        <v>-2.0199999999999999E-2</v>
      </c>
      <c r="AJ595">
        <v>-31766.23</v>
      </c>
      <c r="AK595" s="13">
        <v>-2.0199999999999999E-2</v>
      </c>
      <c r="AL595">
        <v>1069.606</v>
      </c>
      <c r="AM595">
        <v>1569230.13</v>
      </c>
      <c r="AN595">
        <v>-2200127.5</v>
      </c>
      <c r="AO595">
        <v>50</v>
      </c>
      <c r="AP595">
        <v>-635.32000000000005</v>
      </c>
      <c r="AQ595" s="13">
        <v>-2.52E-2</v>
      </c>
      <c r="AR595" s="13">
        <v>0</v>
      </c>
      <c r="AS595" t="s">
        <v>572</v>
      </c>
      <c r="AU595" s="2">
        <v>44456</v>
      </c>
      <c r="AV595" t="s">
        <v>86</v>
      </c>
      <c r="AW595">
        <v>2153.2249999999999</v>
      </c>
      <c r="AX595">
        <v>2179.4749999999999</v>
      </c>
      <c r="AZ595" s="2">
        <f t="shared" si="63"/>
        <v>44455</v>
      </c>
      <c r="BA595" t="s">
        <v>181</v>
      </c>
      <c r="BB595">
        <v>1467.11</v>
      </c>
      <c r="BC595" s="8">
        <v>1437.4110000000001</v>
      </c>
      <c r="BE595" t="str">
        <f t="shared" si="64"/>
        <v>HAL44455</v>
      </c>
      <c r="BF595">
        <v>1</v>
      </c>
      <c r="BH595" t="str">
        <f t="shared" si="65"/>
        <v>INDIGO44456</v>
      </c>
      <c r="BI595">
        <v>1</v>
      </c>
      <c r="BL595" t="str">
        <f t="shared" si="66"/>
        <v>INDIGO44456</v>
      </c>
      <c r="BM595">
        <v>1</v>
      </c>
      <c r="BN595">
        <f t="shared" si="67"/>
        <v>1</v>
      </c>
      <c r="BR595" t="str">
        <f t="shared" si="68"/>
        <v>HAL44455</v>
      </c>
      <c r="BS595">
        <v>1</v>
      </c>
      <c r="BT595">
        <f t="shared" si="69"/>
        <v>1</v>
      </c>
      <c r="BY595" s="12"/>
      <c r="CA595" s="12"/>
      <c r="CC595" s="13"/>
      <c r="CE595" s="13"/>
      <c r="CK595" s="13"/>
      <c r="CL595" s="13"/>
    </row>
    <row r="596" spans="1:90" x14ac:dyDescent="0.45">
      <c r="A596">
        <v>2</v>
      </c>
      <c r="B596" s="2">
        <v>44456</v>
      </c>
      <c r="C596" s="2">
        <v>44459</v>
      </c>
      <c r="D596" t="s">
        <v>27</v>
      </c>
      <c r="E596" t="s">
        <v>167</v>
      </c>
      <c r="F596" t="s">
        <v>478</v>
      </c>
      <c r="G596">
        <v>325</v>
      </c>
      <c r="H596">
        <v>650</v>
      </c>
      <c r="I596">
        <v>2</v>
      </c>
      <c r="J596">
        <v>3968.4</v>
      </c>
      <c r="K596">
        <v>2579460</v>
      </c>
      <c r="L596">
        <v>3712.55</v>
      </c>
      <c r="M596">
        <v>-166302.49999999994</v>
      </c>
      <c r="N596">
        <v>462.92334049999999</v>
      </c>
      <c r="O596">
        <v>-166765.42334049995</v>
      </c>
      <c r="P596">
        <v>2413157.5</v>
      </c>
      <c r="Q596" t="s">
        <v>93</v>
      </c>
      <c r="R596">
        <v>1</v>
      </c>
      <c r="S596">
        <v>0</v>
      </c>
      <c r="T596">
        <v>1</v>
      </c>
      <c r="U596">
        <v>0</v>
      </c>
      <c r="V596">
        <v>900</v>
      </c>
      <c r="W596">
        <v>300</v>
      </c>
      <c r="X596">
        <v>114000</v>
      </c>
      <c r="Y596">
        <v>92500</v>
      </c>
      <c r="Z596">
        <v>4000000</v>
      </c>
      <c r="AA596">
        <v>2</v>
      </c>
      <c r="AC596" t="s">
        <v>673</v>
      </c>
      <c r="AD596" t="s">
        <v>571</v>
      </c>
      <c r="AE596" s="12">
        <v>44456.486111111109</v>
      </c>
      <c r="AF596">
        <v>794.07280000000003</v>
      </c>
      <c r="AG596" s="12">
        <v>44459.392361111109</v>
      </c>
      <c r="AH596" s="8">
        <v>742.15210000000002</v>
      </c>
      <c r="AI596" s="13">
        <v>-6.54E-2</v>
      </c>
      <c r="AJ596">
        <v>-101999.43</v>
      </c>
      <c r="AK596" s="13">
        <v>-6.54E-2</v>
      </c>
      <c r="AL596">
        <v>1964.5229999999999</v>
      </c>
      <c r="AM596">
        <v>1559974.5</v>
      </c>
      <c r="AN596">
        <v>-2302126.94</v>
      </c>
      <c r="AO596">
        <v>50</v>
      </c>
      <c r="AP596">
        <v>-2039.99</v>
      </c>
      <c r="AQ596" s="13">
        <v>-6.6500000000000004E-2</v>
      </c>
      <c r="AR596" s="13">
        <v>8.9999999999999998E-4</v>
      </c>
      <c r="AS596" t="s">
        <v>572</v>
      </c>
      <c r="AU596" s="2">
        <v>44456</v>
      </c>
      <c r="AV596" t="s">
        <v>167</v>
      </c>
      <c r="AW596">
        <v>3968.4</v>
      </c>
      <c r="AX596">
        <v>3712.55</v>
      </c>
      <c r="AZ596" s="2">
        <f t="shared" si="63"/>
        <v>44456</v>
      </c>
      <c r="BA596" t="s">
        <v>167</v>
      </c>
      <c r="BB596">
        <v>794.07280000000003</v>
      </c>
      <c r="BC596" s="8">
        <v>742.15210000000002</v>
      </c>
      <c r="BE596" t="str">
        <f t="shared" si="64"/>
        <v>IRCTC44456</v>
      </c>
      <c r="BF596">
        <v>1</v>
      </c>
      <c r="BH596" t="str">
        <f t="shared" si="65"/>
        <v>IRCTC44456</v>
      </c>
      <c r="BI596">
        <v>1</v>
      </c>
      <c r="BL596" t="str">
        <f t="shared" si="66"/>
        <v>IRCTC44456</v>
      </c>
      <c r="BM596">
        <v>1</v>
      </c>
      <c r="BN596">
        <f t="shared" si="67"/>
        <v>1</v>
      </c>
      <c r="BR596" t="str">
        <f t="shared" si="68"/>
        <v>IRCTC44456</v>
      </c>
      <c r="BS596">
        <v>1</v>
      </c>
      <c r="BT596">
        <f t="shared" si="69"/>
        <v>1</v>
      </c>
      <c r="BY596" s="12"/>
      <c r="CA596" s="12"/>
      <c r="CC596" s="13"/>
      <c r="CE596" s="13"/>
      <c r="CK596" s="13"/>
      <c r="CL596" s="13"/>
    </row>
    <row r="597" spans="1:90" x14ac:dyDescent="0.45">
      <c r="A597">
        <v>3</v>
      </c>
      <c r="B597" s="2">
        <v>44456</v>
      </c>
      <c r="C597" s="2">
        <v>44459</v>
      </c>
      <c r="D597" t="s">
        <v>27</v>
      </c>
      <c r="E597" t="s">
        <v>186</v>
      </c>
      <c r="F597" t="s">
        <v>535</v>
      </c>
      <c r="G597">
        <v>300</v>
      </c>
      <c r="H597">
        <v>900</v>
      </c>
      <c r="I597">
        <v>3</v>
      </c>
      <c r="J597">
        <v>2541.85</v>
      </c>
      <c r="K597">
        <v>2287665</v>
      </c>
      <c r="L597">
        <v>2573.1999999999998</v>
      </c>
      <c r="M597">
        <v>28214.99999999992</v>
      </c>
      <c r="N597">
        <v>437.78850700000004</v>
      </c>
      <c r="O597">
        <v>27777.211492999919</v>
      </c>
      <c r="P597">
        <v>2315880</v>
      </c>
      <c r="Q597" t="s">
        <v>93</v>
      </c>
      <c r="R597">
        <v>1</v>
      </c>
      <c r="S597">
        <v>0</v>
      </c>
      <c r="T597">
        <v>1</v>
      </c>
      <c r="U597">
        <v>0</v>
      </c>
      <c r="V597">
        <v>900</v>
      </c>
      <c r="W597">
        <v>300</v>
      </c>
      <c r="X597">
        <v>114000</v>
      </c>
      <c r="Y597">
        <v>92500</v>
      </c>
      <c r="Z597">
        <v>4000000</v>
      </c>
      <c r="AA597">
        <v>2</v>
      </c>
      <c r="AC597" t="s">
        <v>736</v>
      </c>
      <c r="AD597" t="s">
        <v>571</v>
      </c>
      <c r="AE597" s="12">
        <v>44456.486111111109</v>
      </c>
      <c r="AF597">
        <v>2542.2710000000002</v>
      </c>
      <c r="AG597" s="12">
        <v>44459.392361111109</v>
      </c>
      <c r="AH597" s="8">
        <v>2571.8629999999998</v>
      </c>
      <c r="AI597" s="13">
        <v>1.1599999999999999E-2</v>
      </c>
      <c r="AJ597">
        <v>18158.09</v>
      </c>
      <c r="AK597" s="13">
        <v>1.1599999999999999E-2</v>
      </c>
      <c r="AL597">
        <v>613.61469999999997</v>
      </c>
      <c r="AM597">
        <v>1559974.5</v>
      </c>
      <c r="AN597">
        <v>-2283968.85</v>
      </c>
      <c r="AO597">
        <v>50</v>
      </c>
      <c r="AP597">
        <v>363.16</v>
      </c>
      <c r="AQ597" s="13">
        <v>-2.4500000000000001E-2</v>
      </c>
      <c r="AR597" s="13">
        <v>1.55E-2</v>
      </c>
      <c r="AS597" t="s">
        <v>572</v>
      </c>
      <c r="AU597" s="2">
        <v>44456</v>
      </c>
      <c r="AV597" t="s">
        <v>186</v>
      </c>
      <c r="AW597">
        <v>2541.85</v>
      </c>
      <c r="AX597">
        <v>2573.1999999999998</v>
      </c>
      <c r="AZ597" s="2">
        <f t="shared" si="63"/>
        <v>44456</v>
      </c>
      <c r="BA597" t="s">
        <v>186</v>
      </c>
      <c r="BB597">
        <v>2542.2710000000002</v>
      </c>
      <c r="BC597" s="8">
        <v>2571.8629999999998</v>
      </c>
      <c r="BE597" t="str">
        <f t="shared" si="64"/>
        <v>POLYCAB44456</v>
      </c>
      <c r="BF597">
        <v>1</v>
      </c>
      <c r="BH597" t="str">
        <f t="shared" si="65"/>
        <v>POLYCAB44456</v>
      </c>
      <c r="BI597">
        <v>1</v>
      </c>
      <c r="BL597" t="str">
        <f t="shared" si="66"/>
        <v>POLYCAB44456</v>
      </c>
      <c r="BM597">
        <v>1</v>
      </c>
      <c r="BN597">
        <f t="shared" si="67"/>
        <v>1</v>
      </c>
      <c r="BR597" t="str">
        <f t="shared" si="68"/>
        <v>POLYCAB44456</v>
      </c>
      <c r="BS597">
        <v>1</v>
      </c>
      <c r="BT597">
        <f t="shared" si="69"/>
        <v>1</v>
      </c>
      <c r="BY597" s="12"/>
      <c r="CA597" s="12"/>
      <c r="CC597" s="13"/>
      <c r="CE597" s="13"/>
      <c r="CK597" s="13"/>
      <c r="CL597" s="13"/>
    </row>
    <row r="598" spans="1:90" x14ac:dyDescent="0.45">
      <c r="A598">
        <v>1</v>
      </c>
      <c r="B598" s="2">
        <v>44459</v>
      </c>
      <c r="C598" s="2">
        <v>44460</v>
      </c>
      <c r="D598" t="s">
        <v>27</v>
      </c>
      <c r="E598" t="s">
        <v>71</v>
      </c>
      <c r="F598" t="s">
        <v>445</v>
      </c>
      <c r="G598">
        <v>22500</v>
      </c>
      <c r="H598">
        <v>67500</v>
      </c>
      <c r="I598">
        <v>3</v>
      </c>
      <c r="J598">
        <v>33.049999999999997</v>
      </c>
      <c r="K598">
        <v>2230875</v>
      </c>
      <c r="L598">
        <v>33.65</v>
      </c>
      <c r="M598">
        <v>40500.000000000095</v>
      </c>
      <c r="N598">
        <v>429.71035000000006</v>
      </c>
      <c r="O598">
        <v>40070.289650000093</v>
      </c>
      <c r="P598">
        <v>2271375</v>
      </c>
      <c r="Q598" t="s">
        <v>93</v>
      </c>
      <c r="R598">
        <v>1</v>
      </c>
      <c r="S598">
        <v>0</v>
      </c>
      <c r="T598">
        <v>1</v>
      </c>
      <c r="U598">
        <v>0</v>
      </c>
      <c r="V598">
        <v>900</v>
      </c>
      <c r="W598">
        <v>300</v>
      </c>
      <c r="X598">
        <v>102500</v>
      </c>
      <c r="Y598">
        <v>92500</v>
      </c>
      <c r="Z598">
        <v>4000000</v>
      </c>
      <c r="AA598">
        <v>2</v>
      </c>
      <c r="AC598" t="s">
        <v>617</v>
      </c>
      <c r="AD598" t="s">
        <v>571</v>
      </c>
      <c r="AE598" s="12">
        <v>44456.496527777781</v>
      </c>
      <c r="AF598">
        <v>2155.4029999999998</v>
      </c>
      <c r="AG598" s="12">
        <v>44459.395833333336</v>
      </c>
      <c r="AH598" s="8">
        <v>2177.8200000000002</v>
      </c>
      <c r="AI598" s="13">
        <v>1.04E-2</v>
      </c>
      <c r="AJ598">
        <v>16202.42</v>
      </c>
      <c r="AK598" s="13">
        <v>1.04E-2</v>
      </c>
      <c r="AL598">
        <v>722.77380000000005</v>
      </c>
      <c r="AM598">
        <v>1557869</v>
      </c>
      <c r="AN598">
        <v>-2267766.4300000002</v>
      </c>
      <c r="AO598">
        <v>48</v>
      </c>
      <c r="AP598">
        <v>337.55</v>
      </c>
      <c r="AQ598" s="13">
        <v>-1.18E-2</v>
      </c>
      <c r="AR598" s="13">
        <v>4.2999999999999997E-2</v>
      </c>
      <c r="AS598" t="s">
        <v>572</v>
      </c>
      <c r="AU598" s="2">
        <v>44459</v>
      </c>
      <c r="AV598" t="s">
        <v>71</v>
      </c>
      <c r="AW598">
        <v>33.049999999999997</v>
      </c>
      <c r="AX598">
        <v>33.65</v>
      </c>
      <c r="AZ598" s="2">
        <f t="shared" si="63"/>
        <v>44456</v>
      </c>
      <c r="BA598" t="s">
        <v>86</v>
      </c>
      <c r="BB598">
        <v>2155.4029999999998</v>
      </c>
      <c r="BC598" s="8">
        <v>2177.8200000000002</v>
      </c>
      <c r="BE598" t="str">
        <f t="shared" si="64"/>
        <v>INDIGO44456</v>
      </c>
      <c r="BF598">
        <v>1</v>
      </c>
      <c r="BH598" t="str">
        <f t="shared" si="65"/>
        <v>GMRINFRA44459</v>
      </c>
      <c r="BI598">
        <v>1</v>
      </c>
      <c r="BL598" t="str">
        <f t="shared" si="66"/>
        <v>GMRINFRA44459</v>
      </c>
      <c r="BM598">
        <v>1</v>
      </c>
      <c r="BN598">
        <f t="shared" si="67"/>
        <v>1</v>
      </c>
      <c r="BR598" t="str">
        <f t="shared" si="68"/>
        <v>INDIGO44456</v>
      </c>
      <c r="BS598">
        <v>1</v>
      </c>
      <c r="BT598">
        <f t="shared" si="69"/>
        <v>1</v>
      </c>
      <c r="BY598" s="12"/>
      <c r="CA598" s="12"/>
      <c r="CC598" s="13"/>
      <c r="CE598" s="13"/>
      <c r="CK598" s="13"/>
      <c r="CL598" s="13"/>
    </row>
    <row r="599" spans="1:90" x14ac:dyDescent="0.45">
      <c r="A599">
        <v>2</v>
      </c>
      <c r="B599" s="2">
        <v>44459</v>
      </c>
      <c r="C599" s="2">
        <v>44460</v>
      </c>
      <c r="D599" t="s">
        <v>27</v>
      </c>
      <c r="E599" t="s">
        <v>187</v>
      </c>
      <c r="F599" t="s">
        <v>536</v>
      </c>
      <c r="G599">
        <v>3900</v>
      </c>
      <c r="H599">
        <v>11700</v>
      </c>
      <c r="I599">
        <v>3</v>
      </c>
      <c r="J599">
        <v>166.05</v>
      </c>
      <c r="K599">
        <v>1942785.0000000002</v>
      </c>
      <c r="L599">
        <v>157.94999999999999</v>
      </c>
      <c r="M599">
        <v>-94770.000000000262</v>
      </c>
      <c r="N599">
        <v>364.11087999999995</v>
      </c>
      <c r="O599">
        <v>-95134.110880000255</v>
      </c>
      <c r="P599">
        <v>1848014.9999999998</v>
      </c>
      <c r="Q599" t="s">
        <v>93</v>
      </c>
      <c r="R599">
        <v>1</v>
      </c>
      <c r="S599">
        <v>0</v>
      </c>
      <c r="T599">
        <v>1</v>
      </c>
      <c r="U599">
        <v>0</v>
      </c>
      <c r="V599">
        <v>900</v>
      </c>
      <c r="W599">
        <v>300</v>
      </c>
      <c r="X599">
        <v>102500</v>
      </c>
      <c r="Y599">
        <v>92500</v>
      </c>
      <c r="Z599">
        <v>4000000</v>
      </c>
      <c r="AA599">
        <v>2</v>
      </c>
      <c r="AC599" t="s">
        <v>643</v>
      </c>
      <c r="AD599" t="s">
        <v>571</v>
      </c>
      <c r="AE599" s="12">
        <v>44459.434027777781</v>
      </c>
      <c r="AF599">
        <v>33.045189999999998</v>
      </c>
      <c r="AG599" s="12">
        <v>44460.392361111109</v>
      </c>
      <c r="AH599" s="8">
        <v>33.612589999999997</v>
      </c>
      <c r="AI599" s="13">
        <v>1.72E-2</v>
      </c>
      <c r="AJ599">
        <v>26553.15</v>
      </c>
      <c r="AK599" s="13">
        <v>1.72E-2</v>
      </c>
      <c r="AL599">
        <v>46797.93</v>
      </c>
      <c r="AM599">
        <v>1546446.75</v>
      </c>
      <c r="AN599">
        <v>-2241213.2799999998</v>
      </c>
      <c r="AO599">
        <v>65</v>
      </c>
      <c r="AP599">
        <v>408.51</v>
      </c>
      <c r="AQ599" s="13">
        <v>-7.4000000000000003E-3</v>
      </c>
      <c r="AR599" s="13">
        <v>6.2199999999999998E-2</v>
      </c>
      <c r="AS599" t="s">
        <v>572</v>
      </c>
      <c r="AU599" s="2">
        <v>44459</v>
      </c>
      <c r="AV599" t="s">
        <v>187</v>
      </c>
      <c r="AW599">
        <v>166.05</v>
      </c>
      <c r="AX599">
        <v>157.94999999999999</v>
      </c>
      <c r="AZ599" s="2">
        <f t="shared" si="63"/>
        <v>44459</v>
      </c>
      <c r="BA599" t="s">
        <v>71</v>
      </c>
      <c r="BB599">
        <v>33.045189999999998</v>
      </c>
      <c r="BC599" s="8">
        <v>33.612589999999997</v>
      </c>
      <c r="BE599" t="str">
        <f t="shared" si="64"/>
        <v>GMRINFRA44459</v>
      </c>
      <c r="BF599">
        <v>1</v>
      </c>
      <c r="BH599" t="str">
        <f t="shared" si="65"/>
        <v>INDHOTEL44459</v>
      </c>
      <c r="BI599">
        <v>1</v>
      </c>
      <c r="BL599" t="str">
        <f t="shared" si="66"/>
        <v>INDHOTEL44459</v>
      </c>
      <c r="BM599">
        <v>1</v>
      </c>
      <c r="BN599">
        <f t="shared" si="67"/>
        <v>1</v>
      </c>
      <c r="BR599" t="str">
        <f t="shared" si="68"/>
        <v>GMRINFRA44459</v>
      </c>
      <c r="BS599">
        <v>1</v>
      </c>
      <c r="BT599">
        <f t="shared" si="69"/>
        <v>1</v>
      </c>
      <c r="BY599" s="12"/>
      <c r="CA599" s="12"/>
      <c r="CC599" s="13"/>
      <c r="CE599" s="13"/>
      <c r="CK599" s="13"/>
      <c r="CL599" s="13"/>
    </row>
    <row r="600" spans="1:90" x14ac:dyDescent="0.45">
      <c r="A600">
        <v>3</v>
      </c>
      <c r="B600" s="2">
        <v>44459</v>
      </c>
      <c r="C600" s="2">
        <v>44460</v>
      </c>
      <c r="D600" t="s">
        <v>27</v>
      </c>
      <c r="E600" t="s">
        <v>149</v>
      </c>
      <c r="F600" t="s">
        <v>506</v>
      </c>
      <c r="G600">
        <v>3200</v>
      </c>
      <c r="H600">
        <v>9600</v>
      </c>
      <c r="I600">
        <v>3</v>
      </c>
      <c r="J600">
        <v>237.8</v>
      </c>
      <c r="K600">
        <v>2282880</v>
      </c>
      <c r="L600">
        <v>237.2</v>
      </c>
      <c r="M600">
        <v>-5760.0000000002183</v>
      </c>
      <c r="N600">
        <v>432.74559999999997</v>
      </c>
      <c r="O600">
        <v>-6192.7456000002185</v>
      </c>
      <c r="P600">
        <v>2277120</v>
      </c>
      <c r="Q600" t="s">
        <v>93</v>
      </c>
      <c r="R600">
        <v>1</v>
      </c>
      <c r="S600">
        <v>0</v>
      </c>
      <c r="T600">
        <v>1</v>
      </c>
      <c r="U600">
        <v>0</v>
      </c>
      <c r="V600">
        <v>900</v>
      </c>
      <c r="W600">
        <v>300</v>
      </c>
      <c r="X600">
        <v>102500</v>
      </c>
      <c r="Y600">
        <v>92500</v>
      </c>
      <c r="Z600">
        <v>4000000</v>
      </c>
      <c r="AA600">
        <v>2</v>
      </c>
      <c r="AC600" t="s">
        <v>737</v>
      </c>
      <c r="AD600" t="s">
        <v>571</v>
      </c>
      <c r="AE600" s="12">
        <v>44459.434027777781</v>
      </c>
      <c r="AF600">
        <v>166.083</v>
      </c>
      <c r="AG600" s="12">
        <v>44460.392361111109</v>
      </c>
      <c r="AH600" s="8">
        <v>157.89750000000001</v>
      </c>
      <c r="AI600" s="13">
        <v>-4.9299999999999997E-2</v>
      </c>
      <c r="AJ600">
        <v>-76217.56</v>
      </c>
      <c r="AK600" s="13">
        <v>-4.9299999999999997E-2</v>
      </c>
      <c r="AL600">
        <v>9311.2890000000007</v>
      </c>
      <c r="AM600">
        <v>1546446.75</v>
      </c>
      <c r="AN600">
        <v>-2317430.84</v>
      </c>
      <c r="AO600">
        <v>65</v>
      </c>
      <c r="AP600">
        <v>-1172.58</v>
      </c>
      <c r="AQ600" s="13">
        <v>-5.3199999999999997E-2</v>
      </c>
      <c r="AR600" s="13">
        <v>1.7000000000000001E-2</v>
      </c>
      <c r="AS600" t="s">
        <v>572</v>
      </c>
      <c r="AU600" s="2">
        <v>44459</v>
      </c>
      <c r="AV600" t="s">
        <v>149</v>
      </c>
      <c r="AW600">
        <v>237.8</v>
      </c>
      <c r="AX600">
        <v>237.2</v>
      </c>
      <c r="AZ600" s="2">
        <f t="shared" si="63"/>
        <v>44459</v>
      </c>
      <c r="BA600" t="s">
        <v>187</v>
      </c>
      <c r="BB600">
        <v>166.083</v>
      </c>
      <c r="BC600" s="8">
        <v>157.89750000000001</v>
      </c>
      <c r="BE600" t="str">
        <f t="shared" si="64"/>
        <v>INDHOTEL44459</v>
      </c>
      <c r="BF600">
        <v>1</v>
      </c>
      <c r="BH600" t="str">
        <f t="shared" si="65"/>
        <v>ITC44459</v>
      </c>
      <c r="BI600">
        <v>1</v>
      </c>
      <c r="BL600" t="str">
        <f t="shared" si="66"/>
        <v>ITC44459</v>
      </c>
      <c r="BM600">
        <v>1</v>
      </c>
      <c r="BN600">
        <f t="shared" si="67"/>
        <v>1</v>
      </c>
      <c r="BR600" t="str">
        <f t="shared" si="68"/>
        <v>INDHOTEL44459</v>
      </c>
      <c r="BS600">
        <v>1</v>
      </c>
      <c r="BT600">
        <f t="shared" si="69"/>
        <v>1</v>
      </c>
      <c r="BY600" s="12"/>
      <c r="CA600" s="12"/>
      <c r="CC600" s="13"/>
      <c r="CE600" s="13"/>
      <c r="CK600" s="13"/>
      <c r="CL600" s="13"/>
    </row>
    <row r="601" spans="1:90" x14ac:dyDescent="0.45">
      <c r="A601">
        <v>4</v>
      </c>
      <c r="B601" s="2">
        <v>44459</v>
      </c>
      <c r="C601" s="2">
        <v>44460</v>
      </c>
      <c r="D601" t="s">
        <v>27</v>
      </c>
      <c r="E601" t="s">
        <v>34</v>
      </c>
      <c r="F601" t="s">
        <v>479</v>
      </c>
      <c r="G601">
        <v>407</v>
      </c>
      <c r="H601">
        <v>1628</v>
      </c>
      <c r="I601">
        <v>4</v>
      </c>
      <c r="J601">
        <v>1447.05</v>
      </c>
      <c r="K601">
        <v>2355797.4</v>
      </c>
      <c r="L601">
        <v>1406.95</v>
      </c>
      <c r="M601">
        <v>-65282.79999999985</v>
      </c>
      <c r="N601">
        <v>437.66668320000008</v>
      </c>
      <c r="O601">
        <v>-65720.466683199847</v>
      </c>
      <c r="P601">
        <v>2290514.6</v>
      </c>
      <c r="Q601" t="s">
        <v>93</v>
      </c>
      <c r="R601">
        <v>1</v>
      </c>
      <c r="S601">
        <v>0</v>
      </c>
      <c r="T601">
        <v>1</v>
      </c>
      <c r="U601">
        <v>0</v>
      </c>
      <c r="V601">
        <v>900</v>
      </c>
      <c r="W601">
        <v>300</v>
      </c>
      <c r="X601">
        <v>102500</v>
      </c>
      <c r="Y601">
        <v>92500</v>
      </c>
      <c r="Z601">
        <v>4000000</v>
      </c>
      <c r="AA601">
        <v>2</v>
      </c>
      <c r="AC601" t="s">
        <v>703</v>
      </c>
      <c r="AD601" t="s">
        <v>571</v>
      </c>
      <c r="AE601" s="12">
        <v>44459.434027777781</v>
      </c>
      <c r="AF601">
        <v>237.86179999999999</v>
      </c>
      <c r="AG601" s="12">
        <v>44460.392361111109</v>
      </c>
      <c r="AH601" s="8">
        <v>237.13140000000001</v>
      </c>
      <c r="AI601" s="13">
        <v>-3.0999999999999999E-3</v>
      </c>
      <c r="AJ601">
        <v>-4748.66</v>
      </c>
      <c r="AK601" s="13">
        <v>-3.0999999999999999E-3</v>
      </c>
      <c r="AL601">
        <v>6501.451</v>
      </c>
      <c r="AM601">
        <v>1546446.63</v>
      </c>
      <c r="AN601">
        <v>-2322179.5</v>
      </c>
      <c r="AO601">
        <v>65</v>
      </c>
      <c r="AP601">
        <v>-73.06</v>
      </c>
      <c r="AQ601" s="13">
        <v>-2.2100000000000002E-2</v>
      </c>
      <c r="AR601" s="13">
        <v>2.3E-3</v>
      </c>
      <c r="AS601" t="s">
        <v>572</v>
      </c>
      <c r="AU601" s="2">
        <v>44459</v>
      </c>
      <c r="AV601" t="s">
        <v>34</v>
      </c>
      <c r="AW601">
        <v>1447.05</v>
      </c>
      <c r="AX601">
        <v>1406.95</v>
      </c>
      <c r="AZ601" s="2">
        <f t="shared" si="63"/>
        <v>44459</v>
      </c>
      <c r="BA601" t="s">
        <v>149</v>
      </c>
      <c r="BB601">
        <v>237.86179999999999</v>
      </c>
      <c r="BC601" s="8">
        <v>237.13140000000001</v>
      </c>
      <c r="BE601" t="str">
        <f t="shared" si="64"/>
        <v>ITC44459</v>
      </c>
      <c r="BF601">
        <v>1</v>
      </c>
      <c r="BH601" t="str">
        <f t="shared" si="65"/>
        <v>PVR44459</v>
      </c>
      <c r="BI601">
        <v>1</v>
      </c>
      <c r="BL601" t="str">
        <f t="shared" si="66"/>
        <v>PVR44459</v>
      </c>
      <c r="BM601">
        <v>1</v>
      </c>
      <c r="BN601">
        <f t="shared" si="67"/>
        <v>1</v>
      </c>
      <c r="BR601" t="str">
        <f t="shared" si="68"/>
        <v>ITC44459</v>
      </c>
      <c r="BS601">
        <v>1</v>
      </c>
      <c r="BT601">
        <f t="shared" si="69"/>
        <v>1</v>
      </c>
      <c r="BY601" s="12"/>
      <c r="CA601" s="12"/>
      <c r="CC601" s="13"/>
      <c r="CE601" s="13"/>
      <c r="CK601" s="13"/>
      <c r="CL601" s="13"/>
    </row>
    <row r="602" spans="1:90" x14ac:dyDescent="0.45">
      <c r="A602">
        <v>5</v>
      </c>
      <c r="B602" s="2">
        <v>44459</v>
      </c>
      <c r="C602" s="2">
        <v>44460</v>
      </c>
      <c r="D602" t="s">
        <v>27</v>
      </c>
      <c r="E602" t="s">
        <v>41</v>
      </c>
      <c r="F602" t="s">
        <v>405</v>
      </c>
      <c r="G602">
        <v>3000</v>
      </c>
      <c r="H602">
        <v>9000</v>
      </c>
      <c r="I602">
        <v>3</v>
      </c>
      <c r="J602">
        <v>262.2</v>
      </c>
      <c r="K602">
        <v>2359800</v>
      </c>
      <c r="L602">
        <v>257.7</v>
      </c>
      <c r="M602">
        <v>-40500</v>
      </c>
      <c r="N602">
        <v>441.43186000000003</v>
      </c>
      <c r="O602">
        <v>-40941.431859999997</v>
      </c>
      <c r="P602">
        <v>2319300</v>
      </c>
      <c r="Q602" t="s">
        <v>93</v>
      </c>
      <c r="R602">
        <v>1</v>
      </c>
      <c r="S602">
        <v>0</v>
      </c>
      <c r="T602">
        <v>1</v>
      </c>
      <c r="U602">
        <v>0</v>
      </c>
      <c r="V602">
        <v>900</v>
      </c>
      <c r="W602">
        <v>300</v>
      </c>
      <c r="X602">
        <v>102500</v>
      </c>
      <c r="Y602">
        <v>92500</v>
      </c>
      <c r="Z602">
        <v>4000000</v>
      </c>
      <c r="AA602">
        <v>2</v>
      </c>
      <c r="AC602" t="s">
        <v>674</v>
      </c>
      <c r="AD602" t="s">
        <v>571</v>
      </c>
      <c r="AE602" s="12">
        <v>44459.434027777781</v>
      </c>
      <c r="AF602">
        <v>1447.7739999999999</v>
      </c>
      <c r="AG602" s="12">
        <v>44460.392361111109</v>
      </c>
      <c r="AH602" s="8">
        <v>1406.2529999999999</v>
      </c>
      <c r="AI602" s="13">
        <v>-2.87E-2</v>
      </c>
      <c r="AJ602">
        <v>-44350.87</v>
      </c>
      <c r="AK602" s="13">
        <v>-2.87E-2</v>
      </c>
      <c r="AL602">
        <v>1068.155</v>
      </c>
      <c r="AM602">
        <v>1546446.75</v>
      </c>
      <c r="AN602">
        <v>-2366530.37</v>
      </c>
      <c r="AO602">
        <v>65</v>
      </c>
      <c r="AP602">
        <v>-682.32</v>
      </c>
      <c r="AQ602" s="13">
        <v>-2.92E-2</v>
      </c>
      <c r="AR602" s="13">
        <v>3.09E-2</v>
      </c>
      <c r="AS602" t="s">
        <v>572</v>
      </c>
      <c r="AU602" s="2">
        <v>44459</v>
      </c>
      <c r="AV602" t="s">
        <v>41</v>
      </c>
      <c r="AW602">
        <v>262.2</v>
      </c>
      <c r="AX602">
        <v>257.7</v>
      </c>
      <c r="AZ602" s="2">
        <f t="shared" si="63"/>
        <v>44459</v>
      </c>
      <c r="BA602" t="s">
        <v>34</v>
      </c>
      <c r="BB602">
        <v>1447.7739999999999</v>
      </c>
      <c r="BC602" s="8">
        <v>1406.2529999999999</v>
      </c>
      <c r="BE602" t="str">
        <f t="shared" si="64"/>
        <v>PVR44459</v>
      </c>
      <c r="BF602">
        <v>1</v>
      </c>
      <c r="BH602" t="str">
        <f t="shared" si="65"/>
        <v>ZEEL44459</v>
      </c>
      <c r="BI602">
        <v>1</v>
      </c>
      <c r="BL602" t="str">
        <f t="shared" si="66"/>
        <v>ZEEL44459</v>
      </c>
      <c r="BM602">
        <v>1</v>
      </c>
      <c r="BN602">
        <f t="shared" si="67"/>
        <v>1</v>
      </c>
      <c r="BR602" t="str">
        <f t="shared" si="68"/>
        <v>PVR44459</v>
      </c>
      <c r="BS602">
        <v>1</v>
      </c>
      <c r="BT602">
        <f t="shared" si="69"/>
        <v>1</v>
      </c>
      <c r="BY602" s="12"/>
      <c r="CA602" s="12"/>
      <c r="CC602" s="13"/>
      <c r="CE602" s="13"/>
      <c r="CK602" s="13"/>
      <c r="CL602" s="13"/>
    </row>
    <row r="603" spans="1:90" x14ac:dyDescent="0.45">
      <c r="A603">
        <v>1</v>
      </c>
      <c r="B603" s="2">
        <v>44461</v>
      </c>
      <c r="C603" s="2">
        <v>44462</v>
      </c>
      <c r="D603" t="s">
        <v>27</v>
      </c>
      <c r="E603" t="s">
        <v>113</v>
      </c>
      <c r="F603" t="s">
        <v>426</v>
      </c>
      <c r="G603">
        <v>2500</v>
      </c>
      <c r="H603">
        <v>10000</v>
      </c>
      <c r="I603">
        <v>4</v>
      </c>
      <c r="J603">
        <v>230.9</v>
      </c>
      <c r="K603">
        <v>2309000</v>
      </c>
      <c r="L603">
        <v>234</v>
      </c>
      <c r="M603">
        <v>30999.999999999942</v>
      </c>
      <c r="N603">
        <v>441.74540000000002</v>
      </c>
      <c r="O603">
        <v>30558.254599999942</v>
      </c>
      <c r="P603">
        <v>2340000</v>
      </c>
      <c r="Q603" t="s">
        <v>93</v>
      </c>
      <c r="R603">
        <v>2</v>
      </c>
      <c r="S603">
        <v>1</v>
      </c>
      <c r="T603">
        <v>2</v>
      </c>
      <c r="U603">
        <v>0</v>
      </c>
      <c r="V603">
        <v>900</v>
      </c>
      <c r="W603">
        <v>300</v>
      </c>
      <c r="X603">
        <v>114500</v>
      </c>
      <c r="Y603">
        <v>92500</v>
      </c>
      <c r="Z603">
        <v>4000000</v>
      </c>
      <c r="AA603">
        <v>2</v>
      </c>
      <c r="AC603" t="s">
        <v>601</v>
      </c>
      <c r="AD603" t="s">
        <v>571</v>
      </c>
      <c r="AE603" s="12">
        <v>44459.434027777781</v>
      </c>
      <c r="AF603">
        <v>262.34300000000002</v>
      </c>
      <c r="AG603" s="12">
        <v>44460.392361111109</v>
      </c>
      <c r="AH603" s="8">
        <v>257.59500000000003</v>
      </c>
      <c r="AI603" s="13">
        <v>-1.8100000000000002E-2</v>
      </c>
      <c r="AJ603">
        <v>-27988.28</v>
      </c>
      <c r="AK603" s="13">
        <v>-1.8100000000000002E-2</v>
      </c>
      <c r="AL603">
        <v>5894.7510000000002</v>
      </c>
      <c r="AM603">
        <v>1546446.75</v>
      </c>
      <c r="AN603">
        <v>-2394518.65</v>
      </c>
      <c r="AO603">
        <v>65</v>
      </c>
      <c r="AP603">
        <v>-430.59</v>
      </c>
      <c r="AQ603" s="13">
        <v>-2.9899999999999999E-2</v>
      </c>
      <c r="AR603" s="13">
        <v>2.29E-2</v>
      </c>
      <c r="AS603" t="s">
        <v>572</v>
      </c>
      <c r="AU603" s="2">
        <v>44461</v>
      </c>
      <c r="AV603" t="s">
        <v>113</v>
      </c>
      <c r="AW603">
        <v>230.9</v>
      </c>
      <c r="AX603">
        <v>234</v>
      </c>
      <c r="AZ603" s="2">
        <f t="shared" si="63"/>
        <v>44459</v>
      </c>
      <c r="BA603" t="s">
        <v>41</v>
      </c>
      <c r="BB603">
        <v>262.34300000000002</v>
      </c>
      <c r="BC603" s="8">
        <v>257.59500000000003</v>
      </c>
      <c r="BE603" t="str">
        <f t="shared" si="64"/>
        <v>ZEEL44459</v>
      </c>
      <c r="BF603">
        <v>1</v>
      </c>
      <c r="BH603" t="str">
        <f t="shared" si="65"/>
        <v>APOLLOTYRE44461</v>
      </c>
      <c r="BI603">
        <v>1</v>
      </c>
      <c r="BL603" t="str">
        <f t="shared" si="66"/>
        <v>APOLLOTYRE44461</v>
      </c>
      <c r="BM603">
        <v>1</v>
      </c>
      <c r="BN603">
        <f t="shared" si="67"/>
        <v>1</v>
      </c>
      <c r="BR603" t="str">
        <f t="shared" si="68"/>
        <v>ZEEL44459</v>
      </c>
      <c r="BS603">
        <v>1</v>
      </c>
      <c r="BT603">
        <f t="shared" si="69"/>
        <v>1</v>
      </c>
      <c r="BY603" s="12"/>
      <c r="CA603" s="12"/>
      <c r="CC603" s="13"/>
      <c r="CE603" s="13"/>
      <c r="CK603" s="13"/>
      <c r="CL603" s="13"/>
    </row>
    <row r="604" spans="1:90" x14ac:dyDescent="0.45">
      <c r="A604">
        <v>2</v>
      </c>
      <c r="B604" s="2">
        <v>44461</v>
      </c>
      <c r="C604" s="2">
        <v>44462</v>
      </c>
      <c r="D604" t="s">
        <v>27</v>
      </c>
      <c r="E604" t="s">
        <v>95</v>
      </c>
      <c r="F604" t="s">
        <v>427</v>
      </c>
      <c r="G604">
        <v>400</v>
      </c>
      <c r="H604">
        <v>800</v>
      </c>
      <c r="I604">
        <v>2</v>
      </c>
      <c r="J604">
        <v>2641.6</v>
      </c>
      <c r="K604">
        <v>2113280</v>
      </c>
      <c r="L604">
        <v>2675.5</v>
      </c>
      <c r="M604">
        <v>27120.000000000073</v>
      </c>
      <c r="N604">
        <v>408.14612799999998</v>
      </c>
      <c r="O604">
        <v>26711.853872000072</v>
      </c>
      <c r="P604">
        <v>2140400</v>
      </c>
      <c r="Q604" t="s">
        <v>93</v>
      </c>
      <c r="R604">
        <v>1</v>
      </c>
      <c r="S604">
        <v>0</v>
      </c>
      <c r="T604">
        <v>2</v>
      </c>
      <c r="U604">
        <v>0</v>
      </c>
      <c r="V604">
        <v>900</v>
      </c>
      <c r="W604">
        <v>300</v>
      </c>
      <c r="X604">
        <v>114000</v>
      </c>
      <c r="Y604">
        <v>92500</v>
      </c>
      <c r="Z604">
        <v>4000000</v>
      </c>
      <c r="AA604">
        <v>2</v>
      </c>
      <c r="AC604" t="s">
        <v>604</v>
      </c>
      <c r="AD604" t="s">
        <v>571</v>
      </c>
      <c r="AE604" s="12">
        <v>44461.486111111109</v>
      </c>
      <c r="AF604">
        <v>351.69889999999998</v>
      </c>
      <c r="AG604" s="12">
        <v>44462.392361111109</v>
      </c>
      <c r="AH604" s="8">
        <v>386.95639999999997</v>
      </c>
      <c r="AI604" s="13">
        <v>0.1002</v>
      </c>
      <c r="AJ604">
        <v>152488.57</v>
      </c>
      <c r="AK604" s="13">
        <v>0.1002</v>
      </c>
      <c r="AL604">
        <v>4324.9970000000003</v>
      </c>
      <c r="AM604">
        <v>1521096.38</v>
      </c>
      <c r="AN604">
        <v>-2242030.08</v>
      </c>
      <c r="AO604">
        <v>50</v>
      </c>
      <c r="AP604">
        <v>3049.77</v>
      </c>
      <c r="AQ604" s="13">
        <v>-2E-3</v>
      </c>
      <c r="AR604" s="13">
        <v>0.1008</v>
      </c>
      <c r="AS604" t="s">
        <v>572</v>
      </c>
      <c r="AU604" s="2">
        <v>44461</v>
      </c>
      <c r="AV604" t="s">
        <v>95</v>
      </c>
      <c r="AW604">
        <v>2641.6</v>
      </c>
      <c r="AX604">
        <v>2675.5</v>
      </c>
      <c r="AZ604" s="2">
        <f t="shared" si="63"/>
        <v>44461</v>
      </c>
      <c r="BA604" t="s">
        <v>90</v>
      </c>
      <c r="BB604">
        <v>351.69889999999998</v>
      </c>
      <c r="BC604" s="8">
        <v>386.95639999999997</v>
      </c>
      <c r="BE604" t="str">
        <f t="shared" si="64"/>
        <v>DLF44461</v>
      </c>
      <c r="BF604">
        <v>1</v>
      </c>
      <c r="BH604" t="str">
        <f t="shared" si="65"/>
        <v>BALKRISIND44461</v>
      </c>
      <c r="BI604">
        <v>1</v>
      </c>
      <c r="BL604" t="str">
        <f t="shared" si="66"/>
        <v>BALKRISIND44461</v>
      </c>
      <c r="BM604">
        <v>1</v>
      </c>
      <c r="BN604">
        <f t="shared" si="67"/>
        <v>1</v>
      </c>
      <c r="BR604" t="str">
        <f t="shared" si="68"/>
        <v>DLF44461</v>
      </c>
      <c r="BS604">
        <v>1</v>
      </c>
      <c r="BT604">
        <f t="shared" si="69"/>
        <v>1</v>
      </c>
      <c r="BY604" s="12"/>
      <c r="CA604" s="12"/>
      <c r="CC604" s="13"/>
      <c r="CE604" s="13"/>
      <c r="CK604" s="13"/>
      <c r="CL604" s="13"/>
    </row>
    <row r="605" spans="1:90" x14ac:dyDescent="0.45">
      <c r="A605">
        <v>3</v>
      </c>
      <c r="B605" s="2">
        <v>44461</v>
      </c>
      <c r="C605" s="2">
        <v>44462</v>
      </c>
      <c r="D605" t="s">
        <v>27</v>
      </c>
      <c r="E605" t="s">
        <v>90</v>
      </c>
      <c r="F605" t="s">
        <v>408</v>
      </c>
      <c r="G605">
        <v>3300</v>
      </c>
      <c r="H605">
        <v>6600</v>
      </c>
      <c r="I605">
        <v>2</v>
      </c>
      <c r="J605">
        <v>351.65</v>
      </c>
      <c r="K605">
        <v>2320890</v>
      </c>
      <c r="L605">
        <v>386.42500000000001</v>
      </c>
      <c r="M605">
        <v>229515.00000000023</v>
      </c>
      <c r="N605">
        <v>468.49215700000002</v>
      </c>
      <c r="O605">
        <v>229046.50784300023</v>
      </c>
      <c r="P605">
        <v>2550405</v>
      </c>
      <c r="Q605" t="s">
        <v>93</v>
      </c>
      <c r="R605">
        <v>1</v>
      </c>
      <c r="S605">
        <v>0</v>
      </c>
      <c r="T605">
        <v>1</v>
      </c>
      <c r="U605">
        <v>0</v>
      </c>
      <c r="V605">
        <v>900</v>
      </c>
      <c r="W605">
        <v>300</v>
      </c>
      <c r="X605">
        <v>114000</v>
      </c>
      <c r="Y605">
        <v>92500</v>
      </c>
      <c r="Z605">
        <v>4000000</v>
      </c>
      <c r="AA605">
        <v>2</v>
      </c>
      <c r="AC605" t="s">
        <v>737</v>
      </c>
      <c r="AD605" t="s">
        <v>571</v>
      </c>
      <c r="AE605" s="12">
        <v>44461.486111111109</v>
      </c>
      <c r="AF605">
        <v>172.12029999999999</v>
      </c>
      <c r="AG605" s="12">
        <v>44462.392361111109</v>
      </c>
      <c r="AH605" s="8">
        <v>182.87190000000001</v>
      </c>
      <c r="AI605" s="13">
        <v>6.25E-2</v>
      </c>
      <c r="AJ605">
        <v>95016.23</v>
      </c>
      <c r="AK605" s="13">
        <v>6.25E-2</v>
      </c>
      <c r="AL605">
        <v>8837.4030000000002</v>
      </c>
      <c r="AM605">
        <v>1521096.25</v>
      </c>
      <c r="AN605">
        <v>-2147013.86</v>
      </c>
      <c r="AO605">
        <v>50</v>
      </c>
      <c r="AP605">
        <v>1900.32</v>
      </c>
      <c r="AQ605" s="13">
        <v>-3.3E-3</v>
      </c>
      <c r="AR605" s="13">
        <v>6.25E-2</v>
      </c>
      <c r="AS605" t="s">
        <v>572</v>
      </c>
      <c r="AU605" s="2">
        <v>44461</v>
      </c>
      <c r="AV605" t="s">
        <v>90</v>
      </c>
      <c r="AW605">
        <v>351.65</v>
      </c>
      <c r="AX605">
        <v>386.42500000000001</v>
      </c>
      <c r="AZ605" s="2">
        <f t="shared" si="63"/>
        <v>44461</v>
      </c>
      <c r="BA605" t="s">
        <v>187</v>
      </c>
      <c r="BB605">
        <v>172.12029999999999</v>
      </c>
      <c r="BC605" s="8">
        <v>182.87190000000001</v>
      </c>
      <c r="BE605" t="str">
        <f t="shared" si="64"/>
        <v>INDHOTEL44461</v>
      </c>
      <c r="BF605">
        <v>1</v>
      </c>
      <c r="BH605" t="str">
        <f t="shared" si="65"/>
        <v>DLF44461</v>
      </c>
      <c r="BI605">
        <v>1</v>
      </c>
      <c r="BL605" t="str">
        <f t="shared" si="66"/>
        <v>DLF44461</v>
      </c>
      <c r="BM605">
        <v>1</v>
      </c>
      <c r="BN605">
        <f t="shared" si="67"/>
        <v>1</v>
      </c>
      <c r="BR605" t="str">
        <f t="shared" si="68"/>
        <v>INDHOTEL44461</v>
      </c>
      <c r="BS605">
        <v>1</v>
      </c>
      <c r="BT605">
        <f t="shared" si="69"/>
        <v>1</v>
      </c>
      <c r="BY605" s="12"/>
      <c r="CA605" s="12"/>
      <c r="CC605" s="13"/>
      <c r="CE605" s="13"/>
      <c r="CK605" s="13"/>
      <c r="CL605" s="13"/>
    </row>
    <row r="606" spans="1:90" x14ac:dyDescent="0.45">
      <c r="A606">
        <v>4</v>
      </c>
      <c r="B606" s="2">
        <v>44461</v>
      </c>
      <c r="C606" s="2">
        <v>44462</v>
      </c>
      <c r="D606" t="s">
        <v>27</v>
      </c>
      <c r="E606" t="s">
        <v>187</v>
      </c>
      <c r="F606" t="s">
        <v>536</v>
      </c>
      <c r="G606">
        <v>3900</v>
      </c>
      <c r="H606">
        <v>11700</v>
      </c>
      <c r="I606">
        <v>3</v>
      </c>
      <c r="J606">
        <v>172.05</v>
      </c>
      <c r="K606">
        <v>2012985.0000000002</v>
      </c>
      <c r="L606">
        <v>182.55</v>
      </c>
      <c r="M606">
        <v>122850</v>
      </c>
      <c r="N606">
        <v>403.10417200000006</v>
      </c>
      <c r="O606">
        <v>122446.89582799999</v>
      </c>
      <c r="P606">
        <v>2135835</v>
      </c>
      <c r="Q606" t="s">
        <v>93</v>
      </c>
      <c r="R606">
        <v>1</v>
      </c>
      <c r="S606">
        <v>0</v>
      </c>
      <c r="T606">
        <v>1</v>
      </c>
      <c r="U606">
        <v>0</v>
      </c>
      <c r="V606">
        <v>900</v>
      </c>
      <c r="W606">
        <v>300</v>
      </c>
      <c r="X606">
        <v>114000</v>
      </c>
      <c r="Y606">
        <v>92500</v>
      </c>
      <c r="Z606">
        <v>4000000</v>
      </c>
      <c r="AA606">
        <v>2</v>
      </c>
      <c r="AC606" t="s">
        <v>625</v>
      </c>
      <c r="AD606" t="s">
        <v>571</v>
      </c>
      <c r="AE606" s="12">
        <v>44461.486111111109</v>
      </c>
      <c r="AF606">
        <v>4525.1080000000002</v>
      </c>
      <c r="AG606" s="12">
        <v>44462.392361111109</v>
      </c>
      <c r="AH606" s="8">
        <v>4542.7280000000001</v>
      </c>
      <c r="AI606" s="13">
        <v>3.8999999999999998E-3</v>
      </c>
      <c r="AJ606">
        <v>5922.89</v>
      </c>
      <c r="AK606" s="13">
        <v>3.8999999999999998E-3</v>
      </c>
      <c r="AL606">
        <v>336.14580000000001</v>
      </c>
      <c r="AM606">
        <v>1521096.25</v>
      </c>
      <c r="AN606">
        <v>-2141090.9700000002</v>
      </c>
      <c r="AO606">
        <v>50</v>
      </c>
      <c r="AP606">
        <v>118.46</v>
      </c>
      <c r="AQ606" s="13">
        <v>-8.8999999999999999E-3</v>
      </c>
      <c r="AR606" s="13">
        <v>1.49E-2</v>
      </c>
      <c r="AS606" t="s">
        <v>572</v>
      </c>
      <c r="AU606" s="2">
        <v>44461</v>
      </c>
      <c r="AV606" t="s">
        <v>187</v>
      </c>
      <c r="AW606">
        <v>172.05</v>
      </c>
      <c r="AX606">
        <v>182.55</v>
      </c>
      <c r="AZ606" s="2">
        <f t="shared" si="63"/>
        <v>44461</v>
      </c>
      <c r="BA606" t="s">
        <v>109</v>
      </c>
      <c r="BB606">
        <v>4525.1080000000002</v>
      </c>
      <c r="BC606" s="8">
        <v>4542.7280000000001</v>
      </c>
      <c r="BE606" t="str">
        <f t="shared" si="64"/>
        <v>MINDTREE44461</v>
      </c>
      <c r="BF606">
        <v>1</v>
      </c>
      <c r="BH606" t="str">
        <f t="shared" si="65"/>
        <v>INDHOTEL44461</v>
      </c>
      <c r="BI606">
        <v>1</v>
      </c>
      <c r="BL606" t="str">
        <f t="shared" si="66"/>
        <v>INDHOTEL44461</v>
      </c>
      <c r="BM606">
        <v>1</v>
      </c>
      <c r="BN606">
        <f t="shared" si="67"/>
        <v>1</v>
      </c>
      <c r="BR606" t="str">
        <f t="shared" si="68"/>
        <v>MINDTREE44461</v>
      </c>
      <c r="BS606">
        <v>1</v>
      </c>
      <c r="BT606">
        <f t="shared" si="69"/>
        <v>1</v>
      </c>
      <c r="BY606" s="12"/>
      <c r="CA606" s="12"/>
      <c r="CC606" s="13"/>
      <c r="CE606" s="13"/>
      <c r="CK606" s="13"/>
      <c r="CL606" s="13"/>
    </row>
    <row r="607" spans="1:90" x14ac:dyDescent="0.45">
      <c r="A607">
        <v>5</v>
      </c>
      <c r="B607" s="2">
        <v>44461</v>
      </c>
      <c r="C607" s="2">
        <v>44462</v>
      </c>
      <c r="D607" t="s">
        <v>27</v>
      </c>
      <c r="E607" t="s">
        <v>183</v>
      </c>
      <c r="F607" t="s">
        <v>531</v>
      </c>
      <c r="G607">
        <v>75</v>
      </c>
      <c r="H607">
        <v>225</v>
      </c>
      <c r="I607">
        <v>3</v>
      </c>
      <c r="J607">
        <v>8699.7833333300005</v>
      </c>
      <c r="K607">
        <v>1957451.2499992501</v>
      </c>
      <c r="L607">
        <v>8615.15</v>
      </c>
      <c r="M607">
        <v>-19042.499999250183</v>
      </c>
      <c r="N607">
        <v>376.02805599996651</v>
      </c>
      <c r="O607">
        <v>-19418.52805525015</v>
      </c>
      <c r="P607">
        <v>1938408.75</v>
      </c>
      <c r="Q607" t="s">
        <v>93</v>
      </c>
      <c r="R607">
        <v>3</v>
      </c>
      <c r="S607">
        <v>2</v>
      </c>
      <c r="T607">
        <v>1</v>
      </c>
      <c r="U607">
        <v>0</v>
      </c>
      <c r="V607">
        <v>900</v>
      </c>
      <c r="W607">
        <v>300</v>
      </c>
      <c r="X607">
        <v>115500</v>
      </c>
      <c r="Y607">
        <v>92500</v>
      </c>
      <c r="Z607">
        <v>4000000</v>
      </c>
      <c r="AA607">
        <v>2</v>
      </c>
      <c r="AC607" t="s">
        <v>723</v>
      </c>
      <c r="AD607" t="s">
        <v>571</v>
      </c>
      <c r="AE607" s="12">
        <v>44461.486111111109</v>
      </c>
      <c r="AF607">
        <v>626.81320000000005</v>
      </c>
      <c r="AG607" s="12">
        <v>44462.392361111109</v>
      </c>
      <c r="AH607" s="8">
        <v>619.00980000000004</v>
      </c>
      <c r="AI607" s="13">
        <v>-1.24E-2</v>
      </c>
      <c r="AJ607">
        <v>-18936.62</v>
      </c>
      <c r="AK607" s="13">
        <v>-1.24E-2</v>
      </c>
      <c r="AL607">
        <v>2426.7139999999999</v>
      </c>
      <c r="AM607">
        <v>1521096.25</v>
      </c>
      <c r="AN607">
        <v>-2160027.58</v>
      </c>
      <c r="AO607">
        <v>50</v>
      </c>
      <c r="AP607">
        <v>-378.73</v>
      </c>
      <c r="AQ607" s="13">
        <v>-1.6E-2</v>
      </c>
      <c r="AR607" s="13">
        <v>1.2200000000000001E-2</v>
      </c>
      <c r="AS607" t="s">
        <v>572</v>
      </c>
      <c r="AU607" s="2">
        <v>44461</v>
      </c>
      <c r="AV607" t="s">
        <v>183</v>
      </c>
      <c r="AW607">
        <v>8699.7833333300005</v>
      </c>
      <c r="AX607">
        <v>8615.15</v>
      </c>
      <c r="AZ607" s="2">
        <f t="shared" si="63"/>
        <v>44461</v>
      </c>
      <c r="BA607" t="s">
        <v>180</v>
      </c>
      <c r="BB607">
        <v>626.81320000000005</v>
      </c>
      <c r="BC607" s="8">
        <v>619.00980000000004</v>
      </c>
      <c r="BE607" t="str">
        <f t="shared" si="64"/>
        <v>STAR44461</v>
      </c>
      <c r="BF607">
        <v>1</v>
      </c>
      <c r="BH607" t="str">
        <f t="shared" si="65"/>
        <v>INDIAMART44461</v>
      </c>
      <c r="BI607">
        <v>1</v>
      </c>
      <c r="BL607" t="str">
        <f t="shared" si="66"/>
        <v>INDIAMART44461</v>
      </c>
      <c r="BM607">
        <v>1</v>
      </c>
      <c r="BN607">
        <f t="shared" si="67"/>
        <v>1</v>
      </c>
      <c r="BR607" t="str">
        <f t="shared" si="68"/>
        <v>STAR44461</v>
      </c>
      <c r="BS607">
        <v>1</v>
      </c>
      <c r="BT607">
        <f t="shared" si="69"/>
        <v>1</v>
      </c>
      <c r="BY607" s="12"/>
      <c r="CA607" s="12"/>
      <c r="CC607" s="13"/>
      <c r="CE607" s="13"/>
      <c r="CK607" s="13"/>
      <c r="CL607" s="13"/>
    </row>
    <row r="608" spans="1:90" x14ac:dyDescent="0.45">
      <c r="A608">
        <v>6</v>
      </c>
      <c r="B608" s="2">
        <v>44461</v>
      </c>
      <c r="C608" s="2">
        <v>44462</v>
      </c>
      <c r="D608" t="s">
        <v>27</v>
      </c>
      <c r="E608" t="s">
        <v>109</v>
      </c>
      <c r="F608" t="s">
        <v>429</v>
      </c>
      <c r="G608">
        <v>400</v>
      </c>
      <c r="H608">
        <v>400</v>
      </c>
      <c r="I608">
        <v>1</v>
      </c>
      <c r="J608">
        <v>4522.8</v>
      </c>
      <c r="K608">
        <v>1809120</v>
      </c>
      <c r="L608">
        <v>4538</v>
      </c>
      <c r="M608">
        <v>6079.9999999999272</v>
      </c>
      <c r="N608">
        <v>354.06067199999995</v>
      </c>
      <c r="O608">
        <v>5725.9393279999276</v>
      </c>
      <c r="P608">
        <v>1815200</v>
      </c>
      <c r="Q608" t="s">
        <v>93</v>
      </c>
      <c r="R608">
        <v>1</v>
      </c>
      <c r="S608">
        <v>0</v>
      </c>
      <c r="T608">
        <v>2</v>
      </c>
      <c r="U608">
        <v>0</v>
      </c>
      <c r="V608">
        <v>900</v>
      </c>
      <c r="W608">
        <v>300</v>
      </c>
      <c r="X608">
        <v>114000</v>
      </c>
      <c r="Y608">
        <v>92500</v>
      </c>
      <c r="Z608">
        <v>4000000</v>
      </c>
      <c r="AA608">
        <v>2</v>
      </c>
      <c r="AC608" t="s">
        <v>719</v>
      </c>
      <c r="AD608" t="s">
        <v>571</v>
      </c>
      <c r="AE608" s="12">
        <v>44461.486111111109</v>
      </c>
      <c r="AF608">
        <v>1515.57</v>
      </c>
      <c r="AG608" s="12">
        <v>44462.392361111109</v>
      </c>
      <c r="AH608" s="8">
        <v>1511.7270000000001</v>
      </c>
      <c r="AI608" s="13">
        <v>-2.5000000000000001E-3</v>
      </c>
      <c r="AJ608">
        <v>-3857.01</v>
      </c>
      <c r="AK608" s="13">
        <v>-2.5000000000000001E-3</v>
      </c>
      <c r="AL608">
        <v>1003.646</v>
      </c>
      <c r="AM608">
        <v>1521096.25</v>
      </c>
      <c r="AN608">
        <v>-2163884.6</v>
      </c>
      <c r="AO608">
        <v>50</v>
      </c>
      <c r="AP608">
        <v>-77.14</v>
      </c>
      <c r="AQ608" s="13">
        <v>-6.4000000000000003E-3</v>
      </c>
      <c r="AR608" s="13">
        <v>1.2E-2</v>
      </c>
      <c r="AS608" t="s">
        <v>572</v>
      </c>
      <c r="AU608" s="2">
        <v>44461</v>
      </c>
      <c r="AV608" t="s">
        <v>109</v>
      </c>
      <c r="AW608">
        <v>4522.8</v>
      </c>
      <c r="AX608">
        <v>4538</v>
      </c>
      <c r="AZ608" s="2">
        <f t="shared" si="63"/>
        <v>44461</v>
      </c>
      <c r="BA608" t="s">
        <v>130</v>
      </c>
      <c r="BB608">
        <v>1515.57</v>
      </c>
      <c r="BC608" s="8">
        <v>1511.7270000000001</v>
      </c>
      <c r="BE608" t="str">
        <f t="shared" si="64"/>
        <v>TECHM44461</v>
      </c>
      <c r="BF608">
        <v>1</v>
      </c>
      <c r="BH608" t="str">
        <f t="shared" si="65"/>
        <v>MINDTREE44461</v>
      </c>
      <c r="BI608">
        <v>1</v>
      </c>
      <c r="BL608" t="str">
        <f t="shared" si="66"/>
        <v>MINDTREE44461</v>
      </c>
      <c r="BM608">
        <v>1</v>
      </c>
      <c r="BN608">
        <f t="shared" si="67"/>
        <v>1</v>
      </c>
      <c r="BR608" t="str">
        <f t="shared" si="68"/>
        <v>TECHM44461</v>
      </c>
      <c r="BS608">
        <v>1</v>
      </c>
      <c r="BT608">
        <f t="shared" si="69"/>
        <v>1</v>
      </c>
      <c r="BY608" s="12"/>
      <c r="CA608" s="12"/>
      <c r="CC608" s="13"/>
      <c r="CE608" s="13"/>
      <c r="CK608" s="13"/>
      <c r="CL608" s="13"/>
    </row>
    <row r="609" spans="1:90" x14ac:dyDescent="0.45">
      <c r="A609">
        <v>7</v>
      </c>
      <c r="B609" s="2">
        <v>44461</v>
      </c>
      <c r="C609" s="2">
        <v>44462</v>
      </c>
      <c r="D609" t="s">
        <v>27</v>
      </c>
      <c r="E609" t="s">
        <v>180</v>
      </c>
      <c r="F609" t="s">
        <v>525</v>
      </c>
      <c r="G609">
        <v>675</v>
      </c>
      <c r="H609">
        <v>3375</v>
      </c>
      <c r="I609">
        <v>5</v>
      </c>
      <c r="J609">
        <v>626.5</v>
      </c>
      <c r="K609">
        <v>2114437.5</v>
      </c>
      <c r="L609">
        <v>613.42999999999995</v>
      </c>
      <c r="M609">
        <v>-44111.250000000167</v>
      </c>
      <c r="N609">
        <v>399.46656324999998</v>
      </c>
      <c r="O609">
        <v>-44510.716563250164</v>
      </c>
      <c r="P609">
        <v>2070326.2499999998</v>
      </c>
      <c r="Q609" t="s">
        <v>93</v>
      </c>
      <c r="R609">
        <v>1</v>
      </c>
      <c r="S609">
        <v>0</v>
      </c>
      <c r="T609">
        <v>2</v>
      </c>
      <c r="U609">
        <v>0</v>
      </c>
      <c r="V609">
        <v>900</v>
      </c>
      <c r="W609">
        <v>300</v>
      </c>
      <c r="X609">
        <v>114000</v>
      </c>
      <c r="Y609">
        <v>92500</v>
      </c>
      <c r="Z609">
        <v>4000000</v>
      </c>
      <c r="AA609">
        <v>2</v>
      </c>
      <c r="AC609" t="s">
        <v>601</v>
      </c>
      <c r="AD609" t="s">
        <v>571</v>
      </c>
      <c r="AE609" s="12">
        <v>44461.489583333336</v>
      </c>
      <c r="AF609">
        <v>306.81900000000002</v>
      </c>
      <c r="AG609" s="12">
        <v>44462.392361111109</v>
      </c>
      <c r="AH609" s="8">
        <v>349.24829999999997</v>
      </c>
      <c r="AI609" s="13">
        <v>0.13830000000000001</v>
      </c>
      <c r="AJ609">
        <v>210663.55</v>
      </c>
      <c r="AK609" s="13">
        <v>0.13830000000000001</v>
      </c>
      <c r="AL609">
        <v>4965.049</v>
      </c>
      <c r="AM609">
        <v>1523371.13</v>
      </c>
      <c r="AN609">
        <v>-1953221.05</v>
      </c>
      <c r="AO609">
        <v>49</v>
      </c>
      <c r="AP609">
        <v>4299.26</v>
      </c>
      <c r="AQ609" s="13">
        <v>-6.9999999999999999E-4</v>
      </c>
      <c r="AR609" s="13">
        <v>0.18310000000000001</v>
      </c>
      <c r="AS609" t="s">
        <v>572</v>
      </c>
      <c r="AU609" s="2">
        <v>44461</v>
      </c>
      <c r="AV609" t="s">
        <v>180</v>
      </c>
      <c r="AW609">
        <v>626.5</v>
      </c>
      <c r="AX609">
        <v>613.42999999999995</v>
      </c>
      <c r="AZ609" s="2">
        <f t="shared" si="63"/>
        <v>44461</v>
      </c>
      <c r="BA609" t="s">
        <v>41</v>
      </c>
      <c r="BB609">
        <v>306.81900000000002</v>
      </c>
      <c r="BC609" s="8">
        <v>349.24829999999997</v>
      </c>
      <c r="BE609" t="str">
        <f t="shared" si="64"/>
        <v>ZEEL44461</v>
      </c>
      <c r="BF609">
        <v>1</v>
      </c>
      <c r="BH609" t="str">
        <f t="shared" si="65"/>
        <v>STAR44461</v>
      </c>
      <c r="BI609">
        <v>1</v>
      </c>
      <c r="BL609" t="str">
        <f t="shared" si="66"/>
        <v>STAR44461</v>
      </c>
      <c r="BM609">
        <v>1</v>
      </c>
      <c r="BN609">
        <f t="shared" si="67"/>
        <v>1</v>
      </c>
      <c r="BR609" t="str">
        <f t="shared" si="68"/>
        <v>ZEEL44461</v>
      </c>
      <c r="BS609">
        <v>1</v>
      </c>
      <c r="BT609">
        <f t="shared" si="69"/>
        <v>1</v>
      </c>
      <c r="BY609" s="12"/>
      <c r="CA609" s="12"/>
      <c r="CC609" s="13"/>
      <c r="CE609" s="13"/>
      <c r="CK609" s="13"/>
      <c r="CL609" s="13"/>
    </row>
    <row r="610" spans="1:90" x14ac:dyDescent="0.45">
      <c r="A610">
        <v>8</v>
      </c>
      <c r="B610" s="2">
        <v>44461</v>
      </c>
      <c r="C610" s="2">
        <v>44462</v>
      </c>
      <c r="D610" t="s">
        <v>27</v>
      </c>
      <c r="E610" t="s">
        <v>130</v>
      </c>
      <c r="F610" t="s">
        <v>521</v>
      </c>
      <c r="G610">
        <v>600</v>
      </c>
      <c r="H610">
        <v>1200</v>
      </c>
      <c r="I610">
        <v>2</v>
      </c>
      <c r="J610">
        <v>1514.55</v>
      </c>
      <c r="K610">
        <v>1817460</v>
      </c>
      <c r="L610">
        <v>1512</v>
      </c>
      <c r="M610">
        <v>-3059.9999999999454</v>
      </c>
      <c r="N610">
        <v>354.33295600000002</v>
      </c>
      <c r="O610">
        <v>-3414.3329559999456</v>
      </c>
      <c r="P610">
        <v>1814400</v>
      </c>
      <c r="Q610" t="s">
        <v>93</v>
      </c>
      <c r="R610">
        <v>1</v>
      </c>
      <c r="S610">
        <v>0</v>
      </c>
      <c r="T610">
        <v>1</v>
      </c>
      <c r="U610">
        <v>0</v>
      </c>
      <c r="V610">
        <v>900</v>
      </c>
      <c r="W610">
        <v>300</v>
      </c>
      <c r="X610">
        <v>114000</v>
      </c>
      <c r="Y610">
        <v>92500</v>
      </c>
      <c r="Z610">
        <v>4000000</v>
      </c>
      <c r="AA610">
        <v>2</v>
      </c>
      <c r="AC610" t="s">
        <v>623</v>
      </c>
      <c r="AD610" t="s">
        <v>571</v>
      </c>
      <c r="AE610" s="12">
        <v>44461.486111111109</v>
      </c>
      <c r="AF610">
        <v>2642.9169999999999</v>
      </c>
      <c r="AG610" s="12">
        <v>44462.395833333336</v>
      </c>
      <c r="AH610" s="8">
        <v>2672.8240000000001</v>
      </c>
      <c r="AI610" s="13">
        <v>1.1299999999999999E-2</v>
      </c>
      <c r="AJ610">
        <v>17212.580000000002</v>
      </c>
      <c r="AK610" s="13">
        <v>1.1299999999999999E-2</v>
      </c>
      <c r="AL610">
        <v>575.53700000000003</v>
      </c>
      <c r="AM610">
        <v>1521096.38</v>
      </c>
      <c r="AN610">
        <v>-1936008.47</v>
      </c>
      <c r="AO610">
        <v>51</v>
      </c>
      <c r="AP610">
        <v>337.5</v>
      </c>
      <c r="AQ610" s="13">
        <v>-1.6999999999999999E-3</v>
      </c>
      <c r="AR610" s="13">
        <v>3.2599999999999997E-2</v>
      </c>
      <c r="AS610" t="s">
        <v>572</v>
      </c>
      <c r="AU610" s="2">
        <v>44461</v>
      </c>
      <c r="AV610" t="s">
        <v>130</v>
      </c>
      <c r="AW610">
        <v>1514.55</v>
      </c>
      <c r="AX610">
        <v>1512</v>
      </c>
      <c r="AZ610" s="2">
        <f t="shared" si="63"/>
        <v>44461</v>
      </c>
      <c r="BA610" t="s">
        <v>95</v>
      </c>
      <c r="BB610">
        <v>2642.9169999999999</v>
      </c>
      <c r="BC610" s="8">
        <v>2672.8240000000001</v>
      </c>
      <c r="BE610" t="str">
        <f t="shared" si="64"/>
        <v>BALKRISIND44461</v>
      </c>
      <c r="BF610">
        <v>1</v>
      </c>
      <c r="BH610" t="str">
        <f t="shared" si="65"/>
        <v>TECHM44461</v>
      </c>
      <c r="BI610">
        <v>1</v>
      </c>
      <c r="BL610" t="str">
        <f t="shared" si="66"/>
        <v>TECHM44461</v>
      </c>
      <c r="BM610">
        <v>1</v>
      </c>
      <c r="BN610">
        <f t="shared" si="67"/>
        <v>1</v>
      </c>
      <c r="BR610" t="str">
        <f t="shared" si="68"/>
        <v>BALKRISIND44461</v>
      </c>
      <c r="BS610">
        <v>1</v>
      </c>
      <c r="BT610">
        <f t="shared" si="69"/>
        <v>1</v>
      </c>
      <c r="BY610" s="12"/>
      <c r="CA610" s="12"/>
      <c r="CC610" s="13"/>
      <c r="CE610" s="13"/>
      <c r="CK610" s="13"/>
      <c r="CL610" s="13"/>
    </row>
    <row r="611" spans="1:90" x14ac:dyDescent="0.45">
      <c r="A611">
        <v>9</v>
      </c>
      <c r="B611" s="2">
        <v>44461</v>
      </c>
      <c r="C611" s="2">
        <v>44462</v>
      </c>
      <c r="D611" t="s">
        <v>27</v>
      </c>
      <c r="E611" t="s">
        <v>41</v>
      </c>
      <c r="F611" t="s">
        <v>405</v>
      </c>
      <c r="G611">
        <v>3000</v>
      </c>
      <c r="H611">
        <v>6000</v>
      </c>
      <c r="I611">
        <v>2</v>
      </c>
      <c r="J611">
        <v>306.64999999999998</v>
      </c>
      <c r="K611">
        <v>1839899.9999999998</v>
      </c>
      <c r="L611">
        <v>351.1</v>
      </c>
      <c r="M611">
        <v>266700.00000000029</v>
      </c>
      <c r="N611">
        <v>391.74190000000004</v>
      </c>
      <c r="O611">
        <v>266308.25810000027</v>
      </c>
      <c r="P611">
        <v>2106600</v>
      </c>
      <c r="Q611" t="s">
        <v>93</v>
      </c>
      <c r="R611">
        <v>2</v>
      </c>
      <c r="S611">
        <v>1</v>
      </c>
      <c r="T611">
        <v>1</v>
      </c>
      <c r="U611">
        <v>0</v>
      </c>
      <c r="V611">
        <v>900</v>
      </c>
      <c r="W611">
        <v>300</v>
      </c>
      <c r="X611">
        <v>114500</v>
      </c>
      <c r="Y611">
        <v>92500</v>
      </c>
      <c r="Z611">
        <v>4000000</v>
      </c>
      <c r="AA611">
        <v>2</v>
      </c>
      <c r="AC611" t="s">
        <v>622</v>
      </c>
      <c r="AD611" t="s">
        <v>571</v>
      </c>
      <c r="AE611" s="12">
        <v>44461.489583333336</v>
      </c>
      <c r="AF611">
        <v>231.02969999999999</v>
      </c>
      <c r="AG611" s="12">
        <v>44462.395833333336</v>
      </c>
      <c r="AH611" s="8">
        <v>233.91579999999999</v>
      </c>
      <c r="AI611" s="13">
        <v>1.2500000000000001E-2</v>
      </c>
      <c r="AJ611">
        <v>19030.46</v>
      </c>
      <c r="AK611" s="13">
        <v>1.2500000000000001E-2</v>
      </c>
      <c r="AL611">
        <v>6593.8329999999996</v>
      </c>
      <c r="AM611">
        <v>1523371.25</v>
      </c>
      <c r="AN611">
        <v>-1916978</v>
      </c>
      <c r="AO611">
        <v>50</v>
      </c>
      <c r="AP611">
        <v>380.61</v>
      </c>
      <c r="AQ611" s="13">
        <v>-4.1999999999999997E-3</v>
      </c>
      <c r="AR611" s="13">
        <v>2.58E-2</v>
      </c>
      <c r="AS611" t="s">
        <v>572</v>
      </c>
      <c r="AU611" s="2">
        <v>44461</v>
      </c>
      <c r="AV611" t="s">
        <v>41</v>
      </c>
      <c r="AW611">
        <v>306.64999999999998</v>
      </c>
      <c r="AX611">
        <v>351.1</v>
      </c>
      <c r="AZ611" s="2">
        <f t="shared" si="63"/>
        <v>44461</v>
      </c>
      <c r="BA611" t="s">
        <v>113</v>
      </c>
      <c r="BB611">
        <v>231.02969999999999</v>
      </c>
      <c r="BC611" s="8">
        <v>233.91579999999999</v>
      </c>
      <c r="BE611" t="str">
        <f t="shared" si="64"/>
        <v>APOLLOTYRE44461</v>
      </c>
      <c r="BF611">
        <v>1</v>
      </c>
      <c r="BH611" t="str">
        <f t="shared" si="65"/>
        <v>ZEEL44461</v>
      </c>
      <c r="BI611">
        <v>1</v>
      </c>
      <c r="BL611" t="str">
        <f t="shared" si="66"/>
        <v>ZEEL44461</v>
      </c>
      <c r="BM611">
        <v>1</v>
      </c>
      <c r="BN611">
        <f t="shared" si="67"/>
        <v>1</v>
      </c>
      <c r="BR611" t="str">
        <f t="shared" si="68"/>
        <v>APOLLOTYRE44461</v>
      </c>
      <c r="BS611">
        <v>1</v>
      </c>
      <c r="BT611">
        <f t="shared" si="69"/>
        <v>1</v>
      </c>
      <c r="BY611" s="12"/>
      <c r="CA611" s="12"/>
      <c r="CC611" s="13"/>
      <c r="CE611" s="13"/>
      <c r="CK611" s="13"/>
      <c r="CL611" s="13"/>
    </row>
    <row r="612" spans="1:90" x14ac:dyDescent="0.45">
      <c r="A612">
        <v>1</v>
      </c>
      <c r="B612" s="2">
        <v>44462</v>
      </c>
      <c r="C612" s="2">
        <v>44463</v>
      </c>
      <c r="D612" t="s">
        <v>27</v>
      </c>
      <c r="E612" t="s">
        <v>177</v>
      </c>
      <c r="F612" t="s">
        <v>517</v>
      </c>
      <c r="G612">
        <v>2600</v>
      </c>
      <c r="H612">
        <v>10400</v>
      </c>
      <c r="I612">
        <v>4</v>
      </c>
      <c r="J612">
        <v>225.35</v>
      </c>
      <c r="K612">
        <v>2343640</v>
      </c>
      <c r="L612">
        <v>220.1</v>
      </c>
      <c r="M612">
        <v>-54600</v>
      </c>
      <c r="N612">
        <v>436.94072799999998</v>
      </c>
      <c r="O612">
        <v>-55036.940728000001</v>
      </c>
      <c r="P612">
        <v>2289040</v>
      </c>
      <c r="Q612" t="s">
        <v>93</v>
      </c>
      <c r="R612">
        <v>1</v>
      </c>
      <c r="S612">
        <v>0</v>
      </c>
      <c r="T612">
        <v>2</v>
      </c>
      <c r="U612">
        <v>0</v>
      </c>
      <c r="V612">
        <v>900</v>
      </c>
      <c r="W612">
        <v>300</v>
      </c>
      <c r="X612">
        <v>114000</v>
      </c>
      <c r="Y612">
        <v>92500</v>
      </c>
      <c r="Z612">
        <v>4000000</v>
      </c>
      <c r="AA612">
        <v>2</v>
      </c>
      <c r="AC612" t="s">
        <v>732</v>
      </c>
      <c r="AD612" t="s">
        <v>571</v>
      </c>
      <c r="AE612" s="12">
        <v>44461.496527777781</v>
      </c>
      <c r="AF612">
        <v>8726.2180000000008</v>
      </c>
      <c r="AG612" s="12">
        <v>44462.395833333336</v>
      </c>
      <c r="AH612" s="8">
        <v>8605.0370000000003</v>
      </c>
      <c r="AI612" s="13">
        <v>-1.3899999999999999E-2</v>
      </c>
      <c r="AJ612">
        <v>-21242.39</v>
      </c>
      <c r="AK612" s="13">
        <v>-1.3899999999999999E-2</v>
      </c>
      <c r="AL612">
        <v>175.2961</v>
      </c>
      <c r="AM612">
        <v>1529672.38</v>
      </c>
      <c r="AN612">
        <v>-1938220.39</v>
      </c>
      <c r="AO612">
        <v>48</v>
      </c>
      <c r="AP612">
        <v>-442.55</v>
      </c>
      <c r="AQ612" s="13">
        <v>-2.0199999999999999E-2</v>
      </c>
      <c r="AR612" s="13">
        <v>1.0500000000000001E-2</v>
      </c>
      <c r="AS612" t="s">
        <v>572</v>
      </c>
      <c r="AU612" s="2">
        <v>44462</v>
      </c>
      <c r="AV612" t="s">
        <v>177</v>
      </c>
      <c r="AW612">
        <v>225.35</v>
      </c>
      <c r="AX612">
        <v>220.1</v>
      </c>
      <c r="AZ612" s="2">
        <f t="shared" si="63"/>
        <v>44461</v>
      </c>
      <c r="BA612" t="s">
        <v>183</v>
      </c>
      <c r="BB612">
        <v>8726.2180000000008</v>
      </c>
      <c r="BC612" s="8">
        <v>8605.0370000000003</v>
      </c>
      <c r="BE612" t="str">
        <f t="shared" si="64"/>
        <v>INDIAMART44461</v>
      </c>
      <c r="BF612">
        <v>1</v>
      </c>
      <c r="BH612" t="str">
        <f t="shared" si="65"/>
        <v>ABFRL44462</v>
      </c>
      <c r="BI612">
        <v>1</v>
      </c>
      <c r="BL612" t="str">
        <f t="shared" si="66"/>
        <v>ABFRL44462</v>
      </c>
      <c r="BM612">
        <v>1</v>
      </c>
      <c r="BN612">
        <f t="shared" si="67"/>
        <v>1</v>
      </c>
      <c r="BR612" t="str">
        <f t="shared" si="68"/>
        <v>INDIAMART44461</v>
      </c>
      <c r="BS612">
        <v>1</v>
      </c>
      <c r="BT612">
        <f t="shared" si="69"/>
        <v>1</v>
      </c>
      <c r="BY612" s="12"/>
      <c r="CA612" s="12"/>
      <c r="CC612" s="13"/>
      <c r="CE612" s="13"/>
      <c r="CK612" s="13"/>
      <c r="CL612" s="13"/>
    </row>
    <row r="613" spans="1:90" x14ac:dyDescent="0.45">
      <c r="A613">
        <v>2</v>
      </c>
      <c r="B613" s="2">
        <v>44462</v>
      </c>
      <c r="C613" s="2">
        <v>44463</v>
      </c>
      <c r="D613" t="s">
        <v>27</v>
      </c>
      <c r="E613" t="s">
        <v>148</v>
      </c>
      <c r="F613" t="s">
        <v>431</v>
      </c>
      <c r="G613">
        <v>75</v>
      </c>
      <c r="H613">
        <v>150</v>
      </c>
      <c r="I613">
        <v>2</v>
      </c>
      <c r="J613">
        <v>18575.849999999999</v>
      </c>
      <c r="K613">
        <v>2786377.5</v>
      </c>
      <c r="L613">
        <v>18427.424999999999</v>
      </c>
      <c r="M613">
        <v>-22263.749999999891</v>
      </c>
      <c r="N613">
        <v>515.88100974999998</v>
      </c>
      <c r="O613">
        <v>-22779.63100974989</v>
      </c>
      <c r="P613">
        <v>2764113.75</v>
      </c>
      <c r="Q613" t="s">
        <v>93</v>
      </c>
      <c r="R613">
        <v>1</v>
      </c>
      <c r="S613">
        <v>0</v>
      </c>
      <c r="T613">
        <v>2</v>
      </c>
      <c r="U613">
        <v>0</v>
      </c>
      <c r="V613">
        <v>900</v>
      </c>
      <c r="W613">
        <v>300</v>
      </c>
      <c r="X613">
        <v>114000</v>
      </c>
      <c r="Y613">
        <v>92500</v>
      </c>
      <c r="Z613">
        <v>4000000</v>
      </c>
      <c r="AA613">
        <v>2</v>
      </c>
      <c r="AC613" t="s">
        <v>604</v>
      </c>
      <c r="AD613" t="s">
        <v>571</v>
      </c>
      <c r="AE613" s="12">
        <v>44462.486111111109</v>
      </c>
      <c r="AF613">
        <v>390.4665</v>
      </c>
      <c r="AG613" s="12">
        <v>44463.392361111109</v>
      </c>
      <c r="AH613" s="8">
        <v>402.12450000000001</v>
      </c>
      <c r="AI613" s="13">
        <v>2.9899999999999999E-2</v>
      </c>
      <c r="AJ613">
        <v>48139.46</v>
      </c>
      <c r="AK613" s="13">
        <v>2.9899999999999999E-2</v>
      </c>
      <c r="AL613">
        <v>4129.3069999999998</v>
      </c>
      <c r="AM613">
        <v>1612356</v>
      </c>
      <c r="AN613">
        <v>-1890080.93</v>
      </c>
      <c r="AO613">
        <v>50</v>
      </c>
      <c r="AP613">
        <v>962.79</v>
      </c>
      <c r="AQ613" s="13">
        <v>-1.5699999999999999E-2</v>
      </c>
      <c r="AR613" s="13">
        <v>5.62E-2</v>
      </c>
      <c r="AS613" t="s">
        <v>572</v>
      </c>
      <c r="AU613" s="2">
        <v>44462</v>
      </c>
      <c r="AV613" t="s">
        <v>148</v>
      </c>
      <c r="AW613">
        <v>18575.849999999999</v>
      </c>
      <c r="AX613">
        <v>18427.424999999999</v>
      </c>
      <c r="AZ613" s="2">
        <f t="shared" si="63"/>
        <v>44462</v>
      </c>
      <c r="BA613" t="s">
        <v>90</v>
      </c>
      <c r="BB613">
        <v>390.4665</v>
      </c>
      <c r="BC613" s="8">
        <v>402.12450000000001</v>
      </c>
      <c r="BE613" t="str">
        <f t="shared" si="64"/>
        <v>DLF44462</v>
      </c>
      <c r="BF613">
        <v>1</v>
      </c>
      <c r="BH613" t="str">
        <f t="shared" si="65"/>
        <v>BAJAJFINSV44462</v>
      </c>
      <c r="BI613">
        <v>1</v>
      </c>
      <c r="BL613" t="str">
        <f t="shared" si="66"/>
        <v>BAJAJFINSV44462</v>
      </c>
      <c r="BM613">
        <v>1</v>
      </c>
      <c r="BN613">
        <f t="shared" si="67"/>
        <v>1</v>
      </c>
      <c r="BR613" t="str">
        <f t="shared" si="68"/>
        <v>DLF44462</v>
      </c>
      <c r="BS613">
        <v>1</v>
      </c>
      <c r="BT613">
        <f t="shared" si="69"/>
        <v>1</v>
      </c>
      <c r="BY613" s="12"/>
      <c r="CA613" s="12"/>
      <c r="CC613" s="13"/>
      <c r="CE613" s="13"/>
      <c r="CK613" s="13"/>
      <c r="CL613" s="13"/>
    </row>
    <row r="614" spans="1:90" x14ac:dyDescent="0.45">
      <c r="A614">
        <v>3</v>
      </c>
      <c r="B614" s="2">
        <v>44462</v>
      </c>
      <c r="C614" s="2">
        <v>44463</v>
      </c>
      <c r="D614" t="s">
        <v>27</v>
      </c>
      <c r="E614" t="s">
        <v>90</v>
      </c>
      <c r="F614" t="s">
        <v>408</v>
      </c>
      <c r="G614">
        <v>3300</v>
      </c>
      <c r="H614">
        <v>6600</v>
      </c>
      <c r="I614">
        <v>2</v>
      </c>
      <c r="J614">
        <v>390.25</v>
      </c>
      <c r="K614">
        <v>2575650</v>
      </c>
      <c r="L614">
        <v>402.35</v>
      </c>
      <c r="M614">
        <v>79860.000000000146</v>
      </c>
      <c r="N614">
        <v>492.95053599999994</v>
      </c>
      <c r="O614">
        <v>79367.049464000142</v>
      </c>
      <c r="P614">
        <v>2655510</v>
      </c>
      <c r="Q614" t="s">
        <v>93</v>
      </c>
      <c r="R614">
        <v>1</v>
      </c>
      <c r="S614">
        <v>0</v>
      </c>
      <c r="T614">
        <v>1</v>
      </c>
      <c r="U614">
        <v>0</v>
      </c>
      <c r="V614">
        <v>900</v>
      </c>
      <c r="W614">
        <v>300</v>
      </c>
      <c r="X614">
        <v>114000</v>
      </c>
      <c r="Y614">
        <v>92500</v>
      </c>
      <c r="Z614">
        <v>4000000</v>
      </c>
      <c r="AA614">
        <v>2</v>
      </c>
      <c r="AC614" t="s">
        <v>737</v>
      </c>
      <c r="AD614" t="s">
        <v>571</v>
      </c>
      <c r="AE614" s="12">
        <v>44462.486111111109</v>
      </c>
      <c r="AF614">
        <v>182.84139999999999</v>
      </c>
      <c r="AG614" s="12">
        <v>44463.392361111109</v>
      </c>
      <c r="AH614" s="8">
        <v>181.4092</v>
      </c>
      <c r="AI614" s="13">
        <v>-7.7999999999999996E-3</v>
      </c>
      <c r="AJ614">
        <v>-12629.62</v>
      </c>
      <c r="AK614" s="13">
        <v>-7.7999999999999996E-3</v>
      </c>
      <c r="AL614">
        <v>8818.3320000000003</v>
      </c>
      <c r="AM614">
        <v>1612355.88</v>
      </c>
      <c r="AN614">
        <v>-1902710.55</v>
      </c>
      <c r="AO614">
        <v>50</v>
      </c>
      <c r="AP614">
        <v>-252.59</v>
      </c>
      <c r="AQ614" s="13">
        <v>-1.47E-2</v>
      </c>
      <c r="AR614" s="13">
        <v>2.2499999999999999E-2</v>
      </c>
      <c r="AS614" t="s">
        <v>572</v>
      </c>
      <c r="AU614" s="2">
        <v>44462</v>
      </c>
      <c r="AV614" t="s">
        <v>90</v>
      </c>
      <c r="AW614">
        <v>390.25</v>
      </c>
      <c r="AX614">
        <v>402.35</v>
      </c>
      <c r="AZ614" s="2">
        <f t="shared" si="63"/>
        <v>44462</v>
      </c>
      <c r="BA614" t="s">
        <v>187</v>
      </c>
      <c r="BB614">
        <v>182.84139999999999</v>
      </c>
      <c r="BC614" s="8">
        <v>181.4092</v>
      </c>
      <c r="BE614" t="str">
        <f t="shared" si="64"/>
        <v>INDHOTEL44462</v>
      </c>
      <c r="BF614">
        <v>1</v>
      </c>
      <c r="BH614" t="str">
        <f t="shared" si="65"/>
        <v>DLF44462</v>
      </c>
      <c r="BI614">
        <v>1</v>
      </c>
      <c r="BL614" t="str">
        <f t="shared" si="66"/>
        <v>DLF44462</v>
      </c>
      <c r="BM614">
        <v>1</v>
      </c>
      <c r="BN614">
        <f t="shared" si="67"/>
        <v>1</v>
      </c>
      <c r="BR614" t="str">
        <f t="shared" si="68"/>
        <v>INDHOTEL44462</v>
      </c>
      <c r="BS614">
        <v>1</v>
      </c>
      <c r="BT614">
        <f t="shared" si="69"/>
        <v>1</v>
      </c>
      <c r="BY614" s="12"/>
      <c r="CA614" s="12"/>
      <c r="CC614" s="13"/>
      <c r="CE614" s="13"/>
      <c r="CK614" s="13"/>
      <c r="CL614" s="13"/>
    </row>
    <row r="615" spans="1:90" x14ac:dyDescent="0.45">
      <c r="A615">
        <v>4</v>
      </c>
      <c r="B615" s="2">
        <v>44462</v>
      </c>
      <c r="C615" s="2">
        <v>44463</v>
      </c>
      <c r="D615" t="s">
        <v>27</v>
      </c>
      <c r="E615" t="s">
        <v>138</v>
      </c>
      <c r="F615" t="s">
        <v>451</v>
      </c>
      <c r="G615">
        <v>650</v>
      </c>
      <c r="H615">
        <v>1300</v>
      </c>
      <c r="I615">
        <v>2</v>
      </c>
      <c r="J615">
        <v>2085.6999999999998</v>
      </c>
      <c r="K615">
        <v>2711409.9999999995</v>
      </c>
      <c r="L615">
        <v>2210.25</v>
      </c>
      <c r="M615">
        <v>161915.00000000023</v>
      </c>
      <c r="N615">
        <v>526.14518100000009</v>
      </c>
      <c r="O615">
        <v>161388.85481900023</v>
      </c>
      <c r="P615">
        <v>2873325</v>
      </c>
      <c r="Q615" t="s">
        <v>93</v>
      </c>
      <c r="R615">
        <v>2</v>
      </c>
      <c r="S615">
        <v>1</v>
      </c>
      <c r="T615">
        <v>1</v>
      </c>
      <c r="U615">
        <v>0</v>
      </c>
      <c r="V615">
        <v>900</v>
      </c>
      <c r="W615">
        <v>300</v>
      </c>
      <c r="X615">
        <v>114500</v>
      </c>
      <c r="Y615">
        <v>92500</v>
      </c>
      <c r="Z615">
        <v>4000000</v>
      </c>
      <c r="AA615">
        <v>2</v>
      </c>
      <c r="AC615" t="s">
        <v>597</v>
      </c>
      <c r="AD615" t="s">
        <v>571</v>
      </c>
      <c r="AE615" s="12">
        <v>44462.486111111109</v>
      </c>
      <c r="AF615">
        <v>2742.1550000000002</v>
      </c>
      <c r="AG615" s="12">
        <v>44463.392361111109</v>
      </c>
      <c r="AH615" s="8">
        <v>2796.4479999999999</v>
      </c>
      <c r="AI615" s="13">
        <v>1.9800000000000002E-2</v>
      </c>
      <c r="AJ615">
        <v>31923.67</v>
      </c>
      <c r="AK615" s="13">
        <v>1.9800000000000002E-2</v>
      </c>
      <c r="AL615">
        <v>587.98869999999999</v>
      </c>
      <c r="AM615">
        <v>1612355.88</v>
      </c>
      <c r="AN615">
        <v>-1870786.88</v>
      </c>
      <c r="AO615">
        <v>50</v>
      </c>
      <c r="AP615">
        <v>638.47</v>
      </c>
      <c r="AQ615" s="13">
        <v>-6.4000000000000003E-3</v>
      </c>
      <c r="AR615" s="13">
        <v>3.1199999999999999E-2</v>
      </c>
      <c r="AS615" t="s">
        <v>572</v>
      </c>
      <c r="AU615" s="2">
        <v>44462</v>
      </c>
      <c r="AV615" t="s">
        <v>138</v>
      </c>
      <c r="AW615">
        <v>2085.6999999999998</v>
      </c>
      <c r="AX615">
        <v>2210.25</v>
      </c>
      <c r="AZ615" s="2">
        <f t="shared" si="63"/>
        <v>44462</v>
      </c>
      <c r="BA615" t="s">
        <v>67</v>
      </c>
      <c r="BB615">
        <v>2742.1550000000002</v>
      </c>
      <c r="BC615" s="8">
        <v>2796.4479999999999</v>
      </c>
      <c r="BE615" t="str">
        <f t="shared" si="64"/>
        <v>PEL44462</v>
      </c>
      <c r="BF615">
        <v>1</v>
      </c>
      <c r="BH615" t="str">
        <f t="shared" si="65"/>
        <v>GODREJPROP44462</v>
      </c>
      <c r="BI615">
        <v>1</v>
      </c>
      <c r="BL615" t="str">
        <f t="shared" si="66"/>
        <v>GODREJPROP44462</v>
      </c>
      <c r="BM615">
        <v>1</v>
      </c>
      <c r="BN615">
        <f t="shared" si="67"/>
        <v>1</v>
      </c>
      <c r="BR615" t="str">
        <f t="shared" si="68"/>
        <v>PEL44462</v>
      </c>
      <c r="BS615">
        <v>1</v>
      </c>
      <c r="BT615">
        <f t="shared" si="69"/>
        <v>1</v>
      </c>
      <c r="BY615" s="12"/>
      <c r="CA615" s="12"/>
      <c r="CC615" s="13"/>
      <c r="CE615" s="13"/>
      <c r="CK615" s="13"/>
      <c r="CL615" s="13"/>
    </row>
    <row r="616" spans="1:90" x14ac:dyDescent="0.45">
      <c r="A616">
        <v>5</v>
      </c>
      <c r="B616" s="2">
        <v>44462</v>
      </c>
      <c r="C616" s="2">
        <v>44463</v>
      </c>
      <c r="D616" t="s">
        <v>27</v>
      </c>
      <c r="E616" t="s">
        <v>187</v>
      </c>
      <c r="F616" t="s">
        <v>536</v>
      </c>
      <c r="G616">
        <v>3900</v>
      </c>
      <c r="H616">
        <v>11700</v>
      </c>
      <c r="I616">
        <v>3</v>
      </c>
      <c r="J616">
        <v>182.73333332999999</v>
      </c>
      <c r="K616">
        <v>2137979.9999609999</v>
      </c>
      <c r="L616">
        <v>181.5</v>
      </c>
      <c r="M616">
        <v>-14429.999960999925</v>
      </c>
      <c r="N616">
        <v>407.14823799826058</v>
      </c>
      <c r="O616">
        <v>-14837.148198998186</v>
      </c>
      <c r="P616">
        <v>2123550</v>
      </c>
      <c r="Q616" t="s">
        <v>93</v>
      </c>
      <c r="R616">
        <v>1</v>
      </c>
      <c r="S616">
        <v>0</v>
      </c>
      <c r="T616">
        <v>1</v>
      </c>
      <c r="U616">
        <v>0</v>
      </c>
      <c r="V616">
        <v>900</v>
      </c>
      <c r="W616">
        <v>300</v>
      </c>
      <c r="X616">
        <v>114000</v>
      </c>
      <c r="Y616">
        <v>92500</v>
      </c>
      <c r="Z616">
        <v>4000000</v>
      </c>
      <c r="AA616">
        <v>2</v>
      </c>
      <c r="AC616" t="s">
        <v>649</v>
      </c>
      <c r="AD616" t="s">
        <v>571</v>
      </c>
      <c r="AE616" s="12">
        <v>44462.489583333336</v>
      </c>
      <c r="AF616">
        <v>2086.7310000000002</v>
      </c>
      <c r="AG616" s="12">
        <v>44463.392361111109</v>
      </c>
      <c r="AH616" s="8">
        <v>2209.1959999999999</v>
      </c>
      <c r="AI616" s="13">
        <v>5.8700000000000002E-2</v>
      </c>
      <c r="AJ616">
        <v>94451.3</v>
      </c>
      <c r="AK616" s="13">
        <v>5.8700000000000002E-2</v>
      </c>
      <c r="AL616">
        <v>771.25130000000001</v>
      </c>
      <c r="AM616">
        <v>1609394</v>
      </c>
      <c r="AN616">
        <v>-1776335.58</v>
      </c>
      <c r="AO616">
        <v>49</v>
      </c>
      <c r="AP616">
        <v>1927.58</v>
      </c>
      <c r="AQ616" s="13">
        <v>-3.8999999999999998E-3</v>
      </c>
      <c r="AR616" s="13">
        <v>0.1024</v>
      </c>
      <c r="AS616" t="s">
        <v>572</v>
      </c>
      <c r="AU616" s="2">
        <v>44462</v>
      </c>
      <c r="AV616" t="s">
        <v>187</v>
      </c>
      <c r="AW616">
        <v>182.73333332999999</v>
      </c>
      <c r="AX616">
        <v>181.5</v>
      </c>
      <c r="AZ616" s="2">
        <f t="shared" si="63"/>
        <v>44462</v>
      </c>
      <c r="BA616" t="s">
        <v>138</v>
      </c>
      <c r="BB616">
        <v>2086.7310000000002</v>
      </c>
      <c r="BC616" s="8">
        <v>2209.1959999999999</v>
      </c>
      <c r="BE616" t="str">
        <f t="shared" si="64"/>
        <v>GODREJPROP44462</v>
      </c>
      <c r="BF616">
        <v>1</v>
      </c>
      <c r="BH616" t="str">
        <f t="shared" si="65"/>
        <v>INDHOTEL44462</v>
      </c>
      <c r="BI616">
        <v>1</v>
      </c>
      <c r="BL616" t="str">
        <f t="shared" si="66"/>
        <v>INDHOTEL44462</v>
      </c>
      <c r="BM616">
        <v>1</v>
      </c>
      <c r="BN616">
        <f t="shared" si="67"/>
        <v>1</v>
      </c>
      <c r="BR616" t="str">
        <f t="shared" si="68"/>
        <v>GODREJPROP44462</v>
      </c>
      <c r="BS616">
        <v>1</v>
      </c>
      <c r="BT616">
        <f t="shared" si="69"/>
        <v>1</v>
      </c>
      <c r="BY616" s="12"/>
      <c r="CA616" s="12"/>
      <c r="CC616" s="13"/>
      <c r="CE616" s="13"/>
      <c r="CK616" s="13"/>
      <c r="CL616" s="13"/>
    </row>
    <row r="617" spans="1:90" x14ac:dyDescent="0.45">
      <c r="A617">
        <v>6</v>
      </c>
      <c r="B617" s="2">
        <v>44462</v>
      </c>
      <c r="C617" s="2">
        <v>44463</v>
      </c>
      <c r="D617" t="s">
        <v>27</v>
      </c>
      <c r="E617" t="s">
        <v>156</v>
      </c>
      <c r="F617" t="s">
        <v>389</v>
      </c>
      <c r="G617">
        <v>2800</v>
      </c>
      <c r="H617">
        <v>8400</v>
      </c>
      <c r="I617">
        <v>3</v>
      </c>
      <c r="J617">
        <v>283.75</v>
      </c>
      <c r="K617">
        <v>2383500</v>
      </c>
      <c r="L617">
        <v>280.64999999999998</v>
      </c>
      <c r="M617">
        <v>-26040.000000000189</v>
      </c>
      <c r="N617">
        <v>447.24361599999997</v>
      </c>
      <c r="O617">
        <v>-26487.243616000189</v>
      </c>
      <c r="P617">
        <v>2357460</v>
      </c>
      <c r="Q617" t="s">
        <v>93</v>
      </c>
      <c r="R617">
        <v>2</v>
      </c>
      <c r="S617">
        <v>1</v>
      </c>
      <c r="T617">
        <v>1</v>
      </c>
      <c r="U617">
        <v>0</v>
      </c>
      <c r="V617">
        <v>900</v>
      </c>
      <c r="W617">
        <v>300</v>
      </c>
      <c r="X617">
        <v>114500</v>
      </c>
      <c r="Y617">
        <v>92500</v>
      </c>
      <c r="Z617">
        <v>4000000</v>
      </c>
      <c r="AA617">
        <v>2</v>
      </c>
      <c r="AC617" t="s">
        <v>586</v>
      </c>
      <c r="AD617" t="s">
        <v>571</v>
      </c>
      <c r="AE617" s="12">
        <v>44462.489583333336</v>
      </c>
      <c r="AF617">
        <v>283.68770000000001</v>
      </c>
      <c r="AG617" s="12">
        <v>44463.392361111109</v>
      </c>
      <c r="AH617" s="8">
        <v>280.49549999999999</v>
      </c>
      <c r="AI617" s="13">
        <v>-1.1299999999999999E-2</v>
      </c>
      <c r="AJ617">
        <v>-18109.73</v>
      </c>
      <c r="AK617" s="13">
        <v>-1.1299999999999999E-2</v>
      </c>
      <c r="AL617">
        <v>5673.1189999999997</v>
      </c>
      <c r="AM617">
        <v>1609394</v>
      </c>
      <c r="AN617">
        <v>-1794445.31</v>
      </c>
      <c r="AO617">
        <v>49</v>
      </c>
      <c r="AP617">
        <v>-369.59</v>
      </c>
      <c r="AQ617" s="13">
        <v>-3.0599999999999999E-2</v>
      </c>
      <c r="AR617" s="13">
        <v>1.1000000000000001E-3</v>
      </c>
      <c r="AS617" t="s">
        <v>572</v>
      </c>
      <c r="AU617" s="2">
        <v>44462</v>
      </c>
      <c r="AV617" t="s">
        <v>156</v>
      </c>
      <c r="AW617">
        <v>283.75</v>
      </c>
      <c r="AX617">
        <v>280.64999999999998</v>
      </c>
      <c r="AZ617" s="2">
        <f t="shared" si="63"/>
        <v>44462</v>
      </c>
      <c r="BA617" t="s">
        <v>156</v>
      </c>
      <c r="BB617">
        <v>283.68770000000001</v>
      </c>
      <c r="BC617" s="8">
        <v>280.49549999999999</v>
      </c>
      <c r="BE617" t="str">
        <f t="shared" si="64"/>
        <v>INDUSTOWER44462</v>
      </c>
      <c r="BF617">
        <v>1</v>
      </c>
      <c r="BH617" t="str">
        <f t="shared" si="65"/>
        <v>INDUSTOWER44462</v>
      </c>
      <c r="BI617">
        <v>1</v>
      </c>
      <c r="BL617" t="str">
        <f t="shared" si="66"/>
        <v>INDUSTOWER44462</v>
      </c>
      <c r="BM617">
        <v>1</v>
      </c>
      <c r="BN617">
        <f t="shared" si="67"/>
        <v>1</v>
      </c>
      <c r="BR617" t="str">
        <f t="shared" si="68"/>
        <v>INDUSTOWER44462</v>
      </c>
      <c r="BS617">
        <v>1</v>
      </c>
      <c r="BT617">
        <f t="shared" si="69"/>
        <v>1</v>
      </c>
      <c r="BY617" s="12"/>
      <c r="CA617" s="12"/>
      <c r="CC617" s="13"/>
      <c r="CE617" s="13"/>
      <c r="CK617" s="13"/>
      <c r="CL617" s="13"/>
    </row>
    <row r="618" spans="1:90" x14ac:dyDescent="0.45">
      <c r="A618">
        <v>7</v>
      </c>
      <c r="B618" s="2">
        <v>44462</v>
      </c>
      <c r="C618" s="2">
        <v>44463</v>
      </c>
      <c r="D618" t="s">
        <v>27</v>
      </c>
      <c r="E618" t="s">
        <v>67</v>
      </c>
      <c r="F618" t="s">
        <v>401</v>
      </c>
      <c r="G618">
        <v>275</v>
      </c>
      <c r="H618">
        <v>825</v>
      </c>
      <c r="I618">
        <v>3</v>
      </c>
      <c r="J618">
        <v>2740.75</v>
      </c>
      <c r="K618">
        <v>2261118.75</v>
      </c>
      <c r="L618">
        <v>2797.85</v>
      </c>
      <c r="M618">
        <v>47107.499999999927</v>
      </c>
      <c r="N618">
        <v>435.65088700000007</v>
      </c>
      <c r="O618">
        <v>46671.849112999924</v>
      </c>
      <c r="P618">
        <v>2308226.25</v>
      </c>
      <c r="Q618" t="s">
        <v>93</v>
      </c>
      <c r="R618">
        <v>1</v>
      </c>
      <c r="S618">
        <v>0</v>
      </c>
      <c r="T618">
        <v>1</v>
      </c>
      <c r="U618">
        <v>0</v>
      </c>
      <c r="V618">
        <v>900</v>
      </c>
      <c r="W618">
        <v>300</v>
      </c>
      <c r="X618">
        <v>114000</v>
      </c>
      <c r="Y618">
        <v>92500</v>
      </c>
      <c r="Z618">
        <v>4000000</v>
      </c>
      <c r="AA618">
        <v>2</v>
      </c>
      <c r="AC618" t="s">
        <v>716</v>
      </c>
      <c r="AD618" t="s">
        <v>571</v>
      </c>
      <c r="AE618" s="12">
        <v>44462.486111111109</v>
      </c>
      <c r="AF618">
        <v>225.4588</v>
      </c>
      <c r="AG618" s="12">
        <v>44463.395833333336</v>
      </c>
      <c r="AH618" s="8">
        <v>220.17959999999999</v>
      </c>
      <c r="AI618" s="13">
        <v>-2.3400000000000001E-2</v>
      </c>
      <c r="AJ618">
        <v>-37753.9</v>
      </c>
      <c r="AK618" s="13">
        <v>-2.3400000000000001E-2</v>
      </c>
      <c r="AL618">
        <v>7151.4440000000004</v>
      </c>
      <c r="AM618">
        <v>1612356</v>
      </c>
      <c r="AN618">
        <v>-1832199.22</v>
      </c>
      <c r="AO618">
        <v>51</v>
      </c>
      <c r="AP618">
        <v>-740.27</v>
      </c>
      <c r="AQ618" s="13">
        <v>-3.0599999999999999E-2</v>
      </c>
      <c r="AR618" s="13">
        <v>0</v>
      </c>
      <c r="AS618" t="s">
        <v>572</v>
      </c>
      <c r="AU618" s="2">
        <v>44462</v>
      </c>
      <c r="AV618" t="s">
        <v>67</v>
      </c>
      <c r="AW618">
        <v>2740.75</v>
      </c>
      <c r="AX618">
        <v>2797.85</v>
      </c>
      <c r="AZ618" s="2">
        <f t="shared" si="63"/>
        <v>44462</v>
      </c>
      <c r="BA618" t="s">
        <v>177</v>
      </c>
      <c r="BB618">
        <v>225.4588</v>
      </c>
      <c r="BC618" s="8">
        <v>220.17959999999999</v>
      </c>
      <c r="BE618" t="str">
        <f t="shared" si="64"/>
        <v>ABFRL44462</v>
      </c>
      <c r="BF618">
        <v>1</v>
      </c>
      <c r="BH618" t="str">
        <f t="shared" si="65"/>
        <v>PEL44462</v>
      </c>
      <c r="BI618">
        <v>1</v>
      </c>
      <c r="BL618" t="str">
        <f t="shared" si="66"/>
        <v>PEL44462</v>
      </c>
      <c r="BM618">
        <v>1</v>
      </c>
      <c r="BN618">
        <f t="shared" si="67"/>
        <v>1</v>
      </c>
      <c r="BR618" t="str">
        <f t="shared" si="68"/>
        <v>ABFRL44462</v>
      </c>
      <c r="BS618">
        <v>1</v>
      </c>
      <c r="BT618">
        <f t="shared" si="69"/>
        <v>1</v>
      </c>
      <c r="BY618" s="12"/>
      <c r="CA618" s="12"/>
      <c r="CC618" s="13"/>
      <c r="CE618" s="13"/>
      <c r="CK618" s="13"/>
      <c r="CL618" s="13"/>
    </row>
    <row r="619" spans="1:90" x14ac:dyDescent="0.45">
      <c r="A619">
        <v>8</v>
      </c>
      <c r="B619" s="2">
        <v>44462</v>
      </c>
      <c r="C619" s="2">
        <v>44463</v>
      </c>
      <c r="D619" t="s">
        <v>27</v>
      </c>
      <c r="E619" t="s">
        <v>77</v>
      </c>
      <c r="F619" t="s">
        <v>413</v>
      </c>
      <c r="G619">
        <v>6750</v>
      </c>
      <c r="H619">
        <v>13500</v>
      </c>
      <c r="I619">
        <v>2</v>
      </c>
      <c r="J619">
        <v>143.85</v>
      </c>
      <c r="K619">
        <v>1941975</v>
      </c>
      <c r="L619">
        <v>143.27500000000001</v>
      </c>
      <c r="M619">
        <v>-7762.4999999998463</v>
      </c>
      <c r="N619">
        <v>374.81496250000004</v>
      </c>
      <c r="O619">
        <v>-8137.3149624998459</v>
      </c>
      <c r="P619">
        <v>1934212.5</v>
      </c>
      <c r="Q619" t="s">
        <v>93</v>
      </c>
      <c r="R619">
        <v>1</v>
      </c>
      <c r="S619">
        <v>0</v>
      </c>
      <c r="T619">
        <v>2</v>
      </c>
      <c r="U619">
        <v>0</v>
      </c>
      <c r="V619">
        <v>900</v>
      </c>
      <c r="W619">
        <v>300</v>
      </c>
      <c r="X619">
        <v>114000</v>
      </c>
      <c r="Y619">
        <v>92500</v>
      </c>
      <c r="Z619">
        <v>4000000</v>
      </c>
      <c r="AA619">
        <v>2</v>
      </c>
      <c r="AC619" t="s">
        <v>627</v>
      </c>
      <c r="AD619" t="s">
        <v>571</v>
      </c>
      <c r="AE619" s="12">
        <v>44462.486111111109</v>
      </c>
      <c r="AF619">
        <v>18592.04</v>
      </c>
      <c r="AG619" s="12">
        <v>44463.395833333336</v>
      </c>
      <c r="AH619" s="8">
        <v>18426.96</v>
      </c>
      <c r="AI619" s="13">
        <v>-8.8999999999999999E-3</v>
      </c>
      <c r="AJ619">
        <v>-14316.22</v>
      </c>
      <c r="AK619" s="13">
        <v>-8.8999999999999999E-3</v>
      </c>
      <c r="AL619">
        <v>86.722909999999999</v>
      </c>
      <c r="AM619">
        <v>1612355.88</v>
      </c>
      <c r="AN619">
        <v>-1846515.43</v>
      </c>
      <c r="AO619">
        <v>51</v>
      </c>
      <c r="AP619">
        <v>-280.70999999999998</v>
      </c>
      <c r="AQ619" s="13">
        <v>-8.8999999999999999E-3</v>
      </c>
      <c r="AR619" s="13">
        <v>1.17E-2</v>
      </c>
      <c r="AS619" t="s">
        <v>572</v>
      </c>
      <c r="AU619" s="2">
        <v>44462</v>
      </c>
      <c r="AV619" t="s">
        <v>77</v>
      </c>
      <c r="AW619">
        <v>143.85</v>
      </c>
      <c r="AX619">
        <v>143.27500000000001</v>
      </c>
      <c r="AZ619" s="2">
        <f t="shared" si="63"/>
        <v>44462</v>
      </c>
      <c r="BA619" t="s">
        <v>148</v>
      </c>
      <c r="BB619">
        <v>18592.04</v>
      </c>
      <c r="BC619" s="8">
        <v>18426.96</v>
      </c>
      <c r="BE619" t="str">
        <f t="shared" si="64"/>
        <v>BAJAJFINSV44462</v>
      </c>
      <c r="BF619">
        <v>1</v>
      </c>
      <c r="BH619" t="str">
        <f t="shared" si="65"/>
        <v>TATAPOWER44462</v>
      </c>
      <c r="BI619">
        <v>1</v>
      </c>
      <c r="BL619" t="str">
        <f t="shared" si="66"/>
        <v>TATAPOWER44462</v>
      </c>
      <c r="BM619">
        <v>1</v>
      </c>
      <c r="BN619">
        <f t="shared" si="67"/>
        <v>1</v>
      </c>
      <c r="BR619" t="str">
        <f t="shared" si="68"/>
        <v>BAJAJFINSV44462</v>
      </c>
      <c r="BS619">
        <v>1</v>
      </c>
      <c r="BT619">
        <f t="shared" si="69"/>
        <v>1</v>
      </c>
      <c r="BY619" s="12"/>
      <c r="CA619" s="12"/>
      <c r="CC619" s="13"/>
      <c r="CE619" s="13"/>
      <c r="CK619" s="13"/>
      <c r="CL619" s="13"/>
    </row>
    <row r="620" spans="1:90" x14ac:dyDescent="0.45">
      <c r="A620">
        <v>1</v>
      </c>
      <c r="B620" s="2">
        <v>44463</v>
      </c>
      <c r="C620" s="2">
        <v>44466</v>
      </c>
      <c r="D620" t="s">
        <v>27</v>
      </c>
      <c r="E620" t="s">
        <v>31</v>
      </c>
      <c r="F620" t="s">
        <v>455</v>
      </c>
      <c r="G620">
        <v>300</v>
      </c>
      <c r="H620">
        <v>600</v>
      </c>
      <c r="I620">
        <v>2</v>
      </c>
      <c r="J620">
        <v>3477.35</v>
      </c>
      <c r="K620">
        <v>2086410</v>
      </c>
      <c r="L620">
        <v>3432.15</v>
      </c>
      <c r="M620">
        <v>-27119.999999999891</v>
      </c>
      <c r="N620">
        <v>396.84142000000003</v>
      </c>
      <c r="O620">
        <v>-27516.841419999892</v>
      </c>
      <c r="P620">
        <v>2059290</v>
      </c>
      <c r="Q620" t="s">
        <v>93</v>
      </c>
      <c r="R620">
        <v>1</v>
      </c>
      <c r="S620">
        <v>0</v>
      </c>
      <c r="T620">
        <v>1</v>
      </c>
      <c r="U620">
        <v>0</v>
      </c>
      <c r="V620">
        <v>900</v>
      </c>
      <c r="W620">
        <v>300</v>
      </c>
      <c r="X620">
        <v>114000</v>
      </c>
      <c r="Y620">
        <v>92500</v>
      </c>
      <c r="Z620">
        <v>4000000</v>
      </c>
      <c r="AA620">
        <v>2</v>
      </c>
      <c r="AC620" t="s">
        <v>732</v>
      </c>
      <c r="AD620" t="s">
        <v>571</v>
      </c>
      <c r="AE620" s="12">
        <v>44462.486111111109</v>
      </c>
      <c r="AF620">
        <v>8589.0669999999991</v>
      </c>
      <c r="AG620" s="12">
        <v>44463.395833333336</v>
      </c>
      <c r="AH620" s="8">
        <v>8659.3320000000003</v>
      </c>
      <c r="AI620" s="13">
        <v>8.2000000000000007E-3</v>
      </c>
      <c r="AJ620">
        <v>13189.34</v>
      </c>
      <c r="AK620" s="13">
        <v>8.2000000000000007E-3</v>
      </c>
      <c r="AL620">
        <v>187.72190000000001</v>
      </c>
      <c r="AM620">
        <v>1612355.88</v>
      </c>
      <c r="AN620">
        <v>-1833326.09</v>
      </c>
      <c r="AO620">
        <v>51</v>
      </c>
      <c r="AP620">
        <v>258.61</v>
      </c>
      <c r="AQ620" s="13">
        <v>-5.7999999999999996E-3</v>
      </c>
      <c r="AR620" s="13">
        <v>1.5699999999999999E-2</v>
      </c>
      <c r="AS620" t="s">
        <v>572</v>
      </c>
      <c r="AU620" s="2">
        <v>44463</v>
      </c>
      <c r="AV620" t="s">
        <v>31</v>
      </c>
      <c r="AW620">
        <v>3477.35</v>
      </c>
      <c r="AX620">
        <v>3432.15</v>
      </c>
      <c r="AZ620" s="2">
        <f t="shared" si="63"/>
        <v>44462</v>
      </c>
      <c r="BA620" t="s">
        <v>183</v>
      </c>
      <c r="BB620">
        <v>8589.0669999999991</v>
      </c>
      <c r="BC620" s="8">
        <v>8659.3320000000003</v>
      </c>
      <c r="BE620" t="str">
        <f t="shared" si="64"/>
        <v>INDIAMART44462</v>
      </c>
      <c r="BF620">
        <v>1</v>
      </c>
      <c r="BH620" t="str">
        <f t="shared" si="65"/>
        <v>ASIANPAINT44463</v>
      </c>
      <c r="BI620">
        <v>1</v>
      </c>
      <c r="BL620" t="str">
        <f t="shared" si="66"/>
        <v>ASIANPAINT44463</v>
      </c>
      <c r="BM620">
        <v>1</v>
      </c>
      <c r="BN620">
        <f t="shared" si="67"/>
        <v>1</v>
      </c>
      <c r="BR620" t="str">
        <f t="shared" si="68"/>
        <v>INDIAMART44462</v>
      </c>
      <c r="BS620">
        <v>1</v>
      </c>
      <c r="BT620" t="str">
        <f t="shared" si="69"/>
        <v>ERROR</v>
      </c>
      <c r="BY620" s="12"/>
      <c r="CA620" s="12"/>
      <c r="CC620" s="13"/>
      <c r="CE620" s="13"/>
      <c r="CK620" s="13"/>
      <c r="CL620" s="13"/>
    </row>
    <row r="621" spans="1:90" x14ac:dyDescent="0.45">
      <c r="A621">
        <v>2</v>
      </c>
      <c r="B621" s="2">
        <v>44463</v>
      </c>
      <c r="C621" s="2">
        <v>44466</v>
      </c>
      <c r="D621" t="s">
        <v>27</v>
      </c>
      <c r="E621" t="s">
        <v>122</v>
      </c>
      <c r="F621" t="s">
        <v>515</v>
      </c>
      <c r="G621">
        <v>1100</v>
      </c>
      <c r="H621">
        <v>2200</v>
      </c>
      <c r="I621">
        <v>2</v>
      </c>
      <c r="J621">
        <v>849</v>
      </c>
      <c r="K621">
        <v>1867800</v>
      </c>
      <c r="L621">
        <v>840.95</v>
      </c>
      <c r="M621">
        <v>-17709.999999999898</v>
      </c>
      <c r="N621">
        <v>361.02509400000002</v>
      </c>
      <c r="O621">
        <v>-18071.025093999899</v>
      </c>
      <c r="P621">
        <v>1850090</v>
      </c>
      <c r="Q621" t="s">
        <v>93</v>
      </c>
      <c r="R621">
        <v>1</v>
      </c>
      <c r="S621">
        <v>0</v>
      </c>
      <c r="T621">
        <v>1</v>
      </c>
      <c r="U621">
        <v>0</v>
      </c>
      <c r="V621">
        <v>900</v>
      </c>
      <c r="W621">
        <v>300</v>
      </c>
      <c r="X621">
        <v>114000</v>
      </c>
      <c r="Y621">
        <v>92500</v>
      </c>
      <c r="Z621">
        <v>4000000</v>
      </c>
      <c r="AA621">
        <v>2</v>
      </c>
      <c r="AC621" t="s">
        <v>609</v>
      </c>
      <c r="AD621" t="s">
        <v>571</v>
      </c>
      <c r="AE621" s="12">
        <v>44462.489583333336</v>
      </c>
      <c r="AF621">
        <v>144.16159999999999</v>
      </c>
      <c r="AG621" s="12">
        <v>44463.395833333336</v>
      </c>
      <c r="AH621" s="8">
        <v>143.20670000000001</v>
      </c>
      <c r="AI621" s="13">
        <v>-6.6E-3</v>
      </c>
      <c r="AJ621">
        <v>-10660.33</v>
      </c>
      <c r="AK621" s="13">
        <v>-6.6E-3</v>
      </c>
      <c r="AL621">
        <v>11163.82</v>
      </c>
      <c r="AM621">
        <v>1609394</v>
      </c>
      <c r="AN621">
        <v>-1843986.43</v>
      </c>
      <c r="AO621">
        <v>50</v>
      </c>
      <c r="AP621">
        <v>-213.21</v>
      </c>
      <c r="AQ621" s="13">
        <v>-9.7999999999999997E-3</v>
      </c>
      <c r="AR621" s="13">
        <v>9.2999999999999992E-3</v>
      </c>
      <c r="AS621" t="s">
        <v>572</v>
      </c>
      <c r="AU621" s="2">
        <v>44463</v>
      </c>
      <c r="AV621" t="s">
        <v>122</v>
      </c>
      <c r="AW621">
        <v>849</v>
      </c>
      <c r="AX621">
        <v>840.95</v>
      </c>
      <c r="AZ621" s="2">
        <f t="shared" si="63"/>
        <v>44462</v>
      </c>
      <c r="BA621" t="s">
        <v>77</v>
      </c>
      <c r="BB621">
        <v>144.16159999999999</v>
      </c>
      <c r="BC621" s="8">
        <v>143.20670000000001</v>
      </c>
      <c r="BE621" t="str">
        <f t="shared" si="64"/>
        <v>TATAPOWER44462</v>
      </c>
      <c r="BF621">
        <v>1</v>
      </c>
      <c r="BH621" t="str">
        <f t="shared" si="65"/>
        <v>BERGEPAINT44463</v>
      </c>
      <c r="BI621">
        <v>1</v>
      </c>
      <c r="BL621" t="str">
        <f t="shared" si="66"/>
        <v>BERGEPAINT44463</v>
      </c>
      <c r="BM621">
        <v>1</v>
      </c>
      <c r="BN621">
        <f t="shared" si="67"/>
        <v>1</v>
      </c>
      <c r="BR621" t="str">
        <f t="shared" si="68"/>
        <v>TATAPOWER44462</v>
      </c>
      <c r="BS621">
        <v>1</v>
      </c>
      <c r="BT621">
        <f t="shared" si="69"/>
        <v>1</v>
      </c>
      <c r="BY621" s="12"/>
      <c r="CA621" s="12"/>
      <c r="CC621" s="13"/>
      <c r="CE621" s="13"/>
      <c r="CK621" s="13"/>
      <c r="CL621" s="13"/>
    </row>
    <row r="622" spans="1:90" x14ac:dyDescent="0.45">
      <c r="A622">
        <v>3</v>
      </c>
      <c r="B622" s="2">
        <v>44463</v>
      </c>
      <c r="C622" s="2">
        <v>44466</v>
      </c>
      <c r="D622" t="s">
        <v>27</v>
      </c>
      <c r="E622" t="s">
        <v>156</v>
      </c>
      <c r="F622" t="s">
        <v>389</v>
      </c>
      <c r="G622">
        <v>2800</v>
      </c>
      <c r="H622">
        <v>8400</v>
      </c>
      <c r="I622">
        <v>3</v>
      </c>
      <c r="J622">
        <v>302.25</v>
      </c>
      <c r="K622">
        <v>2538900</v>
      </c>
      <c r="L622">
        <v>319.60000000000002</v>
      </c>
      <c r="M622">
        <v>145740.0000000002</v>
      </c>
      <c r="N622">
        <v>494.94108400000005</v>
      </c>
      <c r="O622">
        <v>145245.05891600021</v>
      </c>
      <c r="P622">
        <v>2684640</v>
      </c>
      <c r="Q622" t="s">
        <v>93</v>
      </c>
      <c r="R622">
        <v>1</v>
      </c>
      <c r="S622">
        <v>0</v>
      </c>
      <c r="T622">
        <v>2</v>
      </c>
      <c r="U622">
        <v>0</v>
      </c>
      <c r="V622">
        <v>900</v>
      </c>
      <c r="W622">
        <v>300</v>
      </c>
      <c r="X622">
        <v>114000</v>
      </c>
      <c r="Y622">
        <v>92500</v>
      </c>
      <c r="Z622">
        <v>4000000</v>
      </c>
      <c r="AA622">
        <v>2</v>
      </c>
      <c r="AC622" t="s">
        <v>653</v>
      </c>
      <c r="AD622" t="s">
        <v>571</v>
      </c>
      <c r="AE622" s="12">
        <v>44463.486111111109</v>
      </c>
      <c r="AF622">
        <v>3479.5430000000001</v>
      </c>
      <c r="AG622" s="12">
        <v>44466.392361111109</v>
      </c>
      <c r="AH622" s="8">
        <v>3430.46</v>
      </c>
      <c r="AI622" s="13">
        <v>-1.41E-2</v>
      </c>
      <c r="AJ622">
        <v>-23010.01</v>
      </c>
      <c r="AK622" s="13">
        <v>-1.41E-2</v>
      </c>
      <c r="AL622">
        <v>468.798</v>
      </c>
      <c r="AM622">
        <v>1631202.75</v>
      </c>
      <c r="AN622">
        <v>-1866996.44</v>
      </c>
      <c r="AO622">
        <v>50</v>
      </c>
      <c r="AP622">
        <v>-460.2</v>
      </c>
      <c r="AQ622" s="13">
        <v>-1.4200000000000001E-2</v>
      </c>
      <c r="AR622" s="13">
        <v>5.3E-3</v>
      </c>
      <c r="AS622" t="s">
        <v>572</v>
      </c>
      <c r="AU622" s="2">
        <v>44463</v>
      </c>
      <c r="AV622" t="s">
        <v>156</v>
      </c>
      <c r="AW622">
        <v>302.25</v>
      </c>
      <c r="AX622">
        <v>319.60000000000002</v>
      </c>
      <c r="AZ622" s="2">
        <f t="shared" si="63"/>
        <v>44463</v>
      </c>
      <c r="BA622" t="s">
        <v>31</v>
      </c>
      <c r="BB622">
        <v>3479.5430000000001</v>
      </c>
      <c r="BC622" s="8">
        <v>3430.46</v>
      </c>
      <c r="BE622" t="str">
        <f t="shared" si="64"/>
        <v>ASIANPAINT44463</v>
      </c>
      <c r="BF622">
        <v>1</v>
      </c>
      <c r="BH622" t="str">
        <f t="shared" si="65"/>
        <v>INDUSTOWER44463</v>
      </c>
      <c r="BI622">
        <v>1</v>
      </c>
      <c r="BL622" t="str">
        <f t="shared" si="66"/>
        <v>INDUSTOWER44463</v>
      </c>
      <c r="BM622">
        <v>1</v>
      </c>
      <c r="BN622">
        <f t="shared" si="67"/>
        <v>1</v>
      </c>
      <c r="BR622" t="str">
        <f t="shared" si="68"/>
        <v>ASIANPAINT44463</v>
      </c>
      <c r="BS622">
        <v>1</v>
      </c>
      <c r="BT622">
        <f t="shared" si="69"/>
        <v>1</v>
      </c>
      <c r="BY622" s="12"/>
      <c r="CA622" s="12"/>
      <c r="CC622" s="13"/>
      <c r="CE622" s="13"/>
      <c r="CK622" s="13"/>
      <c r="CL622" s="13"/>
    </row>
    <row r="623" spans="1:90" x14ac:dyDescent="0.45">
      <c r="A623">
        <v>4</v>
      </c>
      <c r="B623" s="2">
        <v>44463</v>
      </c>
      <c r="C623" s="2">
        <v>44466</v>
      </c>
      <c r="D623" t="s">
        <v>27</v>
      </c>
      <c r="E623" t="s">
        <v>38</v>
      </c>
      <c r="F623" t="s">
        <v>537</v>
      </c>
      <c r="G623">
        <v>350</v>
      </c>
      <c r="H623">
        <v>1400</v>
      </c>
      <c r="I623">
        <v>4</v>
      </c>
      <c r="J623">
        <v>1687.05</v>
      </c>
      <c r="K623">
        <v>2361870</v>
      </c>
      <c r="L623">
        <v>1660.125</v>
      </c>
      <c r="M623">
        <v>-37694.999999999935</v>
      </c>
      <c r="N623">
        <v>442.13160700000003</v>
      </c>
      <c r="O623">
        <v>-38137.131606999938</v>
      </c>
      <c r="P623">
        <v>2324175</v>
      </c>
      <c r="Q623" t="s">
        <v>93</v>
      </c>
      <c r="R623">
        <v>1</v>
      </c>
      <c r="S623">
        <v>0</v>
      </c>
      <c r="T623">
        <v>2</v>
      </c>
      <c r="U623">
        <v>0</v>
      </c>
      <c r="V623">
        <v>900</v>
      </c>
      <c r="W623">
        <v>300</v>
      </c>
      <c r="X623">
        <v>114000</v>
      </c>
      <c r="Y623">
        <v>92500</v>
      </c>
      <c r="Z623">
        <v>4000000</v>
      </c>
      <c r="AA623">
        <v>2</v>
      </c>
      <c r="AC623" t="s">
        <v>714</v>
      </c>
      <c r="AD623" t="s">
        <v>571</v>
      </c>
      <c r="AE623" s="12">
        <v>44463.486111111109</v>
      </c>
      <c r="AF623">
        <v>849.41120000000001</v>
      </c>
      <c r="AG623" s="12">
        <v>44466.392361111109</v>
      </c>
      <c r="AH623" s="8">
        <v>840.54690000000005</v>
      </c>
      <c r="AI623" s="13">
        <v>-1.04E-2</v>
      </c>
      <c r="AJ623">
        <v>-17022.93</v>
      </c>
      <c r="AK623" s="13">
        <v>-1.04E-2</v>
      </c>
      <c r="AL623">
        <v>1920.3920000000001</v>
      </c>
      <c r="AM623">
        <v>1631202.75</v>
      </c>
      <c r="AN623">
        <v>-1884019.37</v>
      </c>
      <c r="AO623">
        <v>50</v>
      </c>
      <c r="AP623">
        <v>-340.46</v>
      </c>
      <c r="AQ623" s="13">
        <v>-1.3299999999999999E-2</v>
      </c>
      <c r="AR623" s="13">
        <v>3.5999999999999999E-3</v>
      </c>
      <c r="AS623" t="s">
        <v>572</v>
      </c>
      <c r="AU623" s="2">
        <v>44463</v>
      </c>
      <c r="AV623" t="s">
        <v>38</v>
      </c>
      <c r="AW623">
        <v>1687.05</v>
      </c>
      <c r="AX623">
        <v>1660.125</v>
      </c>
      <c r="AZ623" s="2">
        <f t="shared" si="63"/>
        <v>44463</v>
      </c>
      <c r="BA623" t="s">
        <v>122</v>
      </c>
      <c r="BB623">
        <v>849.41120000000001</v>
      </c>
      <c r="BC623" s="8">
        <v>840.54690000000005</v>
      </c>
      <c r="BE623" t="str">
        <f t="shared" si="64"/>
        <v>BERGEPAINT44463</v>
      </c>
      <c r="BF623">
        <v>1</v>
      </c>
      <c r="BH623" t="str">
        <f t="shared" si="65"/>
        <v>MCX44463</v>
      </c>
      <c r="BI623">
        <v>1</v>
      </c>
      <c r="BL623" t="str">
        <f t="shared" si="66"/>
        <v>MCX44463</v>
      </c>
      <c r="BM623">
        <v>1</v>
      </c>
      <c r="BN623">
        <f t="shared" si="67"/>
        <v>1</v>
      </c>
      <c r="BR623" t="str">
        <f t="shared" si="68"/>
        <v>BERGEPAINT44463</v>
      </c>
      <c r="BS623">
        <v>1</v>
      </c>
      <c r="BT623">
        <f t="shared" si="69"/>
        <v>1</v>
      </c>
      <c r="BY623" s="12"/>
      <c r="CA623" s="12"/>
      <c r="CC623" s="13"/>
      <c r="CE623" s="13"/>
      <c r="CK623" s="13"/>
      <c r="CL623" s="13"/>
    </row>
    <row r="624" spans="1:90" x14ac:dyDescent="0.45">
      <c r="A624">
        <v>5</v>
      </c>
      <c r="B624" s="2">
        <v>44463</v>
      </c>
      <c r="C624" s="2">
        <v>44466</v>
      </c>
      <c r="D624" t="s">
        <v>27</v>
      </c>
      <c r="E624" t="s">
        <v>170</v>
      </c>
      <c r="F624" t="s">
        <v>482</v>
      </c>
      <c r="G624">
        <v>325</v>
      </c>
      <c r="H624">
        <v>650</v>
      </c>
      <c r="I624">
        <v>2</v>
      </c>
      <c r="J624">
        <v>3491.3</v>
      </c>
      <c r="K624">
        <v>2269345</v>
      </c>
      <c r="L624">
        <v>3301.55</v>
      </c>
      <c r="M624">
        <v>-123337.5</v>
      </c>
      <c r="N624">
        <v>415.80532149999999</v>
      </c>
      <c r="O624">
        <v>-123753.3053215</v>
      </c>
      <c r="P624">
        <v>2146007.5</v>
      </c>
      <c r="Q624" t="s">
        <v>93</v>
      </c>
      <c r="R624">
        <v>1</v>
      </c>
      <c r="S624">
        <v>0</v>
      </c>
      <c r="T624">
        <v>1</v>
      </c>
      <c r="U624">
        <v>0</v>
      </c>
      <c r="V624">
        <v>900</v>
      </c>
      <c r="W624">
        <v>300</v>
      </c>
      <c r="X624">
        <v>114000</v>
      </c>
      <c r="Y624">
        <v>92500</v>
      </c>
      <c r="Z624">
        <v>4000000</v>
      </c>
      <c r="AA624">
        <v>2</v>
      </c>
      <c r="AC624" t="s">
        <v>738</v>
      </c>
      <c r="AD624" t="s">
        <v>571</v>
      </c>
      <c r="AE624" s="12">
        <v>44463.486111111109</v>
      </c>
      <c r="AF624">
        <v>1687.894</v>
      </c>
      <c r="AG624" s="12">
        <v>44466.392361111109</v>
      </c>
      <c r="AH624" s="8">
        <v>1667.816</v>
      </c>
      <c r="AI624" s="13">
        <v>-1.1900000000000001E-2</v>
      </c>
      <c r="AJ624">
        <v>-19403.650000000001</v>
      </c>
      <c r="AK624" s="13">
        <v>-1.1900000000000001E-2</v>
      </c>
      <c r="AL624">
        <v>966.41330000000005</v>
      </c>
      <c r="AM624">
        <v>1631202.75</v>
      </c>
      <c r="AN624">
        <v>-1903423.02</v>
      </c>
      <c r="AO624">
        <v>50</v>
      </c>
      <c r="AP624">
        <v>-388.07</v>
      </c>
      <c r="AQ624" s="13">
        <v>-2.35E-2</v>
      </c>
      <c r="AR624" s="13">
        <v>3.3E-3</v>
      </c>
      <c r="AS624" t="s">
        <v>572</v>
      </c>
      <c r="AU624" s="2">
        <v>44463</v>
      </c>
      <c r="AV624" t="s">
        <v>170</v>
      </c>
      <c r="AW624">
        <v>3491.3</v>
      </c>
      <c r="AX624">
        <v>3301.55</v>
      </c>
      <c r="AZ624" s="2">
        <f t="shared" si="63"/>
        <v>44463</v>
      </c>
      <c r="BA624" t="s">
        <v>38</v>
      </c>
      <c r="BB624">
        <v>1687.894</v>
      </c>
      <c r="BC624" s="8">
        <v>1667.816</v>
      </c>
      <c r="BE624" t="str">
        <f t="shared" si="64"/>
        <v>MCX44463</v>
      </c>
      <c r="BF624">
        <v>1</v>
      </c>
      <c r="BH624" t="str">
        <f t="shared" si="65"/>
        <v>MPHASIS44463</v>
      </c>
      <c r="BI624">
        <v>1</v>
      </c>
      <c r="BL624" t="str">
        <f t="shared" si="66"/>
        <v>MPHASIS44463</v>
      </c>
      <c r="BM624">
        <v>1</v>
      </c>
      <c r="BN624">
        <f t="shared" si="67"/>
        <v>1</v>
      </c>
      <c r="BR624" t="str">
        <f t="shared" si="68"/>
        <v>MCX44463</v>
      </c>
      <c r="BS624">
        <v>1</v>
      </c>
      <c r="BT624">
        <f t="shared" si="69"/>
        <v>1</v>
      </c>
      <c r="BY624" s="12"/>
      <c r="CA624" s="12"/>
      <c r="CC624" s="13"/>
      <c r="CE624" s="13"/>
      <c r="CK624" s="13"/>
      <c r="CL624" s="13"/>
    </row>
    <row r="625" spans="1:90" x14ac:dyDescent="0.45">
      <c r="A625">
        <v>6</v>
      </c>
      <c r="B625" s="2">
        <v>44463</v>
      </c>
      <c r="C625" s="2">
        <v>44466</v>
      </c>
      <c r="D625" t="s">
        <v>27</v>
      </c>
      <c r="E625" t="s">
        <v>142</v>
      </c>
      <c r="F625" t="s">
        <v>411</v>
      </c>
      <c r="G625">
        <v>1000</v>
      </c>
      <c r="H625">
        <v>2000</v>
      </c>
      <c r="I625">
        <v>2</v>
      </c>
      <c r="J625">
        <v>896.15</v>
      </c>
      <c r="K625">
        <v>1792300</v>
      </c>
      <c r="L625">
        <v>916.55</v>
      </c>
      <c r="M625">
        <v>40799.999999999956</v>
      </c>
      <c r="N625">
        <v>355.54084</v>
      </c>
      <c r="O625">
        <v>40444.459159999955</v>
      </c>
      <c r="P625">
        <v>1833100</v>
      </c>
      <c r="Q625" t="s">
        <v>93</v>
      </c>
      <c r="R625">
        <v>1</v>
      </c>
      <c r="S625">
        <v>0</v>
      </c>
      <c r="T625">
        <v>1</v>
      </c>
      <c r="U625">
        <v>0</v>
      </c>
      <c r="V625">
        <v>900</v>
      </c>
      <c r="W625">
        <v>300</v>
      </c>
      <c r="X625">
        <v>114000</v>
      </c>
      <c r="Y625">
        <v>92500</v>
      </c>
      <c r="Z625">
        <v>4000000</v>
      </c>
      <c r="AA625">
        <v>2</v>
      </c>
      <c r="AC625" t="s">
        <v>607</v>
      </c>
      <c r="AD625" t="s">
        <v>571</v>
      </c>
      <c r="AE625" s="12">
        <v>44463.486111111109</v>
      </c>
      <c r="AF625">
        <v>897.00189999999998</v>
      </c>
      <c r="AG625" s="12">
        <v>44466.392361111109</v>
      </c>
      <c r="AH625" s="8">
        <v>917.13909999999998</v>
      </c>
      <c r="AI625" s="13">
        <v>2.24E-2</v>
      </c>
      <c r="AJ625">
        <v>36619.61</v>
      </c>
      <c r="AK625" s="13">
        <v>2.24E-2</v>
      </c>
      <c r="AL625">
        <v>1818.5050000000001</v>
      </c>
      <c r="AM625">
        <v>1631202.75</v>
      </c>
      <c r="AN625">
        <v>-1866803.41</v>
      </c>
      <c r="AO625">
        <v>50</v>
      </c>
      <c r="AP625">
        <v>732.39</v>
      </c>
      <c r="AQ625" s="13">
        <v>-2.12E-2</v>
      </c>
      <c r="AR625" s="13">
        <v>3.4200000000000001E-2</v>
      </c>
      <c r="AS625" t="s">
        <v>572</v>
      </c>
      <c r="AU625" s="2">
        <v>44463</v>
      </c>
      <c r="AV625" t="s">
        <v>142</v>
      </c>
      <c r="AW625">
        <v>896.15</v>
      </c>
      <c r="AX625">
        <v>916.55</v>
      </c>
      <c r="AZ625" s="2">
        <f t="shared" si="63"/>
        <v>44463</v>
      </c>
      <c r="BA625" t="s">
        <v>142</v>
      </c>
      <c r="BB625">
        <v>897.00189999999998</v>
      </c>
      <c r="BC625" s="8">
        <v>917.13909999999998</v>
      </c>
      <c r="BE625" t="str">
        <f t="shared" si="64"/>
        <v>TATACHEM44463</v>
      </c>
      <c r="BF625">
        <v>1</v>
      </c>
      <c r="BH625" t="str">
        <f t="shared" si="65"/>
        <v>TATACHEM44463</v>
      </c>
      <c r="BI625">
        <v>1</v>
      </c>
      <c r="BL625" t="str">
        <f t="shared" si="66"/>
        <v>TATACHEM44463</v>
      </c>
      <c r="BM625">
        <v>1</v>
      </c>
      <c r="BN625">
        <f t="shared" si="67"/>
        <v>1</v>
      </c>
      <c r="BR625" t="str">
        <f t="shared" si="68"/>
        <v>TATACHEM44463</v>
      </c>
      <c r="BS625">
        <v>1</v>
      </c>
      <c r="BT625">
        <f t="shared" si="69"/>
        <v>1</v>
      </c>
      <c r="BY625" s="12"/>
      <c r="CA625" s="12"/>
      <c r="CC625" s="13"/>
      <c r="CE625" s="13"/>
      <c r="CK625" s="13"/>
      <c r="CL625" s="13"/>
    </row>
    <row r="626" spans="1:90" x14ac:dyDescent="0.45">
      <c r="A626">
        <v>1</v>
      </c>
      <c r="B626" s="2">
        <v>44470</v>
      </c>
      <c r="C626" s="2">
        <v>44473</v>
      </c>
      <c r="D626" t="s">
        <v>27</v>
      </c>
      <c r="E626" t="s">
        <v>188</v>
      </c>
      <c r="F626" t="s">
        <v>538</v>
      </c>
      <c r="G626">
        <v>125</v>
      </c>
      <c r="H626">
        <v>375</v>
      </c>
      <c r="I626">
        <v>3</v>
      </c>
      <c r="J626">
        <v>4885.5</v>
      </c>
      <c r="K626">
        <v>1832062.5</v>
      </c>
      <c r="L626">
        <v>5021.7</v>
      </c>
      <c r="M626">
        <v>51074.999999999935</v>
      </c>
      <c r="N626">
        <v>363.54892000000001</v>
      </c>
      <c r="O626">
        <v>50711.451079999933</v>
      </c>
      <c r="P626">
        <v>1883137.5</v>
      </c>
      <c r="Q626" t="s">
        <v>93</v>
      </c>
      <c r="R626">
        <v>1</v>
      </c>
      <c r="S626">
        <v>0</v>
      </c>
      <c r="T626">
        <v>1</v>
      </c>
      <c r="U626">
        <v>0</v>
      </c>
      <c r="V626">
        <v>900</v>
      </c>
      <c r="W626">
        <v>300</v>
      </c>
      <c r="X626">
        <v>114000</v>
      </c>
      <c r="Y626">
        <v>92500</v>
      </c>
      <c r="Z626">
        <v>4000000</v>
      </c>
      <c r="AA626">
        <v>2</v>
      </c>
      <c r="AC626" t="s">
        <v>677</v>
      </c>
      <c r="AD626" t="s">
        <v>571</v>
      </c>
      <c r="AE626" s="12">
        <v>44463.493055555555</v>
      </c>
      <c r="AF626">
        <v>3496.28</v>
      </c>
      <c r="AG626" s="12">
        <v>44466.392361111109</v>
      </c>
      <c r="AH626" s="8">
        <v>3302.1979999999999</v>
      </c>
      <c r="AI626" s="13">
        <v>-5.5500000000000001E-2</v>
      </c>
      <c r="AJ626">
        <v>-90312.47</v>
      </c>
      <c r="AK626" s="13">
        <v>-5.5500000000000001E-2</v>
      </c>
      <c r="AL626">
        <v>465.33150000000001</v>
      </c>
      <c r="AM626">
        <v>1626929</v>
      </c>
      <c r="AN626">
        <v>-1957115.88</v>
      </c>
      <c r="AO626">
        <v>48</v>
      </c>
      <c r="AP626">
        <v>-1881.51</v>
      </c>
      <c r="AQ626" s="13">
        <v>-6.0400000000000002E-2</v>
      </c>
      <c r="AR626" s="13">
        <v>0</v>
      </c>
      <c r="AS626" t="s">
        <v>572</v>
      </c>
      <c r="AU626" s="2">
        <v>44470</v>
      </c>
      <c r="AV626" t="s">
        <v>188</v>
      </c>
      <c r="AW626">
        <v>4885.5</v>
      </c>
      <c r="AX626">
        <v>5021.7</v>
      </c>
      <c r="AZ626" s="2">
        <f t="shared" si="63"/>
        <v>44463</v>
      </c>
      <c r="BA626" t="s">
        <v>170</v>
      </c>
      <c r="BB626">
        <v>3496.28</v>
      </c>
      <c r="BC626" s="8">
        <v>3302.1979999999999</v>
      </c>
      <c r="BE626" t="str">
        <f t="shared" si="64"/>
        <v>MPHASIS44463</v>
      </c>
      <c r="BF626">
        <v>1</v>
      </c>
      <c r="BH626" t="str">
        <f t="shared" si="65"/>
        <v>DIXON44470</v>
      </c>
      <c r="BI626">
        <v>1</v>
      </c>
      <c r="BL626" t="str">
        <f t="shared" si="66"/>
        <v>DIXON44470</v>
      </c>
      <c r="BM626">
        <v>1</v>
      </c>
      <c r="BN626">
        <f t="shared" si="67"/>
        <v>1</v>
      </c>
      <c r="BR626" t="str">
        <f t="shared" si="68"/>
        <v>MPHASIS44463</v>
      </c>
      <c r="BS626">
        <v>1</v>
      </c>
      <c r="BT626">
        <f t="shared" si="69"/>
        <v>1</v>
      </c>
      <c r="BY626" s="12"/>
      <c r="CA626" s="12"/>
      <c r="CC626" s="13"/>
      <c r="CE626" s="13"/>
      <c r="CK626" s="13"/>
      <c r="CL626" s="13"/>
    </row>
    <row r="627" spans="1:90" x14ac:dyDescent="0.45">
      <c r="A627">
        <v>2</v>
      </c>
      <c r="B627" s="2">
        <v>44470</v>
      </c>
      <c r="C627" s="2">
        <v>44473</v>
      </c>
      <c r="D627" t="s">
        <v>27</v>
      </c>
      <c r="E627" t="s">
        <v>71</v>
      </c>
      <c r="F627" t="s">
        <v>445</v>
      </c>
      <c r="G627">
        <v>22500</v>
      </c>
      <c r="H627">
        <v>45000</v>
      </c>
      <c r="I627">
        <v>2</v>
      </c>
      <c r="J627">
        <v>40.549999999999997</v>
      </c>
      <c r="K627">
        <v>1824749.9999999998</v>
      </c>
      <c r="L627">
        <v>40.85</v>
      </c>
      <c r="M627">
        <v>13500.000000000191</v>
      </c>
      <c r="N627">
        <v>357.62980000000005</v>
      </c>
      <c r="O627">
        <v>13142.37020000019</v>
      </c>
      <c r="P627">
        <v>1838250</v>
      </c>
      <c r="Q627" t="s">
        <v>93</v>
      </c>
      <c r="R627">
        <v>1</v>
      </c>
      <c r="S627">
        <v>0</v>
      </c>
      <c r="T627">
        <v>1</v>
      </c>
      <c r="U627">
        <v>0</v>
      </c>
      <c r="V627">
        <v>900</v>
      </c>
      <c r="W627">
        <v>300</v>
      </c>
      <c r="X627">
        <v>114000</v>
      </c>
      <c r="Y627">
        <v>92500</v>
      </c>
      <c r="Z627">
        <v>4000000</v>
      </c>
      <c r="AA627">
        <v>2</v>
      </c>
      <c r="AC627" t="s">
        <v>586</v>
      </c>
      <c r="AD627" t="s">
        <v>571</v>
      </c>
      <c r="AE627" s="12">
        <v>44463.486111111109</v>
      </c>
      <c r="AF627">
        <v>302.4187</v>
      </c>
      <c r="AG627" s="12">
        <v>44466.395833333336</v>
      </c>
      <c r="AH627" s="8">
        <v>320.47919999999999</v>
      </c>
      <c r="AI627" s="13">
        <v>5.9700000000000003E-2</v>
      </c>
      <c r="AJ627">
        <v>97415.72</v>
      </c>
      <c r="AK627" s="13">
        <v>5.9700000000000003E-2</v>
      </c>
      <c r="AL627">
        <v>5393.8549999999996</v>
      </c>
      <c r="AM627">
        <v>1631202.75</v>
      </c>
      <c r="AN627">
        <v>-1859700.16</v>
      </c>
      <c r="AO627">
        <v>51</v>
      </c>
      <c r="AP627">
        <v>1910.11</v>
      </c>
      <c r="AQ627" s="13">
        <v>-5.4000000000000003E-3</v>
      </c>
      <c r="AR627" s="13">
        <v>8.0100000000000005E-2</v>
      </c>
      <c r="AS627" t="s">
        <v>572</v>
      </c>
      <c r="AU627" s="2">
        <v>44470</v>
      </c>
      <c r="AV627" t="s">
        <v>71</v>
      </c>
      <c r="AW627">
        <v>40.549999999999997</v>
      </c>
      <c r="AX627">
        <v>40.85</v>
      </c>
      <c r="AZ627" s="2">
        <f t="shared" si="63"/>
        <v>44463</v>
      </c>
      <c r="BA627" t="s">
        <v>156</v>
      </c>
      <c r="BB627">
        <v>302.4187</v>
      </c>
      <c r="BC627" s="8">
        <v>320.47919999999999</v>
      </c>
      <c r="BE627" t="str">
        <f t="shared" si="64"/>
        <v>INDUSTOWER44463</v>
      </c>
      <c r="BF627">
        <v>1</v>
      </c>
      <c r="BH627" t="str">
        <f t="shared" si="65"/>
        <v>GMRINFRA44470</v>
      </c>
      <c r="BI627">
        <v>1</v>
      </c>
      <c r="BL627" t="str">
        <f t="shared" si="66"/>
        <v>GMRINFRA44470</v>
      </c>
      <c r="BM627">
        <v>1</v>
      </c>
      <c r="BN627">
        <f t="shared" si="67"/>
        <v>1</v>
      </c>
      <c r="BR627" t="str">
        <f t="shared" si="68"/>
        <v>INDUSTOWER44463</v>
      </c>
      <c r="BS627">
        <v>1</v>
      </c>
      <c r="BT627">
        <f t="shared" si="69"/>
        <v>1</v>
      </c>
      <c r="BY627" s="12"/>
      <c r="CA627" s="12"/>
      <c r="CC627" s="13"/>
      <c r="CE627" s="13"/>
      <c r="CK627" s="13"/>
      <c r="CL627" s="13"/>
    </row>
    <row r="628" spans="1:90" x14ac:dyDescent="0.45">
      <c r="A628">
        <v>3</v>
      </c>
      <c r="B628" s="2">
        <v>44470</v>
      </c>
      <c r="C628" s="2">
        <v>44473</v>
      </c>
      <c r="D628" t="s">
        <v>27</v>
      </c>
      <c r="E628" t="s">
        <v>51</v>
      </c>
      <c r="F628" t="s">
        <v>398</v>
      </c>
      <c r="G628">
        <v>2500</v>
      </c>
      <c r="H628">
        <v>5000</v>
      </c>
      <c r="I628">
        <v>2</v>
      </c>
      <c r="J628">
        <v>408.25</v>
      </c>
      <c r="K628">
        <v>2041250</v>
      </c>
      <c r="L628">
        <v>406.2</v>
      </c>
      <c r="M628">
        <v>-10250.000000000056</v>
      </c>
      <c r="N628">
        <v>391.30234999999999</v>
      </c>
      <c r="O628">
        <v>-10641.302350000056</v>
      </c>
      <c r="P628">
        <v>2031000</v>
      </c>
      <c r="Q628" t="s">
        <v>93</v>
      </c>
      <c r="R628">
        <v>1</v>
      </c>
      <c r="S628">
        <v>0</v>
      </c>
      <c r="T628">
        <v>1</v>
      </c>
      <c r="U628">
        <v>0</v>
      </c>
      <c r="V628">
        <v>900</v>
      </c>
      <c r="W628">
        <v>300</v>
      </c>
      <c r="X628">
        <v>114000</v>
      </c>
      <c r="Y628">
        <v>92500</v>
      </c>
      <c r="Z628">
        <v>4000000</v>
      </c>
      <c r="AA628">
        <v>2</v>
      </c>
      <c r="AC628" t="s">
        <v>740</v>
      </c>
      <c r="AD628" t="s">
        <v>571</v>
      </c>
      <c r="AE628" s="12">
        <v>44470.486111111109</v>
      </c>
      <c r="AF628">
        <v>286.24270000000001</v>
      </c>
      <c r="AG628" s="12">
        <v>44473.392361111109</v>
      </c>
      <c r="AH628" s="8">
        <v>283.07940000000002</v>
      </c>
      <c r="AI628" s="13">
        <v>-1.11E-2</v>
      </c>
      <c r="AJ628">
        <v>-17991.87</v>
      </c>
      <c r="AK628" s="13">
        <v>-1.11E-2</v>
      </c>
      <c r="AL628">
        <v>5687.69</v>
      </c>
      <c r="AM628">
        <v>1628059.88</v>
      </c>
      <c r="AN628">
        <v>-1877692.04</v>
      </c>
      <c r="AO628">
        <v>50</v>
      </c>
      <c r="AP628">
        <v>-359.84</v>
      </c>
      <c r="AQ628" s="13">
        <v>-3.2300000000000002E-2</v>
      </c>
      <c r="AR628" s="13">
        <v>1.8E-3</v>
      </c>
      <c r="AS628" t="s">
        <v>572</v>
      </c>
      <c r="AU628" s="2">
        <v>44470</v>
      </c>
      <c r="AV628" t="s">
        <v>51</v>
      </c>
      <c r="AW628">
        <v>408.25</v>
      </c>
      <c r="AX628">
        <v>406.2</v>
      </c>
      <c r="AZ628" s="2">
        <f t="shared" si="63"/>
        <v>44470</v>
      </c>
      <c r="BA628" t="s">
        <v>193</v>
      </c>
      <c r="BB628">
        <v>286.24270000000001</v>
      </c>
      <c r="BC628" s="8">
        <v>283.07940000000002</v>
      </c>
      <c r="BE628" t="str">
        <f t="shared" si="64"/>
        <v>DELTACORP44470</v>
      </c>
      <c r="BF628">
        <v>1</v>
      </c>
      <c r="BH628" t="str">
        <f t="shared" si="65"/>
        <v>JINDALSTEL44470</v>
      </c>
      <c r="BI628">
        <v>1</v>
      </c>
      <c r="BL628" t="str">
        <f t="shared" si="66"/>
        <v>JINDALSTEL44470</v>
      </c>
      <c r="BM628">
        <v>1</v>
      </c>
      <c r="BN628">
        <f t="shared" si="67"/>
        <v>1</v>
      </c>
      <c r="BR628" t="str">
        <f t="shared" si="68"/>
        <v>DELTACORP44470</v>
      </c>
      <c r="BS628">
        <v>1</v>
      </c>
      <c r="BT628" t="str">
        <f t="shared" si="69"/>
        <v>ERROR</v>
      </c>
      <c r="BY628" s="12"/>
      <c r="CA628" s="12"/>
      <c r="CC628" s="13"/>
      <c r="CE628" s="13"/>
      <c r="CK628" s="13"/>
      <c r="CL628" s="13"/>
    </row>
    <row r="629" spans="1:90" x14ac:dyDescent="0.45">
      <c r="A629">
        <v>4</v>
      </c>
      <c r="B629" s="2">
        <v>44470</v>
      </c>
      <c r="C629" s="2">
        <v>44473</v>
      </c>
      <c r="D629" t="s">
        <v>27</v>
      </c>
      <c r="E629" t="s">
        <v>79</v>
      </c>
      <c r="F629" t="s">
        <v>476</v>
      </c>
      <c r="G629">
        <v>1350</v>
      </c>
      <c r="H629">
        <v>2700</v>
      </c>
      <c r="I629">
        <v>2</v>
      </c>
      <c r="J629">
        <v>686.7</v>
      </c>
      <c r="K629">
        <v>1854090.0000000002</v>
      </c>
      <c r="L629">
        <v>669.05</v>
      </c>
      <c r="M629">
        <v>-47655.000000000247</v>
      </c>
      <c r="N629">
        <v>354.97421499999996</v>
      </c>
      <c r="O629">
        <v>-48009.974215000249</v>
      </c>
      <c r="P629">
        <v>1806434.9999999998</v>
      </c>
      <c r="Q629" t="s">
        <v>93</v>
      </c>
      <c r="R629">
        <v>1</v>
      </c>
      <c r="S629">
        <v>0</v>
      </c>
      <c r="T629">
        <v>1</v>
      </c>
      <c r="U629">
        <v>0</v>
      </c>
      <c r="V629">
        <v>900</v>
      </c>
      <c r="W629">
        <v>300</v>
      </c>
      <c r="X629">
        <v>114000</v>
      </c>
      <c r="Y629">
        <v>92500</v>
      </c>
      <c r="Z629">
        <v>4000000</v>
      </c>
      <c r="AA629">
        <v>2</v>
      </c>
      <c r="AC629" t="s">
        <v>741</v>
      </c>
      <c r="AD629" t="s">
        <v>571</v>
      </c>
      <c r="AE629" s="12">
        <v>44470.486111111109</v>
      </c>
      <c r="AF629">
        <v>4887.442</v>
      </c>
      <c r="AG629" s="12">
        <v>44473.392361111109</v>
      </c>
      <c r="AH629" s="8">
        <v>5019.1890000000003</v>
      </c>
      <c r="AI629" s="13">
        <v>2.7E-2</v>
      </c>
      <c r="AJ629">
        <v>43886.35</v>
      </c>
      <c r="AK629" s="13">
        <v>2.7E-2</v>
      </c>
      <c r="AL629">
        <v>333.11079999999998</v>
      </c>
      <c r="AM629">
        <v>1628060</v>
      </c>
      <c r="AN629">
        <v>-1833805.68</v>
      </c>
      <c r="AO629">
        <v>50</v>
      </c>
      <c r="AP629">
        <v>877.73</v>
      </c>
      <c r="AQ629" s="13">
        <v>-2.0799999999999999E-2</v>
      </c>
      <c r="AR629" s="13">
        <v>2.9899999999999999E-2</v>
      </c>
      <c r="AS629" t="s">
        <v>572</v>
      </c>
      <c r="AU629" s="2">
        <v>44470</v>
      </c>
      <c r="AV629" t="s">
        <v>79</v>
      </c>
      <c r="AW629">
        <v>686.7</v>
      </c>
      <c r="AX629">
        <v>669.05</v>
      </c>
      <c r="AZ629" s="2">
        <f t="shared" si="63"/>
        <v>44470</v>
      </c>
      <c r="BA629" t="s">
        <v>188</v>
      </c>
      <c r="BB629">
        <v>4887.442</v>
      </c>
      <c r="BC629" s="8">
        <v>5019.1890000000003</v>
      </c>
      <c r="BE629" t="str">
        <f t="shared" si="64"/>
        <v>DIXON44470</v>
      </c>
      <c r="BF629">
        <v>1</v>
      </c>
      <c r="BH629" t="str">
        <f t="shared" si="65"/>
        <v>JSWSTEEL44470</v>
      </c>
      <c r="BI629">
        <v>1</v>
      </c>
      <c r="BL629" t="str">
        <f t="shared" si="66"/>
        <v>JSWSTEEL44470</v>
      </c>
      <c r="BM629">
        <v>1</v>
      </c>
      <c r="BN629">
        <f t="shared" si="67"/>
        <v>1</v>
      </c>
      <c r="BR629" t="str">
        <f t="shared" si="68"/>
        <v>DIXON44470</v>
      </c>
      <c r="BS629">
        <v>1</v>
      </c>
      <c r="BT629">
        <f t="shared" si="69"/>
        <v>1</v>
      </c>
      <c r="BY629" s="12"/>
      <c r="CA629" s="12"/>
      <c r="CC629" s="13"/>
      <c r="CE629" s="13"/>
      <c r="CK629" s="13"/>
      <c r="CL629" s="13"/>
    </row>
    <row r="630" spans="1:90" x14ac:dyDescent="0.45">
      <c r="A630">
        <v>5</v>
      </c>
      <c r="B630" s="2">
        <v>44470</v>
      </c>
      <c r="C630" s="2">
        <v>44473</v>
      </c>
      <c r="D630" t="s">
        <v>27</v>
      </c>
      <c r="E630" t="s">
        <v>49</v>
      </c>
      <c r="F630" t="s">
        <v>448</v>
      </c>
      <c r="G630">
        <v>6000</v>
      </c>
      <c r="H630">
        <v>12000</v>
      </c>
      <c r="I630">
        <v>2</v>
      </c>
      <c r="J630">
        <v>178.2</v>
      </c>
      <c r="K630">
        <v>2138400</v>
      </c>
      <c r="L630">
        <v>179.57499999999999</v>
      </c>
      <c r="M630">
        <v>16500</v>
      </c>
      <c r="N630">
        <v>411.07317999999998</v>
      </c>
      <c r="O630">
        <v>16088.926820000001</v>
      </c>
      <c r="P630">
        <v>2154900</v>
      </c>
      <c r="Q630" t="s">
        <v>93</v>
      </c>
      <c r="R630">
        <v>1</v>
      </c>
      <c r="S630">
        <v>0</v>
      </c>
      <c r="T630">
        <v>2</v>
      </c>
      <c r="U630">
        <v>0</v>
      </c>
      <c r="V630">
        <v>900</v>
      </c>
      <c r="W630">
        <v>300</v>
      </c>
      <c r="X630">
        <v>114000</v>
      </c>
      <c r="Y630">
        <v>92500</v>
      </c>
      <c r="Z630">
        <v>4000000</v>
      </c>
      <c r="AA630">
        <v>2</v>
      </c>
      <c r="AC630" t="s">
        <v>643</v>
      </c>
      <c r="AD630" t="s">
        <v>571</v>
      </c>
      <c r="AE630" s="12">
        <v>44470.486111111109</v>
      </c>
      <c r="AF630">
        <v>40.586460000000002</v>
      </c>
      <c r="AG630" s="12">
        <v>44473.392361111109</v>
      </c>
      <c r="AH630" s="8">
        <v>40.809519999999999</v>
      </c>
      <c r="AI630" s="13">
        <v>5.4999999999999997E-3</v>
      </c>
      <c r="AJ630">
        <v>8947.69</v>
      </c>
      <c r="AK630" s="13">
        <v>5.4999999999999997E-3</v>
      </c>
      <c r="AL630">
        <v>40113.370000000003</v>
      </c>
      <c r="AM630">
        <v>1628059.88</v>
      </c>
      <c r="AN630">
        <v>-1824857.99</v>
      </c>
      <c r="AO630">
        <v>50</v>
      </c>
      <c r="AP630">
        <v>178.95</v>
      </c>
      <c r="AQ630" s="13">
        <v>-1.8100000000000002E-2</v>
      </c>
      <c r="AR630" s="13">
        <v>2.87E-2</v>
      </c>
      <c r="AS630" t="s">
        <v>572</v>
      </c>
      <c r="AU630" s="2">
        <v>44470</v>
      </c>
      <c r="AV630" t="s">
        <v>49</v>
      </c>
      <c r="AW630">
        <v>178.2</v>
      </c>
      <c r="AX630">
        <v>179.57499999999999</v>
      </c>
      <c r="AZ630" s="2">
        <f t="shared" si="63"/>
        <v>44470</v>
      </c>
      <c r="BA630" t="s">
        <v>71</v>
      </c>
      <c r="BB630">
        <v>40.586460000000002</v>
      </c>
      <c r="BC630" s="8">
        <v>40.809519999999999</v>
      </c>
      <c r="BE630" t="str">
        <f t="shared" si="64"/>
        <v>GMRINFRA44470</v>
      </c>
      <c r="BF630">
        <v>1</v>
      </c>
      <c r="BH630" t="str">
        <f t="shared" si="65"/>
        <v>MANAPPURAM44470</v>
      </c>
      <c r="BI630">
        <v>1</v>
      </c>
      <c r="BL630" t="str">
        <f t="shared" si="66"/>
        <v>MANAPPURAM44470</v>
      </c>
      <c r="BM630">
        <v>1</v>
      </c>
      <c r="BN630">
        <f t="shared" si="67"/>
        <v>1</v>
      </c>
      <c r="BR630" t="str">
        <f t="shared" si="68"/>
        <v>GMRINFRA44470</v>
      </c>
      <c r="BS630">
        <v>1</v>
      </c>
      <c r="BT630">
        <f t="shared" si="69"/>
        <v>1</v>
      </c>
      <c r="BY630" s="12"/>
      <c r="CA630" s="12"/>
      <c r="CC630" s="13"/>
      <c r="CE630" s="13"/>
      <c r="CK630" s="13"/>
      <c r="CL630" s="13"/>
    </row>
    <row r="631" spans="1:90" x14ac:dyDescent="0.45">
      <c r="A631">
        <v>6</v>
      </c>
      <c r="B631" s="2">
        <v>44470</v>
      </c>
      <c r="C631" s="2">
        <v>44473</v>
      </c>
      <c r="D631" t="s">
        <v>27</v>
      </c>
      <c r="E631" t="s">
        <v>39</v>
      </c>
      <c r="F631" t="s">
        <v>458</v>
      </c>
      <c r="G631">
        <v>750</v>
      </c>
      <c r="H631">
        <v>1500</v>
      </c>
      <c r="I631">
        <v>2</v>
      </c>
      <c r="J631">
        <v>1514.75</v>
      </c>
      <c r="K631">
        <v>2272125</v>
      </c>
      <c r="L631">
        <v>1536.55</v>
      </c>
      <c r="M631">
        <v>32699.999999999931</v>
      </c>
      <c r="N631">
        <v>435.71796999999998</v>
      </c>
      <c r="O631">
        <v>32264.282029999929</v>
      </c>
      <c r="P631">
        <v>2304825</v>
      </c>
      <c r="Q631" t="s">
        <v>93</v>
      </c>
      <c r="R631">
        <v>1</v>
      </c>
      <c r="S631">
        <v>0</v>
      </c>
      <c r="T631">
        <v>1</v>
      </c>
      <c r="U631">
        <v>0</v>
      </c>
      <c r="V631">
        <v>900</v>
      </c>
      <c r="W631">
        <v>300</v>
      </c>
      <c r="X631">
        <v>114000</v>
      </c>
      <c r="Y631">
        <v>92500</v>
      </c>
      <c r="Z631">
        <v>4000000</v>
      </c>
      <c r="AA631">
        <v>2</v>
      </c>
      <c r="AC631" t="s">
        <v>594</v>
      </c>
      <c r="AD631" t="s">
        <v>571</v>
      </c>
      <c r="AE631" s="12">
        <v>44470.486111111109</v>
      </c>
      <c r="AF631">
        <v>408.46069999999997</v>
      </c>
      <c r="AG631" s="12">
        <v>44473.392361111109</v>
      </c>
      <c r="AH631" s="8">
        <v>405.95940000000002</v>
      </c>
      <c r="AI631" s="13">
        <v>-6.1000000000000004E-3</v>
      </c>
      <c r="AJ631">
        <v>-9969.7900000000009</v>
      </c>
      <c r="AK631" s="13">
        <v>-6.1000000000000004E-3</v>
      </c>
      <c r="AL631">
        <v>3985.8429999999998</v>
      </c>
      <c r="AM631">
        <v>1628060</v>
      </c>
      <c r="AN631">
        <v>-1834827.78</v>
      </c>
      <c r="AO631">
        <v>50</v>
      </c>
      <c r="AP631">
        <v>-199.4</v>
      </c>
      <c r="AQ631" s="13">
        <v>-1.6899999999999998E-2</v>
      </c>
      <c r="AR631" s="13">
        <v>7.6E-3</v>
      </c>
      <c r="AS631" t="s">
        <v>572</v>
      </c>
      <c r="AU631" s="2">
        <v>44470</v>
      </c>
      <c r="AV631" t="s">
        <v>39</v>
      </c>
      <c r="AW631">
        <v>1514.75</v>
      </c>
      <c r="AX631">
        <v>1536.55</v>
      </c>
      <c r="AZ631" s="2">
        <f t="shared" si="63"/>
        <v>44470</v>
      </c>
      <c r="BA631" t="s">
        <v>51</v>
      </c>
      <c r="BB631">
        <v>408.46069999999997</v>
      </c>
      <c r="BC631" s="8">
        <v>405.95940000000002</v>
      </c>
      <c r="BE631" t="str">
        <f t="shared" si="64"/>
        <v>JINDALSTEL44470</v>
      </c>
      <c r="BF631">
        <v>1</v>
      </c>
      <c r="BH631" t="str">
        <f t="shared" si="65"/>
        <v>MUTHOOTFIN44470</v>
      </c>
      <c r="BI631">
        <v>1</v>
      </c>
      <c r="BL631" t="str">
        <f t="shared" si="66"/>
        <v>MUTHOOTFIN44470</v>
      </c>
      <c r="BM631">
        <v>1</v>
      </c>
      <c r="BN631">
        <f t="shared" si="67"/>
        <v>1</v>
      </c>
      <c r="BR631" t="str">
        <f t="shared" si="68"/>
        <v>JINDALSTEL44470</v>
      </c>
      <c r="BS631">
        <v>1</v>
      </c>
      <c r="BT631">
        <f t="shared" si="69"/>
        <v>1</v>
      </c>
      <c r="BY631" s="12"/>
      <c r="CA631" s="12"/>
      <c r="CC631" s="13"/>
      <c r="CE631" s="13"/>
      <c r="CK631" s="13"/>
      <c r="CL631" s="13"/>
    </row>
    <row r="632" spans="1:90" x14ac:dyDescent="0.45">
      <c r="A632">
        <v>7</v>
      </c>
      <c r="B632" s="2">
        <v>44470</v>
      </c>
      <c r="C632" s="2">
        <v>44473</v>
      </c>
      <c r="D632" t="s">
        <v>27</v>
      </c>
      <c r="E632" t="s">
        <v>52</v>
      </c>
      <c r="F632" t="s">
        <v>392</v>
      </c>
      <c r="G632">
        <v>2900</v>
      </c>
      <c r="H632">
        <v>11600</v>
      </c>
      <c r="I632">
        <v>4</v>
      </c>
      <c r="J632">
        <v>196.625</v>
      </c>
      <c r="K632">
        <v>2280850</v>
      </c>
      <c r="L632">
        <v>195.05</v>
      </c>
      <c r="M632">
        <v>-18269.999999999869</v>
      </c>
      <c r="N632">
        <v>430.84337800000009</v>
      </c>
      <c r="O632">
        <v>-18700.84337799987</v>
      </c>
      <c r="P632">
        <v>2262580</v>
      </c>
      <c r="Q632" t="s">
        <v>93</v>
      </c>
      <c r="R632">
        <v>2</v>
      </c>
      <c r="S632">
        <v>1</v>
      </c>
      <c r="T632">
        <v>1</v>
      </c>
      <c r="U632">
        <v>0</v>
      </c>
      <c r="V632">
        <v>900</v>
      </c>
      <c r="W632">
        <v>300</v>
      </c>
      <c r="X632">
        <v>114500</v>
      </c>
      <c r="Y632">
        <v>92500</v>
      </c>
      <c r="Z632">
        <v>4000000</v>
      </c>
      <c r="AA632">
        <v>2</v>
      </c>
      <c r="AC632" t="s">
        <v>670</v>
      </c>
      <c r="AD632" t="s">
        <v>571</v>
      </c>
      <c r="AE632" s="12">
        <v>44470.486111111109</v>
      </c>
      <c r="AF632">
        <v>687.04330000000004</v>
      </c>
      <c r="AG632" s="12">
        <v>44473.392361111109</v>
      </c>
      <c r="AH632" s="8">
        <v>668.94569999999999</v>
      </c>
      <c r="AI632" s="13">
        <v>-2.63E-2</v>
      </c>
      <c r="AJ632">
        <v>-42885.18</v>
      </c>
      <c r="AK632" s="13">
        <v>-2.63E-2</v>
      </c>
      <c r="AL632">
        <v>2369.6610000000001</v>
      </c>
      <c r="AM632">
        <v>1628059.88</v>
      </c>
      <c r="AN632">
        <v>-1877712.96</v>
      </c>
      <c r="AO632">
        <v>50</v>
      </c>
      <c r="AP632">
        <v>-857.7</v>
      </c>
      <c r="AQ632" s="13">
        <v>-2.7E-2</v>
      </c>
      <c r="AR632" s="13">
        <v>4.0000000000000002E-4</v>
      </c>
      <c r="AS632" t="s">
        <v>572</v>
      </c>
      <c r="AU632" s="2">
        <v>44470</v>
      </c>
      <c r="AV632" t="s">
        <v>52</v>
      </c>
      <c r="AW632">
        <v>196.625</v>
      </c>
      <c r="AX632">
        <v>195.05</v>
      </c>
      <c r="AZ632" s="2">
        <f t="shared" si="63"/>
        <v>44470</v>
      </c>
      <c r="BA632" t="s">
        <v>79</v>
      </c>
      <c r="BB632">
        <v>687.04330000000004</v>
      </c>
      <c r="BC632" s="8">
        <v>668.94569999999999</v>
      </c>
      <c r="BE632" t="str">
        <f t="shared" si="64"/>
        <v>JSWSTEEL44470</v>
      </c>
      <c r="BF632">
        <v>1</v>
      </c>
      <c r="BH632" t="str">
        <f t="shared" si="65"/>
        <v>RBLBANK44470</v>
      </c>
      <c r="BI632">
        <v>1</v>
      </c>
      <c r="BL632" t="str">
        <f t="shared" si="66"/>
        <v>RBLBANK44470</v>
      </c>
      <c r="BM632">
        <v>1</v>
      </c>
      <c r="BN632">
        <f t="shared" si="67"/>
        <v>1</v>
      </c>
      <c r="BR632" t="str">
        <f t="shared" si="68"/>
        <v>JSWSTEEL44470</v>
      </c>
      <c r="BS632">
        <v>1</v>
      </c>
      <c r="BT632">
        <f t="shared" si="69"/>
        <v>1</v>
      </c>
      <c r="BY632" s="12"/>
      <c r="CA632" s="12"/>
      <c r="CC632" s="13"/>
      <c r="CE632" s="13"/>
      <c r="CK632" s="13"/>
      <c r="CL632" s="13"/>
    </row>
    <row r="633" spans="1:90" x14ac:dyDescent="0.45">
      <c r="A633">
        <v>8</v>
      </c>
      <c r="B633" s="2">
        <v>44470</v>
      </c>
      <c r="C633" s="2">
        <v>44473</v>
      </c>
      <c r="D633" t="s">
        <v>27</v>
      </c>
      <c r="E633" t="s">
        <v>163</v>
      </c>
      <c r="F633" t="s">
        <v>473</v>
      </c>
      <c r="G633">
        <v>725</v>
      </c>
      <c r="H633">
        <v>2175</v>
      </c>
      <c r="I633">
        <v>3</v>
      </c>
      <c r="J633">
        <v>1080.45</v>
      </c>
      <c r="K633">
        <v>2349978.75</v>
      </c>
      <c r="L633">
        <v>1033.2333333300001</v>
      </c>
      <c r="M633">
        <v>-102696.25000724998</v>
      </c>
      <c r="N633">
        <v>432.02045174909665</v>
      </c>
      <c r="O633">
        <v>-103128.27045899908</v>
      </c>
      <c r="P633">
        <v>2247282.4999927501</v>
      </c>
      <c r="Q633" t="s">
        <v>93</v>
      </c>
      <c r="R633">
        <v>1</v>
      </c>
      <c r="S633">
        <v>0</v>
      </c>
      <c r="T633">
        <v>2</v>
      </c>
      <c r="U633">
        <v>0</v>
      </c>
      <c r="V633">
        <v>900</v>
      </c>
      <c r="W633">
        <v>300</v>
      </c>
      <c r="X633">
        <v>114000</v>
      </c>
      <c r="Y633">
        <v>92500</v>
      </c>
      <c r="Z633">
        <v>4000000</v>
      </c>
      <c r="AA633">
        <v>2</v>
      </c>
      <c r="AC633" t="s">
        <v>656</v>
      </c>
      <c r="AD633" t="s">
        <v>571</v>
      </c>
      <c r="AE633" s="12">
        <v>44470.486111111109</v>
      </c>
      <c r="AF633">
        <v>1515.4880000000001</v>
      </c>
      <c r="AG633" s="12">
        <v>44473.392361111109</v>
      </c>
      <c r="AH633" s="8">
        <v>1535.8019999999999</v>
      </c>
      <c r="AI633" s="13">
        <v>1.34E-2</v>
      </c>
      <c r="AJ633">
        <v>21822.95</v>
      </c>
      <c r="AK633" s="13">
        <v>1.34E-2</v>
      </c>
      <c r="AL633">
        <v>1074.2809999999999</v>
      </c>
      <c r="AM633">
        <v>1628060</v>
      </c>
      <c r="AN633">
        <v>-1855890.01</v>
      </c>
      <c r="AO633">
        <v>50</v>
      </c>
      <c r="AP633">
        <v>436.46</v>
      </c>
      <c r="AQ633" s="13">
        <v>-5.7000000000000002E-3</v>
      </c>
      <c r="AR633" s="13">
        <v>2.2700000000000001E-2</v>
      </c>
      <c r="AS633" t="s">
        <v>572</v>
      </c>
      <c r="AU633" s="2">
        <v>44470</v>
      </c>
      <c r="AV633" t="s">
        <v>163</v>
      </c>
      <c r="AW633">
        <v>1080.45</v>
      </c>
      <c r="AX633">
        <v>1033.2333333300001</v>
      </c>
      <c r="AZ633" s="2">
        <f t="shared" si="63"/>
        <v>44470</v>
      </c>
      <c r="BA633" t="s">
        <v>39</v>
      </c>
      <c r="BB633">
        <v>1515.4880000000001</v>
      </c>
      <c r="BC633" s="8">
        <v>1535.8019999999999</v>
      </c>
      <c r="BE633" t="str">
        <f t="shared" si="64"/>
        <v>MUTHOOTFIN44470</v>
      </c>
      <c r="BF633">
        <v>1</v>
      </c>
      <c r="BH633" t="str">
        <f t="shared" si="65"/>
        <v>TRENT44470</v>
      </c>
      <c r="BI633">
        <v>1</v>
      </c>
      <c r="BL633" t="str">
        <f t="shared" si="66"/>
        <v>TRENT44470</v>
      </c>
      <c r="BM633">
        <v>1</v>
      </c>
      <c r="BN633">
        <f t="shared" si="67"/>
        <v>1</v>
      </c>
      <c r="BR633" t="str">
        <f t="shared" si="68"/>
        <v>MUTHOOTFIN44470</v>
      </c>
      <c r="BS633">
        <v>1</v>
      </c>
      <c r="BT633">
        <f t="shared" si="69"/>
        <v>1</v>
      </c>
      <c r="BY633" s="12"/>
      <c r="CA633" s="12"/>
      <c r="CC633" s="13"/>
      <c r="CE633" s="13"/>
      <c r="CK633" s="13"/>
      <c r="CL633" s="13"/>
    </row>
    <row r="634" spans="1:90" x14ac:dyDescent="0.45">
      <c r="A634">
        <v>1</v>
      </c>
      <c r="B634" s="2">
        <v>44473</v>
      </c>
      <c r="C634" s="2">
        <v>44474</v>
      </c>
      <c r="D634" t="s">
        <v>27</v>
      </c>
      <c r="E634" t="s">
        <v>189</v>
      </c>
      <c r="F634" t="s">
        <v>539</v>
      </c>
      <c r="G634">
        <v>275</v>
      </c>
      <c r="H634">
        <v>825</v>
      </c>
      <c r="I634">
        <v>3</v>
      </c>
      <c r="J634">
        <v>2361.6</v>
      </c>
      <c r="K634">
        <v>1948320</v>
      </c>
      <c r="L634">
        <v>2368</v>
      </c>
      <c r="M634">
        <v>5280.0000000000746</v>
      </c>
      <c r="N634">
        <v>377.51363200000009</v>
      </c>
      <c r="O634">
        <v>4902.4863680000744</v>
      </c>
      <c r="P634">
        <v>1953600</v>
      </c>
      <c r="Q634" t="s">
        <v>93</v>
      </c>
      <c r="R634">
        <v>1</v>
      </c>
      <c r="S634">
        <v>0</v>
      </c>
      <c r="T634">
        <v>1</v>
      </c>
      <c r="U634">
        <v>0</v>
      </c>
      <c r="V634">
        <v>900</v>
      </c>
      <c r="W634">
        <v>300</v>
      </c>
      <c r="X634">
        <v>102500</v>
      </c>
      <c r="Y634">
        <v>92500</v>
      </c>
      <c r="Z634">
        <v>4000000</v>
      </c>
      <c r="AA634">
        <v>2</v>
      </c>
      <c r="AC634" t="s">
        <v>739</v>
      </c>
      <c r="AD634" t="s">
        <v>571</v>
      </c>
      <c r="AE634" s="12">
        <v>44470.486111111109</v>
      </c>
      <c r="AF634">
        <v>21520.33</v>
      </c>
      <c r="AG634" s="12">
        <v>44473.395833333336</v>
      </c>
      <c r="AH634" s="8">
        <v>22637.34</v>
      </c>
      <c r="AI634" s="13">
        <v>5.1900000000000002E-2</v>
      </c>
      <c r="AJ634">
        <v>84504.24</v>
      </c>
      <c r="AK634" s="13">
        <v>5.1900000000000002E-2</v>
      </c>
      <c r="AL634">
        <v>75.652180000000001</v>
      </c>
      <c r="AM634">
        <v>1628060</v>
      </c>
      <c r="AN634">
        <v>-1771385.77</v>
      </c>
      <c r="AO634">
        <v>51</v>
      </c>
      <c r="AP634">
        <v>1656.95</v>
      </c>
      <c r="AQ634" s="13">
        <v>-1.23E-2</v>
      </c>
      <c r="AR634" s="13">
        <v>6.7400000000000002E-2</v>
      </c>
      <c r="AS634" t="s">
        <v>572</v>
      </c>
      <c r="AU634" s="2">
        <v>44473</v>
      </c>
      <c r="AV634" t="s">
        <v>189</v>
      </c>
      <c r="AW634">
        <v>2361.6</v>
      </c>
      <c r="AX634">
        <v>2368</v>
      </c>
      <c r="AZ634" s="2">
        <f t="shared" si="63"/>
        <v>44470</v>
      </c>
      <c r="BA634" t="s">
        <v>206</v>
      </c>
      <c r="BB634">
        <v>21520.33</v>
      </c>
      <c r="BC634" s="8">
        <v>22637.34</v>
      </c>
      <c r="BE634" t="str">
        <f t="shared" si="64"/>
        <v>ABBOTINDIA44470</v>
      </c>
      <c r="BF634">
        <v>1</v>
      </c>
      <c r="BH634" t="str">
        <f t="shared" si="65"/>
        <v>ASTRAL44473</v>
      </c>
      <c r="BI634">
        <v>1</v>
      </c>
      <c r="BL634" t="str">
        <f t="shared" si="66"/>
        <v>ASTRAL44473</v>
      </c>
      <c r="BM634">
        <v>1</v>
      </c>
      <c r="BN634">
        <f t="shared" si="67"/>
        <v>1</v>
      </c>
      <c r="BR634" t="str">
        <f t="shared" si="68"/>
        <v>ABBOTINDIA44470</v>
      </c>
      <c r="BS634">
        <v>1</v>
      </c>
      <c r="BT634" t="str">
        <f t="shared" si="69"/>
        <v>ERROR</v>
      </c>
      <c r="BY634" s="12"/>
      <c r="CA634" s="12"/>
      <c r="CC634" s="13"/>
      <c r="CE634" s="13"/>
      <c r="CK634" s="13"/>
      <c r="CL634" s="13"/>
    </row>
    <row r="635" spans="1:90" x14ac:dyDescent="0.45">
      <c r="A635">
        <v>2</v>
      </c>
      <c r="B635" s="2">
        <v>44473</v>
      </c>
      <c r="C635" s="2">
        <v>44474</v>
      </c>
      <c r="D635" t="s">
        <v>27</v>
      </c>
      <c r="E635" t="s">
        <v>85</v>
      </c>
      <c r="F635" t="s">
        <v>490</v>
      </c>
      <c r="G635">
        <v>650</v>
      </c>
      <c r="H635">
        <v>2600</v>
      </c>
      <c r="I635">
        <v>4</v>
      </c>
      <c r="J635">
        <v>738.1</v>
      </c>
      <c r="K635">
        <v>1919060</v>
      </c>
      <c r="L635">
        <v>727.13750000000005</v>
      </c>
      <c r="M635">
        <v>-28502.499999999942</v>
      </c>
      <c r="N635">
        <v>368.35354050000001</v>
      </c>
      <c r="O635">
        <v>-28870.853540499942</v>
      </c>
      <c r="P635">
        <v>1890557.5000000002</v>
      </c>
      <c r="Q635" t="s">
        <v>93</v>
      </c>
      <c r="R635">
        <v>2</v>
      </c>
      <c r="S635">
        <v>1</v>
      </c>
      <c r="T635">
        <v>2</v>
      </c>
      <c r="U635">
        <v>0</v>
      </c>
      <c r="V635">
        <v>900</v>
      </c>
      <c r="W635">
        <v>300</v>
      </c>
      <c r="X635">
        <v>103000</v>
      </c>
      <c r="Y635">
        <v>92500</v>
      </c>
      <c r="Z635">
        <v>4000000</v>
      </c>
      <c r="AA635">
        <v>2</v>
      </c>
      <c r="AC635" t="s">
        <v>646</v>
      </c>
      <c r="AD635" t="s">
        <v>571</v>
      </c>
      <c r="AE635" s="12">
        <v>44470.486111111109</v>
      </c>
      <c r="AF635">
        <v>178.38910000000001</v>
      </c>
      <c r="AG635" s="12">
        <v>44473.395833333336</v>
      </c>
      <c r="AH635" s="8">
        <v>179.37049999999999</v>
      </c>
      <c r="AI635" s="13">
        <v>5.4999999999999997E-3</v>
      </c>
      <c r="AJ635">
        <v>8956.7000000000007</v>
      </c>
      <c r="AK635" s="13">
        <v>5.4999999999999997E-3</v>
      </c>
      <c r="AL635">
        <v>9126.4519999999993</v>
      </c>
      <c r="AM635">
        <v>1628060</v>
      </c>
      <c r="AN635">
        <v>-1762429.07</v>
      </c>
      <c r="AO635">
        <v>51</v>
      </c>
      <c r="AP635">
        <v>175.62</v>
      </c>
      <c r="AQ635" s="13">
        <v>-6.7000000000000002E-3</v>
      </c>
      <c r="AR635" s="13">
        <v>2.8899999999999999E-2</v>
      </c>
      <c r="AS635" t="s">
        <v>572</v>
      </c>
      <c r="AU635" s="2">
        <v>44473</v>
      </c>
      <c r="AV635" t="s">
        <v>85</v>
      </c>
      <c r="AW635">
        <v>738.1</v>
      </c>
      <c r="AX635">
        <v>727.13750000000005</v>
      </c>
      <c r="AZ635" s="2">
        <f t="shared" si="63"/>
        <v>44470</v>
      </c>
      <c r="BA635" t="s">
        <v>49</v>
      </c>
      <c r="BB635">
        <v>178.38910000000001</v>
      </c>
      <c r="BC635" s="8">
        <v>179.37049999999999</v>
      </c>
      <c r="BE635" t="str">
        <f t="shared" si="64"/>
        <v>MANAPPURAM44470</v>
      </c>
      <c r="BF635">
        <v>1</v>
      </c>
      <c r="BH635" t="str">
        <f t="shared" si="65"/>
        <v>AUROPHARMA44473</v>
      </c>
      <c r="BI635">
        <v>1</v>
      </c>
      <c r="BL635" t="str">
        <f t="shared" si="66"/>
        <v>AUROPHARMA44473</v>
      </c>
      <c r="BM635">
        <v>1</v>
      </c>
      <c r="BN635">
        <f t="shared" si="67"/>
        <v>1</v>
      </c>
      <c r="BR635" t="str">
        <f t="shared" si="68"/>
        <v>MANAPPURAM44470</v>
      </c>
      <c r="BS635">
        <v>1</v>
      </c>
      <c r="BT635">
        <f t="shared" si="69"/>
        <v>1</v>
      </c>
      <c r="BY635" s="12"/>
      <c r="CA635" s="12"/>
      <c r="CC635" s="13"/>
      <c r="CE635" s="13"/>
      <c r="CK635" s="13"/>
      <c r="CL635" s="13"/>
    </row>
    <row r="636" spans="1:90" x14ac:dyDescent="0.45">
      <c r="A636">
        <v>3</v>
      </c>
      <c r="B636" s="2">
        <v>44473</v>
      </c>
      <c r="C636" s="2">
        <v>44474</v>
      </c>
      <c r="D636" t="s">
        <v>27</v>
      </c>
      <c r="E636" t="s">
        <v>112</v>
      </c>
      <c r="F636" t="s">
        <v>510</v>
      </c>
      <c r="G636">
        <v>200</v>
      </c>
      <c r="H636">
        <v>400</v>
      </c>
      <c r="I636">
        <v>2</v>
      </c>
      <c r="J636">
        <v>5257.75</v>
      </c>
      <c r="K636">
        <v>2103100</v>
      </c>
      <c r="L636">
        <v>5208</v>
      </c>
      <c r="M636">
        <v>-19900</v>
      </c>
      <c r="N636">
        <v>400.56498000000011</v>
      </c>
      <c r="O636">
        <v>-20300.564979999999</v>
      </c>
      <c r="P636">
        <v>2083200</v>
      </c>
      <c r="Q636" t="s">
        <v>93</v>
      </c>
      <c r="R636">
        <v>1</v>
      </c>
      <c r="S636">
        <v>0</v>
      </c>
      <c r="T636">
        <v>1</v>
      </c>
      <c r="U636">
        <v>0</v>
      </c>
      <c r="V636">
        <v>900</v>
      </c>
      <c r="W636">
        <v>300</v>
      </c>
      <c r="X636">
        <v>102500</v>
      </c>
      <c r="Y636">
        <v>92500</v>
      </c>
      <c r="Z636">
        <v>4000000</v>
      </c>
      <c r="AA636">
        <v>2</v>
      </c>
      <c r="AC636" t="s">
        <v>666</v>
      </c>
      <c r="AD636" t="s">
        <v>571</v>
      </c>
      <c r="AE636" s="12">
        <v>44470.486111111109</v>
      </c>
      <c r="AF636">
        <v>1081.0070000000001</v>
      </c>
      <c r="AG636" s="12">
        <v>44473.395833333336</v>
      </c>
      <c r="AH636" s="8">
        <v>1031.617</v>
      </c>
      <c r="AI636" s="13">
        <v>-4.5699999999999998E-2</v>
      </c>
      <c r="AJ636">
        <v>-74384.259999999995</v>
      </c>
      <c r="AK636" s="13">
        <v>-4.5699999999999998E-2</v>
      </c>
      <c r="AL636">
        <v>1506.059</v>
      </c>
      <c r="AM636">
        <v>1628060</v>
      </c>
      <c r="AN636">
        <v>-1836813.33</v>
      </c>
      <c r="AO636">
        <v>51</v>
      </c>
      <c r="AP636">
        <v>-1458.51</v>
      </c>
      <c r="AQ636" s="13">
        <v>-5.4800000000000001E-2</v>
      </c>
      <c r="AR636" s="13">
        <v>7.9000000000000008E-3</v>
      </c>
      <c r="AS636" t="s">
        <v>572</v>
      </c>
      <c r="AU636" s="2">
        <v>44473</v>
      </c>
      <c r="AV636" t="s">
        <v>112</v>
      </c>
      <c r="AW636">
        <v>5257.75</v>
      </c>
      <c r="AX636">
        <v>5208</v>
      </c>
      <c r="AZ636" s="2">
        <f t="shared" si="63"/>
        <v>44470</v>
      </c>
      <c r="BA636" t="s">
        <v>163</v>
      </c>
      <c r="BB636">
        <v>1081.0070000000001</v>
      </c>
      <c r="BC636" s="8">
        <v>1031.617</v>
      </c>
      <c r="BE636" t="str">
        <f t="shared" si="64"/>
        <v>TRENT44470</v>
      </c>
      <c r="BF636">
        <v>1</v>
      </c>
      <c r="BH636" t="str">
        <f t="shared" si="65"/>
        <v>DIVISLAB44473</v>
      </c>
      <c r="BI636">
        <v>1</v>
      </c>
      <c r="BL636" t="str">
        <f t="shared" si="66"/>
        <v>DIVISLAB44473</v>
      </c>
      <c r="BM636">
        <v>1</v>
      </c>
      <c r="BN636">
        <f t="shared" si="67"/>
        <v>1</v>
      </c>
      <c r="BR636" t="str">
        <f t="shared" si="68"/>
        <v>TRENT44470</v>
      </c>
      <c r="BS636">
        <v>1</v>
      </c>
      <c r="BT636">
        <f t="shared" si="69"/>
        <v>1</v>
      </c>
      <c r="BY636" s="12"/>
      <c r="CA636" s="12"/>
      <c r="CC636" s="13"/>
      <c r="CE636" s="13"/>
      <c r="CK636" s="13"/>
      <c r="CL636" s="13"/>
    </row>
    <row r="637" spans="1:90" x14ac:dyDescent="0.45">
      <c r="A637">
        <v>4</v>
      </c>
      <c r="B637" s="2">
        <v>44473</v>
      </c>
      <c r="C637" s="2">
        <v>44474</v>
      </c>
      <c r="D637" t="s">
        <v>27</v>
      </c>
      <c r="E637" t="s">
        <v>67</v>
      </c>
      <c r="F637" t="s">
        <v>401</v>
      </c>
      <c r="G637">
        <v>275</v>
      </c>
      <c r="H637">
        <v>825</v>
      </c>
      <c r="I637">
        <v>3</v>
      </c>
      <c r="J637">
        <v>2765.65</v>
      </c>
      <c r="K637">
        <v>2281661.25</v>
      </c>
      <c r="L637">
        <v>2811.25</v>
      </c>
      <c r="M637">
        <v>37619.999999999927</v>
      </c>
      <c r="N637">
        <v>437.94453549999997</v>
      </c>
      <c r="O637">
        <v>37182.055464499928</v>
      </c>
      <c r="P637">
        <v>2319281.25</v>
      </c>
      <c r="Q637" t="s">
        <v>93</v>
      </c>
      <c r="R637">
        <v>1</v>
      </c>
      <c r="S637">
        <v>0</v>
      </c>
      <c r="T637">
        <v>1</v>
      </c>
      <c r="U637">
        <v>0</v>
      </c>
      <c r="V637">
        <v>900</v>
      </c>
      <c r="W637">
        <v>300</v>
      </c>
      <c r="X637">
        <v>102500</v>
      </c>
      <c r="Y637">
        <v>92500</v>
      </c>
      <c r="Z637">
        <v>4000000</v>
      </c>
      <c r="AA637">
        <v>2</v>
      </c>
      <c r="AC637" t="s">
        <v>588</v>
      </c>
      <c r="AD637" t="s">
        <v>571</v>
      </c>
      <c r="AE637" s="12">
        <v>44470.489583333336</v>
      </c>
      <c r="AF637">
        <v>197.39869999999999</v>
      </c>
      <c r="AG637" s="12">
        <v>44473.395833333336</v>
      </c>
      <c r="AH637" s="8">
        <v>193.80600000000001</v>
      </c>
      <c r="AI637" s="13">
        <v>-1.8200000000000001E-2</v>
      </c>
      <c r="AJ637">
        <v>-29521.38</v>
      </c>
      <c r="AK637" s="13">
        <v>-1.8200000000000001E-2</v>
      </c>
      <c r="AL637">
        <v>8217.0460000000003</v>
      </c>
      <c r="AM637">
        <v>1622033.75</v>
      </c>
      <c r="AN637">
        <v>-1866334.71</v>
      </c>
      <c r="AO637">
        <v>50</v>
      </c>
      <c r="AP637">
        <v>-590.42999999999995</v>
      </c>
      <c r="AQ637" s="13">
        <v>-1.8200000000000001E-2</v>
      </c>
      <c r="AR637" s="13">
        <v>5.7999999999999996E-3</v>
      </c>
      <c r="AS637" t="s">
        <v>572</v>
      </c>
      <c r="AU637" s="2">
        <v>44473</v>
      </c>
      <c r="AV637" t="s">
        <v>67</v>
      </c>
      <c r="AW637">
        <v>2765.65</v>
      </c>
      <c r="AX637">
        <v>2811.25</v>
      </c>
      <c r="AZ637" s="2">
        <f t="shared" si="63"/>
        <v>44470</v>
      </c>
      <c r="BA637" t="s">
        <v>52</v>
      </c>
      <c r="BB637">
        <v>197.39869999999999</v>
      </c>
      <c r="BC637" s="8">
        <v>193.80600000000001</v>
      </c>
      <c r="BE637" t="str">
        <f t="shared" si="64"/>
        <v>RBLBANK44470</v>
      </c>
      <c r="BF637">
        <v>1</v>
      </c>
      <c r="BH637" t="str">
        <f t="shared" si="65"/>
        <v>PEL44473</v>
      </c>
      <c r="BI637">
        <v>1</v>
      </c>
      <c r="BL637" t="str">
        <f t="shared" si="66"/>
        <v>PEL44473</v>
      </c>
      <c r="BM637">
        <v>1</v>
      </c>
      <c r="BN637">
        <f t="shared" si="67"/>
        <v>1</v>
      </c>
      <c r="BR637" t="str">
        <f t="shared" si="68"/>
        <v>RBLBANK44470</v>
      </c>
      <c r="BS637">
        <v>1</v>
      </c>
      <c r="BT637">
        <f t="shared" si="69"/>
        <v>1</v>
      </c>
      <c r="BY637" s="12"/>
      <c r="CA637" s="12"/>
      <c r="CC637" s="13"/>
      <c r="CE637" s="13"/>
      <c r="CK637" s="13"/>
      <c r="CL637" s="13"/>
    </row>
    <row r="638" spans="1:90" x14ac:dyDescent="0.45">
      <c r="A638">
        <v>1</v>
      </c>
      <c r="B638" s="2">
        <v>44474</v>
      </c>
      <c r="C638" s="2">
        <v>44475</v>
      </c>
      <c r="D638" t="s">
        <v>27</v>
      </c>
      <c r="E638" t="s">
        <v>155</v>
      </c>
      <c r="F638" t="s">
        <v>388</v>
      </c>
      <c r="G638">
        <v>850</v>
      </c>
      <c r="H638">
        <v>1700</v>
      </c>
      <c r="I638">
        <v>2</v>
      </c>
      <c r="J638">
        <v>1065.8</v>
      </c>
      <c r="K638">
        <v>1811860</v>
      </c>
      <c r="L638">
        <v>1073.8499999999999</v>
      </c>
      <c r="M638">
        <v>13684.999999999924</v>
      </c>
      <c r="N638">
        <v>355.47186299999998</v>
      </c>
      <c r="O638">
        <v>13329.528136999923</v>
      </c>
      <c r="P638">
        <v>1825544.9999999998</v>
      </c>
      <c r="Q638" t="s">
        <v>93</v>
      </c>
      <c r="R638">
        <v>1</v>
      </c>
      <c r="S638">
        <v>0</v>
      </c>
      <c r="T638">
        <v>1</v>
      </c>
      <c r="U638">
        <v>0</v>
      </c>
      <c r="V638">
        <v>900</v>
      </c>
      <c r="W638">
        <v>300</v>
      </c>
      <c r="X638">
        <v>114000</v>
      </c>
      <c r="Y638">
        <v>92500</v>
      </c>
      <c r="Z638">
        <v>4000000</v>
      </c>
      <c r="AA638">
        <v>2</v>
      </c>
      <c r="AC638" t="s">
        <v>742</v>
      </c>
      <c r="AD638" t="s">
        <v>571</v>
      </c>
      <c r="AE638" s="12">
        <v>44473.434027777781</v>
      </c>
      <c r="AF638">
        <v>2362.7739999999999</v>
      </c>
      <c r="AG638" s="12">
        <v>44474.392361111109</v>
      </c>
      <c r="AH638" s="8">
        <v>2366.8359999999998</v>
      </c>
      <c r="AI638" s="13">
        <v>1.6999999999999999E-3</v>
      </c>
      <c r="AJ638">
        <v>2796.62</v>
      </c>
      <c r="AK638" s="13">
        <v>1.6999999999999999E-3</v>
      </c>
      <c r="AL638">
        <v>688.48450000000003</v>
      </c>
      <c r="AM638">
        <v>1626733</v>
      </c>
      <c r="AN638">
        <v>-1863538.09</v>
      </c>
      <c r="AO638">
        <v>65</v>
      </c>
      <c r="AP638">
        <v>43.02</v>
      </c>
      <c r="AQ638" s="13">
        <v>-9.1000000000000004E-3</v>
      </c>
      <c r="AR638" s="13">
        <v>2.8000000000000001E-2</v>
      </c>
      <c r="AS638" t="s">
        <v>572</v>
      </c>
      <c r="AU638" s="2">
        <v>44474</v>
      </c>
      <c r="AV638" t="s">
        <v>155</v>
      </c>
      <c r="AW638">
        <v>1065.8</v>
      </c>
      <c r="AX638">
        <v>1073.8499999999999</v>
      </c>
      <c r="AZ638" s="2">
        <f t="shared" si="63"/>
        <v>44473</v>
      </c>
      <c r="BA638" t="s">
        <v>189</v>
      </c>
      <c r="BB638">
        <v>2362.7739999999999</v>
      </c>
      <c r="BC638" s="8">
        <v>2366.8359999999998</v>
      </c>
      <c r="BE638" t="str">
        <f t="shared" si="64"/>
        <v>ASTRAL44473</v>
      </c>
      <c r="BF638">
        <v>1</v>
      </c>
      <c r="BH638" t="str">
        <f t="shared" si="65"/>
        <v>AARTIIND44474</v>
      </c>
      <c r="BI638">
        <v>1</v>
      </c>
      <c r="BL638" t="str">
        <f t="shared" si="66"/>
        <v>AARTIIND44474</v>
      </c>
      <c r="BM638">
        <v>1</v>
      </c>
      <c r="BN638">
        <f t="shared" si="67"/>
        <v>1</v>
      </c>
      <c r="BR638" t="str">
        <f t="shared" si="68"/>
        <v>ASTRAL44473</v>
      </c>
      <c r="BS638">
        <v>1</v>
      </c>
      <c r="BT638">
        <f t="shared" si="69"/>
        <v>1</v>
      </c>
      <c r="BY638" s="12"/>
      <c r="CA638" s="12"/>
      <c r="CC638" s="13"/>
      <c r="CE638" s="13"/>
      <c r="CK638" s="13"/>
      <c r="CL638" s="13"/>
    </row>
    <row r="639" spans="1:90" x14ac:dyDescent="0.45">
      <c r="A639">
        <v>2</v>
      </c>
      <c r="B639" s="2">
        <v>44474</v>
      </c>
      <c r="C639" s="2">
        <v>44475</v>
      </c>
      <c r="D639" t="s">
        <v>27</v>
      </c>
      <c r="E639" t="s">
        <v>185</v>
      </c>
      <c r="F639" t="s">
        <v>533</v>
      </c>
      <c r="G639">
        <v>625</v>
      </c>
      <c r="H639">
        <v>2500</v>
      </c>
      <c r="I639">
        <v>4</v>
      </c>
      <c r="J639">
        <v>827.5</v>
      </c>
      <c r="K639">
        <v>2068750</v>
      </c>
      <c r="L639">
        <v>833.13750000000005</v>
      </c>
      <c r="M639">
        <v>14093.750000000113</v>
      </c>
      <c r="N639">
        <v>398.98858125000004</v>
      </c>
      <c r="O639">
        <v>13694.761418750113</v>
      </c>
      <c r="P639">
        <v>2082843.75</v>
      </c>
      <c r="Q639" t="s">
        <v>93</v>
      </c>
      <c r="R639">
        <v>1</v>
      </c>
      <c r="S639">
        <v>0</v>
      </c>
      <c r="T639">
        <v>2</v>
      </c>
      <c r="U639">
        <v>0</v>
      </c>
      <c r="V639">
        <v>900</v>
      </c>
      <c r="W639">
        <v>300</v>
      </c>
      <c r="X639">
        <v>114000</v>
      </c>
      <c r="Y639">
        <v>92500</v>
      </c>
      <c r="Z639">
        <v>4000000</v>
      </c>
      <c r="AA639">
        <v>2</v>
      </c>
      <c r="AC639" t="s">
        <v>708</v>
      </c>
      <c r="AD639" t="s">
        <v>571</v>
      </c>
      <c r="AE639" s="12">
        <v>44473.434027777781</v>
      </c>
      <c r="AF639">
        <v>5258.0410000000002</v>
      </c>
      <c r="AG639" s="12">
        <v>44474.392361111109</v>
      </c>
      <c r="AH639" s="8">
        <v>5205.4290000000001</v>
      </c>
      <c r="AI639" s="13">
        <v>-0.01</v>
      </c>
      <c r="AJ639">
        <v>-16277.11</v>
      </c>
      <c r="AK639" s="13">
        <v>-0.01</v>
      </c>
      <c r="AL639">
        <v>309.38010000000003</v>
      </c>
      <c r="AM639">
        <v>1626733.13</v>
      </c>
      <c r="AN639">
        <v>-1879815.2</v>
      </c>
      <c r="AO639">
        <v>65</v>
      </c>
      <c r="AP639">
        <v>-250.42</v>
      </c>
      <c r="AQ639" s="13">
        <v>-1.3299999999999999E-2</v>
      </c>
      <c r="AR639" s="13">
        <v>6.1000000000000004E-3</v>
      </c>
      <c r="AS639" t="s">
        <v>572</v>
      </c>
      <c r="AU639" s="2">
        <v>44474</v>
      </c>
      <c r="AV639" t="s">
        <v>185</v>
      </c>
      <c r="AW639">
        <v>827.5</v>
      </c>
      <c r="AX639">
        <v>833.13750000000005</v>
      </c>
      <c r="AZ639" s="2">
        <f t="shared" si="63"/>
        <v>44473</v>
      </c>
      <c r="BA639" t="s">
        <v>112</v>
      </c>
      <c r="BB639">
        <v>5258.0410000000002</v>
      </c>
      <c r="BC639" s="8">
        <v>5205.4290000000001</v>
      </c>
      <c r="BE639" t="str">
        <f t="shared" si="64"/>
        <v>DIVISLAB44473</v>
      </c>
      <c r="BF639">
        <v>1</v>
      </c>
      <c r="BH639" t="str">
        <f t="shared" si="65"/>
        <v>COROMANDEL44474</v>
      </c>
      <c r="BI639">
        <v>1</v>
      </c>
      <c r="BL639" t="str">
        <f t="shared" si="66"/>
        <v>COROMANDEL44474</v>
      </c>
      <c r="BM639">
        <v>1</v>
      </c>
      <c r="BN639">
        <f t="shared" si="67"/>
        <v>1</v>
      </c>
      <c r="BR639" t="str">
        <f t="shared" si="68"/>
        <v>DIVISLAB44473</v>
      </c>
      <c r="BS639">
        <v>1</v>
      </c>
      <c r="BT639">
        <f t="shared" si="69"/>
        <v>1</v>
      </c>
      <c r="BY639" s="12"/>
      <c r="CA639" s="12"/>
      <c r="CC639" s="13"/>
      <c r="CE639" s="13"/>
      <c r="CK639" s="13"/>
      <c r="CL639" s="13"/>
    </row>
    <row r="640" spans="1:90" x14ac:dyDescent="0.45">
      <c r="A640">
        <v>3</v>
      </c>
      <c r="B640" s="2">
        <v>44474</v>
      </c>
      <c r="C640" s="2">
        <v>44475</v>
      </c>
      <c r="D640" t="s">
        <v>27</v>
      </c>
      <c r="E640" t="s">
        <v>181</v>
      </c>
      <c r="F640" t="s">
        <v>527</v>
      </c>
      <c r="G640">
        <v>475</v>
      </c>
      <c r="H640">
        <v>1425</v>
      </c>
      <c r="I640">
        <v>3</v>
      </c>
      <c r="J640">
        <v>1391.4</v>
      </c>
      <c r="K640">
        <v>1982745.0000000002</v>
      </c>
      <c r="L640">
        <v>1379.3833333299999</v>
      </c>
      <c r="M640">
        <v>-17123.750004750251</v>
      </c>
      <c r="N640">
        <v>380.54683474940822</v>
      </c>
      <c r="O640">
        <v>-17504.296839499661</v>
      </c>
      <c r="P640">
        <v>1965621.2499952498</v>
      </c>
      <c r="Q640" t="s">
        <v>93</v>
      </c>
      <c r="R640">
        <v>1</v>
      </c>
      <c r="S640">
        <v>0</v>
      </c>
      <c r="T640">
        <v>2</v>
      </c>
      <c r="U640">
        <v>0</v>
      </c>
      <c r="V640">
        <v>900</v>
      </c>
      <c r="W640">
        <v>300</v>
      </c>
      <c r="X640">
        <v>114000</v>
      </c>
      <c r="Y640">
        <v>92500</v>
      </c>
      <c r="Z640">
        <v>4000000</v>
      </c>
      <c r="AA640">
        <v>2</v>
      </c>
      <c r="AC640" t="s">
        <v>597</v>
      </c>
      <c r="AD640" t="s">
        <v>571</v>
      </c>
      <c r="AE640" s="12">
        <v>44473.440972222219</v>
      </c>
      <c r="AF640">
        <v>2770.002</v>
      </c>
      <c r="AG640" s="12">
        <v>44474.392361111109</v>
      </c>
      <c r="AH640" s="8">
        <v>2811.6439999999998</v>
      </c>
      <c r="AI640" s="13">
        <v>1.4999999999999999E-2</v>
      </c>
      <c r="AJ640">
        <v>24448.23</v>
      </c>
      <c r="AK640" s="13">
        <v>1.4999999999999999E-2</v>
      </c>
      <c r="AL640">
        <v>587.10500000000002</v>
      </c>
      <c r="AM640">
        <v>1626282.25</v>
      </c>
      <c r="AN640">
        <v>-1855366.97</v>
      </c>
      <c r="AO640">
        <v>63</v>
      </c>
      <c r="AP640">
        <v>388.07</v>
      </c>
      <c r="AQ640" s="13">
        <v>-5.0000000000000001E-3</v>
      </c>
      <c r="AR640" s="13">
        <v>3.0300000000000001E-2</v>
      </c>
      <c r="AS640" t="s">
        <v>572</v>
      </c>
      <c r="AU640" s="2">
        <v>44474</v>
      </c>
      <c r="AV640" t="s">
        <v>181</v>
      </c>
      <c r="AW640">
        <v>1391.4</v>
      </c>
      <c r="AX640">
        <v>1379.3833333299999</v>
      </c>
      <c r="AZ640" s="2">
        <f t="shared" si="63"/>
        <v>44473</v>
      </c>
      <c r="BA640" t="s">
        <v>67</v>
      </c>
      <c r="BB640">
        <v>2770.002</v>
      </c>
      <c r="BC640" s="8">
        <v>2811.6439999999998</v>
      </c>
      <c r="BE640" t="str">
        <f t="shared" si="64"/>
        <v>PEL44473</v>
      </c>
      <c r="BF640">
        <v>1</v>
      </c>
      <c r="BH640" t="str">
        <f t="shared" si="65"/>
        <v>HAL44474</v>
      </c>
      <c r="BI640">
        <v>1</v>
      </c>
      <c r="BL640" t="str">
        <f t="shared" si="66"/>
        <v>HAL44474</v>
      </c>
      <c r="BM640">
        <v>1</v>
      </c>
      <c r="BN640">
        <f t="shared" si="67"/>
        <v>1</v>
      </c>
      <c r="BR640" t="str">
        <f t="shared" si="68"/>
        <v>PEL44473</v>
      </c>
      <c r="BS640">
        <v>1</v>
      </c>
      <c r="BT640">
        <f t="shared" si="69"/>
        <v>1</v>
      </c>
      <c r="BY640" s="12"/>
      <c r="CA640" s="12"/>
      <c r="CC640" s="13"/>
      <c r="CE640" s="13"/>
      <c r="CK640" s="13"/>
      <c r="CL640" s="13"/>
    </row>
    <row r="641" spans="1:90" x14ac:dyDescent="0.45">
      <c r="A641">
        <v>4</v>
      </c>
      <c r="B641" s="2">
        <v>44474</v>
      </c>
      <c r="C641" s="2">
        <v>44475</v>
      </c>
      <c r="D641" t="s">
        <v>27</v>
      </c>
      <c r="E641" t="s">
        <v>56</v>
      </c>
      <c r="F641" t="s">
        <v>418</v>
      </c>
      <c r="G641">
        <v>70000</v>
      </c>
      <c r="H641">
        <v>140000</v>
      </c>
      <c r="I641">
        <v>2</v>
      </c>
      <c r="J641">
        <v>12</v>
      </c>
      <c r="K641">
        <v>1680000</v>
      </c>
      <c r="L641">
        <v>11.9</v>
      </c>
      <c r="M641">
        <v>-13999.999999999951</v>
      </c>
      <c r="N641">
        <v>329.71160000000003</v>
      </c>
      <c r="O641">
        <v>-14329.711599999951</v>
      </c>
      <c r="P641">
        <v>1666000</v>
      </c>
      <c r="Q641" t="s">
        <v>93</v>
      </c>
      <c r="R641">
        <v>1</v>
      </c>
      <c r="S641">
        <v>0</v>
      </c>
      <c r="T641">
        <v>1</v>
      </c>
      <c r="U641">
        <v>0</v>
      </c>
      <c r="V641">
        <v>900</v>
      </c>
      <c r="W641">
        <v>300</v>
      </c>
      <c r="X641">
        <v>114000</v>
      </c>
      <c r="Y641">
        <v>92500</v>
      </c>
      <c r="Z641">
        <v>4000000</v>
      </c>
      <c r="AA641">
        <v>2</v>
      </c>
      <c r="AC641" t="s">
        <v>687</v>
      </c>
      <c r="AD641" t="s">
        <v>571</v>
      </c>
      <c r="AE641" s="12">
        <v>44473.4375</v>
      </c>
      <c r="AF641">
        <v>738.45899999999995</v>
      </c>
      <c r="AG641" s="12">
        <v>44474.395833333336</v>
      </c>
      <c r="AH641" s="8">
        <v>725.77350000000001</v>
      </c>
      <c r="AI641" s="13">
        <v>-1.72E-2</v>
      </c>
      <c r="AJ641">
        <v>-27997.9</v>
      </c>
      <c r="AK641" s="13">
        <v>-1.72E-2</v>
      </c>
      <c r="AL641">
        <v>2207.0790000000002</v>
      </c>
      <c r="AM641">
        <v>1629837.5</v>
      </c>
      <c r="AN641">
        <v>-1883364.87</v>
      </c>
      <c r="AO641">
        <v>65</v>
      </c>
      <c r="AP641">
        <v>-430.74</v>
      </c>
      <c r="AQ641" s="13">
        <v>-1.72E-2</v>
      </c>
      <c r="AR641" s="13">
        <v>5.5999999999999999E-3</v>
      </c>
      <c r="AS641" t="s">
        <v>572</v>
      </c>
      <c r="AU641" s="2">
        <v>44474</v>
      </c>
      <c r="AV641" t="s">
        <v>56</v>
      </c>
      <c r="AW641">
        <v>12</v>
      </c>
      <c r="AX641">
        <v>11.9</v>
      </c>
      <c r="AZ641" s="2">
        <f t="shared" si="63"/>
        <v>44473</v>
      </c>
      <c r="BA641" t="s">
        <v>85</v>
      </c>
      <c r="BB641">
        <v>738.45899999999995</v>
      </c>
      <c r="BC641" s="8">
        <v>725.77350000000001</v>
      </c>
      <c r="BE641" t="str">
        <f t="shared" si="64"/>
        <v>AUROPHARMA44473</v>
      </c>
      <c r="BF641">
        <v>1</v>
      </c>
      <c r="BH641" t="str">
        <f t="shared" si="65"/>
        <v>IDEA44474</v>
      </c>
      <c r="BI641">
        <v>1</v>
      </c>
      <c r="BL641" t="str">
        <f t="shared" si="66"/>
        <v>IDEA44474</v>
      </c>
      <c r="BM641">
        <v>1</v>
      </c>
      <c r="BN641">
        <f t="shared" si="67"/>
        <v>1</v>
      </c>
      <c r="BR641" t="str">
        <f t="shared" si="68"/>
        <v>AUROPHARMA44473</v>
      </c>
      <c r="BS641">
        <v>1</v>
      </c>
      <c r="BT641">
        <f t="shared" si="69"/>
        <v>1</v>
      </c>
      <c r="BY641" s="12"/>
      <c r="CA641" s="12"/>
      <c r="CC641" s="13"/>
      <c r="CE641" s="13"/>
      <c r="CK641" s="13"/>
      <c r="CL641" s="13"/>
    </row>
    <row r="642" spans="1:90" x14ac:dyDescent="0.45">
      <c r="A642">
        <v>5</v>
      </c>
      <c r="B642" s="2">
        <v>44474</v>
      </c>
      <c r="C642" s="2">
        <v>44475</v>
      </c>
      <c r="D642" t="s">
        <v>27</v>
      </c>
      <c r="E642" t="s">
        <v>171</v>
      </c>
      <c r="F642" t="s">
        <v>486</v>
      </c>
      <c r="G642">
        <v>225</v>
      </c>
      <c r="H642">
        <v>450</v>
      </c>
      <c r="I642">
        <v>2</v>
      </c>
      <c r="J642">
        <v>3980.4</v>
      </c>
      <c r="K642">
        <v>1791180</v>
      </c>
      <c r="L642">
        <v>3960.05</v>
      </c>
      <c r="M642">
        <v>-9157.49999999996</v>
      </c>
      <c r="N642">
        <v>349.12663150000003</v>
      </c>
      <c r="O642">
        <v>-9506.6266314999593</v>
      </c>
      <c r="P642">
        <v>1782022.5</v>
      </c>
      <c r="Q642" t="s">
        <v>93</v>
      </c>
      <c r="R642">
        <v>1</v>
      </c>
      <c r="S642">
        <v>0</v>
      </c>
      <c r="T642">
        <v>2</v>
      </c>
      <c r="U642">
        <v>0</v>
      </c>
      <c r="V642">
        <v>900</v>
      </c>
      <c r="W642">
        <v>300</v>
      </c>
      <c r="X642">
        <v>114000</v>
      </c>
      <c r="Y642">
        <v>92500</v>
      </c>
      <c r="Z642">
        <v>4000000</v>
      </c>
      <c r="AA642">
        <v>2</v>
      </c>
      <c r="AC642" t="s">
        <v>584</v>
      </c>
      <c r="AD642" t="s">
        <v>571</v>
      </c>
      <c r="AE642" s="12">
        <v>44474.486111111109</v>
      </c>
      <c r="AF642">
        <v>1066.3219999999999</v>
      </c>
      <c r="AG642" s="12">
        <v>44475.392361111109</v>
      </c>
      <c r="AH642" s="8">
        <v>1073.3430000000001</v>
      </c>
      <c r="AI642" s="13">
        <v>6.6E-3</v>
      </c>
      <c r="AJ642">
        <v>10688.49</v>
      </c>
      <c r="AK642" s="13">
        <v>6.6E-3</v>
      </c>
      <c r="AL642">
        <v>1522.3610000000001</v>
      </c>
      <c r="AM642">
        <v>1623327</v>
      </c>
      <c r="AN642">
        <v>-1872676.38</v>
      </c>
      <c r="AO642">
        <v>50</v>
      </c>
      <c r="AP642">
        <v>213.77</v>
      </c>
      <c r="AQ642" s="13">
        <v>-1.03E-2</v>
      </c>
      <c r="AR642" s="13">
        <v>1.26E-2</v>
      </c>
      <c r="AS642" t="s">
        <v>572</v>
      </c>
      <c r="AU642" s="2">
        <v>44474</v>
      </c>
      <c r="AV642" t="s">
        <v>171</v>
      </c>
      <c r="AW642">
        <v>3980.4</v>
      </c>
      <c r="AX642">
        <v>3960.05</v>
      </c>
      <c r="AZ642" s="2">
        <f t="shared" si="63"/>
        <v>44474</v>
      </c>
      <c r="BA642" t="s">
        <v>155</v>
      </c>
      <c r="BB642">
        <v>1066.3219999999999</v>
      </c>
      <c r="BC642" s="8">
        <v>1073.3430000000001</v>
      </c>
      <c r="BE642" t="str">
        <f t="shared" si="64"/>
        <v>AARTIIND44474</v>
      </c>
      <c r="BF642">
        <v>1</v>
      </c>
      <c r="BH642" t="str">
        <f t="shared" si="65"/>
        <v>NAVINFLUOR44474</v>
      </c>
      <c r="BI642">
        <v>1</v>
      </c>
      <c r="BL642" t="str">
        <f t="shared" si="66"/>
        <v>NAVINFLUOR44474</v>
      </c>
      <c r="BM642">
        <v>1</v>
      </c>
      <c r="BN642">
        <f t="shared" si="67"/>
        <v>1</v>
      </c>
      <c r="BR642" t="str">
        <f t="shared" si="68"/>
        <v>AARTIIND44474</v>
      </c>
      <c r="BS642">
        <v>1</v>
      </c>
      <c r="BT642">
        <f t="shared" si="69"/>
        <v>1</v>
      </c>
      <c r="BY642" s="12"/>
      <c r="CA642" s="12"/>
      <c r="CC642" s="13"/>
      <c r="CE642" s="13"/>
      <c r="CK642" s="13"/>
      <c r="CL642" s="13"/>
    </row>
    <row r="643" spans="1:90" x14ac:dyDescent="0.45">
      <c r="A643">
        <v>6</v>
      </c>
      <c r="B643" s="2">
        <v>44474</v>
      </c>
      <c r="C643" s="2">
        <v>44475</v>
      </c>
      <c r="D643" t="s">
        <v>27</v>
      </c>
      <c r="E643" t="s">
        <v>129</v>
      </c>
      <c r="F643" t="s">
        <v>449</v>
      </c>
      <c r="G643">
        <v>7700</v>
      </c>
      <c r="H643">
        <v>15400</v>
      </c>
      <c r="I643">
        <v>2</v>
      </c>
      <c r="J643">
        <v>158.15</v>
      </c>
      <c r="K643">
        <v>2435510</v>
      </c>
      <c r="L643">
        <v>170.4</v>
      </c>
      <c r="M643">
        <v>188650</v>
      </c>
      <c r="N643">
        <v>482.79408199999995</v>
      </c>
      <c r="O643">
        <v>188167.20591799999</v>
      </c>
      <c r="P643">
        <v>2624160</v>
      </c>
      <c r="Q643" t="s">
        <v>93</v>
      </c>
      <c r="R643">
        <v>1</v>
      </c>
      <c r="S643">
        <v>0</v>
      </c>
      <c r="T643">
        <v>2</v>
      </c>
      <c r="U643">
        <v>0</v>
      </c>
      <c r="V643">
        <v>900</v>
      </c>
      <c r="W643">
        <v>300</v>
      </c>
      <c r="X643">
        <v>114000</v>
      </c>
      <c r="Y643">
        <v>92500</v>
      </c>
      <c r="Z643">
        <v>4000000</v>
      </c>
      <c r="AA643">
        <v>2</v>
      </c>
      <c r="AC643" t="s">
        <v>734</v>
      </c>
      <c r="AD643" t="s">
        <v>571</v>
      </c>
      <c r="AE643" s="12">
        <v>44474.486111111109</v>
      </c>
      <c r="AF643">
        <v>827.9366</v>
      </c>
      <c r="AG643" s="12">
        <v>44475.395833333336</v>
      </c>
      <c r="AH643" s="8">
        <v>831.16800000000001</v>
      </c>
      <c r="AI643" s="13">
        <v>3.8999999999999998E-3</v>
      </c>
      <c r="AJ643">
        <v>6335.77</v>
      </c>
      <c r="AK643" s="13">
        <v>3.8999999999999998E-3</v>
      </c>
      <c r="AL643">
        <v>1960.69</v>
      </c>
      <c r="AM643">
        <v>1623327</v>
      </c>
      <c r="AN643">
        <v>-1866340.6</v>
      </c>
      <c r="AO643">
        <v>51</v>
      </c>
      <c r="AP643">
        <v>124.23</v>
      </c>
      <c r="AQ643" s="13">
        <v>-4.7999999999999996E-3</v>
      </c>
      <c r="AR643" s="13">
        <v>1.34E-2</v>
      </c>
      <c r="AS643" t="s">
        <v>572</v>
      </c>
      <c r="AU643" s="2">
        <v>44474</v>
      </c>
      <c r="AV643" t="s">
        <v>129</v>
      </c>
      <c r="AW643">
        <v>158.15</v>
      </c>
      <c r="AX643">
        <v>170.4</v>
      </c>
      <c r="AZ643" s="2">
        <f t="shared" si="63"/>
        <v>44474</v>
      </c>
      <c r="BA643" t="s">
        <v>185</v>
      </c>
      <c r="BB643">
        <v>827.9366</v>
      </c>
      <c r="BC643" s="8">
        <v>831.16800000000001</v>
      </c>
      <c r="BE643" t="str">
        <f t="shared" si="64"/>
        <v>COROMANDEL44474</v>
      </c>
      <c r="BF643">
        <v>1</v>
      </c>
      <c r="BH643" t="str">
        <f t="shared" si="65"/>
        <v>ONGC44474</v>
      </c>
      <c r="BI643">
        <v>1</v>
      </c>
      <c r="BL643" t="str">
        <f t="shared" si="66"/>
        <v>ONGC44474</v>
      </c>
      <c r="BM643">
        <v>1</v>
      </c>
      <c r="BN643">
        <f t="shared" si="67"/>
        <v>1</v>
      </c>
      <c r="BR643" t="str">
        <f t="shared" si="68"/>
        <v>COROMANDEL44474</v>
      </c>
      <c r="BS643">
        <v>1</v>
      </c>
      <c r="BT643">
        <f t="shared" si="69"/>
        <v>1</v>
      </c>
      <c r="BY643" s="12"/>
      <c r="CA643" s="12"/>
      <c r="CC643" s="13"/>
      <c r="CE643" s="13"/>
      <c r="CK643" s="13"/>
      <c r="CL643" s="13"/>
    </row>
    <row r="644" spans="1:90" x14ac:dyDescent="0.45">
      <c r="A644">
        <v>7</v>
      </c>
      <c r="B644" s="2">
        <v>44474</v>
      </c>
      <c r="C644" s="2">
        <v>44475</v>
      </c>
      <c r="D644" t="s">
        <v>27</v>
      </c>
      <c r="E644" t="s">
        <v>67</v>
      </c>
      <c r="F644" t="s">
        <v>401</v>
      </c>
      <c r="G644">
        <v>275</v>
      </c>
      <c r="H644">
        <v>825</v>
      </c>
      <c r="I644">
        <v>3</v>
      </c>
      <c r="J644">
        <v>2908.8</v>
      </c>
      <c r="K644">
        <v>2399760</v>
      </c>
      <c r="L644">
        <v>2912.3333333300002</v>
      </c>
      <c r="M644">
        <v>2914.9999972500041</v>
      </c>
      <c r="N644">
        <v>453.60260099965745</v>
      </c>
      <c r="O644">
        <v>2461.3973962503464</v>
      </c>
      <c r="P644">
        <v>2402674.9999972503</v>
      </c>
      <c r="Q644" t="s">
        <v>93</v>
      </c>
      <c r="R644">
        <v>1</v>
      </c>
      <c r="S644">
        <v>0</v>
      </c>
      <c r="T644">
        <v>2</v>
      </c>
      <c r="U644">
        <v>0</v>
      </c>
      <c r="V644">
        <v>900</v>
      </c>
      <c r="W644">
        <v>300</v>
      </c>
      <c r="X644">
        <v>114000</v>
      </c>
      <c r="Y644">
        <v>92500</v>
      </c>
      <c r="Z644">
        <v>4000000</v>
      </c>
      <c r="AA644">
        <v>2</v>
      </c>
      <c r="AC644" t="s">
        <v>728</v>
      </c>
      <c r="AD644" t="s">
        <v>571</v>
      </c>
      <c r="AE644" s="12">
        <v>44474.486111111109</v>
      </c>
      <c r="AF644">
        <v>1392.08</v>
      </c>
      <c r="AG644" s="12">
        <v>44475.395833333336</v>
      </c>
      <c r="AH644" s="8">
        <v>1378.47</v>
      </c>
      <c r="AI644" s="13">
        <v>-9.7999999999999997E-3</v>
      </c>
      <c r="AJ644">
        <v>-15870.84</v>
      </c>
      <c r="AK644" s="13">
        <v>-9.7999999999999997E-3</v>
      </c>
      <c r="AL644">
        <v>1166.116</v>
      </c>
      <c r="AM644">
        <v>1623327.13</v>
      </c>
      <c r="AN644">
        <v>-1882211.44</v>
      </c>
      <c r="AO644">
        <v>51</v>
      </c>
      <c r="AP644">
        <v>-311.19</v>
      </c>
      <c r="AQ644" s="13">
        <v>-1.6400000000000001E-2</v>
      </c>
      <c r="AR644" s="13">
        <v>3.5000000000000001E-3</v>
      </c>
      <c r="AS644" t="s">
        <v>572</v>
      </c>
      <c r="AU644" s="2">
        <v>44474</v>
      </c>
      <c r="AV644" t="s">
        <v>67</v>
      </c>
      <c r="AW644">
        <v>2908.8</v>
      </c>
      <c r="AX644">
        <v>2912.3333333300002</v>
      </c>
      <c r="AZ644" s="2">
        <f t="shared" si="63"/>
        <v>44474</v>
      </c>
      <c r="BA644" t="s">
        <v>181</v>
      </c>
      <c r="BB644">
        <v>1392.08</v>
      </c>
      <c r="BC644" s="8">
        <v>1378.47</v>
      </c>
      <c r="BE644" t="str">
        <f t="shared" si="64"/>
        <v>HAL44474</v>
      </c>
      <c r="BF644">
        <v>1</v>
      </c>
      <c r="BH644" t="str">
        <f t="shared" si="65"/>
        <v>PEL44474</v>
      </c>
      <c r="BI644">
        <v>1</v>
      </c>
      <c r="BL644" t="str">
        <f t="shared" si="66"/>
        <v>PEL44474</v>
      </c>
      <c r="BM644">
        <v>1</v>
      </c>
      <c r="BN644">
        <f t="shared" si="67"/>
        <v>1</v>
      </c>
      <c r="BR644" t="str">
        <f t="shared" si="68"/>
        <v>HAL44474</v>
      </c>
      <c r="BS644">
        <v>1</v>
      </c>
      <c r="BT644">
        <f t="shared" si="69"/>
        <v>1</v>
      </c>
      <c r="BY644" s="12"/>
      <c r="CA644" s="12"/>
      <c r="CC644" s="13"/>
      <c r="CE644" s="13"/>
      <c r="CK644" s="13"/>
      <c r="CL644" s="13"/>
    </row>
    <row r="645" spans="1:90" x14ac:dyDescent="0.45">
      <c r="A645">
        <v>8</v>
      </c>
      <c r="B645" s="2">
        <v>44474</v>
      </c>
      <c r="C645" s="2">
        <v>44475</v>
      </c>
      <c r="D645" t="s">
        <v>27</v>
      </c>
      <c r="E645" t="s">
        <v>77</v>
      </c>
      <c r="F645" t="s">
        <v>413</v>
      </c>
      <c r="G645">
        <v>6750</v>
      </c>
      <c r="H645">
        <v>13500</v>
      </c>
      <c r="I645">
        <v>2</v>
      </c>
      <c r="J645">
        <v>179.5</v>
      </c>
      <c r="K645">
        <v>2423250</v>
      </c>
      <c r="L645">
        <v>180.35</v>
      </c>
      <c r="M645">
        <v>11474.999999999924</v>
      </c>
      <c r="N645">
        <v>458.64368500000012</v>
      </c>
      <c r="O645">
        <v>11016.356314999923</v>
      </c>
      <c r="P645">
        <v>2434725</v>
      </c>
      <c r="Q645" t="s">
        <v>93</v>
      </c>
      <c r="R645">
        <v>2</v>
      </c>
      <c r="S645">
        <v>1</v>
      </c>
      <c r="T645">
        <v>2</v>
      </c>
      <c r="U645">
        <v>0</v>
      </c>
      <c r="V645">
        <v>900</v>
      </c>
      <c r="W645">
        <v>300</v>
      </c>
      <c r="X645">
        <v>114500</v>
      </c>
      <c r="Y645">
        <v>92500</v>
      </c>
      <c r="Z645">
        <v>4000000</v>
      </c>
      <c r="AA645">
        <v>2</v>
      </c>
      <c r="AC645" t="s">
        <v>614</v>
      </c>
      <c r="AD645" t="s">
        <v>571</v>
      </c>
      <c r="AE645" s="12">
        <v>44474.486111111109</v>
      </c>
      <c r="AF645">
        <v>11.995559999999999</v>
      </c>
      <c r="AG645" s="12">
        <v>44475.395833333336</v>
      </c>
      <c r="AH645" s="8">
        <v>11.7882</v>
      </c>
      <c r="AI645" s="13">
        <v>-1.7299999999999999E-2</v>
      </c>
      <c r="AJ645">
        <v>-28061.48</v>
      </c>
      <c r="AK645" s="13">
        <v>-1.7299999999999999E-2</v>
      </c>
      <c r="AL645">
        <v>135327.4</v>
      </c>
      <c r="AM645">
        <v>1623327.13</v>
      </c>
      <c r="AN645">
        <v>-1910272.92</v>
      </c>
      <c r="AO645">
        <v>51</v>
      </c>
      <c r="AP645">
        <v>-550.23</v>
      </c>
      <c r="AQ645" s="13">
        <v>-3.3000000000000002E-2</v>
      </c>
      <c r="AR645" s="13">
        <v>4.4999999999999997E-3</v>
      </c>
      <c r="AS645" t="s">
        <v>572</v>
      </c>
      <c r="AU645" s="2">
        <v>44474</v>
      </c>
      <c r="AV645" t="s">
        <v>77</v>
      </c>
      <c r="AW645">
        <v>179.5</v>
      </c>
      <c r="AX645">
        <v>180.35</v>
      </c>
      <c r="AZ645" s="2">
        <f t="shared" si="63"/>
        <v>44474</v>
      </c>
      <c r="BA645" t="s">
        <v>56</v>
      </c>
      <c r="BB645">
        <v>11.995559999999999</v>
      </c>
      <c r="BC645" s="8">
        <v>11.7882</v>
      </c>
      <c r="BE645" t="str">
        <f t="shared" si="64"/>
        <v>IDEA44474</v>
      </c>
      <c r="BF645">
        <v>1</v>
      </c>
      <c r="BH645" t="str">
        <f t="shared" si="65"/>
        <v>TATAPOWER44474</v>
      </c>
      <c r="BI645">
        <v>1</v>
      </c>
      <c r="BL645" t="str">
        <f t="shared" si="66"/>
        <v>TATAPOWER44474</v>
      </c>
      <c r="BM645">
        <v>1</v>
      </c>
      <c r="BN645">
        <f t="shared" si="67"/>
        <v>1</v>
      </c>
      <c r="BR645" t="str">
        <f t="shared" si="68"/>
        <v>IDEA44474</v>
      </c>
      <c r="BS645">
        <v>1</v>
      </c>
      <c r="BT645">
        <f t="shared" si="69"/>
        <v>1</v>
      </c>
      <c r="BY645" s="12"/>
      <c r="CA645" s="12"/>
      <c r="CC645" s="13"/>
      <c r="CE645" s="13"/>
      <c r="CK645" s="13"/>
      <c r="CL645" s="13"/>
    </row>
    <row r="646" spans="1:90" x14ac:dyDescent="0.45">
      <c r="A646">
        <v>1</v>
      </c>
      <c r="B646" s="2">
        <v>44475</v>
      </c>
      <c r="C646" s="2">
        <v>44476</v>
      </c>
      <c r="D646" t="s">
        <v>27</v>
      </c>
      <c r="E646" t="s">
        <v>65</v>
      </c>
      <c r="F646" t="s">
        <v>406</v>
      </c>
      <c r="G646">
        <v>50</v>
      </c>
      <c r="H646">
        <v>150</v>
      </c>
      <c r="I646">
        <v>3</v>
      </c>
      <c r="J646">
        <v>16842.55</v>
      </c>
      <c r="K646">
        <v>2526382.5</v>
      </c>
      <c r="L646">
        <v>17428.55</v>
      </c>
      <c r="M646">
        <v>87900</v>
      </c>
      <c r="N646">
        <v>485.61625900000001</v>
      </c>
      <c r="O646">
        <v>87414.383740999998</v>
      </c>
      <c r="P646">
        <v>2614282.5</v>
      </c>
      <c r="Q646" t="s">
        <v>93</v>
      </c>
      <c r="R646">
        <v>2</v>
      </c>
      <c r="S646">
        <v>2</v>
      </c>
      <c r="T646">
        <v>2</v>
      </c>
      <c r="U646">
        <v>0</v>
      </c>
      <c r="V646">
        <v>900</v>
      </c>
      <c r="W646">
        <v>300</v>
      </c>
      <c r="X646">
        <v>115000</v>
      </c>
      <c r="Y646">
        <v>92500</v>
      </c>
      <c r="Z646">
        <v>4000000</v>
      </c>
      <c r="AA646">
        <v>2</v>
      </c>
      <c r="AC646" t="s">
        <v>683</v>
      </c>
      <c r="AD646" t="s">
        <v>571</v>
      </c>
      <c r="AE646" s="12">
        <v>44474.486111111109</v>
      </c>
      <c r="AF646">
        <v>3981.99</v>
      </c>
      <c r="AG646" s="12">
        <v>44475.395833333336</v>
      </c>
      <c r="AH646" s="8">
        <v>3947.1990000000001</v>
      </c>
      <c r="AI646" s="13">
        <v>-8.6999999999999994E-3</v>
      </c>
      <c r="AJ646">
        <v>-14183.15</v>
      </c>
      <c r="AK646" s="13">
        <v>-8.6999999999999994E-3</v>
      </c>
      <c r="AL646">
        <v>407.66730000000001</v>
      </c>
      <c r="AM646">
        <v>1623327</v>
      </c>
      <c r="AN646">
        <v>-1924456.08</v>
      </c>
      <c r="AO646">
        <v>51</v>
      </c>
      <c r="AP646">
        <v>-278.10000000000002</v>
      </c>
      <c r="AQ646" s="13">
        <v>-1.37E-2</v>
      </c>
      <c r="AR646" s="13">
        <v>1.0800000000000001E-2</v>
      </c>
      <c r="AS646" t="s">
        <v>572</v>
      </c>
      <c r="AU646" s="2">
        <v>44475</v>
      </c>
      <c r="AV646" t="s">
        <v>65</v>
      </c>
      <c r="AW646">
        <v>16842.55</v>
      </c>
      <c r="AX646">
        <v>17428.55</v>
      </c>
      <c r="AZ646" s="2">
        <f t="shared" si="63"/>
        <v>44474</v>
      </c>
      <c r="BA646" t="s">
        <v>171</v>
      </c>
      <c r="BB646">
        <v>3981.99</v>
      </c>
      <c r="BC646" s="8">
        <v>3947.1990000000001</v>
      </c>
      <c r="BE646" t="str">
        <f t="shared" si="64"/>
        <v>NAVINFLUOR44474</v>
      </c>
      <c r="BF646">
        <v>1</v>
      </c>
      <c r="BH646" t="str">
        <f t="shared" si="65"/>
        <v>BOSCHLTD44475</v>
      </c>
      <c r="BI646">
        <v>1</v>
      </c>
      <c r="BL646" t="str">
        <f t="shared" si="66"/>
        <v>BOSCHLTD44475</v>
      </c>
      <c r="BM646">
        <v>1</v>
      </c>
      <c r="BN646">
        <f t="shared" si="67"/>
        <v>1</v>
      </c>
      <c r="BR646" t="str">
        <f t="shared" si="68"/>
        <v>NAVINFLUOR44474</v>
      </c>
      <c r="BS646">
        <v>1</v>
      </c>
      <c r="BT646">
        <f t="shared" si="69"/>
        <v>1</v>
      </c>
      <c r="BY646" s="12"/>
      <c r="CA646" s="12"/>
      <c r="CC646" s="13"/>
      <c r="CE646" s="13"/>
      <c r="CK646" s="13"/>
      <c r="CL646" s="13"/>
    </row>
    <row r="647" spans="1:90" x14ac:dyDescent="0.45">
      <c r="A647">
        <v>2</v>
      </c>
      <c r="B647" s="2">
        <v>44475</v>
      </c>
      <c r="C647" s="2">
        <v>44476</v>
      </c>
      <c r="D647" t="s">
        <v>27</v>
      </c>
      <c r="E647" t="s">
        <v>172</v>
      </c>
      <c r="F647" t="s">
        <v>488</v>
      </c>
      <c r="G647">
        <v>3400</v>
      </c>
      <c r="H647">
        <v>12400</v>
      </c>
      <c r="I647">
        <v>3.6470588235294117</v>
      </c>
      <c r="J647">
        <v>162.80000000000001</v>
      </c>
      <c r="K647">
        <v>2018720.0000000002</v>
      </c>
      <c r="L647">
        <v>160.6</v>
      </c>
      <c r="M647">
        <v>-27280.000000000211</v>
      </c>
      <c r="N647">
        <v>385.368336</v>
      </c>
      <c r="O647">
        <v>-27665.368336000211</v>
      </c>
      <c r="P647">
        <v>1991440</v>
      </c>
      <c r="Q647" t="s">
        <v>93</v>
      </c>
      <c r="R647">
        <v>1</v>
      </c>
      <c r="S647">
        <v>0</v>
      </c>
      <c r="T647">
        <v>1</v>
      </c>
      <c r="U647">
        <v>0</v>
      </c>
      <c r="V647">
        <v>900</v>
      </c>
      <c r="W647">
        <v>300</v>
      </c>
      <c r="X647">
        <v>114000</v>
      </c>
      <c r="Y647">
        <v>92500</v>
      </c>
      <c r="Z647">
        <v>4000000</v>
      </c>
      <c r="AA647">
        <v>2</v>
      </c>
      <c r="AC647" t="s">
        <v>647</v>
      </c>
      <c r="AD647" t="s">
        <v>571</v>
      </c>
      <c r="AE647" s="12">
        <v>44474.486111111109</v>
      </c>
      <c r="AF647">
        <v>158.20439999999999</v>
      </c>
      <c r="AG647" s="12">
        <v>44475.395833333336</v>
      </c>
      <c r="AH647" s="8">
        <v>170.2296</v>
      </c>
      <c r="AI647" s="13">
        <v>7.5999999999999998E-2</v>
      </c>
      <c r="AJ647">
        <v>123389.92</v>
      </c>
      <c r="AK647" s="13">
        <v>7.5999999999999998E-2</v>
      </c>
      <c r="AL647">
        <v>10260.950000000001</v>
      </c>
      <c r="AM647">
        <v>1623327.13</v>
      </c>
      <c r="AN647">
        <v>-1801066.16</v>
      </c>
      <c r="AO647">
        <v>51</v>
      </c>
      <c r="AP647">
        <v>2419.41</v>
      </c>
      <c r="AQ647" s="13">
        <v>-6.9999999999999999E-4</v>
      </c>
      <c r="AR647" s="13">
        <v>9.1899999999999996E-2</v>
      </c>
      <c r="AS647" t="s">
        <v>572</v>
      </c>
      <c r="AU647" s="2">
        <v>44475</v>
      </c>
      <c r="AV647" t="s">
        <v>172</v>
      </c>
      <c r="AW647">
        <v>162.80000000000001</v>
      </c>
      <c r="AX647">
        <v>160.6</v>
      </c>
      <c r="AZ647" s="2">
        <f t="shared" si="63"/>
        <v>44474</v>
      </c>
      <c r="BA647" t="s">
        <v>129</v>
      </c>
      <c r="BB647">
        <v>158.20439999999999</v>
      </c>
      <c r="BC647" s="8">
        <v>170.2296</v>
      </c>
      <c r="BE647" t="str">
        <f t="shared" si="64"/>
        <v>ONGC44474</v>
      </c>
      <c r="BF647">
        <v>1</v>
      </c>
      <c r="BH647" t="str">
        <f t="shared" si="65"/>
        <v>CUB44475</v>
      </c>
      <c r="BI647">
        <v>1</v>
      </c>
      <c r="BL647" t="str">
        <f t="shared" si="66"/>
        <v>CUB44475</v>
      </c>
      <c r="BM647">
        <v>1</v>
      </c>
      <c r="BN647">
        <f t="shared" si="67"/>
        <v>1</v>
      </c>
      <c r="BR647" t="str">
        <f t="shared" si="68"/>
        <v>ONGC44474</v>
      </c>
      <c r="BS647">
        <v>1</v>
      </c>
      <c r="BT647">
        <f t="shared" si="69"/>
        <v>1</v>
      </c>
      <c r="BY647" s="12"/>
      <c r="CA647" s="12"/>
      <c r="CC647" s="13"/>
      <c r="CE647" s="13"/>
      <c r="CK647" s="13"/>
      <c r="CL647" s="13"/>
    </row>
    <row r="648" spans="1:90" x14ac:dyDescent="0.45">
      <c r="A648">
        <v>3</v>
      </c>
      <c r="B648" s="2">
        <v>44475</v>
      </c>
      <c r="C648" s="2">
        <v>44476</v>
      </c>
      <c r="D648" t="s">
        <v>27</v>
      </c>
      <c r="E648" t="s">
        <v>66</v>
      </c>
      <c r="F648" t="s">
        <v>420</v>
      </c>
      <c r="G648">
        <v>3100</v>
      </c>
      <c r="H648">
        <v>9300</v>
      </c>
      <c r="I648">
        <v>3</v>
      </c>
      <c r="J648">
        <v>249.3</v>
      </c>
      <c r="K648">
        <v>2318490</v>
      </c>
      <c r="L648">
        <v>244</v>
      </c>
      <c r="M648">
        <v>-49290.000000000109</v>
      </c>
      <c r="N648">
        <v>433.34697400000005</v>
      </c>
      <c r="O648">
        <v>-49723.346974000109</v>
      </c>
      <c r="P648">
        <v>2269200</v>
      </c>
      <c r="Q648" t="s">
        <v>93</v>
      </c>
      <c r="R648">
        <v>1</v>
      </c>
      <c r="S648">
        <v>0</v>
      </c>
      <c r="T648">
        <v>1</v>
      </c>
      <c r="U648">
        <v>0</v>
      </c>
      <c r="V648">
        <v>900</v>
      </c>
      <c r="W648">
        <v>300</v>
      </c>
      <c r="X648">
        <v>114000</v>
      </c>
      <c r="Y648">
        <v>92500</v>
      </c>
      <c r="Z648">
        <v>4000000</v>
      </c>
      <c r="AA648">
        <v>2</v>
      </c>
      <c r="AC648" t="s">
        <v>597</v>
      </c>
      <c r="AD648" t="s">
        <v>571</v>
      </c>
      <c r="AE648" s="12">
        <v>44474.486111111109</v>
      </c>
      <c r="AF648">
        <v>2910.23</v>
      </c>
      <c r="AG648" s="12">
        <v>44475.395833333336</v>
      </c>
      <c r="AH648" s="8">
        <v>2909.038</v>
      </c>
      <c r="AI648" s="13">
        <v>-4.0000000000000002E-4</v>
      </c>
      <c r="AJ648">
        <v>-664.9</v>
      </c>
      <c r="AK648" s="13">
        <v>-4.0000000000000002E-4</v>
      </c>
      <c r="AL648">
        <v>557.80029999999999</v>
      </c>
      <c r="AM648">
        <v>1623327</v>
      </c>
      <c r="AN648">
        <v>-1801731.06</v>
      </c>
      <c r="AO648">
        <v>51</v>
      </c>
      <c r="AP648">
        <v>-13.04</v>
      </c>
      <c r="AQ648" s="13">
        <v>-3.8999999999999998E-3</v>
      </c>
      <c r="AR648" s="13">
        <v>1.2999999999999999E-2</v>
      </c>
      <c r="AS648" t="s">
        <v>572</v>
      </c>
      <c r="AU648" s="2">
        <v>44475</v>
      </c>
      <c r="AV648" t="s">
        <v>66</v>
      </c>
      <c r="AW648">
        <v>249.3</v>
      </c>
      <c r="AX648">
        <v>244</v>
      </c>
      <c r="AZ648" s="2">
        <f t="shared" si="63"/>
        <v>44474</v>
      </c>
      <c r="BA648" t="s">
        <v>67</v>
      </c>
      <c r="BB648">
        <v>2910.23</v>
      </c>
      <c r="BC648" s="8">
        <v>2909.038</v>
      </c>
      <c r="BE648" t="str">
        <f t="shared" si="64"/>
        <v>PEL44474</v>
      </c>
      <c r="BF648">
        <v>1</v>
      </c>
      <c r="BH648" t="str">
        <f t="shared" si="65"/>
        <v>IBULHSGFIN44475</v>
      </c>
      <c r="BI648">
        <v>1</v>
      </c>
      <c r="BL648" t="str">
        <f t="shared" si="66"/>
        <v>IBULHSGFIN44475</v>
      </c>
      <c r="BM648">
        <v>1</v>
      </c>
      <c r="BN648">
        <f t="shared" si="67"/>
        <v>1</v>
      </c>
      <c r="BR648" t="str">
        <f t="shared" si="68"/>
        <v>PEL44474</v>
      </c>
      <c r="BS648">
        <v>1</v>
      </c>
      <c r="BT648">
        <f t="shared" si="69"/>
        <v>1</v>
      </c>
      <c r="BY648" s="12"/>
      <c r="CA648" s="12"/>
      <c r="CC648" s="13"/>
      <c r="CE648" s="13"/>
      <c r="CK648" s="13"/>
      <c r="CL648" s="13"/>
    </row>
    <row r="649" spans="1:90" x14ac:dyDescent="0.45">
      <c r="A649">
        <v>4</v>
      </c>
      <c r="B649" s="2">
        <v>44475</v>
      </c>
      <c r="C649" s="2">
        <v>44476</v>
      </c>
      <c r="D649" t="s">
        <v>27</v>
      </c>
      <c r="E649" t="s">
        <v>167</v>
      </c>
      <c r="F649" t="s">
        <v>478</v>
      </c>
      <c r="G649">
        <v>875</v>
      </c>
      <c r="H649">
        <v>325</v>
      </c>
      <c r="I649">
        <v>0.37142857142857144</v>
      </c>
      <c r="J649">
        <v>4467.2</v>
      </c>
      <c r="K649">
        <v>1451840</v>
      </c>
      <c r="L649">
        <v>4584.45</v>
      </c>
      <c r="M649">
        <v>38106.25</v>
      </c>
      <c r="N649">
        <v>297.59936675000006</v>
      </c>
      <c r="O649">
        <v>37808.650633249999</v>
      </c>
      <c r="P649">
        <v>1489946.25</v>
      </c>
      <c r="Q649" t="s">
        <v>93</v>
      </c>
      <c r="R649">
        <v>1</v>
      </c>
      <c r="S649">
        <v>0</v>
      </c>
      <c r="T649">
        <v>2</v>
      </c>
      <c r="U649">
        <v>0</v>
      </c>
      <c r="V649">
        <v>900</v>
      </c>
      <c r="W649">
        <v>300</v>
      </c>
      <c r="X649">
        <v>114000</v>
      </c>
      <c r="Y649">
        <v>92500</v>
      </c>
      <c r="Z649">
        <v>4000000</v>
      </c>
      <c r="AA649">
        <v>2</v>
      </c>
      <c r="AC649" t="s">
        <v>609</v>
      </c>
      <c r="AD649" t="s">
        <v>571</v>
      </c>
      <c r="AE649" s="12">
        <v>44474.489583333336</v>
      </c>
      <c r="AF649">
        <v>179.59010000000001</v>
      </c>
      <c r="AG649" s="12">
        <v>44475.395833333336</v>
      </c>
      <c r="AH649" s="8">
        <v>180.11969999999999</v>
      </c>
      <c r="AI649" s="13">
        <v>2.8999999999999998E-3</v>
      </c>
      <c r="AJ649">
        <v>4781.26</v>
      </c>
      <c r="AK649" s="13">
        <v>2.8999999999999998E-3</v>
      </c>
      <c r="AL649">
        <v>9028.0499999999993</v>
      </c>
      <c r="AM649">
        <v>1621348.25</v>
      </c>
      <c r="AN649">
        <v>-1796949.8</v>
      </c>
      <c r="AO649">
        <v>50</v>
      </c>
      <c r="AP649">
        <v>95.63</v>
      </c>
      <c r="AQ649" s="13">
        <v>-2.7000000000000001E-3</v>
      </c>
      <c r="AR649" s="13">
        <v>6.8500000000000005E-2</v>
      </c>
      <c r="AS649" t="s">
        <v>572</v>
      </c>
      <c r="AU649" s="2">
        <v>44475</v>
      </c>
      <c r="AV649" t="s">
        <v>167</v>
      </c>
      <c r="AW649">
        <v>4467.2</v>
      </c>
      <c r="AX649">
        <v>4584.45</v>
      </c>
      <c r="AZ649" s="2">
        <f t="shared" ref="AZ649:AZ712" si="70">DATE(YEAR(AE649),MONTH(AE649),DAY(AE649))</f>
        <v>44474</v>
      </c>
      <c r="BA649" t="s">
        <v>77</v>
      </c>
      <c r="BB649">
        <v>179.59010000000001</v>
      </c>
      <c r="BC649" s="8">
        <v>180.11969999999999</v>
      </c>
      <c r="BE649" t="str">
        <f t="shared" ref="BE649:BE712" si="71">CONCATENATE(BA649,AZ649)</f>
        <v>TATAPOWER44474</v>
      </c>
      <c r="BF649">
        <v>1</v>
      </c>
      <c r="BH649" t="str">
        <f t="shared" ref="BH649:BH712" si="72">CONCATENATE(AV649,AU649)</f>
        <v>IRCTC44475</v>
      </c>
      <c r="BI649">
        <v>1</v>
      </c>
      <c r="BL649" t="str">
        <f t="shared" ref="BL649:BL712" si="73">CONCATENATE(AV649,AU649)</f>
        <v>IRCTC44475</v>
      </c>
      <c r="BM649">
        <v>1</v>
      </c>
      <c r="BN649">
        <f t="shared" ref="BN649:BN712" si="74">IFERROR(VLOOKUP(BL649,$BE$9:$BF$958,2,0),"ERROR")</f>
        <v>1</v>
      </c>
      <c r="BR649" t="str">
        <f t="shared" ref="BR649:BR712" si="75">CONCATENATE(BA649,AZ649)</f>
        <v>TATAPOWER44474</v>
      </c>
      <c r="BS649">
        <v>1</v>
      </c>
      <c r="BT649">
        <f t="shared" ref="BT649:BT712" si="76">IFERROR(VLOOKUP(BR649,$BH$9:$BI$958,2,0),"ERROR")</f>
        <v>1</v>
      </c>
      <c r="BY649" s="12"/>
      <c r="CA649" s="12"/>
      <c r="CC649" s="13"/>
      <c r="CE649" s="13"/>
      <c r="CK649" s="13"/>
      <c r="CL649" s="13"/>
    </row>
    <row r="650" spans="1:90" x14ac:dyDescent="0.45">
      <c r="A650">
        <v>5</v>
      </c>
      <c r="B650" s="2">
        <v>44475</v>
      </c>
      <c r="C650" s="2">
        <v>44476</v>
      </c>
      <c r="D650" t="s">
        <v>27</v>
      </c>
      <c r="E650" t="s">
        <v>121</v>
      </c>
      <c r="F650" t="s">
        <v>499</v>
      </c>
      <c r="G650">
        <v>1000</v>
      </c>
      <c r="H650">
        <v>4000</v>
      </c>
      <c r="I650">
        <v>4</v>
      </c>
      <c r="J650">
        <v>582.15</v>
      </c>
      <c r="K650">
        <v>2328600</v>
      </c>
      <c r="L650">
        <v>565.25</v>
      </c>
      <c r="M650">
        <v>-67599.999999999913</v>
      </c>
      <c r="N650">
        <v>432.77616000000006</v>
      </c>
      <c r="O650">
        <v>-68032.776159999907</v>
      </c>
      <c r="P650">
        <v>2261000</v>
      </c>
      <c r="Q650" t="s">
        <v>93</v>
      </c>
      <c r="R650">
        <v>1</v>
      </c>
      <c r="S650">
        <v>0</v>
      </c>
      <c r="T650">
        <v>1</v>
      </c>
      <c r="U650">
        <v>0</v>
      </c>
      <c r="V650">
        <v>900</v>
      </c>
      <c r="W650">
        <v>300</v>
      </c>
      <c r="X650">
        <v>114000</v>
      </c>
      <c r="Y650">
        <v>92500</v>
      </c>
      <c r="Z650">
        <v>4000000</v>
      </c>
      <c r="AA650">
        <v>2</v>
      </c>
      <c r="AC650" t="s">
        <v>616</v>
      </c>
      <c r="AD650" t="s">
        <v>571</v>
      </c>
      <c r="AE650" s="12">
        <v>44475.486111111109</v>
      </c>
      <c r="AF650">
        <v>249.43299999999999</v>
      </c>
      <c r="AG650" s="12">
        <v>44476.392361111109</v>
      </c>
      <c r="AH650" s="8">
        <v>243.8904</v>
      </c>
      <c r="AI650" s="13">
        <v>-2.2200000000000001E-2</v>
      </c>
      <c r="AJ650">
        <v>-36455.67</v>
      </c>
      <c r="AK650" s="13">
        <v>-2.2200000000000001E-2</v>
      </c>
      <c r="AL650">
        <v>6577.3580000000002</v>
      </c>
      <c r="AM650">
        <v>1640610</v>
      </c>
      <c r="AN650">
        <v>-1833405.47</v>
      </c>
      <c r="AO650">
        <v>50</v>
      </c>
      <c r="AP650">
        <v>-729.11</v>
      </c>
      <c r="AQ650" s="13">
        <v>-3.9E-2</v>
      </c>
      <c r="AR650" s="13">
        <v>2.2100000000000002E-2</v>
      </c>
      <c r="AS650" t="s">
        <v>572</v>
      </c>
      <c r="AU650" s="2">
        <v>44475</v>
      </c>
      <c r="AV650" t="s">
        <v>121</v>
      </c>
      <c r="AW650">
        <v>582.15</v>
      </c>
      <c r="AX650">
        <v>565.25</v>
      </c>
      <c r="AZ650" s="2">
        <f t="shared" si="70"/>
        <v>44475</v>
      </c>
      <c r="BA650" t="s">
        <v>66</v>
      </c>
      <c r="BB650">
        <v>249.43299999999999</v>
      </c>
      <c r="BC650" s="8">
        <v>243.8904</v>
      </c>
      <c r="BE650" t="str">
        <f t="shared" si="71"/>
        <v>IBULHSGFIN44475</v>
      </c>
      <c r="BF650">
        <v>1</v>
      </c>
      <c r="BH650" t="str">
        <f t="shared" si="72"/>
        <v>MARICO44475</v>
      </c>
      <c r="BI650">
        <v>1</v>
      </c>
      <c r="BL650" t="str">
        <f t="shared" si="73"/>
        <v>MARICO44475</v>
      </c>
      <c r="BM650">
        <v>1</v>
      </c>
      <c r="BN650">
        <f t="shared" si="74"/>
        <v>1</v>
      </c>
      <c r="BR650" t="str">
        <f t="shared" si="75"/>
        <v>IBULHSGFIN44475</v>
      </c>
      <c r="BS650">
        <v>1</v>
      </c>
      <c r="BT650">
        <f t="shared" si="76"/>
        <v>1</v>
      </c>
      <c r="BY650" s="12"/>
      <c r="CA650" s="12"/>
      <c r="CC650" s="13"/>
      <c r="CE650" s="13"/>
      <c r="CK650" s="13"/>
      <c r="CL650" s="13"/>
    </row>
    <row r="651" spans="1:90" x14ac:dyDescent="0.45">
      <c r="A651">
        <v>1</v>
      </c>
      <c r="B651" s="2">
        <v>44476</v>
      </c>
      <c r="C651" s="2">
        <v>44477</v>
      </c>
      <c r="D651" t="s">
        <v>27</v>
      </c>
      <c r="E651" t="s">
        <v>177</v>
      </c>
      <c r="F651" t="s">
        <v>517</v>
      </c>
      <c r="G651">
        <v>2600</v>
      </c>
      <c r="H651">
        <v>7800</v>
      </c>
      <c r="I651">
        <v>3</v>
      </c>
      <c r="J651">
        <v>256.95</v>
      </c>
      <c r="K651">
        <v>2004210</v>
      </c>
      <c r="L651">
        <v>256.39999999999998</v>
      </c>
      <c r="M651">
        <v>-4290.0000000000891</v>
      </c>
      <c r="N651">
        <v>385.77779800000002</v>
      </c>
      <c r="O651">
        <v>-4675.7777980000892</v>
      </c>
      <c r="P651">
        <v>1999919.9999999998</v>
      </c>
      <c r="Q651" t="s">
        <v>93</v>
      </c>
      <c r="R651">
        <v>1</v>
      </c>
      <c r="S651">
        <v>0</v>
      </c>
      <c r="T651">
        <v>1</v>
      </c>
      <c r="U651">
        <v>0</v>
      </c>
      <c r="V651">
        <v>900</v>
      </c>
      <c r="W651">
        <v>300</v>
      </c>
      <c r="X651">
        <v>114000</v>
      </c>
      <c r="Y651">
        <v>92500</v>
      </c>
      <c r="Z651">
        <v>4000000</v>
      </c>
      <c r="AA651">
        <v>2</v>
      </c>
      <c r="AC651" t="s">
        <v>696</v>
      </c>
      <c r="AD651" t="s">
        <v>571</v>
      </c>
      <c r="AE651" s="12">
        <v>44475.486111111109</v>
      </c>
      <c r="AF651">
        <v>582.45809999999994</v>
      </c>
      <c r="AG651" s="12">
        <v>44476.392361111109</v>
      </c>
      <c r="AH651" s="8">
        <v>564.95830000000001</v>
      </c>
      <c r="AI651" s="13">
        <v>-0.03</v>
      </c>
      <c r="AJ651">
        <v>-49291.69</v>
      </c>
      <c r="AK651" s="13">
        <v>-0.03</v>
      </c>
      <c r="AL651">
        <v>2816.7</v>
      </c>
      <c r="AM651">
        <v>1640610.13</v>
      </c>
      <c r="AN651">
        <v>-1882697.16</v>
      </c>
      <c r="AO651">
        <v>50</v>
      </c>
      <c r="AP651">
        <v>-985.83</v>
      </c>
      <c r="AQ651" s="13">
        <v>-3.3300000000000003E-2</v>
      </c>
      <c r="AR651" s="13">
        <v>3.0000000000000001E-3</v>
      </c>
      <c r="AS651" t="s">
        <v>572</v>
      </c>
      <c r="AU651" s="2">
        <v>44476</v>
      </c>
      <c r="AV651" t="s">
        <v>177</v>
      </c>
      <c r="AW651">
        <v>256.95</v>
      </c>
      <c r="AX651">
        <v>256.39999999999998</v>
      </c>
      <c r="AZ651" s="2">
        <f t="shared" si="70"/>
        <v>44475</v>
      </c>
      <c r="BA651" t="s">
        <v>121</v>
      </c>
      <c r="BB651">
        <v>582.45809999999994</v>
      </c>
      <c r="BC651" s="8">
        <v>564.95830000000001</v>
      </c>
      <c r="BE651" t="str">
        <f t="shared" si="71"/>
        <v>MARICO44475</v>
      </c>
      <c r="BF651">
        <v>1</v>
      </c>
      <c r="BH651" t="str">
        <f t="shared" si="72"/>
        <v>ABFRL44476</v>
      </c>
      <c r="BI651">
        <v>1</v>
      </c>
      <c r="BL651" t="str">
        <f t="shared" si="73"/>
        <v>ABFRL44476</v>
      </c>
      <c r="BM651">
        <v>1</v>
      </c>
      <c r="BN651">
        <f t="shared" si="74"/>
        <v>1</v>
      </c>
      <c r="BR651" t="str">
        <f t="shared" si="75"/>
        <v>MARICO44475</v>
      </c>
      <c r="BS651">
        <v>1</v>
      </c>
      <c r="BT651">
        <f t="shared" si="76"/>
        <v>1</v>
      </c>
      <c r="BY651" s="12"/>
      <c r="CA651" s="12"/>
      <c r="CC651" s="13"/>
      <c r="CE651" s="13"/>
      <c r="CK651" s="13"/>
      <c r="CL651" s="13"/>
    </row>
    <row r="652" spans="1:90" x14ac:dyDescent="0.45">
      <c r="A652">
        <v>2</v>
      </c>
      <c r="B652" s="2">
        <v>44476</v>
      </c>
      <c r="C652" s="2">
        <v>44477</v>
      </c>
      <c r="D652" t="s">
        <v>27</v>
      </c>
      <c r="E652" t="s">
        <v>32</v>
      </c>
      <c r="F652" t="s">
        <v>387</v>
      </c>
      <c r="G652">
        <v>4500</v>
      </c>
      <c r="H652">
        <v>13500</v>
      </c>
      <c r="I652">
        <v>3</v>
      </c>
      <c r="J652">
        <v>136.55000000000001</v>
      </c>
      <c r="K652">
        <v>1843425.0000000002</v>
      </c>
      <c r="L652">
        <v>137.13333333</v>
      </c>
      <c r="M652">
        <v>7874.9999549998365</v>
      </c>
      <c r="N652">
        <v>360.08873499439295</v>
      </c>
      <c r="O652">
        <v>7514.9112200054433</v>
      </c>
      <c r="P652">
        <v>1851299.9999549999</v>
      </c>
      <c r="Q652" t="s">
        <v>93</v>
      </c>
      <c r="R652">
        <v>1</v>
      </c>
      <c r="S652">
        <v>0</v>
      </c>
      <c r="T652">
        <v>1</v>
      </c>
      <c r="U652">
        <v>0</v>
      </c>
      <c r="V652">
        <v>900</v>
      </c>
      <c r="W652">
        <v>300</v>
      </c>
      <c r="X652">
        <v>114000</v>
      </c>
      <c r="Y652">
        <v>92500</v>
      </c>
      <c r="Z652">
        <v>4000000</v>
      </c>
      <c r="AA652">
        <v>2</v>
      </c>
      <c r="AC652" t="s">
        <v>685</v>
      </c>
      <c r="AD652" t="s">
        <v>571</v>
      </c>
      <c r="AE652" s="12">
        <v>44475.493055555555</v>
      </c>
      <c r="AF652">
        <v>163.02860000000001</v>
      </c>
      <c r="AG652" s="12">
        <v>44476.392361111109</v>
      </c>
      <c r="AH652" s="8">
        <v>160.52420000000001</v>
      </c>
      <c r="AI652" s="13">
        <v>-1.54E-2</v>
      </c>
      <c r="AJ652">
        <v>-25253.94</v>
      </c>
      <c r="AK652" s="13">
        <v>-1.54E-2</v>
      </c>
      <c r="AL652">
        <v>10083.83</v>
      </c>
      <c r="AM652">
        <v>1643952.5</v>
      </c>
      <c r="AN652">
        <v>-1907951.1</v>
      </c>
      <c r="AO652">
        <v>48</v>
      </c>
      <c r="AP652">
        <v>-526.12</v>
      </c>
      <c r="AQ652" s="13">
        <v>-2.6200000000000001E-2</v>
      </c>
      <c r="AR652" s="13">
        <v>4.0000000000000002E-4</v>
      </c>
      <c r="AS652" t="s">
        <v>572</v>
      </c>
      <c r="AU652" s="2">
        <v>44476</v>
      </c>
      <c r="AV652" t="s">
        <v>32</v>
      </c>
      <c r="AW652">
        <v>136.55000000000001</v>
      </c>
      <c r="AX652">
        <v>137.13333333</v>
      </c>
      <c r="AZ652" s="2">
        <f t="shared" si="70"/>
        <v>44475</v>
      </c>
      <c r="BA652" t="s">
        <v>172</v>
      </c>
      <c r="BB652">
        <v>163.02860000000001</v>
      </c>
      <c r="BC652" s="8">
        <v>160.52420000000001</v>
      </c>
      <c r="BE652" t="str">
        <f t="shared" si="71"/>
        <v>CUB44475</v>
      </c>
      <c r="BF652">
        <v>1</v>
      </c>
      <c r="BH652" t="str">
        <f t="shared" si="72"/>
        <v>ASHOKLEY44476</v>
      </c>
      <c r="BI652">
        <v>1</v>
      </c>
      <c r="BL652" t="str">
        <f t="shared" si="73"/>
        <v>ASHOKLEY44476</v>
      </c>
      <c r="BM652">
        <v>1</v>
      </c>
      <c r="BN652">
        <f t="shared" si="74"/>
        <v>1</v>
      </c>
      <c r="BR652" t="str">
        <f t="shared" si="75"/>
        <v>CUB44475</v>
      </c>
      <c r="BS652">
        <v>1</v>
      </c>
      <c r="BT652">
        <f t="shared" si="76"/>
        <v>1</v>
      </c>
      <c r="BY652" s="12"/>
      <c r="CA652" s="12"/>
      <c r="CC652" s="13"/>
      <c r="CE652" s="13"/>
      <c r="CK652" s="13"/>
      <c r="CL652" s="13"/>
    </row>
    <row r="653" spans="1:90" x14ac:dyDescent="0.45">
      <c r="A653">
        <v>3</v>
      </c>
      <c r="B653" s="2">
        <v>44476</v>
      </c>
      <c r="C653" s="2">
        <v>44477</v>
      </c>
      <c r="D653" t="s">
        <v>27</v>
      </c>
      <c r="E653" t="s">
        <v>184</v>
      </c>
      <c r="F653" t="s">
        <v>532</v>
      </c>
      <c r="G653">
        <v>975</v>
      </c>
      <c r="H653">
        <v>2925</v>
      </c>
      <c r="I653">
        <v>3</v>
      </c>
      <c r="J653">
        <v>703.35</v>
      </c>
      <c r="K653">
        <v>2057298.75</v>
      </c>
      <c r="L653">
        <v>690.25</v>
      </c>
      <c r="M653">
        <v>-38317.500000000065</v>
      </c>
      <c r="N653">
        <v>390.52058800000009</v>
      </c>
      <c r="O653">
        <v>-38708.020588000065</v>
      </c>
      <c r="P653">
        <v>2018981.25</v>
      </c>
      <c r="Q653" t="s">
        <v>93</v>
      </c>
      <c r="R653">
        <v>1</v>
      </c>
      <c r="S653">
        <v>0</v>
      </c>
      <c r="T653">
        <v>1</v>
      </c>
      <c r="U653">
        <v>0</v>
      </c>
      <c r="V653">
        <v>900</v>
      </c>
      <c r="W653">
        <v>300</v>
      </c>
      <c r="X653">
        <v>114000</v>
      </c>
      <c r="Y653">
        <v>92500</v>
      </c>
      <c r="Z653">
        <v>4000000</v>
      </c>
      <c r="AA653">
        <v>2</v>
      </c>
      <c r="AC653" t="s">
        <v>673</v>
      </c>
      <c r="AD653" t="s">
        <v>571</v>
      </c>
      <c r="AE653" s="12">
        <v>44475.486111111109</v>
      </c>
      <c r="AF653">
        <v>893.88</v>
      </c>
      <c r="AG653" s="12">
        <v>44476.395833333336</v>
      </c>
      <c r="AH653" s="8">
        <v>916.60249999999996</v>
      </c>
      <c r="AI653" s="13">
        <v>2.5399999999999999E-2</v>
      </c>
      <c r="AJ653">
        <v>41704.44</v>
      </c>
      <c r="AK653" s="13">
        <v>2.5399999999999999E-2</v>
      </c>
      <c r="AL653">
        <v>1835.3810000000001</v>
      </c>
      <c r="AM653">
        <v>1640610</v>
      </c>
      <c r="AN653">
        <v>-1866246.66</v>
      </c>
      <c r="AO653">
        <v>51</v>
      </c>
      <c r="AP653">
        <v>817.73</v>
      </c>
      <c r="AQ653" s="13">
        <v>-1.3100000000000001E-2</v>
      </c>
      <c r="AR653" s="13">
        <v>4.5499999999999999E-2</v>
      </c>
      <c r="AS653" t="s">
        <v>572</v>
      </c>
      <c r="AU653" s="2">
        <v>44476</v>
      </c>
      <c r="AV653" t="s">
        <v>184</v>
      </c>
      <c r="AW653">
        <v>703.35</v>
      </c>
      <c r="AX653">
        <v>690.25</v>
      </c>
      <c r="AZ653" s="2">
        <f t="shared" si="70"/>
        <v>44475</v>
      </c>
      <c r="BA653" t="s">
        <v>167</v>
      </c>
      <c r="BB653">
        <v>893.88</v>
      </c>
      <c r="BC653" s="8">
        <v>916.60249999999996</v>
      </c>
      <c r="BE653" t="str">
        <f t="shared" si="71"/>
        <v>IRCTC44475</v>
      </c>
      <c r="BF653">
        <v>1</v>
      </c>
      <c r="BH653" t="str">
        <f t="shared" si="72"/>
        <v>CANFINHOME44476</v>
      </c>
      <c r="BI653">
        <v>1</v>
      </c>
      <c r="BL653" t="str">
        <f t="shared" si="73"/>
        <v>CANFINHOME44476</v>
      </c>
      <c r="BM653">
        <v>1</v>
      </c>
      <c r="BN653">
        <f t="shared" si="74"/>
        <v>1</v>
      </c>
      <c r="BR653" t="str">
        <f t="shared" si="75"/>
        <v>IRCTC44475</v>
      </c>
      <c r="BS653">
        <v>1</v>
      </c>
      <c r="BT653">
        <f t="shared" si="76"/>
        <v>1</v>
      </c>
      <c r="BY653" s="12"/>
      <c r="CA653" s="12"/>
      <c r="CC653" s="13"/>
      <c r="CE653" s="13"/>
      <c r="CK653" s="13"/>
      <c r="CL653" s="13"/>
    </row>
    <row r="654" spans="1:90" x14ac:dyDescent="0.45">
      <c r="A654">
        <v>4</v>
      </c>
      <c r="B654" s="2">
        <v>44476</v>
      </c>
      <c r="C654" s="2">
        <v>44477</v>
      </c>
      <c r="D654" t="s">
        <v>27</v>
      </c>
      <c r="E654" t="s">
        <v>187</v>
      </c>
      <c r="F654" t="s">
        <v>536</v>
      </c>
      <c r="G654">
        <v>3900</v>
      </c>
      <c r="H654">
        <v>11700</v>
      </c>
      <c r="I654">
        <v>3</v>
      </c>
      <c r="J654">
        <v>198.25</v>
      </c>
      <c r="K654">
        <v>2319525</v>
      </c>
      <c r="L654">
        <v>209.3</v>
      </c>
      <c r="M654">
        <v>129285.00000000013</v>
      </c>
      <c r="N654">
        <v>455.77254100000005</v>
      </c>
      <c r="O654">
        <v>128829.22745900013</v>
      </c>
      <c r="P654">
        <v>2448810</v>
      </c>
      <c r="Q654" t="s">
        <v>93</v>
      </c>
      <c r="R654">
        <v>1</v>
      </c>
      <c r="S654">
        <v>0</v>
      </c>
      <c r="T654">
        <v>1</v>
      </c>
      <c r="U654">
        <v>0</v>
      </c>
      <c r="V654">
        <v>900</v>
      </c>
      <c r="W654">
        <v>300</v>
      </c>
      <c r="X654">
        <v>114000</v>
      </c>
      <c r="Y654">
        <v>92500</v>
      </c>
      <c r="Z654">
        <v>4000000</v>
      </c>
      <c r="AA654">
        <v>2</v>
      </c>
      <c r="AC654" t="s">
        <v>602</v>
      </c>
      <c r="AD654" t="s">
        <v>571</v>
      </c>
      <c r="AE654" s="12">
        <v>44475.489583333336</v>
      </c>
      <c r="AF654">
        <v>16786.64</v>
      </c>
      <c r="AG654" s="12">
        <v>44476.395833333336</v>
      </c>
      <c r="AH654" s="8">
        <v>17411.12</v>
      </c>
      <c r="AI654" s="13">
        <v>3.7199999999999997E-2</v>
      </c>
      <c r="AJ654">
        <v>61125.15</v>
      </c>
      <c r="AK654" s="13">
        <v>3.7199999999999997E-2</v>
      </c>
      <c r="AL654">
        <v>97.881680000000003</v>
      </c>
      <c r="AM654">
        <v>1643104.5</v>
      </c>
      <c r="AN654">
        <v>-1805121.51</v>
      </c>
      <c r="AO654">
        <v>50</v>
      </c>
      <c r="AP654">
        <v>1222.5</v>
      </c>
      <c r="AQ654" s="13">
        <v>-5.0000000000000001E-4</v>
      </c>
      <c r="AR654" s="13">
        <v>5.4399999999999997E-2</v>
      </c>
      <c r="AS654" t="s">
        <v>572</v>
      </c>
      <c r="AU654" s="2">
        <v>44476</v>
      </c>
      <c r="AV654" t="s">
        <v>187</v>
      </c>
      <c r="AW654">
        <v>198.25</v>
      </c>
      <c r="AX654">
        <v>209.3</v>
      </c>
      <c r="AZ654" s="2">
        <f t="shared" si="70"/>
        <v>44475</v>
      </c>
      <c r="BA654" t="s">
        <v>65</v>
      </c>
      <c r="BB654">
        <v>16786.64</v>
      </c>
      <c r="BC654" s="8">
        <v>17411.12</v>
      </c>
      <c r="BE654" t="str">
        <f t="shared" si="71"/>
        <v>BOSCHLTD44475</v>
      </c>
      <c r="BF654">
        <v>1</v>
      </c>
      <c r="BH654" t="str">
        <f t="shared" si="72"/>
        <v>INDHOTEL44476</v>
      </c>
      <c r="BI654">
        <v>1</v>
      </c>
      <c r="BL654" t="str">
        <f t="shared" si="73"/>
        <v>INDHOTEL44476</v>
      </c>
      <c r="BM654">
        <v>1</v>
      </c>
      <c r="BN654">
        <f t="shared" si="74"/>
        <v>1</v>
      </c>
      <c r="BR654" t="str">
        <f t="shared" si="75"/>
        <v>BOSCHLTD44475</v>
      </c>
      <c r="BS654">
        <v>1</v>
      </c>
      <c r="BT654">
        <f t="shared" si="76"/>
        <v>1</v>
      </c>
      <c r="BY654" s="12"/>
      <c r="CA654" s="12"/>
      <c r="CC654" s="13"/>
      <c r="CE654" s="13"/>
      <c r="CK654" s="13"/>
      <c r="CL654" s="13"/>
    </row>
    <row r="655" spans="1:90" x14ac:dyDescent="0.45">
      <c r="A655">
        <v>5</v>
      </c>
      <c r="B655" s="2">
        <v>44476</v>
      </c>
      <c r="C655" s="2">
        <v>44477</v>
      </c>
      <c r="D655" t="s">
        <v>27</v>
      </c>
      <c r="E655" t="s">
        <v>49</v>
      </c>
      <c r="F655" t="s">
        <v>448</v>
      </c>
      <c r="G655">
        <v>6000</v>
      </c>
      <c r="H655">
        <v>12000</v>
      </c>
      <c r="I655">
        <v>2</v>
      </c>
      <c r="J655">
        <v>194.45</v>
      </c>
      <c r="K655">
        <v>2333400</v>
      </c>
      <c r="L655">
        <v>193.05</v>
      </c>
      <c r="M655">
        <v>-16799.999999999727</v>
      </c>
      <c r="N655">
        <v>439.91800000000001</v>
      </c>
      <c r="O655">
        <v>-17239.917999999729</v>
      </c>
      <c r="P655">
        <v>2316600</v>
      </c>
      <c r="Q655" t="s">
        <v>93</v>
      </c>
      <c r="R655">
        <v>2</v>
      </c>
      <c r="S655">
        <v>2</v>
      </c>
      <c r="T655">
        <v>2</v>
      </c>
      <c r="U655">
        <v>0</v>
      </c>
      <c r="V655">
        <v>900</v>
      </c>
      <c r="W655">
        <v>300</v>
      </c>
      <c r="X655">
        <v>115000</v>
      </c>
      <c r="Y655">
        <v>92500</v>
      </c>
      <c r="Z655">
        <v>4000000</v>
      </c>
      <c r="AA655">
        <v>2</v>
      </c>
      <c r="AC655" t="s">
        <v>716</v>
      </c>
      <c r="AD655" t="s">
        <v>571</v>
      </c>
      <c r="AE655" s="12">
        <v>44476.486111111109</v>
      </c>
      <c r="AF655">
        <v>256.9837</v>
      </c>
      <c r="AG655" s="12">
        <v>44477.392361111109</v>
      </c>
      <c r="AH655" s="8">
        <v>256.26260000000002</v>
      </c>
      <c r="AI655" s="13">
        <v>-2.8E-3</v>
      </c>
      <c r="AJ655">
        <v>-4598.99</v>
      </c>
      <c r="AK655" s="13">
        <v>-2.8E-3</v>
      </c>
      <c r="AL655">
        <v>6377.7420000000002</v>
      </c>
      <c r="AM655">
        <v>1638975.63</v>
      </c>
      <c r="AN655">
        <v>-1809720.5</v>
      </c>
      <c r="AO655">
        <v>50</v>
      </c>
      <c r="AP655">
        <v>-91.98</v>
      </c>
      <c r="AQ655" s="13">
        <v>-8.8999999999999999E-3</v>
      </c>
      <c r="AR655" s="13">
        <v>2.2599999999999999E-2</v>
      </c>
      <c r="AS655" t="s">
        <v>572</v>
      </c>
      <c r="AU655" s="2">
        <v>44476</v>
      </c>
      <c r="AV655" t="s">
        <v>49</v>
      </c>
      <c r="AW655">
        <v>194.45</v>
      </c>
      <c r="AX655">
        <v>193.05</v>
      </c>
      <c r="AZ655" s="2">
        <f t="shared" si="70"/>
        <v>44476</v>
      </c>
      <c r="BA655" t="s">
        <v>177</v>
      </c>
      <c r="BB655">
        <v>256.9837</v>
      </c>
      <c r="BC655" s="8">
        <v>256.26260000000002</v>
      </c>
      <c r="BE655" t="str">
        <f t="shared" si="71"/>
        <v>ABFRL44476</v>
      </c>
      <c r="BF655">
        <v>1</v>
      </c>
      <c r="BH655" t="str">
        <f t="shared" si="72"/>
        <v>MANAPPURAM44476</v>
      </c>
      <c r="BI655">
        <v>1</v>
      </c>
      <c r="BL655" t="str">
        <f t="shared" si="73"/>
        <v>MANAPPURAM44476</v>
      </c>
      <c r="BM655">
        <v>1</v>
      </c>
      <c r="BN655">
        <f t="shared" si="74"/>
        <v>1</v>
      </c>
      <c r="BR655" t="str">
        <f t="shared" si="75"/>
        <v>ABFRL44476</v>
      </c>
      <c r="BS655">
        <v>1</v>
      </c>
      <c r="BT655">
        <f t="shared" si="76"/>
        <v>1</v>
      </c>
      <c r="BY655" s="12"/>
      <c r="CA655" s="12"/>
      <c r="CC655" s="13"/>
      <c r="CE655" s="13"/>
      <c r="CK655" s="13"/>
      <c r="CL655" s="13"/>
    </row>
    <row r="656" spans="1:90" x14ac:dyDescent="0.45">
      <c r="A656">
        <v>6</v>
      </c>
      <c r="B656" s="2">
        <v>44476</v>
      </c>
      <c r="C656" s="2">
        <v>44477</v>
      </c>
      <c r="D656" t="s">
        <v>27</v>
      </c>
      <c r="E656" t="s">
        <v>75</v>
      </c>
      <c r="F656" t="s">
        <v>435</v>
      </c>
      <c r="G656">
        <v>3500</v>
      </c>
      <c r="H656">
        <v>10500</v>
      </c>
      <c r="I656">
        <v>3</v>
      </c>
      <c r="J656">
        <v>237.4</v>
      </c>
      <c r="K656">
        <v>2492700</v>
      </c>
      <c r="L656">
        <v>242.61666667</v>
      </c>
      <c r="M656">
        <v>54775.000034999946</v>
      </c>
      <c r="N656">
        <v>475.78980500436103</v>
      </c>
      <c r="O656">
        <v>54299.210229995588</v>
      </c>
      <c r="P656">
        <v>2547475.000035</v>
      </c>
      <c r="Q656" t="s">
        <v>93</v>
      </c>
      <c r="R656">
        <v>2</v>
      </c>
      <c r="S656">
        <v>1</v>
      </c>
      <c r="T656">
        <v>1</v>
      </c>
      <c r="U656">
        <v>0</v>
      </c>
      <c r="V656">
        <v>900</v>
      </c>
      <c r="W656">
        <v>300</v>
      </c>
      <c r="X656">
        <v>114500</v>
      </c>
      <c r="Y656">
        <v>92500</v>
      </c>
      <c r="Z656">
        <v>4000000</v>
      </c>
      <c r="AA656">
        <v>2</v>
      </c>
      <c r="AC656" t="s">
        <v>733</v>
      </c>
      <c r="AD656" t="s">
        <v>571</v>
      </c>
      <c r="AE656" s="12">
        <v>44476.486111111109</v>
      </c>
      <c r="AF656">
        <v>703.35149999999999</v>
      </c>
      <c r="AG656" s="12">
        <v>44477.392361111109</v>
      </c>
      <c r="AH656" s="8">
        <v>689.91359999999997</v>
      </c>
      <c r="AI656" s="13">
        <v>-1.9099999999999999E-2</v>
      </c>
      <c r="AJ656">
        <v>-31313.49</v>
      </c>
      <c r="AK656" s="13">
        <v>-1.9099999999999999E-2</v>
      </c>
      <c r="AL656">
        <v>2330.2370000000001</v>
      </c>
      <c r="AM656">
        <v>1638975.75</v>
      </c>
      <c r="AN656">
        <v>-1841033.99</v>
      </c>
      <c r="AO656">
        <v>50</v>
      </c>
      <c r="AP656">
        <v>-626.27</v>
      </c>
      <c r="AQ656" s="13">
        <v>-1.9099999999999999E-2</v>
      </c>
      <c r="AR656" s="13">
        <v>1.9E-3</v>
      </c>
      <c r="AS656" t="s">
        <v>572</v>
      </c>
      <c r="AU656" s="2">
        <v>44476</v>
      </c>
      <c r="AV656" t="s">
        <v>75</v>
      </c>
      <c r="AW656">
        <v>237.4</v>
      </c>
      <c r="AX656">
        <v>242.61666667</v>
      </c>
      <c r="AZ656" s="2">
        <f t="shared" si="70"/>
        <v>44476</v>
      </c>
      <c r="BA656" t="s">
        <v>184</v>
      </c>
      <c r="BB656">
        <v>703.35149999999999</v>
      </c>
      <c r="BC656" s="8">
        <v>689.91359999999997</v>
      </c>
      <c r="BE656" t="str">
        <f t="shared" si="71"/>
        <v>CANFINHOME44476</v>
      </c>
      <c r="BF656">
        <v>1</v>
      </c>
      <c r="BH656" t="str">
        <f t="shared" si="72"/>
        <v>MOTHERSUMI44476</v>
      </c>
      <c r="BI656">
        <v>1</v>
      </c>
      <c r="BL656" t="str">
        <f t="shared" si="73"/>
        <v>MOTHERSUMI44476</v>
      </c>
      <c r="BM656">
        <v>1</v>
      </c>
      <c r="BN656">
        <f t="shared" si="74"/>
        <v>1</v>
      </c>
      <c r="BR656" t="str">
        <f t="shared" si="75"/>
        <v>CANFINHOME44476</v>
      </c>
      <c r="BS656">
        <v>1</v>
      </c>
      <c r="BT656">
        <f t="shared" si="76"/>
        <v>1</v>
      </c>
      <c r="BY656" s="12"/>
      <c r="CA656" s="12"/>
      <c r="CC656" s="13"/>
      <c r="CE656" s="13"/>
      <c r="CK656" s="13"/>
      <c r="CL656" s="13"/>
    </row>
    <row r="657" spans="1:90" x14ac:dyDescent="0.45">
      <c r="A657">
        <v>7</v>
      </c>
      <c r="B657" s="2">
        <v>44476</v>
      </c>
      <c r="C657" s="2">
        <v>44477</v>
      </c>
      <c r="D657" t="s">
        <v>27</v>
      </c>
      <c r="E657" t="s">
        <v>190</v>
      </c>
      <c r="F657" t="s">
        <v>540</v>
      </c>
      <c r="G657">
        <v>700</v>
      </c>
      <c r="H657">
        <v>2100</v>
      </c>
      <c r="I657">
        <v>3</v>
      </c>
      <c r="J657">
        <v>939.45</v>
      </c>
      <c r="K657">
        <v>1972845</v>
      </c>
      <c r="L657">
        <v>940.05</v>
      </c>
      <c r="M657">
        <v>1259.999999999809</v>
      </c>
      <c r="N657">
        <v>381.16237000000007</v>
      </c>
      <c r="O657">
        <v>878.837629999809</v>
      </c>
      <c r="P657">
        <v>1974105</v>
      </c>
      <c r="Q657" t="s">
        <v>93</v>
      </c>
      <c r="R657">
        <v>2</v>
      </c>
      <c r="S657">
        <v>1</v>
      </c>
      <c r="T657">
        <v>1</v>
      </c>
      <c r="U657">
        <v>0</v>
      </c>
      <c r="V657">
        <v>900</v>
      </c>
      <c r="W657">
        <v>300</v>
      </c>
      <c r="X657">
        <v>114500</v>
      </c>
      <c r="Y657">
        <v>92500</v>
      </c>
      <c r="Z657">
        <v>4000000</v>
      </c>
      <c r="AA657">
        <v>2</v>
      </c>
      <c r="AC657" t="s">
        <v>737</v>
      </c>
      <c r="AD657" t="s">
        <v>571</v>
      </c>
      <c r="AE657" s="12">
        <v>44476.486111111109</v>
      </c>
      <c r="AF657">
        <v>198.34190000000001</v>
      </c>
      <c r="AG657" s="12">
        <v>44477.392361111109</v>
      </c>
      <c r="AH657" s="8">
        <v>209.1953</v>
      </c>
      <c r="AI657" s="13">
        <v>5.4699999999999999E-2</v>
      </c>
      <c r="AJ657">
        <v>89685.85</v>
      </c>
      <c r="AK657" s="13">
        <v>5.4699999999999999E-2</v>
      </c>
      <c r="AL657">
        <v>8263.3880000000008</v>
      </c>
      <c r="AM657">
        <v>1638975.63</v>
      </c>
      <c r="AN657">
        <v>-1751348.14</v>
      </c>
      <c r="AO657">
        <v>50</v>
      </c>
      <c r="AP657">
        <v>1793.72</v>
      </c>
      <c r="AQ657" s="13">
        <v>-1.7600000000000001E-2</v>
      </c>
      <c r="AR657" s="13">
        <v>5.8000000000000003E-2</v>
      </c>
      <c r="AS657" t="s">
        <v>572</v>
      </c>
      <c r="AU657" s="2">
        <v>44476</v>
      </c>
      <c r="AV657" t="s">
        <v>190</v>
      </c>
      <c r="AW657">
        <v>939.45</v>
      </c>
      <c r="AX657">
        <v>940.05</v>
      </c>
      <c r="AZ657" s="2">
        <f t="shared" si="70"/>
        <v>44476</v>
      </c>
      <c r="BA657" t="s">
        <v>187</v>
      </c>
      <c r="BB657">
        <v>198.34190000000001</v>
      </c>
      <c r="BC657" s="8">
        <v>209.1953</v>
      </c>
      <c r="BE657" t="str">
        <f t="shared" si="71"/>
        <v>INDHOTEL44476</v>
      </c>
      <c r="BF657">
        <v>1</v>
      </c>
      <c r="BH657" t="str">
        <f t="shared" si="72"/>
        <v>OBEROIRLTY44476</v>
      </c>
      <c r="BI657">
        <v>1</v>
      </c>
      <c r="BL657" t="str">
        <f t="shared" si="73"/>
        <v>OBEROIRLTY44476</v>
      </c>
      <c r="BM657">
        <v>1</v>
      </c>
      <c r="BN657">
        <f t="shared" si="74"/>
        <v>1</v>
      </c>
      <c r="BR657" t="str">
        <f t="shared" si="75"/>
        <v>INDHOTEL44476</v>
      </c>
      <c r="BS657">
        <v>1</v>
      </c>
      <c r="BT657">
        <f t="shared" si="76"/>
        <v>1</v>
      </c>
      <c r="BY657" s="12"/>
      <c r="CA657" s="12"/>
      <c r="CC657" s="13"/>
      <c r="CE657" s="13"/>
      <c r="CK657" s="13"/>
      <c r="CL657" s="13"/>
    </row>
    <row r="658" spans="1:90" x14ac:dyDescent="0.45">
      <c r="A658">
        <v>8</v>
      </c>
      <c r="B658" s="2">
        <v>44476</v>
      </c>
      <c r="C658" s="2">
        <v>44477</v>
      </c>
      <c r="D658" t="s">
        <v>27</v>
      </c>
      <c r="E658" t="s">
        <v>53</v>
      </c>
      <c r="F658" t="s">
        <v>412</v>
      </c>
      <c r="G658">
        <v>2850</v>
      </c>
      <c r="H658">
        <v>5700</v>
      </c>
      <c r="I658">
        <v>2</v>
      </c>
      <c r="J658">
        <v>368.6</v>
      </c>
      <c r="K658">
        <v>2101020</v>
      </c>
      <c r="L658">
        <v>392.6</v>
      </c>
      <c r="M658">
        <v>136800</v>
      </c>
      <c r="N658">
        <v>419.737864</v>
      </c>
      <c r="O658">
        <v>136380.262136</v>
      </c>
      <c r="P658">
        <v>2237820</v>
      </c>
      <c r="Q658" t="s">
        <v>93</v>
      </c>
      <c r="R658">
        <v>2</v>
      </c>
      <c r="S658">
        <v>1</v>
      </c>
      <c r="T658">
        <v>1</v>
      </c>
      <c r="U658">
        <v>0</v>
      </c>
      <c r="V658">
        <v>900</v>
      </c>
      <c r="W658">
        <v>300</v>
      </c>
      <c r="X658">
        <v>114500</v>
      </c>
      <c r="Y658">
        <v>92500</v>
      </c>
      <c r="Z658">
        <v>4000000</v>
      </c>
      <c r="AA658">
        <v>2</v>
      </c>
      <c r="AC658" t="s">
        <v>633</v>
      </c>
      <c r="AD658" t="s">
        <v>571</v>
      </c>
      <c r="AE658" s="12">
        <v>44476.489583333336</v>
      </c>
      <c r="AF658">
        <v>237.51429999999999</v>
      </c>
      <c r="AG658" s="12">
        <v>44477.392361111109</v>
      </c>
      <c r="AH658" s="8">
        <v>242.57859999999999</v>
      </c>
      <c r="AI658" s="13">
        <v>2.1299999999999999E-2</v>
      </c>
      <c r="AJ658">
        <v>34923.160000000003</v>
      </c>
      <c r="AK658" s="13">
        <v>2.1299999999999999E-2</v>
      </c>
      <c r="AL658">
        <v>6895.951</v>
      </c>
      <c r="AM658">
        <v>1637886.75</v>
      </c>
      <c r="AN658">
        <v>-1716424.98</v>
      </c>
      <c r="AO658">
        <v>49</v>
      </c>
      <c r="AP658">
        <v>712.72</v>
      </c>
      <c r="AQ658" s="13">
        <v>-7.6E-3</v>
      </c>
      <c r="AR658" s="13">
        <v>2.8400000000000002E-2</v>
      </c>
      <c r="AS658" t="s">
        <v>572</v>
      </c>
      <c r="AU658" s="2">
        <v>44476</v>
      </c>
      <c r="AV658" t="s">
        <v>53</v>
      </c>
      <c r="AW658">
        <v>368.6</v>
      </c>
      <c r="AX658">
        <v>392.6</v>
      </c>
      <c r="AZ658" s="2">
        <f t="shared" si="70"/>
        <v>44476</v>
      </c>
      <c r="BA658" t="s">
        <v>75</v>
      </c>
      <c r="BB658">
        <v>237.51429999999999</v>
      </c>
      <c r="BC658" s="8">
        <v>242.57859999999999</v>
      </c>
      <c r="BE658" t="str">
        <f t="shared" si="71"/>
        <v>MOTHERSUMI44476</v>
      </c>
      <c r="BF658">
        <v>1</v>
      </c>
      <c r="BH658" t="str">
        <f t="shared" si="72"/>
        <v>TATAMOTORS44476</v>
      </c>
      <c r="BI658">
        <v>1</v>
      </c>
      <c r="BL658" t="str">
        <f t="shared" si="73"/>
        <v>TATAMOTORS44476</v>
      </c>
      <c r="BM658">
        <v>1</v>
      </c>
      <c r="BN658">
        <f t="shared" si="74"/>
        <v>1</v>
      </c>
      <c r="BR658" t="str">
        <f t="shared" si="75"/>
        <v>MOTHERSUMI44476</v>
      </c>
      <c r="BS658">
        <v>1</v>
      </c>
      <c r="BT658">
        <f t="shared" si="76"/>
        <v>1</v>
      </c>
      <c r="BY658" s="12"/>
      <c r="CA658" s="12"/>
      <c r="CC658" s="13"/>
      <c r="CE658" s="13"/>
      <c r="CK658" s="13"/>
      <c r="CL658" s="13"/>
    </row>
    <row r="659" spans="1:90" x14ac:dyDescent="0.45">
      <c r="A659">
        <v>9</v>
      </c>
      <c r="B659" s="2">
        <v>44476</v>
      </c>
      <c r="C659" s="2">
        <v>44477</v>
      </c>
      <c r="D659" t="s">
        <v>27</v>
      </c>
      <c r="E659" t="s">
        <v>35</v>
      </c>
      <c r="F659" t="s">
        <v>507</v>
      </c>
      <c r="G659">
        <v>375</v>
      </c>
      <c r="H659">
        <v>750</v>
      </c>
      <c r="I659">
        <v>2</v>
      </c>
      <c r="J659">
        <v>2355.3000000000002</v>
      </c>
      <c r="K659">
        <v>1766475.0000000002</v>
      </c>
      <c r="L659">
        <v>2389.75</v>
      </c>
      <c r="M659">
        <v>25837.499999999862</v>
      </c>
      <c r="N659">
        <v>349.30692250000004</v>
      </c>
      <c r="O659">
        <v>25488.193077499862</v>
      </c>
      <c r="P659">
        <v>1792312.5</v>
      </c>
      <c r="Q659" t="s">
        <v>93</v>
      </c>
      <c r="R659">
        <v>2</v>
      </c>
      <c r="S659">
        <v>1</v>
      </c>
      <c r="T659">
        <v>1</v>
      </c>
      <c r="U659">
        <v>0</v>
      </c>
      <c r="V659">
        <v>900</v>
      </c>
      <c r="W659">
        <v>300</v>
      </c>
      <c r="X659">
        <v>114500</v>
      </c>
      <c r="Y659">
        <v>92500</v>
      </c>
      <c r="Z659">
        <v>4000000</v>
      </c>
      <c r="AA659">
        <v>2</v>
      </c>
      <c r="AC659" t="s">
        <v>743</v>
      </c>
      <c r="AD659" t="s">
        <v>571</v>
      </c>
      <c r="AE659" s="12">
        <v>44476.489583333336</v>
      </c>
      <c r="AF659">
        <v>939.9452</v>
      </c>
      <c r="AG659" s="12">
        <v>44477.392361111109</v>
      </c>
      <c r="AH659" s="8">
        <v>938.98030000000006</v>
      </c>
      <c r="AI659" s="13">
        <v>-1E-3</v>
      </c>
      <c r="AJ659">
        <v>-1681.37</v>
      </c>
      <c r="AK659" s="13">
        <v>-1E-3</v>
      </c>
      <c r="AL659">
        <v>1742.5340000000001</v>
      </c>
      <c r="AM659">
        <v>1637886.75</v>
      </c>
      <c r="AN659">
        <v>-1718106.35</v>
      </c>
      <c r="AO659">
        <v>49</v>
      </c>
      <c r="AP659">
        <v>-34.31</v>
      </c>
      <c r="AQ659" s="13">
        <v>-1.5599999999999999E-2</v>
      </c>
      <c r="AR659" s="13">
        <v>4.0399999999999998E-2</v>
      </c>
      <c r="AS659" t="s">
        <v>572</v>
      </c>
      <c r="AU659" s="2">
        <v>44476</v>
      </c>
      <c r="AV659" t="s">
        <v>35</v>
      </c>
      <c r="AW659">
        <v>2355.3000000000002</v>
      </c>
      <c r="AX659">
        <v>2389.75</v>
      </c>
      <c r="AZ659" s="2">
        <f t="shared" si="70"/>
        <v>44476</v>
      </c>
      <c r="BA659" t="s">
        <v>190</v>
      </c>
      <c r="BB659">
        <v>939.9452</v>
      </c>
      <c r="BC659" s="8">
        <v>938.98030000000006</v>
      </c>
      <c r="BE659" t="str">
        <f t="shared" si="71"/>
        <v>OBEROIRLTY44476</v>
      </c>
      <c r="BF659">
        <v>1</v>
      </c>
      <c r="BH659" t="str">
        <f t="shared" si="72"/>
        <v>TITAN44476</v>
      </c>
      <c r="BI659">
        <v>1</v>
      </c>
      <c r="BL659" t="str">
        <f t="shared" si="73"/>
        <v>TITAN44476</v>
      </c>
      <c r="BM659">
        <v>1</v>
      </c>
      <c r="BN659">
        <f t="shared" si="74"/>
        <v>1</v>
      </c>
      <c r="BR659" t="str">
        <f t="shared" si="75"/>
        <v>OBEROIRLTY44476</v>
      </c>
      <c r="BS659">
        <v>1</v>
      </c>
      <c r="BT659">
        <f t="shared" si="76"/>
        <v>1</v>
      </c>
      <c r="BY659" s="12"/>
      <c r="CA659" s="12"/>
      <c r="CC659" s="13"/>
      <c r="CE659" s="13"/>
      <c r="CK659" s="13"/>
      <c r="CL659" s="13"/>
    </row>
    <row r="660" spans="1:90" x14ac:dyDescent="0.45">
      <c r="A660">
        <v>10</v>
      </c>
      <c r="B660" s="2">
        <v>44476</v>
      </c>
      <c r="C660" s="2">
        <v>44477</v>
      </c>
      <c r="D660" t="s">
        <v>27</v>
      </c>
      <c r="E660" t="s">
        <v>37</v>
      </c>
      <c r="F660" t="s">
        <v>483</v>
      </c>
      <c r="G660">
        <v>700</v>
      </c>
      <c r="H660">
        <v>1400</v>
      </c>
      <c r="I660">
        <v>2</v>
      </c>
      <c r="J660">
        <v>1647.5</v>
      </c>
      <c r="K660">
        <v>2306500</v>
      </c>
      <c r="L660">
        <v>1657.2</v>
      </c>
      <c r="M660">
        <v>13580.000000000064</v>
      </c>
      <c r="N660">
        <v>439.15186800000004</v>
      </c>
      <c r="O660">
        <v>13140.848132000063</v>
      </c>
      <c r="P660">
        <v>2320080</v>
      </c>
      <c r="Q660" t="s">
        <v>93</v>
      </c>
      <c r="R660">
        <v>2</v>
      </c>
      <c r="S660">
        <v>1</v>
      </c>
      <c r="T660">
        <v>1</v>
      </c>
      <c r="U660">
        <v>0</v>
      </c>
      <c r="V660">
        <v>900</v>
      </c>
      <c r="W660">
        <v>300</v>
      </c>
      <c r="X660">
        <v>114500</v>
      </c>
      <c r="Y660">
        <v>92500</v>
      </c>
      <c r="Z660">
        <v>4000000</v>
      </c>
      <c r="AA660">
        <v>2</v>
      </c>
      <c r="AC660" t="s">
        <v>704</v>
      </c>
      <c r="AD660" t="s">
        <v>571</v>
      </c>
      <c r="AE660" s="12">
        <v>44476.489583333336</v>
      </c>
      <c r="AF660">
        <v>2356.4690000000001</v>
      </c>
      <c r="AG660" s="12">
        <v>44477.392361111109</v>
      </c>
      <c r="AH660" s="8">
        <v>2387.7840000000001</v>
      </c>
      <c r="AI660" s="13">
        <v>1.3299999999999999E-2</v>
      </c>
      <c r="AJ660">
        <v>21765.79</v>
      </c>
      <c r="AK660" s="13">
        <v>1.3299999999999999E-2</v>
      </c>
      <c r="AL660">
        <v>695.05960000000005</v>
      </c>
      <c r="AM660">
        <v>1637886.75</v>
      </c>
      <c r="AN660">
        <v>-1696340.55</v>
      </c>
      <c r="AO660">
        <v>49</v>
      </c>
      <c r="AP660">
        <v>444.2</v>
      </c>
      <c r="AQ660" s="13">
        <v>-4.7000000000000002E-3</v>
      </c>
      <c r="AR660" s="13">
        <v>2.4899999999999999E-2</v>
      </c>
      <c r="AS660" t="s">
        <v>572</v>
      </c>
      <c r="AU660" s="2">
        <v>44476</v>
      </c>
      <c r="AV660" t="s">
        <v>37</v>
      </c>
      <c r="AW660">
        <v>1647.5</v>
      </c>
      <c r="AX660">
        <v>1657.2</v>
      </c>
      <c r="AZ660" s="2">
        <f t="shared" si="70"/>
        <v>44476</v>
      </c>
      <c r="BA660" t="s">
        <v>35</v>
      </c>
      <c r="BB660">
        <v>2356.4690000000001</v>
      </c>
      <c r="BC660" s="8">
        <v>2387.7840000000001</v>
      </c>
      <c r="BE660" t="str">
        <f t="shared" si="71"/>
        <v>TITAN44476</v>
      </c>
      <c r="BF660">
        <v>1</v>
      </c>
      <c r="BH660" t="str">
        <f t="shared" si="72"/>
        <v>UBL44476</v>
      </c>
      <c r="BI660">
        <v>1</v>
      </c>
      <c r="BL660" t="str">
        <f t="shared" si="73"/>
        <v>UBL44476</v>
      </c>
      <c r="BM660">
        <v>1</v>
      </c>
      <c r="BN660">
        <f t="shared" si="74"/>
        <v>1</v>
      </c>
      <c r="BR660" t="str">
        <f t="shared" si="75"/>
        <v>TITAN44476</v>
      </c>
      <c r="BS660">
        <v>1</v>
      </c>
      <c r="BT660">
        <f t="shared" si="76"/>
        <v>1</v>
      </c>
      <c r="BY660" s="12"/>
      <c r="CA660" s="12"/>
      <c r="CC660" s="13"/>
      <c r="CE660" s="13"/>
      <c r="CK660" s="13"/>
      <c r="CL660" s="13"/>
    </row>
    <row r="661" spans="1:90" x14ac:dyDescent="0.45">
      <c r="A661">
        <v>1</v>
      </c>
      <c r="B661" s="2">
        <v>44477</v>
      </c>
      <c r="C661" s="2">
        <v>44480</v>
      </c>
      <c r="D661" t="s">
        <v>27</v>
      </c>
      <c r="E661" t="s">
        <v>126</v>
      </c>
      <c r="F661" t="s">
        <v>487</v>
      </c>
      <c r="G661">
        <v>1800</v>
      </c>
      <c r="H661">
        <v>7200</v>
      </c>
      <c r="I661">
        <v>4</v>
      </c>
      <c r="J661">
        <v>345.8</v>
      </c>
      <c r="K661">
        <v>2489760</v>
      </c>
      <c r="L661">
        <v>331.1</v>
      </c>
      <c r="M661">
        <v>-105839.99999999991</v>
      </c>
      <c r="N661">
        <v>455.27972800000009</v>
      </c>
      <c r="O661">
        <v>-106295.27972799991</v>
      </c>
      <c r="P661">
        <v>2383920</v>
      </c>
      <c r="Q661" t="s">
        <v>93</v>
      </c>
      <c r="R661">
        <v>1</v>
      </c>
      <c r="S661">
        <v>0</v>
      </c>
      <c r="T661">
        <v>1</v>
      </c>
      <c r="U661">
        <v>0</v>
      </c>
      <c r="V661">
        <v>900</v>
      </c>
      <c r="W661">
        <v>300</v>
      </c>
      <c r="X661">
        <v>114000</v>
      </c>
      <c r="Y661">
        <v>92500</v>
      </c>
      <c r="Z661">
        <v>4000000</v>
      </c>
      <c r="AA661">
        <v>2</v>
      </c>
      <c r="AC661" t="s">
        <v>678</v>
      </c>
      <c r="AD661" t="s">
        <v>571</v>
      </c>
      <c r="AE661" s="12">
        <v>44476.489583333336</v>
      </c>
      <c r="AF661">
        <v>1648.335</v>
      </c>
      <c r="AG661" s="12">
        <v>44477.392361111109</v>
      </c>
      <c r="AH661" s="8">
        <v>1656.4079999999999</v>
      </c>
      <c r="AI661" s="13">
        <v>4.8999999999999998E-3</v>
      </c>
      <c r="AJ661">
        <v>8021.83</v>
      </c>
      <c r="AK661" s="13">
        <v>4.8999999999999998E-3</v>
      </c>
      <c r="AL661">
        <v>993.66150000000005</v>
      </c>
      <c r="AM661">
        <v>1637886.75</v>
      </c>
      <c r="AN661">
        <v>-1688318.73</v>
      </c>
      <c r="AO661">
        <v>49</v>
      </c>
      <c r="AP661">
        <v>163.71</v>
      </c>
      <c r="AQ661" s="13">
        <v>-6.7000000000000002E-3</v>
      </c>
      <c r="AR661" s="13">
        <v>9.9000000000000008E-3</v>
      </c>
      <c r="AS661" t="s">
        <v>572</v>
      </c>
      <c r="AU661" s="2">
        <v>44477</v>
      </c>
      <c r="AV661" t="s">
        <v>126</v>
      </c>
      <c r="AW661">
        <v>345.8</v>
      </c>
      <c r="AX661">
        <v>331.1</v>
      </c>
      <c r="AZ661" s="2">
        <f t="shared" si="70"/>
        <v>44476</v>
      </c>
      <c r="BA661" t="s">
        <v>37</v>
      </c>
      <c r="BB661">
        <v>1648.335</v>
      </c>
      <c r="BC661" s="8">
        <v>1656.4079999999999</v>
      </c>
      <c r="BE661" t="str">
        <f t="shared" si="71"/>
        <v>UBL44476</v>
      </c>
      <c r="BF661">
        <v>1</v>
      </c>
      <c r="BH661" t="str">
        <f t="shared" si="72"/>
        <v>BANDHANBNK44477</v>
      </c>
      <c r="BI661">
        <v>1</v>
      </c>
      <c r="BL661" t="str">
        <f t="shared" si="73"/>
        <v>BANDHANBNK44477</v>
      </c>
      <c r="BM661">
        <v>1</v>
      </c>
      <c r="BN661">
        <f t="shared" si="74"/>
        <v>1</v>
      </c>
      <c r="BR661" t="str">
        <f t="shared" si="75"/>
        <v>UBL44476</v>
      </c>
      <c r="BS661">
        <v>1</v>
      </c>
      <c r="BT661">
        <f t="shared" si="76"/>
        <v>1</v>
      </c>
      <c r="BY661" s="12"/>
      <c r="CA661" s="12"/>
      <c r="CC661" s="13"/>
      <c r="CE661" s="13"/>
      <c r="CK661" s="13"/>
      <c r="CL661" s="13"/>
    </row>
    <row r="662" spans="1:90" x14ac:dyDescent="0.45">
      <c r="A662">
        <v>2</v>
      </c>
      <c r="B662" s="2">
        <v>44477</v>
      </c>
      <c r="C662" s="2">
        <v>44480</v>
      </c>
      <c r="D662" t="s">
        <v>27</v>
      </c>
      <c r="E662" t="s">
        <v>153</v>
      </c>
      <c r="F662" t="s">
        <v>428</v>
      </c>
      <c r="G662">
        <v>200</v>
      </c>
      <c r="H662">
        <v>400</v>
      </c>
      <c r="I662">
        <v>2</v>
      </c>
      <c r="J662">
        <v>5680</v>
      </c>
      <c r="K662">
        <v>2272000</v>
      </c>
      <c r="L662">
        <v>5304</v>
      </c>
      <c r="M662">
        <v>-150400</v>
      </c>
      <c r="N662">
        <v>412.88256000000001</v>
      </c>
      <c r="O662">
        <v>-150812.88256</v>
      </c>
      <c r="P662">
        <v>2121600</v>
      </c>
      <c r="Q662" t="s">
        <v>93</v>
      </c>
      <c r="R662">
        <v>1</v>
      </c>
      <c r="S662">
        <v>0</v>
      </c>
      <c r="T662">
        <v>1</v>
      </c>
      <c r="U662">
        <v>0</v>
      </c>
      <c r="V662">
        <v>900</v>
      </c>
      <c r="W662">
        <v>300</v>
      </c>
      <c r="X662">
        <v>114000</v>
      </c>
      <c r="Y662">
        <v>92500</v>
      </c>
      <c r="Z662">
        <v>4000000</v>
      </c>
      <c r="AA662">
        <v>2</v>
      </c>
      <c r="AC662" t="s">
        <v>608</v>
      </c>
      <c r="AD662" t="s">
        <v>571</v>
      </c>
      <c r="AE662" s="12">
        <v>44476.493055555555</v>
      </c>
      <c r="AF662">
        <v>368.68389999999999</v>
      </c>
      <c r="AG662" s="12">
        <v>44477.392361111109</v>
      </c>
      <c r="AH662" s="8">
        <v>392.37380000000002</v>
      </c>
      <c r="AI662" s="13">
        <v>6.4299999999999996E-2</v>
      </c>
      <c r="AJ662">
        <v>104851.28</v>
      </c>
      <c r="AK662" s="13">
        <v>6.4299999999999996E-2</v>
      </c>
      <c r="AL662">
        <v>4425.991</v>
      </c>
      <c r="AM662">
        <v>1631791.38</v>
      </c>
      <c r="AN662">
        <v>-1583467.45</v>
      </c>
      <c r="AO662">
        <v>48</v>
      </c>
      <c r="AP662">
        <v>2184.4</v>
      </c>
      <c r="AQ662" s="13">
        <v>-5.1000000000000004E-3</v>
      </c>
      <c r="AR662" s="13">
        <v>7.9500000000000001E-2</v>
      </c>
      <c r="AS662" t="s">
        <v>572</v>
      </c>
      <c r="AU662" s="2">
        <v>44477</v>
      </c>
      <c r="AV662" t="s">
        <v>153</v>
      </c>
      <c r="AW662">
        <v>5680</v>
      </c>
      <c r="AX662">
        <v>5304</v>
      </c>
      <c r="AZ662" s="2">
        <f t="shared" si="70"/>
        <v>44476</v>
      </c>
      <c r="BA662" t="s">
        <v>53</v>
      </c>
      <c r="BB662">
        <v>368.68389999999999</v>
      </c>
      <c r="BC662" s="8">
        <v>392.37380000000002</v>
      </c>
      <c r="BE662" t="str">
        <f t="shared" si="71"/>
        <v>TATAMOTORS44476</v>
      </c>
      <c r="BF662">
        <v>1</v>
      </c>
      <c r="BH662" t="str">
        <f t="shared" si="72"/>
        <v>COFORGE44477</v>
      </c>
      <c r="BI662">
        <v>1</v>
      </c>
      <c r="BL662" t="str">
        <f t="shared" si="73"/>
        <v>COFORGE44477</v>
      </c>
      <c r="BM662">
        <v>1</v>
      </c>
      <c r="BN662">
        <f t="shared" si="74"/>
        <v>1</v>
      </c>
      <c r="BR662" t="str">
        <f t="shared" si="75"/>
        <v>TATAMOTORS44476</v>
      </c>
      <c r="BS662">
        <v>1</v>
      </c>
      <c r="BT662">
        <f t="shared" si="76"/>
        <v>1</v>
      </c>
      <c r="BY662" s="12"/>
      <c r="CA662" s="12"/>
      <c r="CC662" s="13"/>
      <c r="CE662" s="13"/>
      <c r="CK662" s="13"/>
      <c r="CL662" s="13"/>
    </row>
    <row r="663" spans="1:90" x14ac:dyDescent="0.45">
      <c r="A663">
        <v>3</v>
      </c>
      <c r="B663" s="2">
        <v>44477</v>
      </c>
      <c r="C663" s="2">
        <v>44480</v>
      </c>
      <c r="D663" t="s">
        <v>27</v>
      </c>
      <c r="E663" t="s">
        <v>109</v>
      </c>
      <c r="F663" t="s">
        <v>429</v>
      </c>
      <c r="G663">
        <v>400</v>
      </c>
      <c r="H663">
        <v>400</v>
      </c>
      <c r="I663">
        <v>1</v>
      </c>
      <c r="J663">
        <v>4516.05</v>
      </c>
      <c r="K663">
        <v>1806420</v>
      </c>
      <c r="L663">
        <v>4252.3500000000004</v>
      </c>
      <c r="M663">
        <v>-105479.99999999993</v>
      </c>
      <c r="N663">
        <v>339.70345600000007</v>
      </c>
      <c r="O663">
        <v>-105819.70345599993</v>
      </c>
      <c r="P663">
        <v>1700940.0000000002</v>
      </c>
      <c r="Q663" t="s">
        <v>93</v>
      </c>
      <c r="R663">
        <v>1</v>
      </c>
      <c r="S663">
        <v>0</v>
      </c>
      <c r="T663">
        <v>1</v>
      </c>
      <c r="U663">
        <v>0</v>
      </c>
      <c r="V663">
        <v>900</v>
      </c>
      <c r="W663">
        <v>300</v>
      </c>
      <c r="X663">
        <v>114000</v>
      </c>
      <c r="Y663">
        <v>92500</v>
      </c>
      <c r="Z663">
        <v>4000000</v>
      </c>
      <c r="AA663">
        <v>2</v>
      </c>
      <c r="AC663" t="s">
        <v>583</v>
      </c>
      <c r="AD663" t="s">
        <v>571</v>
      </c>
      <c r="AE663" s="12">
        <v>44476.486111111109</v>
      </c>
      <c r="AF663">
        <v>136.60040000000001</v>
      </c>
      <c r="AG663" s="12">
        <v>44477.395833333336</v>
      </c>
      <c r="AH663" s="8">
        <v>136.51339999999999</v>
      </c>
      <c r="AI663" s="13">
        <v>-5.9999999999999995E-4</v>
      </c>
      <c r="AJ663">
        <v>-1043.8499999999999</v>
      </c>
      <c r="AK663" s="13">
        <v>-5.9999999999999995E-4</v>
      </c>
      <c r="AL663">
        <v>11998.32</v>
      </c>
      <c r="AM663">
        <v>1638975.75</v>
      </c>
      <c r="AN663">
        <v>-1584511.3</v>
      </c>
      <c r="AO663">
        <v>51</v>
      </c>
      <c r="AP663">
        <v>-20.47</v>
      </c>
      <c r="AQ663" s="13">
        <v>-6.6E-3</v>
      </c>
      <c r="AR663" s="13">
        <v>1.43E-2</v>
      </c>
      <c r="AS663" t="s">
        <v>572</v>
      </c>
      <c r="AU663" s="2">
        <v>44477</v>
      </c>
      <c r="AV663" t="s">
        <v>109</v>
      </c>
      <c r="AW663">
        <v>4516.05</v>
      </c>
      <c r="AX663">
        <v>4252.3500000000004</v>
      </c>
      <c r="AZ663" s="2">
        <f t="shared" si="70"/>
        <v>44476</v>
      </c>
      <c r="BA663" t="s">
        <v>32</v>
      </c>
      <c r="BB663">
        <v>136.60040000000001</v>
      </c>
      <c r="BC663" s="8">
        <v>136.51339999999999</v>
      </c>
      <c r="BE663" t="str">
        <f t="shared" si="71"/>
        <v>ASHOKLEY44476</v>
      </c>
      <c r="BF663">
        <v>1</v>
      </c>
      <c r="BH663" t="str">
        <f t="shared" si="72"/>
        <v>MINDTREE44477</v>
      </c>
      <c r="BI663">
        <v>1</v>
      </c>
      <c r="BL663" t="str">
        <f t="shared" si="73"/>
        <v>MINDTREE44477</v>
      </c>
      <c r="BM663">
        <v>1</v>
      </c>
      <c r="BN663">
        <f t="shared" si="74"/>
        <v>1</v>
      </c>
      <c r="BR663" t="str">
        <f t="shared" si="75"/>
        <v>ASHOKLEY44476</v>
      </c>
      <c r="BS663">
        <v>1</v>
      </c>
      <c r="BT663">
        <f t="shared" si="76"/>
        <v>1</v>
      </c>
      <c r="BY663" s="12"/>
      <c r="CA663" s="12"/>
      <c r="CC663" s="13"/>
      <c r="CE663" s="13"/>
      <c r="CK663" s="13"/>
      <c r="CL663" s="13"/>
    </row>
    <row r="664" spans="1:90" x14ac:dyDescent="0.45">
      <c r="A664">
        <v>4</v>
      </c>
      <c r="B664" s="2">
        <v>44477</v>
      </c>
      <c r="C664" s="2">
        <v>44480</v>
      </c>
      <c r="D664" t="s">
        <v>27</v>
      </c>
      <c r="E664" t="s">
        <v>170</v>
      </c>
      <c r="F664" t="s">
        <v>482</v>
      </c>
      <c r="G664">
        <v>325</v>
      </c>
      <c r="H664">
        <v>650</v>
      </c>
      <c r="I664">
        <v>2</v>
      </c>
      <c r="J664">
        <v>3301.55</v>
      </c>
      <c r="K664">
        <v>2146007.5</v>
      </c>
      <c r="L664">
        <v>3096.35</v>
      </c>
      <c r="M664">
        <v>-133380.00000000017</v>
      </c>
      <c r="N664">
        <v>393.68532100000004</v>
      </c>
      <c r="O664">
        <v>-133773.68532100017</v>
      </c>
      <c r="P664">
        <v>2012627.5</v>
      </c>
      <c r="Q664" t="s">
        <v>93</v>
      </c>
      <c r="R664">
        <v>1</v>
      </c>
      <c r="S664">
        <v>0</v>
      </c>
      <c r="T664">
        <v>1</v>
      </c>
      <c r="U664">
        <v>0</v>
      </c>
      <c r="V664">
        <v>900</v>
      </c>
      <c r="W664">
        <v>300</v>
      </c>
      <c r="X664">
        <v>114000</v>
      </c>
      <c r="Y664">
        <v>92500</v>
      </c>
      <c r="Z664">
        <v>4000000</v>
      </c>
      <c r="AA664">
        <v>2</v>
      </c>
      <c r="AC664" t="s">
        <v>646</v>
      </c>
      <c r="AD664" t="s">
        <v>571</v>
      </c>
      <c r="AE664" s="12">
        <v>44476.493055555555</v>
      </c>
      <c r="AF664">
        <v>194.5275</v>
      </c>
      <c r="AG664" s="12">
        <v>44477.395833333336</v>
      </c>
      <c r="AH664" s="8">
        <v>192.8569</v>
      </c>
      <c r="AI664" s="13">
        <v>-8.6E-3</v>
      </c>
      <c r="AJ664">
        <v>-14013.81</v>
      </c>
      <c r="AK664" s="13">
        <v>-8.6E-3</v>
      </c>
      <c r="AL664">
        <v>8388.4869999999992</v>
      </c>
      <c r="AM664">
        <v>1631791.38</v>
      </c>
      <c r="AN664">
        <v>-1598525.11</v>
      </c>
      <c r="AO664">
        <v>49</v>
      </c>
      <c r="AP664">
        <v>-286</v>
      </c>
      <c r="AQ664" s="13">
        <v>-8.6E-3</v>
      </c>
      <c r="AR664" s="13">
        <v>5.7999999999999996E-3</v>
      </c>
      <c r="AS664" t="s">
        <v>572</v>
      </c>
      <c r="AU664" s="2">
        <v>44477</v>
      </c>
      <c r="AV664" t="s">
        <v>170</v>
      </c>
      <c r="AW664">
        <v>3301.55</v>
      </c>
      <c r="AX664">
        <v>3096.35</v>
      </c>
      <c r="AZ664" s="2">
        <f t="shared" si="70"/>
        <v>44476</v>
      </c>
      <c r="BA664" t="s">
        <v>49</v>
      </c>
      <c r="BB664">
        <v>194.5275</v>
      </c>
      <c r="BC664" s="8">
        <v>192.8569</v>
      </c>
      <c r="BE664" t="str">
        <f t="shared" si="71"/>
        <v>MANAPPURAM44476</v>
      </c>
      <c r="BF664">
        <v>1</v>
      </c>
      <c r="BH664" t="str">
        <f t="shared" si="72"/>
        <v>MPHASIS44477</v>
      </c>
      <c r="BI664">
        <v>1</v>
      </c>
      <c r="BL664" t="str">
        <f t="shared" si="73"/>
        <v>MPHASIS44477</v>
      </c>
      <c r="BM664">
        <v>1</v>
      </c>
      <c r="BN664">
        <f t="shared" si="74"/>
        <v>1</v>
      </c>
      <c r="BR664" t="str">
        <f t="shared" si="75"/>
        <v>MANAPPURAM44476</v>
      </c>
      <c r="BS664">
        <v>1</v>
      </c>
      <c r="BT664">
        <f t="shared" si="76"/>
        <v>1</v>
      </c>
      <c r="BY664" s="12"/>
      <c r="CA664" s="12"/>
      <c r="CC664" s="13"/>
      <c r="CE664" s="13"/>
      <c r="CK664" s="13"/>
      <c r="CL664" s="13"/>
    </row>
    <row r="665" spans="1:90" x14ac:dyDescent="0.45">
      <c r="A665">
        <v>5</v>
      </c>
      <c r="B665" s="2">
        <v>44477</v>
      </c>
      <c r="C665" s="2">
        <v>44480</v>
      </c>
      <c r="D665" t="s">
        <v>27</v>
      </c>
      <c r="E665" t="s">
        <v>191</v>
      </c>
      <c r="F665" t="s">
        <v>541</v>
      </c>
      <c r="G665">
        <v>150</v>
      </c>
      <c r="H665">
        <v>600</v>
      </c>
      <c r="I665">
        <v>4</v>
      </c>
      <c r="J665">
        <v>4042.65</v>
      </c>
      <c r="K665">
        <v>2425590</v>
      </c>
      <c r="L665">
        <v>3939.8</v>
      </c>
      <c r="M665">
        <v>-61709.999999999942</v>
      </c>
      <c r="N665">
        <v>449.92076200000002</v>
      </c>
      <c r="O665">
        <v>-62159.920761999943</v>
      </c>
      <c r="P665">
        <v>2363880</v>
      </c>
      <c r="Q665" t="s">
        <v>93</v>
      </c>
      <c r="R665">
        <v>2</v>
      </c>
      <c r="S665">
        <v>2</v>
      </c>
      <c r="T665">
        <v>1</v>
      </c>
      <c r="U665">
        <v>0</v>
      </c>
      <c r="V665">
        <v>900</v>
      </c>
      <c r="W665">
        <v>300</v>
      </c>
      <c r="X665">
        <v>115000</v>
      </c>
      <c r="Y665">
        <v>92500</v>
      </c>
      <c r="Z665">
        <v>4000000</v>
      </c>
      <c r="AA665">
        <v>2</v>
      </c>
      <c r="AC665" t="s">
        <v>684</v>
      </c>
      <c r="AD665" t="s">
        <v>571</v>
      </c>
      <c r="AE665" s="12">
        <v>44477.486111111109</v>
      </c>
      <c r="AF665">
        <v>345.72269999999997</v>
      </c>
      <c r="AG665" s="12">
        <v>44480.392361111109</v>
      </c>
      <c r="AH665" s="8">
        <v>330.90899999999999</v>
      </c>
      <c r="AI665" s="13">
        <v>-4.2799999999999998E-2</v>
      </c>
      <c r="AJ665">
        <v>-71998.11</v>
      </c>
      <c r="AK665" s="13">
        <v>-4.2799999999999998E-2</v>
      </c>
      <c r="AL665">
        <v>4860.2380000000003</v>
      </c>
      <c r="AM665">
        <v>1680294.88</v>
      </c>
      <c r="AN665">
        <v>-1670523.22</v>
      </c>
      <c r="AO665">
        <v>50</v>
      </c>
      <c r="AP665">
        <v>-1439.96</v>
      </c>
      <c r="AQ665" s="13">
        <v>-4.7399999999999998E-2</v>
      </c>
      <c r="AR665" s="13">
        <v>1.0800000000000001E-2</v>
      </c>
      <c r="AS665" t="s">
        <v>572</v>
      </c>
      <c r="AU665" s="2">
        <v>44477</v>
      </c>
      <c r="AV665" t="s">
        <v>191</v>
      </c>
      <c r="AW665">
        <v>4042.65</v>
      </c>
      <c r="AX665">
        <v>3939.8</v>
      </c>
      <c r="AZ665" s="2">
        <f t="shared" si="70"/>
        <v>44477</v>
      </c>
      <c r="BA665" t="s">
        <v>126</v>
      </c>
      <c r="BB665">
        <v>345.72269999999997</v>
      </c>
      <c r="BC665" s="8">
        <v>330.90899999999999</v>
      </c>
      <c r="BE665" t="str">
        <f t="shared" si="71"/>
        <v>BANDHANBNK44477</v>
      </c>
      <c r="BF665">
        <v>1</v>
      </c>
      <c r="BH665" t="str">
        <f t="shared" si="72"/>
        <v>PERSISTENT44477</v>
      </c>
      <c r="BI665">
        <v>1</v>
      </c>
      <c r="BL665" t="str">
        <f t="shared" si="73"/>
        <v>PERSISTENT44477</v>
      </c>
      <c r="BM665">
        <v>1</v>
      </c>
      <c r="BN665">
        <f t="shared" si="74"/>
        <v>1</v>
      </c>
      <c r="BR665" t="str">
        <f t="shared" si="75"/>
        <v>BANDHANBNK44477</v>
      </c>
      <c r="BS665">
        <v>1</v>
      </c>
      <c r="BT665">
        <f t="shared" si="76"/>
        <v>1</v>
      </c>
      <c r="BY665" s="12"/>
      <c r="CA665" s="12"/>
      <c r="CC665" s="13"/>
      <c r="CE665" s="13"/>
      <c r="CK665" s="13"/>
      <c r="CL665" s="13"/>
    </row>
    <row r="666" spans="1:90" x14ac:dyDescent="0.45">
      <c r="A666">
        <v>6</v>
      </c>
      <c r="B666" s="2">
        <v>44477</v>
      </c>
      <c r="C666" s="2">
        <v>44480</v>
      </c>
      <c r="D666" t="s">
        <v>27</v>
      </c>
      <c r="E666" t="s">
        <v>186</v>
      </c>
      <c r="F666" t="s">
        <v>535</v>
      </c>
      <c r="G666">
        <v>300</v>
      </c>
      <c r="H666">
        <v>900</v>
      </c>
      <c r="I666">
        <v>3</v>
      </c>
      <c r="J666">
        <v>2616.4499999999998</v>
      </c>
      <c r="K666">
        <v>2354805</v>
      </c>
      <c r="L666">
        <v>2506.4166666699998</v>
      </c>
      <c r="M666">
        <v>-99029.999997000006</v>
      </c>
      <c r="N666">
        <v>433.29386800037378</v>
      </c>
      <c r="O666">
        <v>-99463.293865000378</v>
      </c>
      <c r="P666">
        <v>2255775.0000029998</v>
      </c>
      <c r="Q666" t="s">
        <v>93</v>
      </c>
      <c r="R666">
        <v>1</v>
      </c>
      <c r="S666">
        <v>0</v>
      </c>
      <c r="T666">
        <v>2</v>
      </c>
      <c r="U666">
        <v>0</v>
      </c>
      <c r="V666">
        <v>900</v>
      </c>
      <c r="W666">
        <v>300</v>
      </c>
      <c r="X666">
        <v>114000</v>
      </c>
      <c r="Y666">
        <v>92500</v>
      </c>
      <c r="Z666">
        <v>4000000</v>
      </c>
      <c r="AA666">
        <v>2</v>
      </c>
      <c r="AC666" t="s">
        <v>624</v>
      </c>
      <c r="AD666" t="s">
        <v>571</v>
      </c>
      <c r="AE666" s="12">
        <v>44477.486111111109</v>
      </c>
      <c r="AF666">
        <v>5682.8360000000002</v>
      </c>
      <c r="AG666" s="12">
        <v>44480.392361111109</v>
      </c>
      <c r="AH666" s="8">
        <v>5301.4170000000004</v>
      </c>
      <c r="AI666" s="13">
        <v>-6.7100000000000007E-2</v>
      </c>
      <c r="AJ666">
        <v>-112777.56</v>
      </c>
      <c r="AK666" s="13">
        <v>-6.7100000000000007E-2</v>
      </c>
      <c r="AL666">
        <v>295.6789</v>
      </c>
      <c r="AM666">
        <v>1680295</v>
      </c>
      <c r="AN666">
        <v>-1783300.78</v>
      </c>
      <c r="AO666">
        <v>50</v>
      </c>
      <c r="AP666">
        <v>-2255.5500000000002</v>
      </c>
      <c r="AQ666" s="13">
        <v>-9.6000000000000002E-2</v>
      </c>
      <c r="AR666" s="13">
        <v>1.2699999999999999E-2</v>
      </c>
      <c r="AS666" t="s">
        <v>572</v>
      </c>
      <c r="AU666" s="2">
        <v>44477</v>
      </c>
      <c r="AV666" t="s">
        <v>186</v>
      </c>
      <c r="AW666">
        <v>2616.4499999999998</v>
      </c>
      <c r="AX666">
        <v>2506.4166666699998</v>
      </c>
      <c r="AZ666" s="2">
        <f t="shared" si="70"/>
        <v>44477</v>
      </c>
      <c r="BA666" t="s">
        <v>153</v>
      </c>
      <c r="BB666">
        <v>5682.8360000000002</v>
      </c>
      <c r="BC666" s="8">
        <v>5301.4170000000004</v>
      </c>
      <c r="BE666" t="str">
        <f t="shared" si="71"/>
        <v>COFORGE44477</v>
      </c>
      <c r="BF666">
        <v>1</v>
      </c>
      <c r="BH666" t="str">
        <f t="shared" si="72"/>
        <v>POLYCAB44477</v>
      </c>
      <c r="BI666">
        <v>1</v>
      </c>
      <c r="BL666" t="str">
        <f t="shared" si="73"/>
        <v>POLYCAB44477</v>
      </c>
      <c r="BM666">
        <v>1</v>
      </c>
      <c r="BN666">
        <f t="shared" si="74"/>
        <v>1</v>
      </c>
      <c r="BR666" t="str">
        <f t="shared" si="75"/>
        <v>COFORGE44477</v>
      </c>
      <c r="BS666">
        <v>1</v>
      </c>
      <c r="BT666">
        <f t="shared" si="76"/>
        <v>1</v>
      </c>
      <c r="BY666" s="12"/>
      <c r="CA666" s="12"/>
      <c r="CC666" s="13"/>
      <c r="CE666" s="13"/>
      <c r="CK666" s="13"/>
      <c r="CL666" s="13"/>
    </row>
    <row r="667" spans="1:90" x14ac:dyDescent="0.45">
      <c r="A667">
        <v>7</v>
      </c>
      <c r="B667" s="2">
        <v>44477</v>
      </c>
      <c r="C667" s="2">
        <v>44480</v>
      </c>
      <c r="D667" t="s">
        <v>27</v>
      </c>
      <c r="E667" t="s">
        <v>76</v>
      </c>
      <c r="F667" t="s">
        <v>484</v>
      </c>
      <c r="G667">
        <v>125</v>
      </c>
      <c r="H667">
        <v>125</v>
      </c>
      <c r="I667">
        <v>1</v>
      </c>
      <c r="J667">
        <v>11977.45</v>
      </c>
      <c r="K667">
        <v>1497181.25</v>
      </c>
      <c r="L667">
        <v>12013.95</v>
      </c>
      <c r="M667">
        <v>4562.5</v>
      </c>
      <c r="N667">
        <v>301.09155499999997</v>
      </c>
      <c r="O667">
        <v>4261.408445</v>
      </c>
      <c r="P667">
        <v>1501743.75</v>
      </c>
      <c r="Q667" t="s">
        <v>93</v>
      </c>
      <c r="R667">
        <v>1</v>
      </c>
      <c r="S667">
        <v>0</v>
      </c>
      <c r="T667">
        <v>1</v>
      </c>
      <c r="U667">
        <v>0</v>
      </c>
      <c r="V667">
        <v>900</v>
      </c>
      <c r="W667">
        <v>300</v>
      </c>
      <c r="X667">
        <v>114000</v>
      </c>
      <c r="Y667">
        <v>92500</v>
      </c>
      <c r="Z667">
        <v>4000000</v>
      </c>
      <c r="AA667">
        <v>2</v>
      </c>
      <c r="AC667" t="s">
        <v>625</v>
      </c>
      <c r="AD667" t="s">
        <v>571</v>
      </c>
      <c r="AE667" s="12">
        <v>44477.486111111109</v>
      </c>
      <c r="AF667">
        <v>4518.2849999999999</v>
      </c>
      <c r="AG667" s="12">
        <v>44480.392361111109</v>
      </c>
      <c r="AH667" s="8">
        <v>4250.2539999999999</v>
      </c>
      <c r="AI667" s="13">
        <v>-5.9299999999999999E-2</v>
      </c>
      <c r="AJ667">
        <v>-99677.45</v>
      </c>
      <c r="AK667" s="13">
        <v>-5.9299999999999999E-2</v>
      </c>
      <c r="AL667">
        <v>371.88780000000003</v>
      </c>
      <c r="AM667">
        <v>1680294.88</v>
      </c>
      <c r="AN667">
        <v>-1882978.23</v>
      </c>
      <c r="AO667">
        <v>50</v>
      </c>
      <c r="AP667">
        <v>-1993.55</v>
      </c>
      <c r="AQ667" s="13">
        <v>-7.7100000000000002E-2</v>
      </c>
      <c r="AR667" s="13">
        <v>2.3E-3</v>
      </c>
      <c r="AS667" t="s">
        <v>572</v>
      </c>
      <c r="AU667" s="2">
        <v>44477</v>
      </c>
      <c r="AV667" t="s">
        <v>76</v>
      </c>
      <c r="AW667">
        <v>11977.45</v>
      </c>
      <c r="AX667">
        <v>12013.95</v>
      </c>
      <c r="AZ667" s="2">
        <f t="shared" si="70"/>
        <v>44477</v>
      </c>
      <c r="BA667" t="s">
        <v>109</v>
      </c>
      <c r="BB667">
        <v>4518.2849999999999</v>
      </c>
      <c r="BC667" s="8">
        <v>4250.2539999999999</v>
      </c>
      <c r="BE667" t="str">
        <f t="shared" si="71"/>
        <v>MINDTREE44477</v>
      </c>
      <c r="BF667">
        <v>1</v>
      </c>
      <c r="BH667" t="str">
        <f t="shared" si="72"/>
        <v>SRF44477</v>
      </c>
      <c r="BI667">
        <v>1</v>
      </c>
      <c r="BL667" t="str">
        <f t="shared" si="73"/>
        <v>SRF44477</v>
      </c>
      <c r="BM667">
        <v>1</v>
      </c>
      <c r="BN667">
        <f t="shared" si="74"/>
        <v>1</v>
      </c>
      <c r="BR667" t="str">
        <f t="shared" si="75"/>
        <v>MINDTREE44477</v>
      </c>
      <c r="BS667">
        <v>1</v>
      </c>
      <c r="BT667">
        <f t="shared" si="76"/>
        <v>1</v>
      </c>
      <c r="BY667" s="12"/>
      <c r="CA667" s="12"/>
      <c r="CC667" s="13"/>
      <c r="CE667" s="13"/>
      <c r="CK667" s="13"/>
      <c r="CL667" s="13"/>
    </row>
    <row r="668" spans="1:90" x14ac:dyDescent="0.45">
      <c r="A668">
        <v>1</v>
      </c>
      <c r="B668" s="2">
        <v>44480</v>
      </c>
      <c r="C668" s="2">
        <v>44481</v>
      </c>
      <c r="D668" t="s">
        <v>27</v>
      </c>
      <c r="E668" t="s">
        <v>182</v>
      </c>
      <c r="F668" t="s">
        <v>530</v>
      </c>
      <c r="G668">
        <v>1250</v>
      </c>
      <c r="H668">
        <v>2500</v>
      </c>
      <c r="I668">
        <v>2</v>
      </c>
      <c r="J668">
        <v>777.15</v>
      </c>
      <c r="K668">
        <v>1942875</v>
      </c>
      <c r="L668">
        <v>774.125</v>
      </c>
      <c r="M668">
        <v>-7562.4999999999436</v>
      </c>
      <c r="N668">
        <v>374.99216250000006</v>
      </c>
      <c r="O668">
        <v>-7937.4921624999433</v>
      </c>
      <c r="P668">
        <v>1935312.5</v>
      </c>
      <c r="Q668" t="s">
        <v>93</v>
      </c>
      <c r="R668">
        <v>1</v>
      </c>
      <c r="S668">
        <v>0</v>
      </c>
      <c r="T668">
        <v>2</v>
      </c>
      <c r="U668">
        <v>0</v>
      </c>
      <c r="V668">
        <v>900</v>
      </c>
      <c r="W668">
        <v>300</v>
      </c>
      <c r="X668">
        <v>102500</v>
      </c>
      <c r="Y668">
        <v>92500</v>
      </c>
      <c r="Z668">
        <v>4000000</v>
      </c>
      <c r="AA668">
        <v>2</v>
      </c>
      <c r="AC668" t="s">
        <v>677</v>
      </c>
      <c r="AD668" t="s">
        <v>571</v>
      </c>
      <c r="AE668" s="12">
        <v>44477.486111111109</v>
      </c>
      <c r="AF668">
        <v>3303.2220000000002</v>
      </c>
      <c r="AG668" s="12">
        <v>44480.392361111109</v>
      </c>
      <c r="AH668" s="8">
        <v>3094.8180000000002</v>
      </c>
      <c r="AI668" s="13">
        <v>-6.3100000000000003E-2</v>
      </c>
      <c r="AJ668">
        <v>-106011.71</v>
      </c>
      <c r="AK668" s="13">
        <v>-6.3100000000000003E-2</v>
      </c>
      <c r="AL668">
        <v>508.68369999999999</v>
      </c>
      <c r="AM668">
        <v>1680295</v>
      </c>
      <c r="AN668">
        <v>-1988989.94</v>
      </c>
      <c r="AO668">
        <v>50</v>
      </c>
      <c r="AP668">
        <v>-2120.23</v>
      </c>
      <c r="AQ668" s="13">
        <v>-0.1114</v>
      </c>
      <c r="AR668" s="13">
        <v>1.1000000000000001E-3</v>
      </c>
      <c r="AS668" t="s">
        <v>572</v>
      </c>
      <c r="AU668" s="2">
        <v>44480</v>
      </c>
      <c r="AV668" t="s">
        <v>182</v>
      </c>
      <c r="AW668">
        <v>777.15</v>
      </c>
      <c r="AX668">
        <v>774.125</v>
      </c>
      <c r="AZ668" s="2">
        <f t="shared" si="70"/>
        <v>44477</v>
      </c>
      <c r="BA668" t="s">
        <v>170</v>
      </c>
      <c r="BB668">
        <v>3303.2220000000002</v>
      </c>
      <c r="BC668" s="8">
        <v>3094.8180000000002</v>
      </c>
      <c r="BE668" t="str">
        <f t="shared" si="71"/>
        <v>MPHASIS44477</v>
      </c>
      <c r="BF668">
        <v>1</v>
      </c>
      <c r="BH668" t="str">
        <f t="shared" si="72"/>
        <v>IEX44480</v>
      </c>
      <c r="BI668">
        <v>1</v>
      </c>
      <c r="BL668" t="str">
        <f t="shared" si="73"/>
        <v>IEX44480</v>
      </c>
      <c r="BM668">
        <v>1</v>
      </c>
      <c r="BN668">
        <f t="shared" si="74"/>
        <v>1</v>
      </c>
      <c r="BR668" t="str">
        <f t="shared" si="75"/>
        <v>MPHASIS44477</v>
      </c>
      <c r="BS668">
        <v>1</v>
      </c>
      <c r="BT668">
        <f t="shared" si="76"/>
        <v>1</v>
      </c>
      <c r="BY668" s="12"/>
      <c r="CA668" s="12"/>
      <c r="CC668" s="13"/>
      <c r="CE668" s="13"/>
      <c r="CK668" s="13"/>
      <c r="CL668" s="13"/>
    </row>
    <row r="669" spans="1:90" x14ac:dyDescent="0.45">
      <c r="A669">
        <v>2</v>
      </c>
      <c r="B669" s="2">
        <v>44480</v>
      </c>
      <c r="C669" s="2">
        <v>44481</v>
      </c>
      <c r="D669" t="s">
        <v>27</v>
      </c>
      <c r="E669" t="s">
        <v>192</v>
      </c>
      <c r="F669" t="s">
        <v>542</v>
      </c>
      <c r="G669">
        <v>175</v>
      </c>
      <c r="H669">
        <v>525</v>
      </c>
      <c r="I669">
        <v>3</v>
      </c>
      <c r="J669">
        <v>3534.4833333299998</v>
      </c>
      <c r="K669">
        <v>1855603.7499982498</v>
      </c>
      <c r="L669">
        <v>3466.6166666699901</v>
      </c>
      <c r="M669">
        <v>-35629.999996505117</v>
      </c>
      <c r="N669">
        <v>356.72865650013932</v>
      </c>
      <c r="O669">
        <v>-35986.728653005259</v>
      </c>
      <c r="P669">
        <v>1819973.7500017448</v>
      </c>
      <c r="Q669" t="s">
        <v>93</v>
      </c>
      <c r="R669">
        <v>3</v>
      </c>
      <c r="S669">
        <v>2</v>
      </c>
      <c r="T669">
        <v>2</v>
      </c>
      <c r="U669">
        <v>0</v>
      </c>
      <c r="V669">
        <v>900</v>
      </c>
      <c r="W669">
        <v>300</v>
      </c>
      <c r="X669">
        <v>104000</v>
      </c>
      <c r="Y669">
        <v>92500</v>
      </c>
      <c r="Z669">
        <v>4000000</v>
      </c>
      <c r="AA669">
        <v>2</v>
      </c>
      <c r="AC669" t="s">
        <v>680</v>
      </c>
      <c r="AD669" t="s">
        <v>571</v>
      </c>
      <c r="AE669" s="12">
        <v>44477.486111111109</v>
      </c>
      <c r="AF669">
        <v>2396.6869999999999</v>
      </c>
      <c r="AG669" s="12">
        <v>44480.392361111109</v>
      </c>
      <c r="AH669" s="8">
        <v>2401.569</v>
      </c>
      <c r="AI669" s="13">
        <v>2E-3</v>
      </c>
      <c r="AJ669">
        <v>3422.73</v>
      </c>
      <c r="AK669" s="13">
        <v>2E-3</v>
      </c>
      <c r="AL669">
        <v>701.09079999999994</v>
      </c>
      <c r="AM669">
        <v>1680295</v>
      </c>
      <c r="AN669">
        <v>-1985567.21</v>
      </c>
      <c r="AO669">
        <v>50</v>
      </c>
      <c r="AP669">
        <v>68.45</v>
      </c>
      <c r="AQ669" s="13">
        <v>-7.7999999999999996E-3</v>
      </c>
      <c r="AR669" s="13">
        <v>8.8000000000000005E-3</v>
      </c>
      <c r="AS669" t="s">
        <v>572</v>
      </c>
      <c r="AU669" s="2">
        <v>44480</v>
      </c>
      <c r="AV669" t="s">
        <v>192</v>
      </c>
      <c r="AW669">
        <v>3534.4833333299998</v>
      </c>
      <c r="AX669">
        <v>3466.6166666699901</v>
      </c>
      <c r="AZ669" s="2">
        <f t="shared" si="70"/>
        <v>44477</v>
      </c>
      <c r="BA669" t="s">
        <v>76</v>
      </c>
      <c r="BB669">
        <v>2396.6869999999999</v>
      </c>
      <c r="BC669" s="8">
        <v>2401.569</v>
      </c>
      <c r="BE669" t="str">
        <f t="shared" si="71"/>
        <v>SRF44477</v>
      </c>
      <c r="BF669">
        <v>1</v>
      </c>
      <c r="BH669" t="str">
        <f t="shared" si="72"/>
        <v>JKCEMENT44480</v>
      </c>
      <c r="BI669">
        <v>1</v>
      </c>
      <c r="BL669" t="str">
        <f t="shared" si="73"/>
        <v>JKCEMENT44480</v>
      </c>
      <c r="BM669">
        <v>1</v>
      </c>
      <c r="BN669">
        <f t="shared" si="74"/>
        <v>1</v>
      </c>
      <c r="BR669" t="str">
        <f t="shared" si="75"/>
        <v>SRF44477</v>
      </c>
      <c r="BS669">
        <v>1</v>
      </c>
      <c r="BT669">
        <f t="shared" si="76"/>
        <v>1</v>
      </c>
      <c r="BY669" s="12"/>
      <c r="CA669" s="12"/>
      <c r="CC669" s="13"/>
      <c r="CE669" s="13"/>
      <c r="CK669" s="13"/>
      <c r="CL669" s="13"/>
    </row>
    <row r="670" spans="1:90" x14ac:dyDescent="0.45">
      <c r="A670">
        <v>3</v>
      </c>
      <c r="B670" s="2">
        <v>44480</v>
      </c>
      <c r="C670" s="2">
        <v>44481</v>
      </c>
      <c r="D670" t="s">
        <v>27</v>
      </c>
      <c r="E670" t="s">
        <v>134</v>
      </c>
      <c r="F670" t="s">
        <v>512</v>
      </c>
      <c r="G670">
        <v>100</v>
      </c>
      <c r="H670">
        <v>300</v>
      </c>
      <c r="I670">
        <v>3</v>
      </c>
      <c r="J670">
        <v>7685.05</v>
      </c>
      <c r="K670">
        <v>2305515</v>
      </c>
      <c r="L670">
        <v>7763.4</v>
      </c>
      <c r="M670">
        <v>23504.999999999836</v>
      </c>
      <c r="N670">
        <v>440.22186100000005</v>
      </c>
      <c r="O670">
        <v>23064.778138999834</v>
      </c>
      <c r="P670">
        <v>2329020</v>
      </c>
      <c r="Q670" t="s">
        <v>93</v>
      </c>
      <c r="R670">
        <v>1</v>
      </c>
      <c r="S670">
        <v>0</v>
      </c>
      <c r="T670">
        <v>1</v>
      </c>
      <c r="U670">
        <v>0</v>
      </c>
      <c r="V670">
        <v>900</v>
      </c>
      <c r="W670">
        <v>300</v>
      </c>
      <c r="X670">
        <v>102500</v>
      </c>
      <c r="Y670">
        <v>92500</v>
      </c>
      <c r="Z670">
        <v>4000000</v>
      </c>
      <c r="AA670">
        <v>2</v>
      </c>
      <c r="AC670" t="s">
        <v>744</v>
      </c>
      <c r="AD670" t="s">
        <v>571</v>
      </c>
      <c r="AE670" s="12">
        <v>44477.493055555555</v>
      </c>
      <c r="AF670">
        <v>4044.67</v>
      </c>
      <c r="AG670" s="12">
        <v>44480.392361111109</v>
      </c>
      <c r="AH670" s="8">
        <v>3937.8249999999998</v>
      </c>
      <c r="AI670" s="13">
        <v>-2.64E-2</v>
      </c>
      <c r="AJ670">
        <v>-44202.6</v>
      </c>
      <c r="AK670" s="13">
        <v>-2.64E-2</v>
      </c>
      <c r="AL670">
        <v>413.70769999999999</v>
      </c>
      <c r="AM670">
        <v>1673311.13</v>
      </c>
      <c r="AN670">
        <v>-2029769.81</v>
      </c>
      <c r="AO670">
        <v>48</v>
      </c>
      <c r="AP670">
        <v>-920.89</v>
      </c>
      <c r="AQ670" s="13">
        <v>-3.3300000000000003E-2</v>
      </c>
      <c r="AR670" s="13">
        <v>1.0999999999999999E-2</v>
      </c>
      <c r="AS670" t="s">
        <v>572</v>
      </c>
      <c r="AU670" s="2">
        <v>44480</v>
      </c>
      <c r="AV670" t="s">
        <v>134</v>
      </c>
      <c r="AW670">
        <v>7685.05</v>
      </c>
      <c r="AX670">
        <v>7763.4</v>
      </c>
      <c r="AZ670" s="2">
        <f t="shared" si="70"/>
        <v>44477</v>
      </c>
      <c r="BA670" t="s">
        <v>191</v>
      </c>
      <c r="BB670">
        <v>4044.67</v>
      </c>
      <c r="BC670" s="8">
        <v>3937.8249999999998</v>
      </c>
      <c r="BE670" t="str">
        <f t="shared" si="71"/>
        <v>PERSISTENT44477</v>
      </c>
      <c r="BF670">
        <v>1</v>
      </c>
      <c r="BH670" t="str">
        <f t="shared" si="72"/>
        <v>MARUTI44480</v>
      </c>
      <c r="BI670">
        <v>1</v>
      </c>
      <c r="BL670" t="str">
        <f t="shared" si="73"/>
        <v>MARUTI44480</v>
      </c>
      <c r="BM670">
        <v>1</v>
      </c>
      <c r="BN670">
        <f t="shared" si="74"/>
        <v>1</v>
      </c>
      <c r="BR670" t="str">
        <f t="shared" si="75"/>
        <v>PERSISTENT44477</v>
      </c>
      <c r="BS670">
        <v>1</v>
      </c>
      <c r="BT670">
        <f t="shared" si="76"/>
        <v>1</v>
      </c>
      <c r="BY670" s="12"/>
      <c r="CA670" s="12"/>
      <c r="CC670" s="13"/>
      <c r="CE670" s="13"/>
      <c r="CK670" s="13"/>
      <c r="CL670" s="13"/>
    </row>
    <row r="671" spans="1:90" x14ac:dyDescent="0.45">
      <c r="A671">
        <v>4</v>
      </c>
      <c r="B671" s="2">
        <v>44480</v>
      </c>
      <c r="C671" s="2">
        <v>44481</v>
      </c>
      <c r="D671" t="s">
        <v>27</v>
      </c>
      <c r="E671" t="s">
        <v>38</v>
      </c>
      <c r="F671" t="s">
        <v>537</v>
      </c>
      <c r="G671">
        <v>350</v>
      </c>
      <c r="H671">
        <v>1050</v>
      </c>
      <c r="I671">
        <v>3</v>
      </c>
      <c r="J671">
        <v>2056.75</v>
      </c>
      <c r="K671">
        <v>2159587.5</v>
      </c>
      <c r="L671">
        <v>2026.1333333299999</v>
      </c>
      <c r="M671">
        <v>-32147.500003500092</v>
      </c>
      <c r="N671">
        <v>408.59662649956397</v>
      </c>
      <c r="O671">
        <v>-32556.096629999654</v>
      </c>
      <c r="P671">
        <v>2127439.9999965001</v>
      </c>
      <c r="Q671" t="s">
        <v>93</v>
      </c>
      <c r="R671">
        <v>2</v>
      </c>
      <c r="S671">
        <v>1</v>
      </c>
      <c r="T671">
        <v>2</v>
      </c>
      <c r="U671">
        <v>0</v>
      </c>
      <c r="V671">
        <v>900</v>
      </c>
      <c r="W671">
        <v>300</v>
      </c>
      <c r="X671">
        <v>103000</v>
      </c>
      <c r="Y671">
        <v>92500</v>
      </c>
      <c r="Z671">
        <v>4000000</v>
      </c>
      <c r="AA671">
        <v>2</v>
      </c>
      <c r="AC671" t="s">
        <v>736</v>
      </c>
      <c r="AD671" t="s">
        <v>571</v>
      </c>
      <c r="AE671" s="12">
        <v>44477.486111111109</v>
      </c>
      <c r="AF671">
        <v>2617.7669999999998</v>
      </c>
      <c r="AG671" s="12">
        <v>44480.395833333336</v>
      </c>
      <c r="AH671" s="8">
        <v>2499.5479999999998</v>
      </c>
      <c r="AI671" s="13">
        <v>-4.5199999999999997E-2</v>
      </c>
      <c r="AJ671">
        <v>-75882.539999999994</v>
      </c>
      <c r="AK671" s="13">
        <v>-4.5199999999999997E-2</v>
      </c>
      <c r="AL671">
        <v>641.88109999999995</v>
      </c>
      <c r="AM671">
        <v>1680294.88</v>
      </c>
      <c r="AN671">
        <v>-2105652.36</v>
      </c>
      <c r="AO671">
        <v>51</v>
      </c>
      <c r="AP671">
        <v>-1487.89</v>
      </c>
      <c r="AQ671" s="13">
        <v>-4.6899999999999997E-2</v>
      </c>
      <c r="AR671" s="13">
        <v>0</v>
      </c>
      <c r="AS671" t="s">
        <v>572</v>
      </c>
      <c r="AU671" s="2">
        <v>44480</v>
      </c>
      <c r="AV671" t="s">
        <v>38</v>
      </c>
      <c r="AW671">
        <v>2056.75</v>
      </c>
      <c r="AX671">
        <v>2026.1333333299999</v>
      </c>
      <c r="AZ671" s="2">
        <f t="shared" si="70"/>
        <v>44477</v>
      </c>
      <c r="BA671" t="s">
        <v>186</v>
      </c>
      <c r="BB671">
        <v>2617.7669999999998</v>
      </c>
      <c r="BC671" s="8">
        <v>2499.5479999999998</v>
      </c>
      <c r="BE671" t="str">
        <f t="shared" si="71"/>
        <v>POLYCAB44477</v>
      </c>
      <c r="BF671">
        <v>1</v>
      </c>
      <c r="BH671" t="str">
        <f t="shared" si="72"/>
        <v>MCX44480</v>
      </c>
      <c r="BI671">
        <v>1</v>
      </c>
      <c r="BL671" t="str">
        <f t="shared" si="73"/>
        <v>MCX44480</v>
      </c>
      <c r="BM671">
        <v>1</v>
      </c>
      <c r="BN671">
        <f t="shared" si="74"/>
        <v>1</v>
      </c>
      <c r="BR671" t="str">
        <f t="shared" si="75"/>
        <v>POLYCAB44477</v>
      </c>
      <c r="BS671">
        <v>1</v>
      </c>
      <c r="BT671">
        <f t="shared" si="76"/>
        <v>1</v>
      </c>
      <c r="BY671" s="12"/>
      <c r="CA671" s="12"/>
      <c r="CC671" s="13"/>
      <c r="CE671" s="13"/>
      <c r="CK671" s="13"/>
      <c r="CL671" s="13"/>
    </row>
    <row r="672" spans="1:90" x14ac:dyDescent="0.45">
      <c r="A672">
        <v>5</v>
      </c>
      <c r="B672" s="2">
        <v>44480</v>
      </c>
      <c r="C672" s="2">
        <v>44481</v>
      </c>
      <c r="D672" t="s">
        <v>27</v>
      </c>
      <c r="E672" t="s">
        <v>53</v>
      </c>
      <c r="F672" t="s">
        <v>412</v>
      </c>
      <c r="G672">
        <v>2850</v>
      </c>
      <c r="H672">
        <v>5700</v>
      </c>
      <c r="I672">
        <v>2</v>
      </c>
      <c r="J672">
        <v>414.25</v>
      </c>
      <c r="K672">
        <v>2361225</v>
      </c>
      <c r="L672">
        <v>432.85</v>
      </c>
      <c r="M672">
        <v>106020.00000000013</v>
      </c>
      <c r="N672">
        <v>459.92936199999997</v>
      </c>
      <c r="O672">
        <v>105560.07063800014</v>
      </c>
      <c r="P672">
        <v>2467245</v>
      </c>
      <c r="Q672" t="s">
        <v>93</v>
      </c>
      <c r="R672">
        <v>1</v>
      </c>
      <c r="S672">
        <v>0</v>
      </c>
      <c r="T672">
        <v>1</v>
      </c>
      <c r="U672">
        <v>0</v>
      </c>
      <c r="V672">
        <v>900</v>
      </c>
      <c r="W672">
        <v>300</v>
      </c>
      <c r="X672">
        <v>102500</v>
      </c>
      <c r="Y672">
        <v>92500</v>
      </c>
      <c r="Z672">
        <v>4000000</v>
      </c>
      <c r="AA672">
        <v>2</v>
      </c>
      <c r="AC672" t="s">
        <v>711</v>
      </c>
      <c r="AD672" t="s">
        <v>571</v>
      </c>
      <c r="AE672" s="12">
        <v>44480.434027777781</v>
      </c>
      <c r="AF672">
        <v>7685.991</v>
      </c>
      <c r="AG672" s="12">
        <v>44481.392361111109</v>
      </c>
      <c r="AH672" s="8">
        <v>7762.1170000000002</v>
      </c>
      <c r="AI672" s="13">
        <v>9.9000000000000008E-3</v>
      </c>
      <c r="AJ672">
        <v>15637.94</v>
      </c>
      <c r="AK672" s="13">
        <v>9.9000000000000008E-3</v>
      </c>
      <c r="AL672">
        <v>205.42169999999999</v>
      </c>
      <c r="AM672">
        <v>1578869.63</v>
      </c>
      <c r="AN672">
        <v>-2090014.42</v>
      </c>
      <c r="AO672">
        <v>65</v>
      </c>
      <c r="AP672">
        <v>240.58</v>
      </c>
      <c r="AQ672" s="13">
        <v>-1.0999999999999999E-2</v>
      </c>
      <c r="AR672" s="13">
        <v>1.04E-2</v>
      </c>
      <c r="AS672" t="s">
        <v>572</v>
      </c>
      <c r="AU672" s="2">
        <v>44480</v>
      </c>
      <c r="AV672" t="s">
        <v>53</v>
      </c>
      <c r="AW672">
        <v>414.25</v>
      </c>
      <c r="AX672">
        <v>432.85</v>
      </c>
      <c r="AZ672" s="2">
        <f t="shared" si="70"/>
        <v>44480</v>
      </c>
      <c r="BA672" t="s">
        <v>134</v>
      </c>
      <c r="BB672">
        <v>7685.991</v>
      </c>
      <c r="BC672" s="8">
        <v>7762.1170000000002</v>
      </c>
      <c r="BE672" t="str">
        <f t="shared" si="71"/>
        <v>MARUTI44480</v>
      </c>
      <c r="BF672">
        <v>1</v>
      </c>
      <c r="BH672" t="str">
        <f t="shared" si="72"/>
        <v>TATAMOTORS44480</v>
      </c>
      <c r="BI672">
        <v>1</v>
      </c>
      <c r="BL672" t="str">
        <f t="shared" si="73"/>
        <v>TATAMOTORS44480</v>
      </c>
      <c r="BM672">
        <v>1</v>
      </c>
      <c r="BN672">
        <f t="shared" si="74"/>
        <v>1</v>
      </c>
      <c r="BR672" t="str">
        <f t="shared" si="75"/>
        <v>MARUTI44480</v>
      </c>
      <c r="BS672">
        <v>1</v>
      </c>
      <c r="BT672">
        <f t="shared" si="76"/>
        <v>1</v>
      </c>
      <c r="BY672" s="12"/>
      <c r="CA672" s="12"/>
      <c r="CC672" s="13"/>
      <c r="CE672" s="13"/>
      <c r="CK672" s="13"/>
      <c r="CL672" s="13"/>
    </row>
    <row r="673" spans="1:90" x14ac:dyDescent="0.45">
      <c r="A673">
        <v>6</v>
      </c>
      <c r="B673" s="2">
        <v>44480</v>
      </c>
      <c r="C673" s="2">
        <v>44481</v>
      </c>
      <c r="D673" t="s">
        <v>27</v>
      </c>
      <c r="E673" t="s">
        <v>77</v>
      </c>
      <c r="F673" t="s">
        <v>413</v>
      </c>
      <c r="G673">
        <v>6750</v>
      </c>
      <c r="H673">
        <v>13500</v>
      </c>
      <c r="I673">
        <v>2</v>
      </c>
      <c r="J673">
        <v>186.95</v>
      </c>
      <c r="K673">
        <v>2523825</v>
      </c>
      <c r="L673">
        <v>193.02500000000001</v>
      </c>
      <c r="M673">
        <v>82012.500000000233</v>
      </c>
      <c r="N673">
        <v>484.44994750000001</v>
      </c>
      <c r="O673">
        <v>81528.050052500228</v>
      </c>
      <c r="P673">
        <v>2605837.5</v>
      </c>
      <c r="Q673" t="s">
        <v>93</v>
      </c>
      <c r="R673">
        <v>1</v>
      </c>
      <c r="S673">
        <v>0</v>
      </c>
      <c r="T673">
        <v>2</v>
      </c>
      <c r="U673">
        <v>0</v>
      </c>
      <c r="V673">
        <v>900</v>
      </c>
      <c r="W673">
        <v>300</v>
      </c>
      <c r="X673">
        <v>102500</v>
      </c>
      <c r="Y673">
        <v>92500</v>
      </c>
      <c r="Z673">
        <v>4000000</v>
      </c>
      <c r="AA673">
        <v>2</v>
      </c>
      <c r="AC673" t="s">
        <v>731</v>
      </c>
      <c r="AD673" t="s">
        <v>571</v>
      </c>
      <c r="AE673" s="12">
        <v>44480.434027777781</v>
      </c>
      <c r="AF673">
        <v>259.1771</v>
      </c>
      <c r="AG673" s="12">
        <v>44481.395833333336</v>
      </c>
      <c r="AH673" s="8">
        <v>258.05840000000001</v>
      </c>
      <c r="AI673" s="13">
        <v>-4.3E-3</v>
      </c>
      <c r="AJ673">
        <v>-6814.96</v>
      </c>
      <c r="AK673" s="13">
        <v>-4.3E-3</v>
      </c>
      <c r="AL673">
        <v>6091.857</v>
      </c>
      <c r="AM673">
        <v>1578869.63</v>
      </c>
      <c r="AN673">
        <v>-2096829.38</v>
      </c>
      <c r="AO673">
        <v>66</v>
      </c>
      <c r="AP673">
        <v>-103.26</v>
      </c>
      <c r="AQ673" s="13">
        <v>-1.61E-2</v>
      </c>
      <c r="AR673" s="13">
        <v>3.61E-2</v>
      </c>
      <c r="AS673" t="s">
        <v>572</v>
      </c>
      <c r="AU673" s="2">
        <v>44480</v>
      </c>
      <c r="AV673" t="s">
        <v>77</v>
      </c>
      <c r="AW673">
        <v>186.95</v>
      </c>
      <c r="AX673">
        <v>193.02500000000001</v>
      </c>
      <c r="AZ673" s="2">
        <f t="shared" si="70"/>
        <v>44480</v>
      </c>
      <c r="BA673" t="s">
        <v>182</v>
      </c>
      <c r="BB673">
        <v>259.1771</v>
      </c>
      <c r="BC673" s="8">
        <v>258.05840000000001</v>
      </c>
      <c r="BE673" t="str">
        <f t="shared" si="71"/>
        <v>IEX44480</v>
      </c>
      <c r="BF673">
        <v>1</v>
      </c>
      <c r="BH673" t="str">
        <f t="shared" si="72"/>
        <v>TATAPOWER44480</v>
      </c>
      <c r="BI673">
        <v>1</v>
      </c>
      <c r="BL673" t="str">
        <f t="shared" si="73"/>
        <v>TATAPOWER44480</v>
      </c>
      <c r="BM673">
        <v>1</v>
      </c>
      <c r="BN673">
        <f t="shared" si="74"/>
        <v>1</v>
      </c>
      <c r="BR673" t="str">
        <f t="shared" si="75"/>
        <v>IEX44480</v>
      </c>
      <c r="BS673">
        <v>1</v>
      </c>
      <c r="BT673">
        <f t="shared" si="76"/>
        <v>1</v>
      </c>
      <c r="BY673" s="12"/>
      <c r="CA673" s="12"/>
      <c r="CC673" s="13"/>
      <c r="CE673" s="13"/>
      <c r="CK673" s="13"/>
      <c r="CL673" s="13"/>
    </row>
    <row r="674" spans="1:90" x14ac:dyDescent="0.45">
      <c r="A674">
        <v>1</v>
      </c>
      <c r="B674" s="2">
        <v>44481</v>
      </c>
      <c r="C674" s="2">
        <v>44482</v>
      </c>
      <c r="D674" t="s">
        <v>27</v>
      </c>
      <c r="E674" t="s">
        <v>177</v>
      </c>
      <c r="F674" t="s">
        <v>517</v>
      </c>
      <c r="G674">
        <v>2600</v>
      </c>
      <c r="H674">
        <v>7800</v>
      </c>
      <c r="I674">
        <v>3</v>
      </c>
      <c r="J674">
        <v>273.64999999999998</v>
      </c>
      <c r="K674">
        <v>2134470</v>
      </c>
      <c r="L674">
        <v>270.76666667000001</v>
      </c>
      <c r="M674">
        <v>-22489.999973999773</v>
      </c>
      <c r="N674">
        <v>405.55007000323963</v>
      </c>
      <c r="O674">
        <v>-22895.550044003012</v>
      </c>
      <c r="P674">
        <v>2111980.0000260002</v>
      </c>
      <c r="Q674" t="s">
        <v>93</v>
      </c>
      <c r="R674">
        <v>1</v>
      </c>
      <c r="S674">
        <v>0</v>
      </c>
      <c r="T674">
        <v>2</v>
      </c>
      <c r="U674">
        <v>0</v>
      </c>
      <c r="V674">
        <v>900</v>
      </c>
      <c r="W674">
        <v>300</v>
      </c>
      <c r="X674">
        <v>114000</v>
      </c>
      <c r="Y674">
        <v>92500</v>
      </c>
      <c r="Z674">
        <v>4000000</v>
      </c>
      <c r="AA674">
        <v>2</v>
      </c>
      <c r="AC674" t="s">
        <v>608</v>
      </c>
      <c r="AD674" t="s">
        <v>571</v>
      </c>
      <c r="AE674" s="12">
        <v>44480.434027777781</v>
      </c>
      <c r="AF674">
        <v>414.44009999999997</v>
      </c>
      <c r="AG674" s="12">
        <v>44481.395833333336</v>
      </c>
      <c r="AH674" s="8">
        <v>427.27229999999997</v>
      </c>
      <c r="AI674" s="13">
        <v>3.1E-2</v>
      </c>
      <c r="AJ674">
        <v>48886.12</v>
      </c>
      <c r="AK674" s="13">
        <v>3.1E-2</v>
      </c>
      <c r="AL674">
        <v>3809.645</v>
      </c>
      <c r="AM674">
        <v>1578869.5</v>
      </c>
      <c r="AN674">
        <v>-2047943.26</v>
      </c>
      <c r="AO674">
        <v>66</v>
      </c>
      <c r="AP674">
        <v>740.7</v>
      </c>
      <c r="AQ674" s="13">
        <v>-6.6E-3</v>
      </c>
      <c r="AR674" s="13">
        <v>5.2999999999999999E-2</v>
      </c>
      <c r="AS674" t="s">
        <v>572</v>
      </c>
      <c r="AU674" s="2">
        <v>44481</v>
      </c>
      <c r="AV674" t="s">
        <v>177</v>
      </c>
      <c r="AW674">
        <v>273.64999999999998</v>
      </c>
      <c r="AX674">
        <v>270.76666667000001</v>
      </c>
      <c r="AZ674" s="2">
        <f t="shared" si="70"/>
        <v>44480</v>
      </c>
      <c r="BA674" t="s">
        <v>53</v>
      </c>
      <c r="BB674">
        <v>414.44009999999997</v>
      </c>
      <c r="BC674" s="8">
        <v>427.27229999999997</v>
      </c>
      <c r="BE674" t="str">
        <f t="shared" si="71"/>
        <v>TATAMOTORS44480</v>
      </c>
      <c r="BF674">
        <v>1</v>
      </c>
      <c r="BH674" t="str">
        <f t="shared" si="72"/>
        <v>ABFRL44481</v>
      </c>
      <c r="BI674">
        <v>1</v>
      </c>
      <c r="BL674" t="str">
        <f t="shared" si="73"/>
        <v>ABFRL44481</v>
      </c>
      <c r="BM674">
        <v>1</v>
      </c>
      <c r="BN674">
        <f t="shared" si="74"/>
        <v>1</v>
      </c>
      <c r="BR674" t="str">
        <f t="shared" si="75"/>
        <v>TATAMOTORS44480</v>
      </c>
      <c r="BS674">
        <v>1</v>
      </c>
      <c r="BT674">
        <f t="shared" si="76"/>
        <v>1</v>
      </c>
      <c r="BY674" s="12"/>
      <c r="CA674" s="12"/>
      <c r="CC674" s="13"/>
      <c r="CE674" s="13"/>
      <c r="CK674" s="13"/>
      <c r="CL674" s="13"/>
    </row>
    <row r="675" spans="1:90" x14ac:dyDescent="0.45">
      <c r="A675">
        <v>2</v>
      </c>
      <c r="B675" s="2">
        <v>44481</v>
      </c>
      <c r="C675" s="2">
        <v>44482</v>
      </c>
      <c r="D675" t="s">
        <v>27</v>
      </c>
      <c r="E675" t="s">
        <v>148</v>
      </c>
      <c r="F675" t="s">
        <v>431</v>
      </c>
      <c r="G675">
        <v>75</v>
      </c>
      <c r="H675">
        <v>150</v>
      </c>
      <c r="I675">
        <v>2</v>
      </c>
      <c r="J675">
        <v>18211.900000000001</v>
      </c>
      <c r="K675">
        <v>2731785</v>
      </c>
      <c r="L675">
        <v>18318.45</v>
      </c>
      <c r="M675">
        <v>15982.499999999891</v>
      </c>
      <c r="N675">
        <v>511.40944149999996</v>
      </c>
      <c r="O675">
        <v>15471.090558499891</v>
      </c>
      <c r="P675">
        <v>2747767.5</v>
      </c>
      <c r="Q675" t="s">
        <v>93</v>
      </c>
      <c r="R675">
        <v>1</v>
      </c>
      <c r="S675">
        <v>0</v>
      </c>
      <c r="T675">
        <v>1</v>
      </c>
      <c r="U675">
        <v>0</v>
      </c>
      <c r="V675">
        <v>900</v>
      </c>
      <c r="W675">
        <v>300</v>
      </c>
      <c r="X675">
        <v>114000</v>
      </c>
      <c r="Y675">
        <v>92500</v>
      </c>
      <c r="Z675">
        <v>4000000</v>
      </c>
      <c r="AA675">
        <v>2</v>
      </c>
      <c r="AC675" t="s">
        <v>609</v>
      </c>
      <c r="AD675" t="s">
        <v>571</v>
      </c>
      <c r="AE675" s="12">
        <v>44480.434027777781</v>
      </c>
      <c r="AF675">
        <v>187.03970000000001</v>
      </c>
      <c r="AG675" s="12">
        <v>44481.395833333336</v>
      </c>
      <c r="AH675" s="8">
        <v>192.95679999999999</v>
      </c>
      <c r="AI675" s="13">
        <v>3.1600000000000003E-2</v>
      </c>
      <c r="AJ675">
        <v>49948.37</v>
      </c>
      <c r="AK675" s="13">
        <v>3.1600000000000003E-2</v>
      </c>
      <c r="AL675">
        <v>8441.3590000000004</v>
      </c>
      <c r="AM675">
        <v>1578869.5</v>
      </c>
      <c r="AN675">
        <v>-1997994.89</v>
      </c>
      <c r="AO675">
        <v>66</v>
      </c>
      <c r="AP675">
        <v>756.79</v>
      </c>
      <c r="AQ675" s="13">
        <v>-3.3999999999999998E-3</v>
      </c>
      <c r="AR675" s="13">
        <v>6.2899999999999998E-2</v>
      </c>
      <c r="AS675" t="s">
        <v>572</v>
      </c>
      <c r="AU675" s="2">
        <v>44481</v>
      </c>
      <c r="AV675" t="s">
        <v>148</v>
      </c>
      <c r="AW675">
        <v>18211.900000000001</v>
      </c>
      <c r="AX675">
        <v>18318.45</v>
      </c>
      <c r="AZ675" s="2">
        <f t="shared" si="70"/>
        <v>44480</v>
      </c>
      <c r="BA675" t="s">
        <v>77</v>
      </c>
      <c r="BB675">
        <v>187.03970000000001</v>
      </c>
      <c r="BC675" s="8">
        <v>192.95679999999999</v>
      </c>
      <c r="BE675" t="str">
        <f t="shared" si="71"/>
        <v>TATAPOWER44480</v>
      </c>
      <c r="BF675">
        <v>1</v>
      </c>
      <c r="BH675" t="str">
        <f t="shared" si="72"/>
        <v>BAJAJFINSV44481</v>
      </c>
      <c r="BI675">
        <v>1</v>
      </c>
      <c r="BL675" t="str">
        <f t="shared" si="73"/>
        <v>BAJAJFINSV44481</v>
      </c>
      <c r="BM675">
        <v>1</v>
      </c>
      <c r="BN675">
        <f t="shared" si="74"/>
        <v>1</v>
      </c>
      <c r="BR675" t="str">
        <f t="shared" si="75"/>
        <v>TATAPOWER44480</v>
      </c>
      <c r="BS675">
        <v>1</v>
      </c>
      <c r="BT675">
        <f t="shared" si="76"/>
        <v>1</v>
      </c>
      <c r="BY675" s="12"/>
      <c r="CA675" s="12"/>
      <c r="CC675" s="13"/>
      <c r="CE675" s="13"/>
      <c r="CK675" s="13"/>
      <c r="CL675" s="13"/>
    </row>
    <row r="676" spans="1:90" x14ac:dyDescent="0.45">
      <c r="A676">
        <v>3</v>
      </c>
      <c r="B676" s="2">
        <v>44481</v>
      </c>
      <c r="C676" s="2">
        <v>44482</v>
      </c>
      <c r="D676" t="s">
        <v>27</v>
      </c>
      <c r="E676" t="s">
        <v>185</v>
      </c>
      <c r="F676" t="s">
        <v>533</v>
      </c>
      <c r="G676">
        <v>625</v>
      </c>
      <c r="H676">
        <v>2500</v>
      </c>
      <c r="I676">
        <v>4</v>
      </c>
      <c r="J676">
        <v>871.65</v>
      </c>
      <c r="K676">
        <v>2179125</v>
      </c>
      <c r="L676">
        <v>864.6</v>
      </c>
      <c r="M676">
        <v>-17624.999999999887</v>
      </c>
      <c r="N676">
        <v>413.71187499999996</v>
      </c>
      <c r="O676">
        <v>-18038.711874999888</v>
      </c>
      <c r="P676">
        <v>2161500</v>
      </c>
      <c r="Q676" t="s">
        <v>93</v>
      </c>
      <c r="R676">
        <v>2</v>
      </c>
      <c r="S676">
        <v>1</v>
      </c>
      <c r="T676">
        <v>1</v>
      </c>
      <c r="U676">
        <v>0</v>
      </c>
      <c r="V676">
        <v>900</v>
      </c>
      <c r="W676">
        <v>300</v>
      </c>
      <c r="X676">
        <v>114500</v>
      </c>
      <c r="Y676">
        <v>92500</v>
      </c>
      <c r="Z676">
        <v>4000000</v>
      </c>
      <c r="AA676">
        <v>2</v>
      </c>
      <c r="AC676" t="s">
        <v>738</v>
      </c>
      <c r="AD676" t="s">
        <v>571</v>
      </c>
      <c r="AE676" s="12">
        <v>44480.4375</v>
      </c>
      <c r="AF676">
        <v>2057.7829999999999</v>
      </c>
      <c r="AG676" s="12">
        <v>44481.395833333336</v>
      </c>
      <c r="AH676" s="8">
        <v>2026.422</v>
      </c>
      <c r="AI676" s="13">
        <v>-1.52E-2</v>
      </c>
      <c r="AJ676">
        <v>-24037.13</v>
      </c>
      <c r="AK676" s="13">
        <v>-1.52E-2</v>
      </c>
      <c r="AL676">
        <v>766.46550000000002</v>
      </c>
      <c r="AM676">
        <v>1577219.88</v>
      </c>
      <c r="AN676">
        <v>-2022032.01</v>
      </c>
      <c r="AO676">
        <v>65</v>
      </c>
      <c r="AP676">
        <v>-369.8</v>
      </c>
      <c r="AQ676" s="13">
        <v>-2.7E-2</v>
      </c>
      <c r="AR676" s="13">
        <v>1.7299999999999999E-2</v>
      </c>
      <c r="AS676" t="s">
        <v>572</v>
      </c>
      <c r="AU676" s="2">
        <v>44481</v>
      </c>
      <c r="AV676" t="s">
        <v>185</v>
      </c>
      <c r="AW676">
        <v>871.65</v>
      </c>
      <c r="AX676">
        <v>864.6</v>
      </c>
      <c r="AZ676" s="2">
        <f t="shared" si="70"/>
        <v>44480</v>
      </c>
      <c r="BA676" t="s">
        <v>38</v>
      </c>
      <c r="BB676">
        <v>2057.7829999999999</v>
      </c>
      <c r="BC676" s="8">
        <v>2026.422</v>
      </c>
      <c r="BE676" t="str">
        <f t="shared" si="71"/>
        <v>MCX44480</v>
      </c>
      <c r="BF676">
        <v>1</v>
      </c>
      <c r="BH676" t="str">
        <f t="shared" si="72"/>
        <v>COROMANDEL44481</v>
      </c>
      <c r="BI676">
        <v>1</v>
      </c>
      <c r="BL676" t="str">
        <f t="shared" si="73"/>
        <v>COROMANDEL44481</v>
      </c>
      <c r="BM676">
        <v>1</v>
      </c>
      <c r="BN676">
        <f t="shared" si="74"/>
        <v>1</v>
      </c>
      <c r="BR676" t="str">
        <f t="shared" si="75"/>
        <v>MCX44480</v>
      </c>
      <c r="BS676">
        <v>1</v>
      </c>
      <c r="BT676">
        <f t="shared" si="76"/>
        <v>1</v>
      </c>
      <c r="BY676" s="12"/>
      <c r="CA676" s="12"/>
      <c r="CC676" s="13"/>
      <c r="CE676" s="13"/>
      <c r="CK676" s="13"/>
      <c r="CL676" s="13"/>
    </row>
    <row r="677" spans="1:90" x14ac:dyDescent="0.45">
      <c r="A677">
        <v>4</v>
      </c>
      <c r="B677" s="2">
        <v>44481</v>
      </c>
      <c r="C677" s="2">
        <v>44482</v>
      </c>
      <c r="D677" t="s">
        <v>27</v>
      </c>
      <c r="E677" t="s">
        <v>193</v>
      </c>
      <c r="F677" t="s">
        <v>543</v>
      </c>
      <c r="G677">
        <v>2300</v>
      </c>
      <c r="H677">
        <v>6900</v>
      </c>
      <c r="I677">
        <v>3</v>
      </c>
      <c r="J677">
        <v>295.75</v>
      </c>
      <c r="K677">
        <v>2040675</v>
      </c>
      <c r="L677">
        <v>286.10000000000002</v>
      </c>
      <c r="M677">
        <v>-66584.99999999984</v>
      </c>
      <c r="N677">
        <v>384.18571900000006</v>
      </c>
      <c r="O677">
        <v>-66969.185718999841</v>
      </c>
      <c r="P677">
        <v>1974090.0000000002</v>
      </c>
      <c r="Q677" t="s">
        <v>93</v>
      </c>
      <c r="R677">
        <v>2</v>
      </c>
      <c r="S677">
        <v>1</v>
      </c>
      <c r="T677">
        <v>1</v>
      </c>
      <c r="U677">
        <v>0</v>
      </c>
      <c r="V677">
        <v>900</v>
      </c>
      <c r="W677">
        <v>300</v>
      </c>
      <c r="X677">
        <v>114500</v>
      </c>
      <c r="Y677">
        <v>92500</v>
      </c>
      <c r="Z677">
        <v>4000000</v>
      </c>
      <c r="AA677">
        <v>2</v>
      </c>
      <c r="AC677" t="s">
        <v>745</v>
      </c>
      <c r="AD677" t="s">
        <v>571</v>
      </c>
      <c r="AE677" s="12">
        <v>44480.454861111109</v>
      </c>
      <c r="AF677">
        <v>3536.5920000000001</v>
      </c>
      <c r="AG677" s="12">
        <v>44481.395833333336</v>
      </c>
      <c r="AH677" s="8">
        <v>3456.89</v>
      </c>
      <c r="AI677" s="13">
        <v>-2.2499999999999999E-2</v>
      </c>
      <c r="AJ677">
        <v>-35802.199999999997</v>
      </c>
      <c r="AK677" s="13">
        <v>-2.2499999999999999E-2</v>
      </c>
      <c r="AL677">
        <v>449.20080000000002</v>
      </c>
      <c r="AM677">
        <v>1588639.75</v>
      </c>
      <c r="AN677">
        <v>-2057834.22</v>
      </c>
      <c r="AO677">
        <v>60</v>
      </c>
      <c r="AP677">
        <v>-596.70000000000005</v>
      </c>
      <c r="AQ677" s="13">
        <v>-4.5100000000000001E-2</v>
      </c>
      <c r="AR677" s="13">
        <v>4.0000000000000002E-4</v>
      </c>
      <c r="AS677" t="s">
        <v>572</v>
      </c>
      <c r="AU677" s="2">
        <v>44481</v>
      </c>
      <c r="AV677" t="s">
        <v>193</v>
      </c>
      <c r="AW677">
        <v>295.75</v>
      </c>
      <c r="AX677">
        <v>286.10000000000002</v>
      </c>
      <c r="AZ677" s="2">
        <f t="shared" si="70"/>
        <v>44480</v>
      </c>
      <c r="BA677" t="s">
        <v>192</v>
      </c>
      <c r="BB677">
        <v>3536.5920000000001</v>
      </c>
      <c r="BC677" s="8">
        <v>3456.89</v>
      </c>
      <c r="BE677" t="str">
        <f t="shared" si="71"/>
        <v>JKCEMENT44480</v>
      </c>
      <c r="BF677">
        <v>1</v>
      </c>
      <c r="BH677" t="str">
        <f t="shared" si="72"/>
        <v>DELTACORP44481</v>
      </c>
      <c r="BI677">
        <v>1</v>
      </c>
      <c r="BL677" t="str">
        <f t="shared" si="73"/>
        <v>DELTACORP44481</v>
      </c>
      <c r="BM677">
        <v>1</v>
      </c>
      <c r="BN677">
        <f t="shared" si="74"/>
        <v>1</v>
      </c>
      <c r="BR677" t="str">
        <f t="shared" si="75"/>
        <v>JKCEMENT44480</v>
      </c>
      <c r="BS677">
        <v>1</v>
      </c>
      <c r="BT677">
        <f t="shared" si="76"/>
        <v>1</v>
      </c>
      <c r="BY677" s="12"/>
      <c r="CA677" s="12"/>
      <c r="CC677" s="13"/>
      <c r="CE677" s="13"/>
      <c r="CK677" s="13"/>
      <c r="CL677" s="13"/>
    </row>
    <row r="678" spans="1:90" x14ac:dyDescent="0.45">
      <c r="A678">
        <v>5</v>
      </c>
      <c r="B678" s="2">
        <v>44481</v>
      </c>
      <c r="C678" s="2">
        <v>44482</v>
      </c>
      <c r="D678" t="s">
        <v>27</v>
      </c>
      <c r="E678" t="s">
        <v>187</v>
      </c>
      <c r="F678" t="s">
        <v>536</v>
      </c>
      <c r="G678">
        <v>3900</v>
      </c>
      <c r="H678">
        <v>7800</v>
      </c>
      <c r="I678">
        <v>2</v>
      </c>
      <c r="J678">
        <v>214.75</v>
      </c>
      <c r="K678">
        <v>1675050</v>
      </c>
      <c r="L678">
        <v>216.4</v>
      </c>
      <c r="M678">
        <v>12870.000000000044</v>
      </c>
      <c r="N678">
        <v>332.22206200000005</v>
      </c>
      <c r="O678">
        <v>12537.777938000043</v>
      </c>
      <c r="P678">
        <v>1687920</v>
      </c>
      <c r="Q678" t="s">
        <v>93</v>
      </c>
      <c r="R678">
        <v>2</v>
      </c>
      <c r="S678">
        <v>1</v>
      </c>
      <c r="T678">
        <v>1</v>
      </c>
      <c r="U678">
        <v>0</v>
      </c>
      <c r="V678">
        <v>900</v>
      </c>
      <c r="W678">
        <v>300</v>
      </c>
      <c r="X678">
        <v>114500</v>
      </c>
      <c r="Y678">
        <v>92500</v>
      </c>
      <c r="Z678">
        <v>4000000</v>
      </c>
      <c r="AA678">
        <v>2</v>
      </c>
      <c r="AC678" t="s">
        <v>627</v>
      </c>
      <c r="AD678" t="s">
        <v>571</v>
      </c>
      <c r="AE678" s="12">
        <v>44481.486111111109</v>
      </c>
      <c r="AF678">
        <v>18221</v>
      </c>
      <c r="AG678" s="12">
        <v>44482.392361111109</v>
      </c>
      <c r="AH678" s="8">
        <v>18309.38</v>
      </c>
      <c r="AI678" s="13">
        <v>4.8999999999999998E-3</v>
      </c>
      <c r="AJ678">
        <v>7704.61</v>
      </c>
      <c r="AK678" s="13">
        <v>4.8999999999999998E-3</v>
      </c>
      <c r="AL678">
        <v>87.175960000000003</v>
      </c>
      <c r="AM678">
        <v>1588433.13</v>
      </c>
      <c r="AN678">
        <v>-2050129.61</v>
      </c>
      <c r="AO678">
        <v>50</v>
      </c>
      <c r="AP678">
        <v>154.09</v>
      </c>
      <c r="AQ678" s="13">
        <v>-2.5000000000000001E-3</v>
      </c>
      <c r="AR678" s="13">
        <v>1.6799999999999999E-2</v>
      </c>
      <c r="AS678" t="s">
        <v>572</v>
      </c>
      <c r="AU678" s="2">
        <v>44481</v>
      </c>
      <c r="AV678" t="s">
        <v>187</v>
      </c>
      <c r="AW678">
        <v>214.75</v>
      </c>
      <c r="AX678">
        <v>216.4</v>
      </c>
      <c r="AZ678" s="2">
        <f t="shared" si="70"/>
        <v>44481</v>
      </c>
      <c r="BA678" t="s">
        <v>148</v>
      </c>
      <c r="BB678">
        <v>18221</v>
      </c>
      <c r="BC678" s="8">
        <v>18309.38</v>
      </c>
      <c r="BE678" t="str">
        <f t="shared" si="71"/>
        <v>BAJAJFINSV44481</v>
      </c>
      <c r="BF678">
        <v>1</v>
      </c>
      <c r="BH678" t="str">
        <f t="shared" si="72"/>
        <v>INDHOTEL44481</v>
      </c>
      <c r="BI678">
        <v>1</v>
      </c>
      <c r="BL678" t="str">
        <f t="shared" si="73"/>
        <v>INDHOTEL44481</v>
      </c>
      <c r="BM678">
        <v>1</v>
      </c>
      <c r="BN678">
        <f t="shared" si="74"/>
        <v>1</v>
      </c>
      <c r="BR678" t="str">
        <f t="shared" si="75"/>
        <v>BAJAJFINSV44481</v>
      </c>
      <c r="BS678">
        <v>1</v>
      </c>
      <c r="BT678">
        <f t="shared" si="76"/>
        <v>1</v>
      </c>
      <c r="BY678" s="12"/>
      <c r="CA678" s="12"/>
      <c r="CC678" s="13"/>
      <c r="CE678" s="13"/>
      <c r="CK678" s="13"/>
      <c r="CL678" s="13"/>
    </row>
    <row r="679" spans="1:90" x14ac:dyDescent="0.45">
      <c r="A679">
        <v>6</v>
      </c>
      <c r="B679" s="2">
        <v>44481</v>
      </c>
      <c r="C679" s="2">
        <v>44482</v>
      </c>
      <c r="D679" t="s">
        <v>27</v>
      </c>
      <c r="E679" t="s">
        <v>78</v>
      </c>
      <c r="F679" t="s">
        <v>468</v>
      </c>
      <c r="G679">
        <v>250</v>
      </c>
      <c r="H679">
        <v>500</v>
      </c>
      <c r="I679">
        <v>2</v>
      </c>
      <c r="J679">
        <v>4374.6000000000004</v>
      </c>
      <c r="K679">
        <v>2187300</v>
      </c>
      <c r="L679">
        <v>4355.45</v>
      </c>
      <c r="M679">
        <v>-9575.0000000002728</v>
      </c>
      <c r="N679">
        <v>416.09811500000001</v>
      </c>
      <c r="O679">
        <v>-9991.0981150002735</v>
      </c>
      <c r="P679">
        <v>2177725</v>
      </c>
      <c r="Q679" t="s">
        <v>93</v>
      </c>
      <c r="R679">
        <v>2</v>
      </c>
      <c r="S679">
        <v>1</v>
      </c>
      <c r="T679">
        <v>1</v>
      </c>
      <c r="U679">
        <v>0</v>
      </c>
      <c r="V679">
        <v>900</v>
      </c>
      <c r="W679">
        <v>300</v>
      </c>
      <c r="X679">
        <v>114500</v>
      </c>
      <c r="Y679">
        <v>92500</v>
      </c>
      <c r="Z679">
        <v>4000000</v>
      </c>
      <c r="AA679">
        <v>2</v>
      </c>
      <c r="AC679" t="s">
        <v>704</v>
      </c>
      <c r="AD679" t="s">
        <v>571</v>
      </c>
      <c r="AE679" s="12">
        <v>44481.486111111109</v>
      </c>
      <c r="AF679">
        <v>2465.8069999999998</v>
      </c>
      <c r="AG679" s="12">
        <v>44482.392361111109</v>
      </c>
      <c r="AH679" s="8">
        <v>2503.3890000000001</v>
      </c>
      <c r="AI679" s="13">
        <v>1.52E-2</v>
      </c>
      <c r="AJ679">
        <v>24209.71</v>
      </c>
      <c r="AK679" s="13">
        <v>1.52E-2</v>
      </c>
      <c r="AL679">
        <v>644.18380000000002</v>
      </c>
      <c r="AM679">
        <v>1588433.13</v>
      </c>
      <c r="AN679">
        <v>-2025919.89</v>
      </c>
      <c r="AO679">
        <v>50</v>
      </c>
      <c r="AP679">
        <v>484.19</v>
      </c>
      <c r="AQ679" s="13">
        <v>-6.0000000000000001E-3</v>
      </c>
      <c r="AR679" s="13">
        <v>3.1699999999999999E-2</v>
      </c>
      <c r="AS679" t="s">
        <v>572</v>
      </c>
      <c r="AU679" s="2">
        <v>44481</v>
      </c>
      <c r="AV679" t="s">
        <v>78</v>
      </c>
      <c r="AW679">
        <v>4374.6000000000004</v>
      </c>
      <c r="AX679">
        <v>4355.45</v>
      </c>
      <c r="AZ679" s="2">
        <f t="shared" si="70"/>
        <v>44481</v>
      </c>
      <c r="BA679" t="s">
        <v>35</v>
      </c>
      <c r="BB679">
        <v>2465.8069999999998</v>
      </c>
      <c r="BC679" s="8">
        <v>2503.3890000000001</v>
      </c>
      <c r="BE679" t="str">
        <f t="shared" si="71"/>
        <v>TITAN44481</v>
      </c>
      <c r="BF679">
        <v>1</v>
      </c>
      <c r="BH679" t="str">
        <f t="shared" si="72"/>
        <v>JUBLFOOD44481</v>
      </c>
      <c r="BI679">
        <v>1</v>
      </c>
      <c r="BL679" t="str">
        <f t="shared" si="73"/>
        <v>JUBLFOOD44481</v>
      </c>
      <c r="BM679">
        <v>1</v>
      </c>
      <c r="BN679">
        <f t="shared" si="74"/>
        <v>1</v>
      </c>
      <c r="BR679" t="str">
        <f t="shared" si="75"/>
        <v>TITAN44481</v>
      </c>
      <c r="BS679">
        <v>1</v>
      </c>
      <c r="BT679">
        <f t="shared" si="76"/>
        <v>1</v>
      </c>
      <c r="BY679" s="12"/>
      <c r="CA679" s="12"/>
      <c r="CC679" s="13"/>
      <c r="CE679" s="13"/>
      <c r="CK679" s="13"/>
      <c r="CL679" s="13"/>
    </row>
    <row r="680" spans="1:90" x14ac:dyDescent="0.45">
      <c r="A680">
        <v>7</v>
      </c>
      <c r="B680" s="2">
        <v>44481</v>
      </c>
      <c r="C680" s="2">
        <v>44482</v>
      </c>
      <c r="D680" t="s">
        <v>27</v>
      </c>
      <c r="E680" t="s">
        <v>35</v>
      </c>
      <c r="F680" t="s">
        <v>507</v>
      </c>
      <c r="G680">
        <v>375</v>
      </c>
      <c r="H680">
        <v>750</v>
      </c>
      <c r="I680">
        <v>2</v>
      </c>
      <c r="J680">
        <v>2465.1</v>
      </c>
      <c r="K680">
        <v>1848825</v>
      </c>
      <c r="L680">
        <v>2504.65</v>
      </c>
      <c r="M680">
        <v>29662.500000000138</v>
      </c>
      <c r="N680">
        <v>363.71713749999998</v>
      </c>
      <c r="O680">
        <v>29298.782862500138</v>
      </c>
      <c r="P680">
        <v>1878487.5</v>
      </c>
      <c r="Q680" t="s">
        <v>93</v>
      </c>
      <c r="R680">
        <v>1</v>
      </c>
      <c r="S680">
        <v>0</v>
      </c>
      <c r="T680">
        <v>1</v>
      </c>
      <c r="U680">
        <v>0</v>
      </c>
      <c r="V680">
        <v>900</v>
      </c>
      <c r="W680">
        <v>300</v>
      </c>
      <c r="X680">
        <v>114000</v>
      </c>
      <c r="Y680">
        <v>92500</v>
      </c>
      <c r="Z680">
        <v>4000000</v>
      </c>
      <c r="AA680">
        <v>2</v>
      </c>
      <c r="AC680" t="s">
        <v>734</v>
      </c>
      <c r="AD680" t="s">
        <v>571</v>
      </c>
      <c r="AE680" s="12">
        <v>44481.489583333336</v>
      </c>
      <c r="AF680">
        <v>872.07029999999997</v>
      </c>
      <c r="AG680" s="12">
        <v>44482.392361111109</v>
      </c>
      <c r="AH680" s="8">
        <v>864.14869999999996</v>
      </c>
      <c r="AI680" s="13">
        <v>-9.1000000000000004E-3</v>
      </c>
      <c r="AJ680">
        <v>-14436.53</v>
      </c>
      <c r="AK680" s="13">
        <v>-9.1000000000000004E-3</v>
      </c>
      <c r="AL680">
        <v>1822.425</v>
      </c>
      <c r="AM680">
        <v>1589283</v>
      </c>
      <c r="AN680">
        <v>-2040356.42</v>
      </c>
      <c r="AO680">
        <v>49</v>
      </c>
      <c r="AP680">
        <v>-294.62</v>
      </c>
      <c r="AQ680" s="13">
        <v>-2.07E-2</v>
      </c>
      <c r="AR680" s="13">
        <v>5.0000000000000001E-3</v>
      </c>
      <c r="AS680" t="s">
        <v>572</v>
      </c>
      <c r="AU680" s="2">
        <v>44481</v>
      </c>
      <c r="AV680" t="s">
        <v>35</v>
      </c>
      <c r="AW680">
        <v>2465.1</v>
      </c>
      <c r="AX680">
        <v>2504.65</v>
      </c>
      <c r="AZ680" s="2">
        <f t="shared" si="70"/>
        <v>44481</v>
      </c>
      <c r="BA680" t="s">
        <v>185</v>
      </c>
      <c r="BB680">
        <v>872.07029999999997</v>
      </c>
      <c r="BC680" s="8">
        <v>864.14869999999996</v>
      </c>
      <c r="BE680" t="str">
        <f t="shared" si="71"/>
        <v>COROMANDEL44481</v>
      </c>
      <c r="BF680">
        <v>1</v>
      </c>
      <c r="BH680" t="str">
        <f t="shared" si="72"/>
        <v>TITAN44481</v>
      </c>
      <c r="BI680">
        <v>1</v>
      </c>
      <c r="BL680" t="str">
        <f t="shared" si="73"/>
        <v>TITAN44481</v>
      </c>
      <c r="BM680">
        <v>1</v>
      </c>
      <c r="BN680">
        <f t="shared" si="74"/>
        <v>1</v>
      </c>
      <c r="BR680" t="str">
        <f t="shared" si="75"/>
        <v>COROMANDEL44481</v>
      </c>
      <c r="BS680">
        <v>1</v>
      </c>
      <c r="BT680">
        <f t="shared" si="76"/>
        <v>1</v>
      </c>
      <c r="BY680" s="12"/>
      <c r="CA680" s="12"/>
      <c r="CC680" s="13"/>
      <c r="CE680" s="13"/>
      <c r="CK680" s="13"/>
      <c r="CL680" s="13"/>
    </row>
    <row r="681" spans="1:90" x14ac:dyDescent="0.45">
      <c r="A681">
        <v>8</v>
      </c>
      <c r="B681" s="2">
        <v>44482</v>
      </c>
      <c r="C681" s="2">
        <v>44483</v>
      </c>
      <c r="D681" t="s">
        <v>27</v>
      </c>
      <c r="E681" t="s">
        <v>32</v>
      </c>
      <c r="F681" t="s">
        <v>387</v>
      </c>
      <c r="G681">
        <v>4500</v>
      </c>
      <c r="H681">
        <v>13500</v>
      </c>
      <c r="I681">
        <v>3</v>
      </c>
      <c r="J681">
        <v>147.80000000000001</v>
      </c>
      <c r="K681">
        <v>1995300.0000000002</v>
      </c>
      <c r="L681">
        <v>145.23333332999999</v>
      </c>
      <c r="M681">
        <v>-34650.000045000241</v>
      </c>
      <c r="N681">
        <v>380.48736999439302</v>
      </c>
      <c r="O681">
        <v>-35030.487414994634</v>
      </c>
      <c r="P681">
        <v>1960649.9999549999</v>
      </c>
      <c r="Q681" t="s">
        <v>93</v>
      </c>
      <c r="R681">
        <v>2</v>
      </c>
      <c r="S681">
        <v>1</v>
      </c>
      <c r="T681">
        <v>1</v>
      </c>
      <c r="U681">
        <v>0</v>
      </c>
      <c r="V681">
        <v>900</v>
      </c>
      <c r="W681">
        <v>300</v>
      </c>
      <c r="X681">
        <v>114500</v>
      </c>
      <c r="Y681">
        <v>92500</v>
      </c>
      <c r="Z681">
        <v>4000000</v>
      </c>
      <c r="AA681">
        <v>2</v>
      </c>
      <c r="AC681" t="s">
        <v>740</v>
      </c>
      <c r="AD681" t="s">
        <v>571</v>
      </c>
      <c r="AE681" s="12">
        <v>44481.489583333336</v>
      </c>
      <c r="AF681">
        <v>295.87889999999999</v>
      </c>
      <c r="AG681" s="12">
        <v>44482.392361111109</v>
      </c>
      <c r="AH681" s="8">
        <v>285.98430000000002</v>
      </c>
      <c r="AI681" s="13">
        <v>-3.3399999999999999E-2</v>
      </c>
      <c r="AJ681">
        <v>-53147.82</v>
      </c>
      <c r="AK681" s="13">
        <v>-3.3399999999999999E-2</v>
      </c>
      <c r="AL681">
        <v>5371.3969999999999</v>
      </c>
      <c r="AM681">
        <v>1589283</v>
      </c>
      <c r="AN681">
        <v>-2093504.24</v>
      </c>
      <c r="AO681">
        <v>49</v>
      </c>
      <c r="AP681">
        <v>-1084.6500000000001</v>
      </c>
      <c r="AQ681" s="13">
        <v>-3.95E-2</v>
      </c>
      <c r="AR681" s="13">
        <v>6.4999999999999997E-3</v>
      </c>
      <c r="AS681" t="s">
        <v>572</v>
      </c>
      <c r="AU681" s="2">
        <v>44482</v>
      </c>
      <c r="AV681" t="s">
        <v>32</v>
      </c>
      <c r="AW681">
        <v>147.80000000000001</v>
      </c>
      <c r="AX681">
        <v>145.23333332999999</v>
      </c>
      <c r="AZ681" s="2">
        <f t="shared" si="70"/>
        <v>44481</v>
      </c>
      <c r="BA681" t="s">
        <v>193</v>
      </c>
      <c r="BB681">
        <v>295.87889999999999</v>
      </c>
      <c r="BC681" s="8">
        <v>285.98430000000002</v>
      </c>
      <c r="BE681" t="str">
        <f t="shared" si="71"/>
        <v>DELTACORP44481</v>
      </c>
      <c r="BF681">
        <v>1</v>
      </c>
      <c r="BH681" t="str">
        <f t="shared" si="72"/>
        <v>ASHOKLEY44482</v>
      </c>
      <c r="BI681">
        <v>1</v>
      </c>
      <c r="BL681" t="str">
        <f t="shared" si="73"/>
        <v>ASHOKLEY44482</v>
      </c>
      <c r="BM681">
        <v>1</v>
      </c>
      <c r="BN681">
        <f t="shared" si="74"/>
        <v>1</v>
      </c>
      <c r="BR681" t="str">
        <f t="shared" si="75"/>
        <v>DELTACORP44481</v>
      </c>
      <c r="BS681">
        <v>1</v>
      </c>
      <c r="BT681">
        <f t="shared" si="76"/>
        <v>1</v>
      </c>
      <c r="BY681" s="12"/>
      <c r="CA681" s="12"/>
      <c r="CC681" s="13"/>
      <c r="CE681" s="13"/>
      <c r="CK681" s="13"/>
      <c r="CL681" s="13"/>
    </row>
    <row r="682" spans="1:90" x14ac:dyDescent="0.45">
      <c r="A682">
        <v>9</v>
      </c>
      <c r="B682" s="2">
        <v>44482</v>
      </c>
      <c r="C682" s="2">
        <v>44483</v>
      </c>
      <c r="D682" t="s">
        <v>27</v>
      </c>
      <c r="E682" t="s">
        <v>47</v>
      </c>
      <c r="F682" t="s">
        <v>414</v>
      </c>
      <c r="G682">
        <v>10500</v>
      </c>
      <c r="H682">
        <v>31500</v>
      </c>
      <c r="I682">
        <v>3</v>
      </c>
      <c r="J682">
        <v>76.349999999999994</v>
      </c>
      <c r="K682">
        <v>2405025</v>
      </c>
      <c r="L682">
        <v>75.383333329999999</v>
      </c>
      <c r="M682">
        <v>-30450.000104999846</v>
      </c>
      <c r="N682">
        <v>450.33615998691704</v>
      </c>
      <c r="O682">
        <v>-30900.336264986763</v>
      </c>
      <c r="P682">
        <v>2374574.9998949999</v>
      </c>
      <c r="Q682" t="s">
        <v>93</v>
      </c>
      <c r="R682">
        <v>1</v>
      </c>
      <c r="S682">
        <v>0</v>
      </c>
      <c r="T682">
        <v>2</v>
      </c>
      <c r="U682">
        <v>0</v>
      </c>
      <c r="V682">
        <v>900</v>
      </c>
      <c r="W682">
        <v>300</v>
      </c>
      <c r="X682">
        <v>114000</v>
      </c>
      <c r="Y682">
        <v>92500</v>
      </c>
      <c r="Z682">
        <v>4000000</v>
      </c>
      <c r="AA682">
        <v>2</v>
      </c>
      <c r="AC682" t="s">
        <v>737</v>
      </c>
      <c r="AD682" t="s">
        <v>571</v>
      </c>
      <c r="AE682" s="12">
        <v>44481.489583333336</v>
      </c>
      <c r="AF682">
        <v>214.85560000000001</v>
      </c>
      <c r="AG682" s="12">
        <v>44482.392361111109</v>
      </c>
      <c r="AH682" s="8">
        <v>216.28120000000001</v>
      </c>
      <c r="AI682" s="13">
        <v>6.6E-3</v>
      </c>
      <c r="AJ682">
        <v>10545.14</v>
      </c>
      <c r="AK682" s="13">
        <v>6.6E-3</v>
      </c>
      <c r="AL682">
        <v>7396.9830000000002</v>
      </c>
      <c r="AM682">
        <v>1589283</v>
      </c>
      <c r="AN682">
        <v>-2082959.1</v>
      </c>
      <c r="AO682">
        <v>49</v>
      </c>
      <c r="AP682">
        <v>215.21</v>
      </c>
      <c r="AQ682" s="13">
        <v>-6.7999999999999996E-3</v>
      </c>
      <c r="AR682" s="13">
        <v>1.2800000000000001E-2</v>
      </c>
      <c r="AS682" t="s">
        <v>572</v>
      </c>
      <c r="AU682" s="2">
        <v>44482</v>
      </c>
      <c r="AV682" t="s">
        <v>47</v>
      </c>
      <c r="AW682">
        <v>76.349999999999994</v>
      </c>
      <c r="AX682">
        <v>75.383333329999999</v>
      </c>
      <c r="AZ682" s="2">
        <f t="shared" si="70"/>
        <v>44481</v>
      </c>
      <c r="BA682" t="s">
        <v>187</v>
      </c>
      <c r="BB682">
        <v>214.85560000000001</v>
      </c>
      <c r="BC682" s="8">
        <v>216.28120000000001</v>
      </c>
      <c r="BE682" t="str">
        <f t="shared" si="71"/>
        <v>INDHOTEL44481</v>
      </c>
      <c r="BF682">
        <v>1</v>
      </c>
      <c r="BH682" t="str">
        <f t="shared" si="72"/>
        <v>BHEL44482</v>
      </c>
      <c r="BI682">
        <v>1</v>
      </c>
      <c r="BL682" t="str">
        <f t="shared" si="73"/>
        <v>BHEL44482</v>
      </c>
      <c r="BM682">
        <v>1</v>
      </c>
      <c r="BN682">
        <f t="shared" si="74"/>
        <v>1</v>
      </c>
      <c r="BR682" t="str">
        <f t="shared" si="75"/>
        <v>INDHOTEL44481</v>
      </c>
      <c r="BS682">
        <v>1</v>
      </c>
      <c r="BT682">
        <f t="shared" si="76"/>
        <v>1</v>
      </c>
      <c r="BY682" s="12"/>
      <c r="CA682" s="12"/>
      <c r="CC682" s="13"/>
      <c r="CE682" s="13"/>
      <c r="CK682" s="13"/>
      <c r="CL682" s="13"/>
    </row>
    <row r="683" spans="1:90" x14ac:dyDescent="0.45">
      <c r="A683">
        <v>10</v>
      </c>
      <c r="B683" s="2">
        <v>44482</v>
      </c>
      <c r="C683" s="2">
        <v>44483</v>
      </c>
      <c r="D683" t="s">
        <v>27</v>
      </c>
      <c r="E683" t="s">
        <v>51</v>
      </c>
      <c r="F683" t="s">
        <v>398</v>
      </c>
      <c r="G683">
        <v>2500</v>
      </c>
      <c r="H683">
        <v>5000</v>
      </c>
      <c r="I683">
        <v>2</v>
      </c>
      <c r="J683">
        <v>440.1</v>
      </c>
      <c r="K683">
        <v>2200500</v>
      </c>
      <c r="L683">
        <v>434.95</v>
      </c>
      <c r="M683">
        <v>-25750.000000000171</v>
      </c>
      <c r="N683">
        <v>416.31614999999999</v>
      </c>
      <c r="O683">
        <v>-26166.31615000017</v>
      </c>
      <c r="P683">
        <v>2174750</v>
      </c>
      <c r="Q683" t="s">
        <v>93</v>
      </c>
      <c r="R683">
        <v>1</v>
      </c>
      <c r="S683">
        <v>0</v>
      </c>
      <c r="T683">
        <v>1</v>
      </c>
      <c r="U683">
        <v>0</v>
      </c>
      <c r="V683">
        <v>900</v>
      </c>
      <c r="W683">
        <v>300</v>
      </c>
      <c r="X683">
        <v>114000</v>
      </c>
      <c r="Y683">
        <v>92500</v>
      </c>
      <c r="Z683">
        <v>4000000</v>
      </c>
      <c r="AA683">
        <v>2</v>
      </c>
      <c r="AC683" t="s">
        <v>664</v>
      </c>
      <c r="AD683" t="s">
        <v>571</v>
      </c>
      <c r="AE683" s="12">
        <v>44481.489583333336</v>
      </c>
      <c r="AF683">
        <v>875.35680000000002</v>
      </c>
      <c r="AG683" s="12">
        <v>44482.392361111109</v>
      </c>
      <c r="AH683" s="8">
        <v>870.64750000000004</v>
      </c>
      <c r="AI683" s="13">
        <v>-5.4000000000000003E-3</v>
      </c>
      <c r="AJ683">
        <v>-8550.1299999999992</v>
      </c>
      <c r="AK683" s="13">
        <v>-5.4000000000000003E-3</v>
      </c>
      <c r="AL683">
        <v>1815.5830000000001</v>
      </c>
      <c r="AM683">
        <v>1589283</v>
      </c>
      <c r="AN683">
        <v>-2091509.23</v>
      </c>
      <c r="AO683">
        <v>49</v>
      </c>
      <c r="AP683">
        <v>-174.49</v>
      </c>
      <c r="AQ683" s="13">
        <v>-3.1899999999999998E-2</v>
      </c>
      <c r="AR683" s="13">
        <v>4.1999999999999997E-3</v>
      </c>
      <c r="AS683" t="s">
        <v>572</v>
      </c>
      <c r="AU683" s="2">
        <v>44482</v>
      </c>
      <c r="AV683" t="s">
        <v>51</v>
      </c>
      <c r="AW683">
        <v>440.1</v>
      </c>
      <c r="AX683">
        <v>434.95</v>
      </c>
      <c r="AZ683" s="2">
        <f t="shared" si="70"/>
        <v>44481</v>
      </c>
      <c r="BA683" t="s">
        <v>78</v>
      </c>
      <c r="BB683">
        <v>875.35680000000002</v>
      </c>
      <c r="BC683" s="8">
        <v>870.64750000000004</v>
      </c>
      <c r="BE683" t="str">
        <f t="shared" si="71"/>
        <v>JUBLFOOD44481</v>
      </c>
      <c r="BF683">
        <v>1</v>
      </c>
      <c r="BH683" t="str">
        <f t="shared" si="72"/>
        <v>JINDALSTEL44482</v>
      </c>
      <c r="BI683">
        <v>1</v>
      </c>
      <c r="BL683" t="str">
        <f t="shared" si="73"/>
        <v>JINDALSTEL44482</v>
      </c>
      <c r="BM683">
        <v>1</v>
      </c>
      <c r="BN683">
        <f t="shared" si="74"/>
        <v>1</v>
      </c>
      <c r="BR683" t="str">
        <f t="shared" si="75"/>
        <v>JUBLFOOD44481</v>
      </c>
      <c r="BS683">
        <v>1</v>
      </c>
      <c r="BT683">
        <f t="shared" si="76"/>
        <v>1</v>
      </c>
      <c r="BY683" s="12"/>
      <c r="CA683" s="12"/>
      <c r="CC683" s="13"/>
      <c r="CE683" s="13"/>
      <c r="CK683" s="13"/>
      <c r="CL683" s="13"/>
    </row>
    <row r="684" spans="1:90" x14ac:dyDescent="0.45">
      <c r="A684">
        <v>11</v>
      </c>
      <c r="B684" s="2">
        <v>44482</v>
      </c>
      <c r="C684" s="2">
        <v>44483</v>
      </c>
      <c r="D684" t="s">
        <v>27</v>
      </c>
      <c r="E684" t="s">
        <v>139</v>
      </c>
      <c r="F684" t="s">
        <v>416</v>
      </c>
      <c r="G684">
        <v>700</v>
      </c>
      <c r="H684">
        <v>2100</v>
      </c>
      <c r="I684">
        <v>3</v>
      </c>
      <c r="J684">
        <v>936.15</v>
      </c>
      <c r="K684">
        <v>1965915</v>
      </c>
      <c r="L684">
        <v>931.55</v>
      </c>
      <c r="M684">
        <v>-9660.0000000000473</v>
      </c>
      <c r="N684">
        <v>378.62918200000007</v>
      </c>
      <c r="O684">
        <v>-10038.629182000048</v>
      </c>
      <c r="P684">
        <v>1956255</v>
      </c>
      <c r="Q684" t="s">
        <v>93</v>
      </c>
      <c r="R684">
        <v>2</v>
      </c>
      <c r="S684">
        <v>1</v>
      </c>
      <c r="T684">
        <v>1</v>
      </c>
      <c r="U684">
        <v>0</v>
      </c>
      <c r="V684">
        <v>900</v>
      </c>
      <c r="W684">
        <v>300</v>
      </c>
      <c r="X684">
        <v>114500</v>
      </c>
      <c r="Y684">
        <v>92500</v>
      </c>
      <c r="Z684">
        <v>4000000</v>
      </c>
      <c r="AA684">
        <v>2</v>
      </c>
      <c r="AC684" t="s">
        <v>716</v>
      </c>
      <c r="AD684" t="s">
        <v>571</v>
      </c>
      <c r="AE684" s="12">
        <v>44481.486111111109</v>
      </c>
      <c r="AF684">
        <v>273.63670000000002</v>
      </c>
      <c r="AG684" s="12">
        <v>44482.395833333336</v>
      </c>
      <c r="AH684" s="8">
        <v>270.27940000000001</v>
      </c>
      <c r="AI684" s="13">
        <v>-1.23E-2</v>
      </c>
      <c r="AJ684">
        <v>-19488.78</v>
      </c>
      <c r="AK684" s="13">
        <v>-1.23E-2</v>
      </c>
      <c r="AL684">
        <v>5804.8969999999999</v>
      </c>
      <c r="AM684">
        <v>1588433.13</v>
      </c>
      <c r="AN684">
        <v>-2110998.0099999998</v>
      </c>
      <c r="AO684">
        <v>51</v>
      </c>
      <c r="AP684">
        <v>-382.13</v>
      </c>
      <c r="AQ684" s="13">
        <v>-1.55E-2</v>
      </c>
      <c r="AR684" s="13">
        <v>1.12E-2</v>
      </c>
      <c r="AS684" t="s">
        <v>572</v>
      </c>
      <c r="AU684" s="2">
        <v>44482</v>
      </c>
      <c r="AV684" t="s">
        <v>139</v>
      </c>
      <c r="AW684">
        <v>936.15</v>
      </c>
      <c r="AX684">
        <v>931.55</v>
      </c>
      <c r="AZ684" s="2">
        <f t="shared" si="70"/>
        <v>44481</v>
      </c>
      <c r="BA684" t="s">
        <v>177</v>
      </c>
      <c r="BB684">
        <v>273.63670000000002</v>
      </c>
      <c r="BC684" s="8">
        <v>270.27940000000001</v>
      </c>
      <c r="BE684" t="str">
        <f t="shared" si="71"/>
        <v>ABFRL44481</v>
      </c>
      <c r="BF684">
        <v>1</v>
      </c>
      <c r="BH684" t="str">
        <f t="shared" si="72"/>
        <v>M_M44482</v>
      </c>
      <c r="BI684">
        <v>1</v>
      </c>
      <c r="BL684" t="str">
        <f t="shared" si="73"/>
        <v>M_M44482</v>
      </c>
      <c r="BM684">
        <v>1</v>
      </c>
      <c r="BN684">
        <f t="shared" si="74"/>
        <v>1</v>
      </c>
      <c r="BR684" t="str">
        <f t="shared" si="75"/>
        <v>ABFRL44481</v>
      </c>
      <c r="BS684">
        <v>1</v>
      </c>
      <c r="BT684">
        <f t="shared" si="76"/>
        <v>1</v>
      </c>
      <c r="BY684" s="12"/>
      <c r="CA684" s="12"/>
      <c r="CC684" s="13"/>
      <c r="CE684" s="13"/>
      <c r="CK684" s="13"/>
      <c r="CL684" s="13"/>
    </row>
    <row r="685" spans="1:90" x14ac:dyDescent="0.45">
      <c r="A685">
        <v>12</v>
      </c>
      <c r="B685" s="2">
        <v>44482</v>
      </c>
      <c r="C685" s="2">
        <v>44483</v>
      </c>
      <c r="D685" t="s">
        <v>27</v>
      </c>
      <c r="E685" t="s">
        <v>42</v>
      </c>
      <c r="F685" t="s">
        <v>447</v>
      </c>
      <c r="G685">
        <v>5333</v>
      </c>
      <c r="H685">
        <v>10666</v>
      </c>
      <c r="I685">
        <v>2</v>
      </c>
      <c r="J685">
        <v>203.4</v>
      </c>
      <c r="K685">
        <v>2169464.4</v>
      </c>
      <c r="L685">
        <v>199.65</v>
      </c>
      <c r="M685">
        <v>-39997.5</v>
      </c>
      <c r="N685">
        <v>409.28968798000005</v>
      </c>
      <c r="O685">
        <v>-40406.789687980003</v>
      </c>
      <c r="P685">
        <v>2129466.9</v>
      </c>
      <c r="Q685" t="s">
        <v>93</v>
      </c>
      <c r="R685">
        <v>1</v>
      </c>
      <c r="S685">
        <v>0</v>
      </c>
      <c r="T685">
        <v>1</v>
      </c>
      <c r="U685">
        <v>0</v>
      </c>
      <c r="V685">
        <v>900</v>
      </c>
      <c r="W685">
        <v>300</v>
      </c>
      <c r="X685">
        <v>114000</v>
      </c>
      <c r="Y685">
        <v>92500</v>
      </c>
      <c r="Z685">
        <v>4000000</v>
      </c>
      <c r="AA685">
        <v>2</v>
      </c>
      <c r="AC685" t="s">
        <v>594</v>
      </c>
      <c r="AD685" t="s">
        <v>571</v>
      </c>
      <c r="AE685" s="12">
        <v>44482.486111111109</v>
      </c>
      <c r="AF685">
        <v>440.14499999999998</v>
      </c>
      <c r="AG685" s="12">
        <v>44483.392361111109</v>
      </c>
      <c r="AH685" s="8">
        <v>434.7081</v>
      </c>
      <c r="AI685" s="13">
        <v>-1.24E-2</v>
      </c>
      <c r="AJ685">
        <v>-19489.810000000001</v>
      </c>
      <c r="AK685" s="13">
        <v>-1.24E-2</v>
      </c>
      <c r="AL685">
        <v>3584.7289999999998</v>
      </c>
      <c r="AM685">
        <v>1577800.38</v>
      </c>
      <c r="AN685">
        <v>-2130487.8199999998</v>
      </c>
      <c r="AO685">
        <v>50</v>
      </c>
      <c r="AP685">
        <v>-389.8</v>
      </c>
      <c r="AQ685" s="13">
        <v>-1.7000000000000001E-2</v>
      </c>
      <c r="AR685" s="13">
        <v>1.06E-2</v>
      </c>
      <c r="AS685" t="s">
        <v>572</v>
      </c>
      <c r="AU685" s="2">
        <v>44482</v>
      </c>
      <c r="AV685" t="s">
        <v>42</v>
      </c>
      <c r="AW685">
        <v>203.4</v>
      </c>
      <c r="AX685">
        <v>199.65</v>
      </c>
      <c r="AZ685" s="2">
        <f t="shared" si="70"/>
        <v>44482</v>
      </c>
      <c r="BA685" t="s">
        <v>51</v>
      </c>
      <c r="BB685">
        <v>440.14499999999998</v>
      </c>
      <c r="BC685" s="8">
        <v>434.7081</v>
      </c>
      <c r="BE685" t="str">
        <f t="shared" si="71"/>
        <v>JINDALSTEL44482</v>
      </c>
      <c r="BF685">
        <v>1</v>
      </c>
      <c r="BH685" t="str">
        <f t="shared" si="72"/>
        <v>POWERGRID44482</v>
      </c>
      <c r="BI685">
        <v>1</v>
      </c>
      <c r="BL685" t="str">
        <f t="shared" si="73"/>
        <v>POWERGRID44482</v>
      </c>
      <c r="BM685">
        <v>1</v>
      </c>
      <c r="BN685">
        <f t="shared" si="74"/>
        <v>1</v>
      </c>
      <c r="BR685" t="str">
        <f t="shared" si="75"/>
        <v>JINDALSTEL44482</v>
      </c>
      <c r="BS685">
        <v>1</v>
      </c>
      <c r="BT685">
        <f t="shared" si="76"/>
        <v>1</v>
      </c>
      <c r="BY685" s="12"/>
      <c r="CA685" s="12"/>
      <c r="CC685" s="13"/>
      <c r="CE685" s="13"/>
      <c r="CK685" s="13"/>
      <c r="CL685" s="13"/>
    </row>
    <row r="686" spans="1:90" x14ac:dyDescent="0.45">
      <c r="A686">
        <v>13</v>
      </c>
      <c r="B686" s="2">
        <v>44482</v>
      </c>
      <c r="C686" s="2">
        <v>44483</v>
      </c>
      <c r="D686" t="s">
        <v>27</v>
      </c>
      <c r="E686" t="s">
        <v>142</v>
      </c>
      <c r="F686" t="s">
        <v>411</v>
      </c>
      <c r="G686">
        <v>1000</v>
      </c>
      <c r="H686">
        <v>2000</v>
      </c>
      <c r="I686">
        <v>2</v>
      </c>
      <c r="J686">
        <v>1143</v>
      </c>
      <c r="K686">
        <v>2286000</v>
      </c>
      <c r="L686">
        <v>1118.95</v>
      </c>
      <c r="M686">
        <v>-48099.999999999913</v>
      </c>
      <c r="N686">
        <v>427.99794000000009</v>
      </c>
      <c r="O686">
        <v>-48527.997939999914</v>
      </c>
      <c r="P686">
        <v>2237900</v>
      </c>
      <c r="Q686" t="s">
        <v>93</v>
      </c>
      <c r="R686">
        <v>2</v>
      </c>
      <c r="S686">
        <v>1</v>
      </c>
      <c r="T686">
        <v>1</v>
      </c>
      <c r="U686">
        <v>0</v>
      </c>
      <c r="V686">
        <v>900</v>
      </c>
      <c r="W686">
        <v>300</v>
      </c>
      <c r="X686">
        <v>114500</v>
      </c>
      <c r="Y686">
        <v>92500</v>
      </c>
      <c r="Z686">
        <v>4000000</v>
      </c>
      <c r="AA686">
        <v>2</v>
      </c>
      <c r="AC686" t="s">
        <v>645</v>
      </c>
      <c r="AD686" t="s">
        <v>571</v>
      </c>
      <c r="AE686" s="12">
        <v>44482.486111111109</v>
      </c>
      <c r="AF686">
        <v>203.47239999999999</v>
      </c>
      <c r="AG686" s="12">
        <v>44483.392361111109</v>
      </c>
      <c r="AH686" s="8">
        <v>199.57210000000001</v>
      </c>
      <c r="AI686" s="13">
        <v>-1.9199999999999998E-2</v>
      </c>
      <c r="AJ686">
        <v>-30244.37</v>
      </c>
      <c r="AK686" s="13">
        <v>-1.9199999999999998E-2</v>
      </c>
      <c r="AL686">
        <v>7754.37</v>
      </c>
      <c r="AM686">
        <v>1577800.38</v>
      </c>
      <c r="AN686">
        <v>-2160732.19</v>
      </c>
      <c r="AO686">
        <v>50</v>
      </c>
      <c r="AP686">
        <v>-604.89</v>
      </c>
      <c r="AQ686" s="13">
        <v>-2.5899999999999999E-2</v>
      </c>
      <c r="AR686" s="13">
        <v>1.1000000000000001E-3</v>
      </c>
      <c r="AS686" t="s">
        <v>572</v>
      </c>
      <c r="AU686" s="2">
        <v>44482</v>
      </c>
      <c r="AV686" t="s">
        <v>142</v>
      </c>
      <c r="AW686">
        <v>1143</v>
      </c>
      <c r="AX686">
        <v>1118.95</v>
      </c>
      <c r="AZ686" s="2">
        <f t="shared" si="70"/>
        <v>44482</v>
      </c>
      <c r="BA686" t="s">
        <v>42</v>
      </c>
      <c r="BB686">
        <v>203.47239999999999</v>
      </c>
      <c r="BC686" s="8">
        <v>199.57210000000001</v>
      </c>
      <c r="BE686" t="str">
        <f t="shared" si="71"/>
        <v>POWERGRID44482</v>
      </c>
      <c r="BF686">
        <v>1</v>
      </c>
      <c r="BH686" t="str">
        <f t="shared" si="72"/>
        <v>TATACHEM44482</v>
      </c>
      <c r="BI686">
        <v>1</v>
      </c>
      <c r="BL686" t="str">
        <f t="shared" si="73"/>
        <v>TATACHEM44482</v>
      </c>
      <c r="BM686">
        <v>1</v>
      </c>
      <c r="BN686">
        <f t="shared" si="74"/>
        <v>1</v>
      </c>
      <c r="BR686" t="str">
        <f t="shared" si="75"/>
        <v>POWERGRID44482</v>
      </c>
      <c r="BS686">
        <v>1</v>
      </c>
      <c r="BT686">
        <f t="shared" si="76"/>
        <v>1</v>
      </c>
      <c r="BY686" s="12"/>
      <c r="CA686" s="12"/>
      <c r="CC686" s="13"/>
      <c r="CE686" s="13"/>
      <c r="CK686" s="13"/>
      <c r="CL686" s="13"/>
    </row>
    <row r="687" spans="1:90" x14ac:dyDescent="0.45">
      <c r="A687">
        <v>14</v>
      </c>
      <c r="B687" s="2">
        <v>44482</v>
      </c>
      <c r="C687" s="2">
        <v>44483</v>
      </c>
      <c r="D687" t="s">
        <v>27</v>
      </c>
      <c r="E687" t="s">
        <v>53</v>
      </c>
      <c r="F687" t="s">
        <v>412</v>
      </c>
      <c r="G687">
        <v>2850</v>
      </c>
      <c r="H687">
        <v>2850</v>
      </c>
      <c r="I687">
        <v>1</v>
      </c>
      <c r="J687">
        <v>498.5</v>
      </c>
      <c r="K687">
        <v>1420725</v>
      </c>
      <c r="L687">
        <v>507.4</v>
      </c>
      <c r="M687">
        <v>25364.999999999935</v>
      </c>
      <c r="N687">
        <v>290.74714899999992</v>
      </c>
      <c r="O687">
        <v>25074.252850999936</v>
      </c>
      <c r="P687">
        <v>1446090</v>
      </c>
      <c r="Q687" t="s">
        <v>93</v>
      </c>
      <c r="R687">
        <v>2</v>
      </c>
      <c r="S687">
        <v>1</v>
      </c>
      <c r="T687">
        <v>1</v>
      </c>
      <c r="U687">
        <v>0</v>
      </c>
      <c r="V687">
        <v>900</v>
      </c>
      <c r="W687">
        <v>300</v>
      </c>
      <c r="X687">
        <v>114500</v>
      </c>
      <c r="Y687">
        <v>92500</v>
      </c>
      <c r="Z687">
        <v>4000000</v>
      </c>
      <c r="AA687">
        <v>2</v>
      </c>
      <c r="AC687" t="s">
        <v>595</v>
      </c>
      <c r="AD687" t="s">
        <v>571</v>
      </c>
      <c r="AE687" s="12">
        <v>44482.486111111109</v>
      </c>
      <c r="AF687">
        <v>1375.52</v>
      </c>
      <c r="AG687" s="12">
        <v>44483.392361111109</v>
      </c>
      <c r="AH687" s="8">
        <v>1361.694</v>
      </c>
      <c r="AI687" s="13">
        <v>-1.01E-2</v>
      </c>
      <c r="AJ687">
        <v>-15859.21</v>
      </c>
      <c r="AK687" s="13">
        <v>-1.01E-2</v>
      </c>
      <c r="AL687">
        <v>1147.057</v>
      </c>
      <c r="AM687">
        <v>1577800.38</v>
      </c>
      <c r="AN687">
        <v>-2176591.4</v>
      </c>
      <c r="AO687">
        <v>50</v>
      </c>
      <c r="AP687">
        <v>-317.18</v>
      </c>
      <c r="AQ687" s="13">
        <v>-1.35E-2</v>
      </c>
      <c r="AR687" s="13">
        <v>5.0000000000000001E-3</v>
      </c>
      <c r="AS687" t="s">
        <v>572</v>
      </c>
      <c r="AU687" s="2">
        <v>44482</v>
      </c>
      <c r="AV687" t="s">
        <v>53</v>
      </c>
      <c r="AW687">
        <v>498.5</v>
      </c>
      <c r="AX687">
        <v>507.4</v>
      </c>
      <c r="AZ687" s="2">
        <f t="shared" si="70"/>
        <v>44482</v>
      </c>
      <c r="BA687" t="s">
        <v>80</v>
      </c>
      <c r="BB687">
        <v>1375.52</v>
      </c>
      <c r="BC687" s="8">
        <v>1361.694</v>
      </c>
      <c r="BE687" t="str">
        <f t="shared" si="71"/>
        <v>TATASTEEL44482</v>
      </c>
      <c r="BF687">
        <v>1</v>
      </c>
      <c r="BH687" t="str">
        <f t="shared" si="72"/>
        <v>TATAMOTORS44482</v>
      </c>
      <c r="BI687">
        <v>1</v>
      </c>
      <c r="BL687" t="str">
        <f t="shared" si="73"/>
        <v>TATAMOTORS44482</v>
      </c>
      <c r="BM687">
        <v>1</v>
      </c>
      <c r="BN687">
        <f t="shared" si="74"/>
        <v>1</v>
      </c>
      <c r="BR687" t="str">
        <f t="shared" si="75"/>
        <v>TATASTEEL44482</v>
      </c>
      <c r="BS687">
        <v>1</v>
      </c>
      <c r="BT687">
        <f t="shared" si="76"/>
        <v>1</v>
      </c>
      <c r="BY687" s="12"/>
      <c r="CA687" s="12"/>
      <c r="CC687" s="13"/>
      <c r="CE687" s="13"/>
      <c r="CK687" s="13"/>
      <c r="CL687" s="13"/>
    </row>
    <row r="688" spans="1:90" x14ac:dyDescent="0.45">
      <c r="A688">
        <v>15</v>
      </c>
      <c r="B688" s="2">
        <v>44482</v>
      </c>
      <c r="C688" s="2">
        <v>44483</v>
      </c>
      <c r="D688" t="s">
        <v>27</v>
      </c>
      <c r="E688" t="s">
        <v>77</v>
      </c>
      <c r="F688" t="s">
        <v>413</v>
      </c>
      <c r="G688">
        <v>6750</v>
      </c>
      <c r="H688">
        <v>6750</v>
      </c>
      <c r="I688">
        <v>1</v>
      </c>
      <c r="J688">
        <v>223.25</v>
      </c>
      <c r="K688">
        <v>1506937.5</v>
      </c>
      <c r="L688">
        <v>226</v>
      </c>
      <c r="M688">
        <v>18562.5</v>
      </c>
      <c r="N688">
        <v>304.48671250000007</v>
      </c>
      <c r="O688">
        <v>18258.013287499998</v>
      </c>
      <c r="P688">
        <v>1525500</v>
      </c>
      <c r="Q688" t="s">
        <v>93</v>
      </c>
      <c r="R688">
        <v>1</v>
      </c>
      <c r="S688">
        <v>0</v>
      </c>
      <c r="T688">
        <v>1</v>
      </c>
      <c r="U688">
        <v>0</v>
      </c>
      <c r="V688">
        <v>900</v>
      </c>
      <c r="W688">
        <v>300</v>
      </c>
      <c r="X688">
        <v>114000</v>
      </c>
      <c r="Y688">
        <v>92500</v>
      </c>
      <c r="Z688">
        <v>4000000</v>
      </c>
      <c r="AA688">
        <v>2</v>
      </c>
      <c r="AC688" t="s">
        <v>583</v>
      </c>
      <c r="AD688" t="s">
        <v>571</v>
      </c>
      <c r="AE688" s="12">
        <v>44482.489583333336</v>
      </c>
      <c r="AF688">
        <v>147.88939999999999</v>
      </c>
      <c r="AG688" s="12">
        <v>44483.392361111109</v>
      </c>
      <c r="AH688" s="8">
        <v>145.12739999999999</v>
      </c>
      <c r="AI688" s="13">
        <v>-1.8700000000000001E-2</v>
      </c>
      <c r="AJ688">
        <v>-29493.19</v>
      </c>
      <c r="AK688" s="13">
        <v>-1.8700000000000001E-2</v>
      </c>
      <c r="AL688">
        <v>10678.2</v>
      </c>
      <c r="AM688">
        <v>1579192.38</v>
      </c>
      <c r="AN688">
        <v>-2206084.59</v>
      </c>
      <c r="AO688">
        <v>49</v>
      </c>
      <c r="AP688">
        <v>-601.9</v>
      </c>
      <c r="AQ688" s="13">
        <v>-1.95E-2</v>
      </c>
      <c r="AR688" s="13">
        <v>8.8999999999999999E-3</v>
      </c>
      <c r="AS688" t="s">
        <v>572</v>
      </c>
      <c r="AU688" s="2">
        <v>44482</v>
      </c>
      <c r="AV688" t="s">
        <v>77</v>
      </c>
      <c r="AW688">
        <v>223.25</v>
      </c>
      <c r="AX688">
        <v>226</v>
      </c>
      <c r="AZ688" s="2">
        <f t="shared" si="70"/>
        <v>44482</v>
      </c>
      <c r="BA688" t="s">
        <v>32</v>
      </c>
      <c r="BB688">
        <v>147.88939999999999</v>
      </c>
      <c r="BC688" s="8">
        <v>145.12739999999999</v>
      </c>
      <c r="BE688" t="str">
        <f t="shared" si="71"/>
        <v>ASHOKLEY44482</v>
      </c>
      <c r="BF688">
        <v>1</v>
      </c>
      <c r="BH688" t="str">
        <f t="shared" si="72"/>
        <v>TATAPOWER44482</v>
      </c>
      <c r="BI688">
        <v>1</v>
      </c>
      <c r="BL688" t="str">
        <f t="shared" si="73"/>
        <v>TATAPOWER44482</v>
      </c>
      <c r="BM688">
        <v>1</v>
      </c>
      <c r="BN688">
        <f t="shared" si="74"/>
        <v>1</v>
      </c>
      <c r="BR688" t="str">
        <f t="shared" si="75"/>
        <v>ASHOKLEY44482</v>
      </c>
      <c r="BS688">
        <v>1</v>
      </c>
      <c r="BT688">
        <f t="shared" si="76"/>
        <v>1</v>
      </c>
      <c r="BY688" s="12"/>
      <c r="CA688" s="12"/>
      <c r="CC688" s="13"/>
      <c r="CE688" s="13"/>
      <c r="CK688" s="13"/>
      <c r="CL688" s="13"/>
    </row>
    <row r="689" spans="1:90" x14ac:dyDescent="0.45">
      <c r="A689">
        <v>16</v>
      </c>
      <c r="B689" s="2">
        <v>44482</v>
      </c>
      <c r="C689" s="2">
        <v>44483</v>
      </c>
      <c r="D689" t="s">
        <v>27</v>
      </c>
      <c r="E689" t="s">
        <v>80</v>
      </c>
      <c r="F689" t="s">
        <v>399</v>
      </c>
      <c r="G689">
        <v>850</v>
      </c>
      <c r="H689">
        <v>1700</v>
      </c>
      <c r="I689">
        <v>2</v>
      </c>
      <c r="J689">
        <v>1375.75</v>
      </c>
      <c r="K689">
        <v>2338775</v>
      </c>
      <c r="L689">
        <v>1362.15</v>
      </c>
      <c r="M689">
        <v>-23119.999999999847</v>
      </c>
      <c r="N689">
        <v>440.03997800000008</v>
      </c>
      <c r="O689">
        <v>-23560.039977999848</v>
      </c>
      <c r="P689">
        <v>2315655</v>
      </c>
      <c r="Q689" t="s">
        <v>93</v>
      </c>
      <c r="R689">
        <v>1</v>
      </c>
      <c r="S689">
        <v>0</v>
      </c>
      <c r="T689">
        <v>1</v>
      </c>
      <c r="U689">
        <v>0</v>
      </c>
      <c r="V689">
        <v>900</v>
      </c>
      <c r="W689">
        <v>300</v>
      </c>
      <c r="X689">
        <v>114000</v>
      </c>
      <c r="Y689">
        <v>92500</v>
      </c>
      <c r="Z689">
        <v>4000000</v>
      </c>
      <c r="AA689">
        <v>2</v>
      </c>
      <c r="AC689" t="s">
        <v>612</v>
      </c>
      <c r="AD689" t="s">
        <v>571</v>
      </c>
      <c r="AE689" s="12">
        <v>44482.489583333336</v>
      </c>
      <c r="AF689">
        <v>936.63840000000005</v>
      </c>
      <c r="AG689" s="12">
        <v>44483.392361111109</v>
      </c>
      <c r="AH689" s="8">
        <v>931.12009999999998</v>
      </c>
      <c r="AI689" s="13">
        <v>-5.8999999999999999E-3</v>
      </c>
      <c r="AJ689">
        <v>-9303.9699999999993</v>
      </c>
      <c r="AK689" s="13">
        <v>-5.8999999999999999E-3</v>
      </c>
      <c r="AL689">
        <v>1686.021</v>
      </c>
      <c r="AM689">
        <v>1579192.38</v>
      </c>
      <c r="AN689">
        <v>-2215388.56</v>
      </c>
      <c r="AO689">
        <v>49</v>
      </c>
      <c r="AP689">
        <v>-189.88</v>
      </c>
      <c r="AQ689" s="13">
        <v>-8.0999999999999996E-3</v>
      </c>
      <c r="AR689" s="13">
        <v>3.9399999999999998E-2</v>
      </c>
      <c r="AS689" t="s">
        <v>572</v>
      </c>
      <c r="AU689" s="2">
        <v>44482</v>
      </c>
      <c r="AV689" t="s">
        <v>80</v>
      </c>
      <c r="AW689">
        <v>1375.75</v>
      </c>
      <c r="AX689">
        <v>1362.15</v>
      </c>
      <c r="AZ689" s="2">
        <f t="shared" si="70"/>
        <v>44482</v>
      </c>
      <c r="BA689" t="s">
        <v>139</v>
      </c>
      <c r="BB689">
        <v>936.63840000000005</v>
      </c>
      <c r="BC689" s="8">
        <v>931.12009999999998</v>
      </c>
      <c r="BE689" t="str">
        <f t="shared" si="71"/>
        <v>M_M44482</v>
      </c>
      <c r="BF689">
        <v>1</v>
      </c>
      <c r="BH689" t="str">
        <f t="shared" si="72"/>
        <v>TATASTEEL44482</v>
      </c>
      <c r="BI689">
        <v>1</v>
      </c>
      <c r="BL689" t="str">
        <f t="shared" si="73"/>
        <v>TATASTEEL44482</v>
      </c>
      <c r="BM689">
        <v>1</v>
      </c>
      <c r="BN689">
        <f t="shared" si="74"/>
        <v>1</v>
      </c>
      <c r="BR689" t="str">
        <f t="shared" si="75"/>
        <v>M_M44482</v>
      </c>
      <c r="BS689">
        <v>1</v>
      </c>
      <c r="BT689">
        <f t="shared" si="76"/>
        <v>1</v>
      </c>
      <c r="BY689" s="12"/>
      <c r="CA689" s="12"/>
      <c r="CC689" s="13"/>
      <c r="CE689" s="13"/>
      <c r="CK689" s="13"/>
      <c r="CL689" s="13"/>
    </row>
    <row r="690" spans="1:90" x14ac:dyDescent="0.45">
      <c r="A690">
        <v>17</v>
      </c>
      <c r="B690" s="2">
        <v>44482</v>
      </c>
      <c r="C690" s="2">
        <v>44483</v>
      </c>
      <c r="D690" t="s">
        <v>27</v>
      </c>
      <c r="E690" t="s">
        <v>163</v>
      </c>
      <c r="F690" t="s">
        <v>473</v>
      </c>
      <c r="G690">
        <v>725</v>
      </c>
      <c r="H690">
        <v>1450</v>
      </c>
      <c r="I690">
        <v>2</v>
      </c>
      <c r="J690">
        <v>1181.4000000000001</v>
      </c>
      <c r="K690">
        <v>1713030.0000000002</v>
      </c>
      <c r="L690">
        <v>1165.6500000000001</v>
      </c>
      <c r="M690">
        <v>-22837.5</v>
      </c>
      <c r="N690">
        <v>334.19912350000004</v>
      </c>
      <c r="O690">
        <v>-23171.699123499999</v>
      </c>
      <c r="P690">
        <v>1690192.5000000002</v>
      </c>
      <c r="Q690" t="s">
        <v>93</v>
      </c>
      <c r="R690">
        <v>1</v>
      </c>
      <c r="S690">
        <v>0</v>
      </c>
      <c r="T690">
        <v>1</v>
      </c>
      <c r="U690">
        <v>0</v>
      </c>
      <c r="V690">
        <v>900</v>
      </c>
      <c r="W690">
        <v>300</v>
      </c>
      <c r="X690">
        <v>114000</v>
      </c>
      <c r="Y690">
        <v>92500</v>
      </c>
      <c r="Z690">
        <v>4000000</v>
      </c>
      <c r="AA690">
        <v>2</v>
      </c>
      <c r="AC690" t="s">
        <v>607</v>
      </c>
      <c r="AD690" t="s">
        <v>571</v>
      </c>
      <c r="AE690" s="12">
        <v>44482.489583333336</v>
      </c>
      <c r="AF690">
        <v>1144.6949999999999</v>
      </c>
      <c r="AG690" s="12">
        <v>44483.392361111109</v>
      </c>
      <c r="AH690" s="8">
        <v>1118.3589999999999</v>
      </c>
      <c r="AI690" s="13">
        <v>-2.3E-2</v>
      </c>
      <c r="AJ690">
        <v>-36332.480000000003</v>
      </c>
      <c r="AK690" s="13">
        <v>-2.3E-2</v>
      </c>
      <c r="AL690">
        <v>1379.575</v>
      </c>
      <c r="AM690">
        <v>1579192.38</v>
      </c>
      <c r="AN690">
        <v>-2251721.04</v>
      </c>
      <c r="AO690">
        <v>49</v>
      </c>
      <c r="AP690">
        <v>-741.48</v>
      </c>
      <c r="AQ690" s="13">
        <v>-3.9699999999999999E-2</v>
      </c>
      <c r="AR690" s="13">
        <v>3.0000000000000001E-3</v>
      </c>
      <c r="AS690" t="s">
        <v>572</v>
      </c>
      <c r="AU690" s="2">
        <v>44482</v>
      </c>
      <c r="AV690" t="s">
        <v>163</v>
      </c>
      <c r="AW690">
        <v>1181.4000000000001</v>
      </c>
      <c r="AX690">
        <v>1165.6500000000001</v>
      </c>
      <c r="AZ690" s="2">
        <f t="shared" si="70"/>
        <v>44482</v>
      </c>
      <c r="BA690" t="s">
        <v>142</v>
      </c>
      <c r="BB690">
        <v>1144.6949999999999</v>
      </c>
      <c r="BC690" s="8">
        <v>1118.3589999999999</v>
      </c>
      <c r="BE690" t="str">
        <f t="shared" si="71"/>
        <v>TATACHEM44482</v>
      </c>
      <c r="BF690">
        <v>1</v>
      </c>
      <c r="BH690" t="str">
        <f t="shared" si="72"/>
        <v>TRENT44482</v>
      </c>
      <c r="BI690">
        <v>1</v>
      </c>
      <c r="BL690" t="str">
        <f t="shared" si="73"/>
        <v>TRENT44482</v>
      </c>
      <c r="BM690">
        <v>1</v>
      </c>
      <c r="BN690">
        <f t="shared" si="74"/>
        <v>1</v>
      </c>
      <c r="BR690" t="str">
        <f t="shared" si="75"/>
        <v>TATACHEM44482</v>
      </c>
      <c r="BS690">
        <v>1</v>
      </c>
      <c r="BT690">
        <f t="shared" si="76"/>
        <v>1</v>
      </c>
      <c r="BY690" s="12"/>
      <c r="CA690" s="12"/>
      <c r="CC690" s="13"/>
      <c r="CE690" s="13"/>
      <c r="CK690" s="13"/>
      <c r="CL690" s="13"/>
    </row>
    <row r="691" spans="1:90" x14ac:dyDescent="0.45">
      <c r="A691">
        <v>1</v>
      </c>
      <c r="B691" s="2">
        <v>44483</v>
      </c>
      <c r="C691" s="2">
        <v>44487</v>
      </c>
      <c r="D691" t="s">
        <v>27</v>
      </c>
      <c r="E691" t="s">
        <v>98</v>
      </c>
      <c r="F691" t="s">
        <v>485</v>
      </c>
      <c r="G691">
        <v>1250</v>
      </c>
      <c r="H691">
        <v>2500</v>
      </c>
      <c r="I691">
        <v>2</v>
      </c>
      <c r="J691">
        <v>806.2</v>
      </c>
      <c r="K691">
        <v>2015500</v>
      </c>
      <c r="L691">
        <v>816.75</v>
      </c>
      <c r="M691">
        <v>26374.999999999887</v>
      </c>
      <c r="N691">
        <v>391.50892500000003</v>
      </c>
      <c r="O691">
        <v>25983.491074999889</v>
      </c>
      <c r="P691">
        <v>2041875</v>
      </c>
      <c r="Q691" t="s">
        <v>93</v>
      </c>
      <c r="R691">
        <v>2</v>
      </c>
      <c r="S691">
        <v>2</v>
      </c>
      <c r="T691">
        <v>1</v>
      </c>
      <c r="U691">
        <v>0</v>
      </c>
      <c r="V691">
        <v>900</v>
      </c>
      <c r="W691">
        <v>300</v>
      </c>
      <c r="X691">
        <v>115000</v>
      </c>
      <c r="Y691">
        <v>92500</v>
      </c>
      <c r="Z691">
        <v>4000000</v>
      </c>
      <c r="AA691">
        <v>2</v>
      </c>
      <c r="AC691" t="s">
        <v>608</v>
      </c>
      <c r="AD691" t="s">
        <v>571</v>
      </c>
      <c r="AE691" s="12">
        <v>44482.489583333336</v>
      </c>
      <c r="AF691">
        <v>498.43439999999998</v>
      </c>
      <c r="AG691" s="12">
        <v>44483.392361111109</v>
      </c>
      <c r="AH691" s="8">
        <v>506.93799999999999</v>
      </c>
      <c r="AI691" s="13">
        <v>1.7100000000000001E-2</v>
      </c>
      <c r="AJ691">
        <v>26942</v>
      </c>
      <c r="AK691" s="13">
        <v>1.7100000000000001E-2</v>
      </c>
      <c r="AL691">
        <v>3168.3049999999998</v>
      </c>
      <c r="AM691">
        <v>1579192.5</v>
      </c>
      <c r="AN691">
        <v>-2224779.04</v>
      </c>
      <c r="AO691">
        <v>49</v>
      </c>
      <c r="AP691">
        <v>549.84</v>
      </c>
      <c r="AQ691" s="13">
        <v>-7.9000000000000008E-3</v>
      </c>
      <c r="AR691" s="13">
        <v>6.2100000000000002E-2</v>
      </c>
      <c r="AS691" t="s">
        <v>572</v>
      </c>
      <c r="AU691" s="2">
        <v>44483</v>
      </c>
      <c r="AV691" t="s">
        <v>98</v>
      </c>
      <c r="AW691">
        <v>806.2</v>
      </c>
      <c r="AX691">
        <v>816.75</v>
      </c>
      <c r="AZ691" s="2">
        <f t="shared" si="70"/>
        <v>44482</v>
      </c>
      <c r="BA691" t="s">
        <v>53</v>
      </c>
      <c r="BB691">
        <v>498.43439999999998</v>
      </c>
      <c r="BC691" s="8">
        <v>506.93799999999999</v>
      </c>
      <c r="BE691" t="str">
        <f t="shared" si="71"/>
        <v>TATAMOTORS44482</v>
      </c>
      <c r="BF691">
        <v>1</v>
      </c>
      <c r="BH691" t="str">
        <f t="shared" si="72"/>
        <v>ADANIPORTS44483</v>
      </c>
      <c r="BI691">
        <v>1</v>
      </c>
      <c r="BL691" t="str">
        <f t="shared" si="73"/>
        <v>ADANIPORTS44483</v>
      </c>
      <c r="BM691">
        <v>1</v>
      </c>
      <c r="BN691">
        <f t="shared" si="74"/>
        <v>1</v>
      </c>
      <c r="BR691" t="str">
        <f t="shared" si="75"/>
        <v>TATAMOTORS44482</v>
      </c>
      <c r="BS691">
        <v>1</v>
      </c>
      <c r="BT691">
        <f t="shared" si="76"/>
        <v>1</v>
      </c>
      <c r="BY691" s="12"/>
      <c r="CA691" s="12"/>
      <c r="CC691" s="13"/>
      <c r="CE691" s="13"/>
      <c r="CK691" s="13"/>
      <c r="CL691" s="13"/>
    </row>
    <row r="692" spans="1:90" x14ac:dyDescent="0.45">
      <c r="A692">
        <v>2</v>
      </c>
      <c r="B692" s="2">
        <v>44483</v>
      </c>
      <c r="C692" s="2">
        <v>44487</v>
      </c>
      <c r="D692" t="s">
        <v>27</v>
      </c>
      <c r="E692" t="s">
        <v>153</v>
      </c>
      <c r="F692" t="s">
        <v>428</v>
      </c>
      <c r="G692">
        <v>200</v>
      </c>
      <c r="H692">
        <v>400</v>
      </c>
      <c r="I692">
        <v>2</v>
      </c>
      <c r="J692">
        <v>5648.55</v>
      </c>
      <c r="K692">
        <v>2259420</v>
      </c>
      <c r="L692">
        <v>5590.25</v>
      </c>
      <c r="M692">
        <v>-23320.000000000073</v>
      </c>
      <c r="N692">
        <v>426.58819199999999</v>
      </c>
      <c r="O692">
        <v>-23746.588192000072</v>
      </c>
      <c r="P692">
        <v>2236100</v>
      </c>
      <c r="Q692" t="s">
        <v>93</v>
      </c>
      <c r="R692">
        <v>1</v>
      </c>
      <c r="S692">
        <v>0</v>
      </c>
      <c r="T692">
        <v>1</v>
      </c>
      <c r="U692">
        <v>0</v>
      </c>
      <c r="V692">
        <v>900</v>
      </c>
      <c r="W692">
        <v>300</v>
      </c>
      <c r="X692">
        <v>114000</v>
      </c>
      <c r="Y692">
        <v>92500</v>
      </c>
      <c r="Z692">
        <v>4000000</v>
      </c>
      <c r="AA692">
        <v>2</v>
      </c>
      <c r="AC692" t="s">
        <v>609</v>
      </c>
      <c r="AD692" t="s">
        <v>571</v>
      </c>
      <c r="AE692" s="12">
        <v>44482.489583333336</v>
      </c>
      <c r="AF692">
        <v>223.1276</v>
      </c>
      <c r="AG692" s="12">
        <v>44483.392361111109</v>
      </c>
      <c r="AH692" s="8">
        <v>226.1558</v>
      </c>
      <c r="AI692" s="13">
        <v>1.3599999999999999E-2</v>
      </c>
      <c r="AJ692">
        <v>21337.72</v>
      </c>
      <c r="AK692" s="13">
        <v>1.3599999999999999E-2</v>
      </c>
      <c r="AL692">
        <v>7046.3370000000004</v>
      </c>
      <c r="AM692">
        <v>1572232.5</v>
      </c>
      <c r="AN692">
        <v>-2203441.3199999998</v>
      </c>
      <c r="AO692">
        <v>49</v>
      </c>
      <c r="AP692">
        <v>435.46</v>
      </c>
      <c r="AQ692" s="13">
        <v>-8.3999999999999995E-3</v>
      </c>
      <c r="AR692" s="13">
        <v>6.8199999999999997E-2</v>
      </c>
      <c r="AS692" t="s">
        <v>572</v>
      </c>
      <c r="AU692" s="2">
        <v>44483</v>
      </c>
      <c r="AV692" t="s">
        <v>153</v>
      </c>
      <c r="AW692">
        <v>5648.55</v>
      </c>
      <c r="AX692">
        <v>5590.25</v>
      </c>
      <c r="AZ692" s="2">
        <f t="shared" si="70"/>
        <v>44482</v>
      </c>
      <c r="BA692" t="s">
        <v>77</v>
      </c>
      <c r="BB692">
        <v>223.1276</v>
      </c>
      <c r="BC692" s="8">
        <v>226.1558</v>
      </c>
      <c r="BE692" t="str">
        <f t="shared" si="71"/>
        <v>TATAPOWER44482</v>
      </c>
      <c r="BF692">
        <v>1</v>
      </c>
      <c r="BH692" t="str">
        <f t="shared" si="72"/>
        <v>COFORGE44483</v>
      </c>
      <c r="BI692">
        <v>1</v>
      </c>
      <c r="BL692" t="str">
        <f t="shared" si="73"/>
        <v>COFORGE44483</v>
      </c>
      <c r="BM692">
        <v>1</v>
      </c>
      <c r="BN692">
        <f t="shared" si="74"/>
        <v>1</v>
      </c>
      <c r="BR692" t="str">
        <f t="shared" si="75"/>
        <v>TATAPOWER44482</v>
      </c>
      <c r="BS692">
        <v>1</v>
      </c>
      <c r="BT692">
        <f t="shared" si="76"/>
        <v>1</v>
      </c>
      <c r="BY692" s="12"/>
      <c r="CA692" s="12"/>
      <c r="CC692" s="13"/>
      <c r="CE692" s="13"/>
      <c r="CK692" s="13"/>
      <c r="CL692" s="13"/>
    </row>
    <row r="693" spans="1:90" x14ac:dyDescent="0.45">
      <c r="A693">
        <v>3</v>
      </c>
      <c r="B693" s="2">
        <v>44483</v>
      </c>
      <c r="C693" s="2">
        <v>44487</v>
      </c>
      <c r="D693" t="s">
        <v>27</v>
      </c>
      <c r="E693" t="s">
        <v>83</v>
      </c>
      <c r="F693" t="s">
        <v>419</v>
      </c>
      <c r="G693">
        <v>475</v>
      </c>
      <c r="H693">
        <v>950</v>
      </c>
      <c r="I693">
        <v>2</v>
      </c>
      <c r="J693">
        <v>1750.75</v>
      </c>
      <c r="K693">
        <v>1663212.5</v>
      </c>
      <c r="L693">
        <v>1759.25</v>
      </c>
      <c r="M693">
        <v>8075</v>
      </c>
      <c r="N693">
        <v>329.62170000000003</v>
      </c>
      <c r="O693">
        <v>7745.3783000000003</v>
      </c>
      <c r="P693">
        <v>1671287.5</v>
      </c>
      <c r="Q693" t="s">
        <v>93</v>
      </c>
      <c r="R693">
        <v>1</v>
      </c>
      <c r="S693">
        <v>0</v>
      </c>
      <c r="T693">
        <v>1</v>
      </c>
      <c r="U693">
        <v>0</v>
      </c>
      <c r="V693">
        <v>900</v>
      </c>
      <c r="W693">
        <v>300</v>
      </c>
      <c r="X693">
        <v>114000</v>
      </c>
      <c r="Y693">
        <v>92500</v>
      </c>
      <c r="Z693">
        <v>4000000</v>
      </c>
      <c r="AA693">
        <v>2</v>
      </c>
      <c r="AC693" t="s">
        <v>610</v>
      </c>
      <c r="AD693" t="s">
        <v>571</v>
      </c>
      <c r="AE693" s="12">
        <v>44482.486111111109</v>
      </c>
      <c r="AF693">
        <v>76.444500000000005</v>
      </c>
      <c r="AG693" s="12">
        <v>44483.395833333336</v>
      </c>
      <c r="AH693" s="8">
        <v>75.274649999999994</v>
      </c>
      <c r="AI693" s="13">
        <v>-1.5299999999999999E-2</v>
      </c>
      <c r="AJ693">
        <v>-24144.45</v>
      </c>
      <c r="AK693" s="13">
        <v>-1.5299999999999999E-2</v>
      </c>
      <c r="AL693">
        <v>20639.810000000001</v>
      </c>
      <c r="AM693">
        <v>1577800.38</v>
      </c>
      <c r="AN693">
        <v>-2227585.7799999998</v>
      </c>
      <c r="AO693">
        <v>51</v>
      </c>
      <c r="AP693">
        <v>-473.42</v>
      </c>
      <c r="AQ693" s="13">
        <v>-1.5299999999999999E-2</v>
      </c>
      <c r="AR693" s="13">
        <v>3.7999999999999999E-2</v>
      </c>
      <c r="AS693" t="s">
        <v>572</v>
      </c>
      <c r="AU693" s="2">
        <v>44483</v>
      </c>
      <c r="AV693" t="s">
        <v>83</v>
      </c>
      <c r="AW693">
        <v>1750.75</v>
      </c>
      <c r="AX693">
        <v>1759.25</v>
      </c>
      <c r="AZ693" s="2">
        <f t="shared" si="70"/>
        <v>44482</v>
      </c>
      <c r="BA693" t="s">
        <v>47</v>
      </c>
      <c r="BB693">
        <v>76.444500000000005</v>
      </c>
      <c r="BC693" s="8">
        <v>75.274649999999994</v>
      </c>
      <c r="BE693" t="str">
        <f t="shared" si="71"/>
        <v>BHEL44482</v>
      </c>
      <c r="BF693">
        <v>1</v>
      </c>
      <c r="BH693" t="str">
        <f t="shared" si="72"/>
        <v>GRASIM44483</v>
      </c>
      <c r="BI693">
        <v>1</v>
      </c>
      <c r="BL693" t="str">
        <f t="shared" si="73"/>
        <v>GRASIM44483</v>
      </c>
      <c r="BM693">
        <v>1</v>
      </c>
      <c r="BN693">
        <f t="shared" si="74"/>
        <v>1</v>
      </c>
      <c r="BR693" t="str">
        <f t="shared" si="75"/>
        <v>BHEL44482</v>
      </c>
      <c r="BS693">
        <v>1</v>
      </c>
      <c r="BT693">
        <f t="shared" si="76"/>
        <v>1</v>
      </c>
      <c r="BY693" s="12"/>
      <c r="CA693" s="12"/>
      <c r="CC693" s="13"/>
      <c r="CE693" s="13"/>
      <c r="CK693" s="13"/>
      <c r="CL693" s="13"/>
    </row>
    <row r="694" spans="1:90" x14ac:dyDescent="0.45">
      <c r="A694">
        <v>4</v>
      </c>
      <c r="B694" s="2">
        <v>44483</v>
      </c>
      <c r="C694" s="2">
        <v>44487</v>
      </c>
      <c r="D694" t="s">
        <v>27</v>
      </c>
      <c r="E694" t="s">
        <v>194</v>
      </c>
      <c r="F694" t="s">
        <v>544</v>
      </c>
      <c r="G694">
        <v>2900</v>
      </c>
      <c r="H694">
        <v>8700</v>
      </c>
      <c r="I694">
        <v>3</v>
      </c>
      <c r="J694">
        <v>214.53333332999901</v>
      </c>
      <c r="K694">
        <v>1866439.9999709914</v>
      </c>
      <c r="L694">
        <v>216.65</v>
      </c>
      <c r="M694">
        <v>18415.000029008661</v>
      </c>
      <c r="N694">
        <v>365.29615699870624</v>
      </c>
      <c r="O694">
        <v>18049.703872009955</v>
      </c>
      <c r="P694">
        <v>1884855</v>
      </c>
      <c r="Q694" t="s">
        <v>93</v>
      </c>
      <c r="R694">
        <v>2</v>
      </c>
      <c r="S694">
        <v>2</v>
      </c>
      <c r="T694">
        <v>2</v>
      </c>
      <c r="U694">
        <v>0</v>
      </c>
      <c r="V694">
        <v>900</v>
      </c>
      <c r="W694">
        <v>300</v>
      </c>
      <c r="X694">
        <v>115000</v>
      </c>
      <c r="Y694">
        <v>92500</v>
      </c>
      <c r="Z694">
        <v>4000000</v>
      </c>
      <c r="AA694">
        <v>2</v>
      </c>
      <c r="AC694" t="s">
        <v>666</v>
      </c>
      <c r="AD694" t="s">
        <v>571</v>
      </c>
      <c r="AE694" s="12">
        <v>44482.486111111109</v>
      </c>
      <c r="AF694">
        <v>1181.972</v>
      </c>
      <c r="AG694" s="12">
        <v>44483.395833333336</v>
      </c>
      <c r="AH694" s="8">
        <v>1165.184</v>
      </c>
      <c r="AI694" s="13">
        <v>-1.4200000000000001E-2</v>
      </c>
      <c r="AJ694">
        <v>-22410.1</v>
      </c>
      <c r="AK694" s="13">
        <v>-1.4200000000000001E-2</v>
      </c>
      <c r="AL694">
        <v>1334.8879999999999</v>
      </c>
      <c r="AM694">
        <v>1577800.38</v>
      </c>
      <c r="AN694">
        <v>-2249995.88</v>
      </c>
      <c r="AO694">
        <v>51</v>
      </c>
      <c r="AP694">
        <v>-439.41</v>
      </c>
      <c r="AQ694" s="13">
        <v>-1.9699999999999999E-2</v>
      </c>
      <c r="AR694" s="13">
        <v>2.6200000000000001E-2</v>
      </c>
      <c r="AS694" t="s">
        <v>572</v>
      </c>
      <c r="AU694" s="2">
        <v>44483</v>
      </c>
      <c r="AV694" t="s">
        <v>194</v>
      </c>
      <c r="AW694">
        <v>214.53333332999901</v>
      </c>
      <c r="AX694">
        <v>216.65</v>
      </c>
      <c r="AZ694" s="2">
        <f t="shared" si="70"/>
        <v>44482</v>
      </c>
      <c r="BA694" t="s">
        <v>163</v>
      </c>
      <c r="BB694">
        <v>1181.972</v>
      </c>
      <c r="BC694" s="8">
        <v>1165.184</v>
      </c>
      <c r="BE694" t="str">
        <f t="shared" si="71"/>
        <v>TRENT44482</v>
      </c>
      <c r="BF694">
        <v>1</v>
      </c>
      <c r="BH694" t="str">
        <f t="shared" si="72"/>
        <v>INDIACEM44483</v>
      </c>
      <c r="BI694">
        <v>1</v>
      </c>
      <c r="BL694" t="str">
        <f t="shared" si="73"/>
        <v>INDIACEM44483</v>
      </c>
      <c r="BM694">
        <v>1</v>
      </c>
      <c r="BN694">
        <f t="shared" si="74"/>
        <v>1</v>
      </c>
      <c r="BR694" t="str">
        <f t="shared" si="75"/>
        <v>TRENT44482</v>
      </c>
      <c r="BS694">
        <v>1</v>
      </c>
      <c r="BT694">
        <f t="shared" si="76"/>
        <v>1</v>
      </c>
      <c r="BY694" s="12"/>
      <c r="CA694" s="12"/>
      <c r="CC694" s="13"/>
      <c r="CE694" s="13"/>
      <c r="CK694" s="13"/>
      <c r="CL694" s="13"/>
    </row>
    <row r="695" spans="1:90" x14ac:dyDescent="0.45">
      <c r="A695">
        <v>5</v>
      </c>
      <c r="B695" s="2">
        <v>44483</v>
      </c>
      <c r="C695" s="2">
        <v>44487</v>
      </c>
      <c r="D695" t="s">
        <v>27</v>
      </c>
      <c r="E695" t="s">
        <v>156</v>
      </c>
      <c r="F695" t="s">
        <v>389</v>
      </c>
      <c r="G695">
        <v>2800</v>
      </c>
      <c r="H695">
        <v>5600</v>
      </c>
      <c r="I695">
        <v>2</v>
      </c>
      <c r="J695">
        <v>308.55</v>
      </c>
      <c r="K695">
        <v>1727880</v>
      </c>
      <c r="L695">
        <v>301.60000000000002</v>
      </c>
      <c r="M695">
        <v>-38919.999999999935</v>
      </c>
      <c r="N695">
        <v>334.70786400000003</v>
      </c>
      <c r="O695">
        <v>-39254.707863999938</v>
      </c>
      <c r="P695">
        <v>1688960.0000000002</v>
      </c>
      <c r="Q695" t="s">
        <v>93</v>
      </c>
      <c r="R695">
        <v>1</v>
      </c>
      <c r="S695">
        <v>0</v>
      </c>
      <c r="T695">
        <v>1</v>
      </c>
      <c r="U695">
        <v>0</v>
      </c>
      <c r="V695">
        <v>900</v>
      </c>
      <c r="W695">
        <v>300</v>
      </c>
      <c r="X695">
        <v>114000</v>
      </c>
      <c r="Y695">
        <v>92500</v>
      </c>
      <c r="Z695">
        <v>4000000</v>
      </c>
      <c r="AA695">
        <v>2</v>
      </c>
      <c r="AC695" t="s">
        <v>624</v>
      </c>
      <c r="AD695" t="s">
        <v>571</v>
      </c>
      <c r="AE695" s="12">
        <v>44483.486111111109</v>
      </c>
      <c r="AF695">
        <v>5651.36</v>
      </c>
      <c r="AG695" s="12">
        <v>44487.392361111109</v>
      </c>
      <c r="AH695" s="8">
        <v>5587.5659999999998</v>
      </c>
      <c r="AI695" s="13">
        <v>-1.1299999999999999E-2</v>
      </c>
      <c r="AJ695">
        <v>-17496.8</v>
      </c>
      <c r="AK695" s="13">
        <v>-1.1299999999999999E-2</v>
      </c>
      <c r="AL695">
        <v>274.2704</v>
      </c>
      <c r="AM695">
        <v>1550000.75</v>
      </c>
      <c r="AN695">
        <v>-2267492.6800000002</v>
      </c>
      <c r="AO695">
        <v>50</v>
      </c>
      <c r="AP695">
        <v>-349.94</v>
      </c>
      <c r="AQ695" s="13">
        <v>-2.53E-2</v>
      </c>
      <c r="AR695" s="13">
        <v>8.2000000000000007E-3</v>
      </c>
      <c r="AS695" t="s">
        <v>572</v>
      </c>
      <c r="AU695" s="2">
        <v>44483</v>
      </c>
      <c r="AV695" t="s">
        <v>156</v>
      </c>
      <c r="AW695">
        <v>308.55</v>
      </c>
      <c r="AX695">
        <v>301.60000000000002</v>
      </c>
      <c r="AZ695" s="2">
        <f t="shared" si="70"/>
        <v>44483</v>
      </c>
      <c r="BA695" t="s">
        <v>153</v>
      </c>
      <c r="BB695">
        <v>5651.36</v>
      </c>
      <c r="BC695" s="8">
        <v>5587.5659999999998</v>
      </c>
      <c r="BE695" t="str">
        <f t="shared" si="71"/>
        <v>COFORGE44483</v>
      </c>
      <c r="BF695">
        <v>1</v>
      </c>
      <c r="BH695" t="str">
        <f t="shared" si="72"/>
        <v>INDUSTOWER44483</v>
      </c>
      <c r="BI695">
        <v>1</v>
      </c>
      <c r="BL695" t="str">
        <f t="shared" si="73"/>
        <v>INDUSTOWER44483</v>
      </c>
      <c r="BM695">
        <v>1</v>
      </c>
      <c r="BN695">
        <f t="shared" si="74"/>
        <v>1</v>
      </c>
      <c r="BR695" t="str">
        <f t="shared" si="75"/>
        <v>COFORGE44483</v>
      </c>
      <c r="BS695">
        <v>1</v>
      </c>
      <c r="BT695">
        <f t="shared" si="76"/>
        <v>1</v>
      </c>
      <c r="BY695" s="12"/>
      <c r="CA695" s="12"/>
      <c r="CC695" s="13"/>
      <c r="CE695" s="13"/>
      <c r="CK695" s="13"/>
      <c r="CL695" s="13"/>
    </row>
    <row r="696" spans="1:90" x14ac:dyDescent="0.45">
      <c r="A696">
        <v>6</v>
      </c>
      <c r="B696" s="2">
        <v>44483</v>
      </c>
      <c r="C696" s="2">
        <v>44487</v>
      </c>
      <c r="D696" t="s">
        <v>27</v>
      </c>
      <c r="E696" t="s">
        <v>167</v>
      </c>
      <c r="F696" t="s">
        <v>478</v>
      </c>
      <c r="G696">
        <v>325</v>
      </c>
      <c r="H696">
        <v>325</v>
      </c>
      <c r="I696">
        <v>1</v>
      </c>
      <c r="J696">
        <v>5367.6</v>
      </c>
      <c r="K696">
        <v>1744470.0000000002</v>
      </c>
      <c r="L696">
        <v>5685.8</v>
      </c>
      <c r="M696">
        <v>103414.99999999994</v>
      </c>
      <c r="N696">
        <v>355.24983300000002</v>
      </c>
      <c r="O696">
        <v>103059.75016699995</v>
      </c>
      <c r="P696">
        <v>1847885</v>
      </c>
      <c r="Q696" t="s">
        <v>93</v>
      </c>
      <c r="R696">
        <v>1</v>
      </c>
      <c r="S696">
        <v>0</v>
      </c>
      <c r="T696">
        <v>2</v>
      </c>
      <c r="U696">
        <v>0</v>
      </c>
      <c r="V696">
        <v>900</v>
      </c>
      <c r="W696">
        <v>300</v>
      </c>
      <c r="X696">
        <v>114000</v>
      </c>
      <c r="Y696">
        <v>92500</v>
      </c>
      <c r="Z696">
        <v>4000000</v>
      </c>
      <c r="AA696">
        <v>2</v>
      </c>
      <c r="AC696" t="s">
        <v>615</v>
      </c>
      <c r="AD696" t="s">
        <v>571</v>
      </c>
      <c r="AE696" s="12">
        <v>44483.486111111109</v>
      </c>
      <c r="AF696">
        <v>1752.326</v>
      </c>
      <c r="AG696" s="12">
        <v>44487.392361111109</v>
      </c>
      <c r="AH696" s="8">
        <v>1758.421</v>
      </c>
      <c r="AI696" s="13">
        <v>3.5000000000000001E-3</v>
      </c>
      <c r="AJ696">
        <v>5391.27</v>
      </c>
      <c r="AK696" s="13">
        <v>3.5000000000000001E-3</v>
      </c>
      <c r="AL696">
        <v>884.53930000000003</v>
      </c>
      <c r="AM696">
        <v>1550000.88</v>
      </c>
      <c r="AN696">
        <v>-2262101.42</v>
      </c>
      <c r="AO696">
        <v>50</v>
      </c>
      <c r="AP696">
        <v>107.83</v>
      </c>
      <c r="AQ696" s="13">
        <v>-4.1999999999999997E-3</v>
      </c>
      <c r="AR696" s="13">
        <v>1.4500000000000001E-2</v>
      </c>
      <c r="AS696" t="s">
        <v>572</v>
      </c>
      <c r="AU696" s="2">
        <v>44483</v>
      </c>
      <c r="AV696" t="s">
        <v>167</v>
      </c>
      <c r="AW696">
        <v>5367.6</v>
      </c>
      <c r="AX696">
        <v>5685.8</v>
      </c>
      <c r="AZ696" s="2">
        <f t="shared" si="70"/>
        <v>44483</v>
      </c>
      <c r="BA696" t="s">
        <v>83</v>
      </c>
      <c r="BB696">
        <v>1752.326</v>
      </c>
      <c r="BC696" s="8">
        <v>1758.421</v>
      </c>
      <c r="BE696" t="str">
        <f t="shared" si="71"/>
        <v>GRASIM44483</v>
      </c>
      <c r="BF696">
        <v>1</v>
      </c>
      <c r="BH696" t="str">
        <f t="shared" si="72"/>
        <v>IRCTC44483</v>
      </c>
      <c r="BI696">
        <v>1</v>
      </c>
      <c r="BL696" t="str">
        <f t="shared" si="73"/>
        <v>IRCTC44483</v>
      </c>
      <c r="BM696">
        <v>1</v>
      </c>
      <c r="BN696">
        <f t="shared" si="74"/>
        <v>1</v>
      </c>
      <c r="BR696" t="str">
        <f t="shared" si="75"/>
        <v>GRASIM44483</v>
      </c>
      <c r="BS696">
        <v>1</v>
      </c>
      <c r="BT696">
        <f t="shared" si="76"/>
        <v>1</v>
      </c>
      <c r="BY696" s="12"/>
      <c r="CA696" s="12"/>
      <c r="CC696" s="13"/>
      <c r="CE696" s="13"/>
      <c r="CK696" s="13"/>
      <c r="CL696" s="13"/>
    </row>
    <row r="697" spans="1:90" x14ac:dyDescent="0.45">
      <c r="A697">
        <v>7</v>
      </c>
      <c r="B697" s="2">
        <v>44483</v>
      </c>
      <c r="C697" s="2">
        <v>44487</v>
      </c>
      <c r="D697" t="s">
        <v>27</v>
      </c>
      <c r="E697" t="s">
        <v>109</v>
      </c>
      <c r="F697" t="s">
        <v>429</v>
      </c>
      <c r="G697">
        <v>400</v>
      </c>
      <c r="H697">
        <v>400</v>
      </c>
      <c r="I697">
        <v>1</v>
      </c>
      <c r="J697">
        <v>4907.8999999999996</v>
      </c>
      <c r="K697">
        <v>1963159.9999999998</v>
      </c>
      <c r="L697">
        <v>4708.05</v>
      </c>
      <c r="M697">
        <v>-79939.999999999782</v>
      </c>
      <c r="N697">
        <v>369.40614799999997</v>
      </c>
      <c r="O697">
        <v>-80309.406147999776</v>
      </c>
      <c r="P697">
        <v>1883220</v>
      </c>
      <c r="Q697" t="s">
        <v>93</v>
      </c>
      <c r="R697">
        <v>1</v>
      </c>
      <c r="S697">
        <v>0</v>
      </c>
      <c r="T697">
        <v>1</v>
      </c>
      <c r="U697">
        <v>0</v>
      </c>
      <c r="V697">
        <v>900</v>
      </c>
      <c r="W697">
        <v>300</v>
      </c>
      <c r="X697">
        <v>114000</v>
      </c>
      <c r="Y697">
        <v>92500</v>
      </c>
      <c r="Z697">
        <v>4000000</v>
      </c>
      <c r="AA697">
        <v>2</v>
      </c>
      <c r="AC697" t="s">
        <v>586</v>
      </c>
      <c r="AD697" t="s">
        <v>571</v>
      </c>
      <c r="AE697" s="12">
        <v>44483.486111111109</v>
      </c>
      <c r="AF697">
        <v>308.7226</v>
      </c>
      <c r="AG697" s="12">
        <v>44487.392361111109</v>
      </c>
      <c r="AH697" s="8">
        <v>301.59910000000002</v>
      </c>
      <c r="AI697" s="13">
        <v>-2.3099999999999999E-2</v>
      </c>
      <c r="AJ697">
        <v>-35764.9</v>
      </c>
      <c r="AK697" s="13">
        <v>-2.3099999999999999E-2</v>
      </c>
      <c r="AL697">
        <v>5020.6909999999998</v>
      </c>
      <c r="AM697">
        <v>1550000.88</v>
      </c>
      <c r="AN697">
        <v>-2297866.31</v>
      </c>
      <c r="AO697">
        <v>50</v>
      </c>
      <c r="AP697">
        <v>-715.3</v>
      </c>
      <c r="AQ697" s="13">
        <v>-2.5499999999999998E-2</v>
      </c>
      <c r="AR697" s="13">
        <v>4.1000000000000003E-3</v>
      </c>
      <c r="AS697" t="s">
        <v>572</v>
      </c>
      <c r="AU697" s="2">
        <v>44483</v>
      </c>
      <c r="AV697" t="s">
        <v>109</v>
      </c>
      <c r="AW697">
        <v>4907.8999999999996</v>
      </c>
      <c r="AX697">
        <v>4708.05</v>
      </c>
      <c r="AZ697" s="2">
        <f t="shared" si="70"/>
        <v>44483</v>
      </c>
      <c r="BA697" t="s">
        <v>156</v>
      </c>
      <c r="BB697">
        <v>308.7226</v>
      </c>
      <c r="BC697" s="8">
        <v>301.59910000000002</v>
      </c>
      <c r="BE697" t="str">
        <f t="shared" si="71"/>
        <v>INDUSTOWER44483</v>
      </c>
      <c r="BF697">
        <v>1</v>
      </c>
      <c r="BH697" t="str">
        <f t="shared" si="72"/>
        <v>MINDTREE44483</v>
      </c>
      <c r="BI697">
        <v>1</v>
      </c>
      <c r="BL697" t="str">
        <f t="shared" si="73"/>
        <v>MINDTREE44483</v>
      </c>
      <c r="BM697">
        <v>1</v>
      </c>
      <c r="BN697">
        <f t="shared" si="74"/>
        <v>1</v>
      </c>
      <c r="BR697" t="str">
        <f t="shared" si="75"/>
        <v>INDUSTOWER44483</v>
      </c>
      <c r="BS697">
        <v>1</v>
      </c>
      <c r="BT697">
        <f t="shared" si="76"/>
        <v>1</v>
      </c>
      <c r="BY697" s="12"/>
      <c r="CA697" s="12"/>
      <c r="CC697" s="13"/>
      <c r="CE697" s="13"/>
      <c r="CK697" s="13"/>
      <c r="CL697" s="13"/>
    </row>
    <row r="698" spans="1:90" x14ac:dyDescent="0.45">
      <c r="A698">
        <v>8</v>
      </c>
      <c r="B698" s="2">
        <v>44483</v>
      </c>
      <c r="C698" s="2">
        <v>44487</v>
      </c>
      <c r="D698" t="s">
        <v>27</v>
      </c>
      <c r="E698" t="s">
        <v>170</v>
      </c>
      <c r="F698" t="s">
        <v>482</v>
      </c>
      <c r="G698">
        <v>325</v>
      </c>
      <c r="H698">
        <v>650</v>
      </c>
      <c r="I698">
        <v>2</v>
      </c>
      <c r="J698">
        <v>3400.25</v>
      </c>
      <c r="K698">
        <v>2210162.5</v>
      </c>
      <c r="L698">
        <v>3316.9</v>
      </c>
      <c r="M698">
        <v>-54177.499999999942</v>
      </c>
      <c r="N698">
        <v>414.40897850000005</v>
      </c>
      <c r="O698">
        <v>-54591.908978499945</v>
      </c>
      <c r="P698">
        <v>2155985</v>
      </c>
      <c r="Q698" t="s">
        <v>93</v>
      </c>
      <c r="R698">
        <v>1</v>
      </c>
      <c r="S698">
        <v>0</v>
      </c>
      <c r="T698">
        <v>1</v>
      </c>
      <c r="U698">
        <v>0</v>
      </c>
      <c r="V698">
        <v>900</v>
      </c>
      <c r="W698">
        <v>300</v>
      </c>
      <c r="X698">
        <v>114000</v>
      </c>
      <c r="Y698">
        <v>92500</v>
      </c>
      <c r="Z698">
        <v>4000000</v>
      </c>
      <c r="AA698">
        <v>2</v>
      </c>
      <c r="AC698" t="s">
        <v>625</v>
      </c>
      <c r="AD698" t="s">
        <v>571</v>
      </c>
      <c r="AE698" s="12">
        <v>44483.486111111109</v>
      </c>
      <c r="AF698">
        <v>4910.384</v>
      </c>
      <c r="AG698" s="12">
        <v>44487.392361111109</v>
      </c>
      <c r="AH698" s="8">
        <v>4704.6459999999997</v>
      </c>
      <c r="AI698" s="13">
        <v>-4.19E-2</v>
      </c>
      <c r="AJ698">
        <v>-64942.79</v>
      </c>
      <c r="AK698" s="13">
        <v>-4.19E-2</v>
      </c>
      <c r="AL698">
        <v>315.65769999999998</v>
      </c>
      <c r="AM698">
        <v>1550000.88</v>
      </c>
      <c r="AN698">
        <v>-2362809.11</v>
      </c>
      <c r="AO698">
        <v>50</v>
      </c>
      <c r="AP698">
        <v>-1298.8599999999999</v>
      </c>
      <c r="AQ698" s="13">
        <v>-0.1381</v>
      </c>
      <c r="AR698" s="13">
        <v>6.6E-3</v>
      </c>
      <c r="AS698" t="s">
        <v>572</v>
      </c>
      <c r="AU698" s="2">
        <v>44483</v>
      </c>
      <c r="AV698" t="s">
        <v>170</v>
      </c>
      <c r="AW698">
        <v>3400.25</v>
      </c>
      <c r="AX698">
        <v>3316.9</v>
      </c>
      <c r="AZ698" s="2">
        <f t="shared" si="70"/>
        <v>44483</v>
      </c>
      <c r="BA698" t="s">
        <v>109</v>
      </c>
      <c r="BB698">
        <v>4910.384</v>
      </c>
      <c r="BC698" s="8">
        <v>4704.6459999999997</v>
      </c>
      <c r="BE698" t="str">
        <f t="shared" si="71"/>
        <v>MINDTREE44483</v>
      </c>
      <c r="BF698">
        <v>1</v>
      </c>
      <c r="BH698" t="str">
        <f t="shared" si="72"/>
        <v>MPHASIS44483</v>
      </c>
      <c r="BI698">
        <v>1</v>
      </c>
      <c r="BL698" t="str">
        <f t="shared" si="73"/>
        <v>MPHASIS44483</v>
      </c>
      <c r="BM698">
        <v>1</v>
      </c>
      <c r="BN698">
        <f t="shared" si="74"/>
        <v>1</v>
      </c>
      <c r="BR698" t="str">
        <f t="shared" si="75"/>
        <v>MINDTREE44483</v>
      </c>
      <c r="BS698">
        <v>1</v>
      </c>
      <c r="BT698">
        <f t="shared" si="76"/>
        <v>1</v>
      </c>
      <c r="BY698" s="12"/>
      <c r="CA698" s="12"/>
      <c r="CC698" s="13"/>
      <c r="CE698" s="13"/>
      <c r="CK698" s="13"/>
      <c r="CL698" s="13"/>
    </row>
    <row r="699" spans="1:90" x14ac:dyDescent="0.45">
      <c r="A699">
        <v>9</v>
      </c>
      <c r="B699" s="2">
        <v>44483</v>
      </c>
      <c r="C699" s="2">
        <v>44487</v>
      </c>
      <c r="D699" t="s">
        <v>27</v>
      </c>
      <c r="E699" t="s">
        <v>147</v>
      </c>
      <c r="F699" t="s">
        <v>430</v>
      </c>
      <c r="G699">
        <v>125</v>
      </c>
      <c r="H699">
        <v>250</v>
      </c>
      <c r="I699">
        <v>2</v>
      </c>
      <c r="J699">
        <v>7156.85</v>
      </c>
      <c r="K699">
        <v>1789212.5</v>
      </c>
      <c r="L699">
        <v>7002.9</v>
      </c>
      <c r="M699">
        <v>-38487.500000000182</v>
      </c>
      <c r="N699">
        <v>345.13921250000004</v>
      </c>
      <c r="O699">
        <v>-38832.63921250018</v>
      </c>
      <c r="P699">
        <v>1750725</v>
      </c>
      <c r="Q699" t="s">
        <v>93</v>
      </c>
      <c r="R699">
        <v>1</v>
      </c>
      <c r="S699">
        <v>0</v>
      </c>
      <c r="T699">
        <v>1</v>
      </c>
      <c r="U699">
        <v>0</v>
      </c>
      <c r="V699">
        <v>900</v>
      </c>
      <c r="W699">
        <v>300</v>
      </c>
      <c r="X699">
        <v>114000</v>
      </c>
      <c r="Y699">
        <v>92500</v>
      </c>
      <c r="Z699">
        <v>4000000</v>
      </c>
      <c r="AA699">
        <v>2</v>
      </c>
      <c r="AC699" t="s">
        <v>600</v>
      </c>
      <c r="AD699" t="s">
        <v>571</v>
      </c>
      <c r="AE699" s="12">
        <v>44483.486111111109</v>
      </c>
      <c r="AF699">
        <v>729.85969999999998</v>
      </c>
      <c r="AG699" s="12">
        <v>44487.392361111109</v>
      </c>
      <c r="AH699" s="8">
        <v>709.99480000000005</v>
      </c>
      <c r="AI699" s="13">
        <v>-2.7199999999999998E-2</v>
      </c>
      <c r="AJ699">
        <v>-42187.03</v>
      </c>
      <c r="AK699" s="13">
        <v>-2.7199999999999998E-2</v>
      </c>
      <c r="AL699">
        <v>2123.6970000000001</v>
      </c>
      <c r="AM699">
        <v>1550000.88</v>
      </c>
      <c r="AN699">
        <v>-2404996.13</v>
      </c>
      <c r="AO699">
        <v>50</v>
      </c>
      <c r="AP699">
        <v>-843.74</v>
      </c>
      <c r="AQ699" s="13">
        <v>-3.3399999999999999E-2</v>
      </c>
      <c r="AR699" s="13">
        <v>1.7299999999999999E-2</v>
      </c>
      <c r="AS699" t="s">
        <v>572</v>
      </c>
      <c r="AU699" s="2">
        <v>44483</v>
      </c>
      <c r="AV699" t="s">
        <v>147</v>
      </c>
      <c r="AW699">
        <v>7156.85</v>
      </c>
      <c r="AX699">
        <v>7002.9</v>
      </c>
      <c r="AZ699" s="2">
        <f t="shared" si="70"/>
        <v>44483</v>
      </c>
      <c r="BA699" t="s">
        <v>119</v>
      </c>
      <c r="BB699">
        <v>729.85969999999998</v>
      </c>
      <c r="BC699" s="8">
        <v>709.99480000000005</v>
      </c>
      <c r="BE699" t="str">
        <f t="shared" si="71"/>
        <v>WIPRO44483</v>
      </c>
      <c r="BF699">
        <v>1</v>
      </c>
      <c r="BH699" t="str">
        <f t="shared" si="72"/>
        <v>NAUKRI44483</v>
      </c>
      <c r="BI699">
        <v>1</v>
      </c>
      <c r="BL699" t="str">
        <f t="shared" si="73"/>
        <v>NAUKRI44483</v>
      </c>
      <c r="BM699">
        <v>1</v>
      </c>
      <c r="BN699">
        <f t="shared" si="74"/>
        <v>1</v>
      </c>
      <c r="BR699" t="str">
        <f t="shared" si="75"/>
        <v>WIPRO44483</v>
      </c>
      <c r="BS699">
        <v>1</v>
      </c>
      <c r="BT699">
        <f t="shared" si="76"/>
        <v>1</v>
      </c>
      <c r="BY699" s="12"/>
      <c r="CA699" s="12"/>
      <c r="CC699" s="13"/>
      <c r="CE699" s="13"/>
      <c r="CK699" s="13"/>
      <c r="CL699" s="13"/>
    </row>
    <row r="700" spans="1:90" x14ac:dyDescent="0.45">
      <c r="A700">
        <v>10</v>
      </c>
      <c r="B700" s="2">
        <v>44483</v>
      </c>
      <c r="C700" s="2">
        <v>44487</v>
      </c>
      <c r="D700" t="s">
        <v>27</v>
      </c>
      <c r="E700" t="s">
        <v>119</v>
      </c>
      <c r="F700" t="s">
        <v>404</v>
      </c>
      <c r="G700">
        <v>1600</v>
      </c>
      <c r="H700">
        <v>3200</v>
      </c>
      <c r="I700">
        <v>2</v>
      </c>
      <c r="J700">
        <v>729.6</v>
      </c>
      <c r="K700">
        <v>2334720</v>
      </c>
      <c r="L700">
        <v>710.9</v>
      </c>
      <c r="M700">
        <v>-59840.000000000146</v>
      </c>
      <c r="N700">
        <v>434.77855999999997</v>
      </c>
      <c r="O700">
        <v>-60274.778560000144</v>
      </c>
      <c r="P700">
        <v>2274880</v>
      </c>
      <c r="Q700" t="s">
        <v>93</v>
      </c>
      <c r="R700">
        <v>1</v>
      </c>
      <c r="S700">
        <v>0</v>
      </c>
      <c r="T700">
        <v>1</v>
      </c>
      <c r="U700">
        <v>0</v>
      </c>
      <c r="V700">
        <v>900</v>
      </c>
      <c r="W700">
        <v>300</v>
      </c>
      <c r="X700">
        <v>114000</v>
      </c>
      <c r="Y700">
        <v>92500</v>
      </c>
      <c r="Z700">
        <v>4000000</v>
      </c>
      <c r="AA700">
        <v>2</v>
      </c>
      <c r="AC700" t="s">
        <v>681</v>
      </c>
      <c r="AD700" t="s">
        <v>571</v>
      </c>
      <c r="AE700" s="12">
        <v>44483.493055555555</v>
      </c>
      <c r="AF700">
        <v>806.7491</v>
      </c>
      <c r="AG700" s="12">
        <v>44487.392361111109</v>
      </c>
      <c r="AH700" s="8">
        <v>816.37109999999996</v>
      </c>
      <c r="AI700" s="13">
        <v>1.1900000000000001E-2</v>
      </c>
      <c r="AJ700">
        <v>18560.57</v>
      </c>
      <c r="AK700" s="13">
        <v>1.1900000000000001E-2</v>
      </c>
      <c r="AL700">
        <v>1928.972</v>
      </c>
      <c r="AM700">
        <v>1556196.38</v>
      </c>
      <c r="AN700">
        <v>-2386435.5699999998</v>
      </c>
      <c r="AO700">
        <v>48</v>
      </c>
      <c r="AP700">
        <v>386.68</v>
      </c>
      <c r="AQ700" s="13">
        <v>-1.2500000000000001E-2</v>
      </c>
      <c r="AR700" s="13">
        <v>2.1499999999999998E-2</v>
      </c>
      <c r="AS700" t="s">
        <v>572</v>
      </c>
      <c r="AU700" s="2">
        <v>44483</v>
      </c>
      <c r="AV700" t="s">
        <v>119</v>
      </c>
      <c r="AW700">
        <v>729.6</v>
      </c>
      <c r="AX700">
        <v>710.9</v>
      </c>
      <c r="AZ700" s="2">
        <f t="shared" si="70"/>
        <v>44483</v>
      </c>
      <c r="BA700" t="s">
        <v>98</v>
      </c>
      <c r="BB700">
        <v>806.7491</v>
      </c>
      <c r="BC700" s="8">
        <v>816.37109999999996</v>
      </c>
      <c r="BE700" t="str">
        <f t="shared" si="71"/>
        <v>ADANIPORTS44483</v>
      </c>
      <c r="BF700">
        <v>1</v>
      </c>
      <c r="BH700" t="str">
        <f t="shared" si="72"/>
        <v>WIPRO44483</v>
      </c>
      <c r="BI700">
        <v>1</v>
      </c>
      <c r="BL700" t="str">
        <f t="shared" si="73"/>
        <v>WIPRO44483</v>
      </c>
      <c r="BM700">
        <v>1</v>
      </c>
      <c r="BN700">
        <f t="shared" si="74"/>
        <v>1</v>
      </c>
      <c r="BR700" t="str">
        <f t="shared" si="75"/>
        <v>ADANIPORTS44483</v>
      </c>
      <c r="BS700">
        <v>1</v>
      </c>
      <c r="BT700">
        <f t="shared" si="76"/>
        <v>1</v>
      </c>
      <c r="BY700" s="12"/>
      <c r="CA700" s="12"/>
      <c r="CC700" s="13"/>
      <c r="CE700" s="13"/>
      <c r="CK700" s="13"/>
      <c r="CL700" s="13"/>
    </row>
    <row r="701" spans="1:90" x14ac:dyDescent="0.45">
      <c r="A701">
        <v>1</v>
      </c>
      <c r="B701" s="2">
        <v>44487</v>
      </c>
      <c r="C701" s="2">
        <v>44488</v>
      </c>
      <c r="D701" t="s">
        <v>27</v>
      </c>
      <c r="E701" t="s">
        <v>69</v>
      </c>
      <c r="F701" t="s">
        <v>385</v>
      </c>
      <c r="G701">
        <v>3800</v>
      </c>
      <c r="H701">
        <v>7600</v>
      </c>
      <c r="I701">
        <v>2</v>
      </c>
      <c r="J701">
        <v>218.2</v>
      </c>
      <c r="K701">
        <v>1658320</v>
      </c>
      <c r="L701">
        <v>215.8</v>
      </c>
      <c r="M701">
        <v>-18239.999999999825</v>
      </c>
      <c r="N701">
        <v>325.51504</v>
      </c>
      <c r="O701">
        <v>-18565.515039999824</v>
      </c>
      <c r="P701">
        <v>1640080</v>
      </c>
      <c r="Q701" t="s">
        <v>93</v>
      </c>
      <c r="R701">
        <v>1</v>
      </c>
      <c r="S701">
        <v>0</v>
      </c>
      <c r="T701">
        <v>2</v>
      </c>
      <c r="U701">
        <v>0</v>
      </c>
      <c r="V701">
        <v>900</v>
      </c>
      <c r="W701">
        <v>300</v>
      </c>
      <c r="X701">
        <v>102500</v>
      </c>
      <c r="Y701">
        <v>92500</v>
      </c>
      <c r="Z701">
        <v>4000000</v>
      </c>
      <c r="AA701">
        <v>2</v>
      </c>
      <c r="AC701" t="s">
        <v>677</v>
      </c>
      <c r="AD701" t="s">
        <v>571</v>
      </c>
      <c r="AE701" s="12">
        <v>44483.486111111109</v>
      </c>
      <c r="AF701">
        <v>3401.93</v>
      </c>
      <c r="AG701" s="12">
        <v>44487.395833333336</v>
      </c>
      <c r="AH701" s="8">
        <v>3311.6849999999999</v>
      </c>
      <c r="AI701" s="13">
        <v>-2.6499999999999999E-2</v>
      </c>
      <c r="AJ701">
        <v>-41117.79</v>
      </c>
      <c r="AK701" s="13">
        <v>-2.6499999999999999E-2</v>
      </c>
      <c r="AL701">
        <v>455.62400000000002</v>
      </c>
      <c r="AM701">
        <v>1550000.75</v>
      </c>
      <c r="AN701">
        <v>-2427553.35</v>
      </c>
      <c r="AO701">
        <v>51</v>
      </c>
      <c r="AP701">
        <v>-806.23</v>
      </c>
      <c r="AQ701" s="13">
        <v>-4.07E-2</v>
      </c>
      <c r="AR701" s="13">
        <v>1.9900000000000001E-2</v>
      </c>
      <c r="AS701" t="s">
        <v>572</v>
      </c>
      <c r="AU701" s="2">
        <v>44487</v>
      </c>
      <c r="AV701" t="s">
        <v>69</v>
      </c>
      <c r="AW701">
        <v>218.2</v>
      </c>
      <c r="AX701">
        <v>215.8</v>
      </c>
      <c r="AZ701" s="2">
        <f t="shared" si="70"/>
        <v>44483</v>
      </c>
      <c r="BA701" t="s">
        <v>170</v>
      </c>
      <c r="BB701">
        <v>3401.93</v>
      </c>
      <c r="BC701" s="8">
        <v>3311.6849999999999</v>
      </c>
      <c r="BE701" t="str">
        <f t="shared" si="71"/>
        <v>MPHASIS44483</v>
      </c>
      <c r="BF701">
        <v>1</v>
      </c>
      <c r="BH701" t="str">
        <f t="shared" si="72"/>
        <v>BEL44487</v>
      </c>
      <c r="BI701">
        <v>1</v>
      </c>
      <c r="BL701" t="str">
        <f t="shared" si="73"/>
        <v>BEL44487</v>
      </c>
      <c r="BM701">
        <v>1</v>
      </c>
      <c r="BN701">
        <f t="shared" si="74"/>
        <v>1</v>
      </c>
      <c r="BR701" t="str">
        <f t="shared" si="75"/>
        <v>MPHASIS44483</v>
      </c>
      <c r="BS701">
        <v>1</v>
      </c>
      <c r="BT701">
        <f t="shared" si="76"/>
        <v>1</v>
      </c>
      <c r="BY701" s="12"/>
      <c r="CA701" s="12"/>
      <c r="CC701" s="13"/>
      <c r="CE701" s="13"/>
      <c r="CK701" s="13"/>
      <c r="CL701" s="13"/>
    </row>
    <row r="702" spans="1:90" x14ac:dyDescent="0.45">
      <c r="A702">
        <v>2</v>
      </c>
      <c r="B702" s="2">
        <v>44487</v>
      </c>
      <c r="C702" s="2">
        <v>44488</v>
      </c>
      <c r="D702" t="s">
        <v>27</v>
      </c>
      <c r="E702" t="s">
        <v>134</v>
      </c>
      <c r="F702" t="s">
        <v>512</v>
      </c>
      <c r="G702">
        <v>100</v>
      </c>
      <c r="H702">
        <v>300</v>
      </c>
      <c r="I702">
        <v>3</v>
      </c>
      <c r="J702">
        <v>7697.65</v>
      </c>
      <c r="K702">
        <v>2309295</v>
      </c>
      <c r="L702">
        <v>7661.75</v>
      </c>
      <c r="M702">
        <v>-10769.999999999891</v>
      </c>
      <c r="N702">
        <v>436.59077200000007</v>
      </c>
      <c r="O702">
        <v>-11206.59077199989</v>
      </c>
      <c r="P702">
        <v>2298525</v>
      </c>
      <c r="Q702" t="s">
        <v>93</v>
      </c>
      <c r="R702">
        <v>1</v>
      </c>
      <c r="S702">
        <v>0</v>
      </c>
      <c r="T702">
        <v>1</v>
      </c>
      <c r="U702">
        <v>0</v>
      </c>
      <c r="V702">
        <v>900</v>
      </c>
      <c r="W702">
        <v>300</v>
      </c>
      <c r="X702">
        <v>102500</v>
      </c>
      <c r="Y702">
        <v>92500</v>
      </c>
      <c r="Z702">
        <v>4000000</v>
      </c>
      <c r="AA702">
        <v>2</v>
      </c>
      <c r="AC702" t="s">
        <v>626</v>
      </c>
      <c r="AD702" t="s">
        <v>571</v>
      </c>
      <c r="AE702" s="12">
        <v>44483.486111111109</v>
      </c>
      <c r="AF702">
        <v>7160.41</v>
      </c>
      <c r="AG702" s="12">
        <v>44487.395833333336</v>
      </c>
      <c r="AH702" s="8">
        <v>7002.69</v>
      </c>
      <c r="AI702" s="13">
        <v>-2.1999999999999999E-2</v>
      </c>
      <c r="AJ702">
        <v>-34141.360000000001</v>
      </c>
      <c r="AK702" s="13">
        <v>-2.1999999999999999E-2</v>
      </c>
      <c r="AL702">
        <v>216.4682</v>
      </c>
      <c r="AM702">
        <v>1550000.75</v>
      </c>
      <c r="AN702">
        <v>-2461694.71</v>
      </c>
      <c r="AO702">
        <v>51</v>
      </c>
      <c r="AP702">
        <v>-669.44</v>
      </c>
      <c r="AQ702" s="13">
        <v>-2.6800000000000001E-2</v>
      </c>
      <c r="AR702" s="13">
        <v>3.7000000000000002E-3</v>
      </c>
      <c r="AS702" t="s">
        <v>572</v>
      </c>
      <c r="AU702" s="2">
        <v>44487</v>
      </c>
      <c r="AV702" t="s">
        <v>134</v>
      </c>
      <c r="AW702">
        <v>7697.65</v>
      </c>
      <c r="AX702">
        <v>7661.75</v>
      </c>
      <c r="AZ702" s="2">
        <f t="shared" si="70"/>
        <v>44483</v>
      </c>
      <c r="BA702" t="s">
        <v>147</v>
      </c>
      <c r="BB702">
        <v>7160.41</v>
      </c>
      <c r="BC702" s="8">
        <v>7002.69</v>
      </c>
      <c r="BE702" t="str">
        <f t="shared" si="71"/>
        <v>NAUKRI44483</v>
      </c>
      <c r="BF702">
        <v>1</v>
      </c>
      <c r="BH702" t="str">
        <f t="shared" si="72"/>
        <v>MARUTI44487</v>
      </c>
      <c r="BI702">
        <v>1</v>
      </c>
      <c r="BL702" t="str">
        <f t="shared" si="73"/>
        <v>MARUTI44487</v>
      </c>
      <c r="BM702">
        <v>1</v>
      </c>
      <c r="BN702">
        <f t="shared" si="74"/>
        <v>1</v>
      </c>
      <c r="BR702" t="str">
        <f t="shared" si="75"/>
        <v>NAUKRI44483</v>
      </c>
      <c r="BS702">
        <v>1</v>
      </c>
      <c r="BT702">
        <f t="shared" si="76"/>
        <v>1</v>
      </c>
      <c r="BY702" s="12"/>
      <c r="CA702" s="12"/>
      <c r="CC702" s="13"/>
      <c r="CE702" s="13"/>
      <c r="CK702" s="13"/>
      <c r="CL702" s="13"/>
    </row>
    <row r="703" spans="1:90" x14ac:dyDescent="0.45">
      <c r="A703">
        <v>3</v>
      </c>
      <c r="B703" s="2">
        <v>44487</v>
      </c>
      <c r="C703" s="2">
        <v>44488</v>
      </c>
      <c r="D703" t="s">
        <v>27</v>
      </c>
      <c r="E703" t="s">
        <v>46</v>
      </c>
      <c r="F703" t="s">
        <v>463</v>
      </c>
      <c r="G703">
        <v>17000</v>
      </c>
      <c r="H703">
        <v>17000</v>
      </c>
      <c r="I703">
        <v>1</v>
      </c>
      <c r="J703">
        <v>115.2</v>
      </c>
      <c r="K703">
        <v>1958400</v>
      </c>
      <c r="L703">
        <v>120.5</v>
      </c>
      <c r="M703">
        <v>90099.999999999956</v>
      </c>
      <c r="N703">
        <v>389.78774000000004</v>
      </c>
      <c r="O703">
        <v>89710.212259999957</v>
      </c>
      <c r="P703">
        <v>2048500</v>
      </c>
      <c r="Q703" t="s">
        <v>93</v>
      </c>
      <c r="R703">
        <v>1</v>
      </c>
      <c r="S703">
        <v>0</v>
      </c>
      <c r="T703">
        <v>2</v>
      </c>
      <c r="U703">
        <v>0</v>
      </c>
      <c r="V703">
        <v>900</v>
      </c>
      <c r="W703">
        <v>300</v>
      </c>
      <c r="X703">
        <v>102500</v>
      </c>
      <c r="Y703">
        <v>92500</v>
      </c>
      <c r="Z703">
        <v>4000000</v>
      </c>
      <c r="AA703">
        <v>2</v>
      </c>
      <c r="AC703" t="s">
        <v>746</v>
      </c>
      <c r="AD703" t="s">
        <v>571</v>
      </c>
      <c r="AE703" s="12">
        <v>44483.493055555555</v>
      </c>
      <c r="AF703">
        <v>215.28120000000001</v>
      </c>
      <c r="AG703" s="12">
        <v>44487.395833333336</v>
      </c>
      <c r="AH703" s="8">
        <v>216.733</v>
      </c>
      <c r="AI703" s="13">
        <v>6.7000000000000002E-3</v>
      </c>
      <c r="AJ703">
        <v>10494.58</v>
      </c>
      <c r="AK703" s="13">
        <v>6.7000000000000002E-3</v>
      </c>
      <c r="AL703">
        <v>7228.6670000000004</v>
      </c>
      <c r="AM703">
        <v>1556196.25</v>
      </c>
      <c r="AN703">
        <v>-2451200.13</v>
      </c>
      <c r="AO703">
        <v>49</v>
      </c>
      <c r="AP703">
        <v>214.18</v>
      </c>
      <c r="AQ703" s="13">
        <v>-7.7999999999999996E-3</v>
      </c>
      <c r="AR703" s="13">
        <v>3.4700000000000002E-2</v>
      </c>
      <c r="AS703" t="s">
        <v>572</v>
      </c>
      <c r="AU703" s="2">
        <v>44487</v>
      </c>
      <c r="AV703" t="s">
        <v>46</v>
      </c>
      <c r="AW703">
        <v>115.2</v>
      </c>
      <c r="AX703">
        <v>120.5</v>
      </c>
      <c r="AZ703" s="2">
        <f t="shared" si="70"/>
        <v>44483</v>
      </c>
      <c r="BA703" t="s">
        <v>194</v>
      </c>
      <c r="BB703">
        <v>215.28120000000001</v>
      </c>
      <c r="BC703" s="8">
        <v>216.733</v>
      </c>
      <c r="BE703" t="str">
        <f t="shared" si="71"/>
        <v>INDIACEM44483</v>
      </c>
      <c r="BF703">
        <v>1</v>
      </c>
      <c r="BH703" t="str">
        <f t="shared" si="72"/>
        <v>NATIONALUM44487</v>
      </c>
      <c r="BI703">
        <v>1</v>
      </c>
      <c r="BL703" t="str">
        <f t="shared" si="73"/>
        <v>NATIONALUM44487</v>
      </c>
      <c r="BM703">
        <v>1</v>
      </c>
      <c r="BN703">
        <f t="shared" si="74"/>
        <v>1</v>
      </c>
      <c r="BR703" t="str">
        <f t="shared" si="75"/>
        <v>INDIACEM44483</v>
      </c>
      <c r="BS703">
        <v>1</v>
      </c>
      <c r="BT703">
        <f t="shared" si="76"/>
        <v>1</v>
      </c>
      <c r="BY703" s="12"/>
      <c r="CA703" s="12"/>
      <c r="CC703" s="13"/>
      <c r="CE703" s="13"/>
      <c r="CK703" s="13"/>
      <c r="CL703" s="13"/>
    </row>
    <row r="704" spans="1:90" x14ac:dyDescent="0.45">
      <c r="A704">
        <v>4</v>
      </c>
      <c r="B704" s="2">
        <v>44487</v>
      </c>
      <c r="C704" s="2">
        <v>44488</v>
      </c>
      <c r="D704" t="s">
        <v>27</v>
      </c>
      <c r="E704" t="s">
        <v>52</v>
      </c>
      <c r="F704" t="s">
        <v>392</v>
      </c>
      <c r="G704">
        <v>2900</v>
      </c>
      <c r="H704">
        <v>8700</v>
      </c>
      <c r="I704">
        <v>3</v>
      </c>
      <c r="J704">
        <v>200.3</v>
      </c>
      <c r="K704">
        <v>1742610</v>
      </c>
      <c r="L704">
        <v>198.45</v>
      </c>
      <c r="M704">
        <v>-16095.000000000198</v>
      </c>
      <c r="N704">
        <v>340.044175</v>
      </c>
      <c r="O704">
        <v>-16435.044175000199</v>
      </c>
      <c r="P704">
        <v>1726515</v>
      </c>
      <c r="Q704" t="s">
        <v>93</v>
      </c>
      <c r="R704">
        <v>1</v>
      </c>
      <c r="S704">
        <v>0</v>
      </c>
      <c r="T704">
        <v>1</v>
      </c>
      <c r="U704">
        <v>0</v>
      </c>
      <c r="V704">
        <v>900</v>
      </c>
      <c r="W704">
        <v>300</v>
      </c>
      <c r="X704">
        <v>102500</v>
      </c>
      <c r="Y704">
        <v>92500</v>
      </c>
      <c r="Z704">
        <v>4000000</v>
      </c>
      <c r="AA704">
        <v>2</v>
      </c>
      <c r="AC704" t="s">
        <v>673</v>
      </c>
      <c r="AD704" t="s">
        <v>571</v>
      </c>
      <c r="AE704" s="12">
        <v>44483.493055555555</v>
      </c>
      <c r="AF704">
        <v>1078.5809999999999</v>
      </c>
      <c r="AG704" s="12">
        <v>44487.395833333336</v>
      </c>
      <c r="AH704" s="8">
        <v>1136.5619999999999</v>
      </c>
      <c r="AI704" s="13">
        <v>5.3800000000000001E-2</v>
      </c>
      <c r="AJ704">
        <v>82656.86</v>
      </c>
      <c r="AK704" s="13">
        <v>5.3800000000000001E-2</v>
      </c>
      <c r="AL704">
        <v>1425.585</v>
      </c>
      <c r="AM704">
        <v>1537609.88</v>
      </c>
      <c r="AN704">
        <v>-2368543.27</v>
      </c>
      <c r="AO704">
        <v>49</v>
      </c>
      <c r="AP704">
        <v>1686.87</v>
      </c>
      <c r="AQ704" s="13">
        <v>-2.8E-3</v>
      </c>
      <c r="AR704" s="13">
        <v>7.4499999999999997E-2</v>
      </c>
      <c r="AS704" t="s">
        <v>572</v>
      </c>
      <c r="AU704" s="2">
        <v>44487</v>
      </c>
      <c r="AV704" t="s">
        <v>52</v>
      </c>
      <c r="AW704">
        <v>200.3</v>
      </c>
      <c r="AX704">
        <v>198.45</v>
      </c>
      <c r="AZ704" s="2">
        <f t="shared" si="70"/>
        <v>44483</v>
      </c>
      <c r="BA704" t="s">
        <v>167</v>
      </c>
      <c r="BB704">
        <v>1078.5809999999999</v>
      </c>
      <c r="BC704" s="8">
        <v>1136.5619999999999</v>
      </c>
      <c r="BE704" t="str">
        <f t="shared" si="71"/>
        <v>IRCTC44483</v>
      </c>
      <c r="BF704">
        <v>1</v>
      </c>
      <c r="BH704" t="str">
        <f t="shared" si="72"/>
        <v>RBLBANK44487</v>
      </c>
      <c r="BI704">
        <v>1</v>
      </c>
      <c r="BL704" t="str">
        <f t="shared" si="73"/>
        <v>RBLBANK44487</v>
      </c>
      <c r="BM704">
        <v>1</v>
      </c>
      <c r="BN704">
        <f t="shared" si="74"/>
        <v>1</v>
      </c>
      <c r="BR704" t="str">
        <f t="shared" si="75"/>
        <v>IRCTC44483</v>
      </c>
      <c r="BS704">
        <v>1</v>
      </c>
      <c r="BT704">
        <f t="shared" si="76"/>
        <v>1</v>
      </c>
      <c r="BY704" s="12"/>
      <c r="CA704" s="12"/>
      <c r="CC704" s="13"/>
      <c r="CE704" s="13"/>
      <c r="CK704" s="13"/>
      <c r="CL704" s="13"/>
    </row>
    <row r="705" spans="1:90" x14ac:dyDescent="0.45">
      <c r="A705">
        <v>5</v>
      </c>
      <c r="B705" s="2">
        <v>44487</v>
      </c>
      <c r="C705" s="2">
        <v>44488</v>
      </c>
      <c r="D705" t="s">
        <v>27</v>
      </c>
      <c r="E705" t="s">
        <v>77</v>
      </c>
      <c r="F705" t="s">
        <v>413</v>
      </c>
      <c r="G705">
        <v>6750</v>
      </c>
      <c r="H705">
        <v>6750</v>
      </c>
      <c r="I705">
        <v>1</v>
      </c>
      <c r="J705">
        <v>253.45</v>
      </c>
      <c r="K705">
        <v>1710787.5</v>
      </c>
      <c r="L705">
        <v>255.75</v>
      </c>
      <c r="M705">
        <v>15525.000000000076</v>
      </c>
      <c r="N705">
        <v>338.59965999999997</v>
      </c>
      <c r="O705">
        <v>15186.400340000077</v>
      </c>
      <c r="P705">
        <v>1726312.5</v>
      </c>
      <c r="Q705" t="s">
        <v>93</v>
      </c>
      <c r="R705">
        <v>1</v>
      </c>
      <c r="S705">
        <v>0</v>
      </c>
      <c r="T705">
        <v>1</v>
      </c>
      <c r="U705">
        <v>0</v>
      </c>
      <c r="V705">
        <v>900</v>
      </c>
      <c r="W705">
        <v>300</v>
      </c>
      <c r="X705">
        <v>102500</v>
      </c>
      <c r="Y705">
        <v>92500</v>
      </c>
      <c r="Z705">
        <v>4000000</v>
      </c>
      <c r="AA705">
        <v>2</v>
      </c>
      <c r="AC705" t="s">
        <v>711</v>
      </c>
      <c r="AD705" t="s">
        <v>571</v>
      </c>
      <c r="AE705" s="12">
        <v>44487.434027777781</v>
      </c>
      <c r="AF705">
        <v>7701.46</v>
      </c>
      <c r="AG705" s="12">
        <v>44488.392361111109</v>
      </c>
      <c r="AH705" s="8">
        <v>7656.8810000000003</v>
      </c>
      <c r="AI705" s="13">
        <v>-5.7999999999999996E-3</v>
      </c>
      <c r="AJ705">
        <v>-8834.76</v>
      </c>
      <c r="AK705" s="13">
        <v>-5.7999999999999996E-3</v>
      </c>
      <c r="AL705">
        <v>198.18209999999999</v>
      </c>
      <c r="AM705">
        <v>1526291.38</v>
      </c>
      <c r="AN705">
        <v>-2377378.0299999998</v>
      </c>
      <c r="AO705">
        <v>65</v>
      </c>
      <c r="AP705">
        <v>-135.91999999999999</v>
      </c>
      <c r="AQ705" s="13">
        <v>-1.06E-2</v>
      </c>
      <c r="AR705" s="13">
        <v>3.0999999999999999E-3</v>
      </c>
      <c r="AS705" t="s">
        <v>572</v>
      </c>
      <c r="AU705" s="2">
        <v>44487</v>
      </c>
      <c r="AV705" t="s">
        <v>77</v>
      </c>
      <c r="AW705">
        <v>253.45</v>
      </c>
      <c r="AX705">
        <v>255.75</v>
      </c>
      <c r="AZ705" s="2">
        <f t="shared" si="70"/>
        <v>44487</v>
      </c>
      <c r="BA705" t="s">
        <v>134</v>
      </c>
      <c r="BB705">
        <v>7701.46</v>
      </c>
      <c r="BC705" s="8">
        <v>7656.8810000000003</v>
      </c>
      <c r="BE705" t="str">
        <f t="shared" si="71"/>
        <v>MARUTI44487</v>
      </c>
      <c r="BF705">
        <v>1</v>
      </c>
      <c r="BH705" t="str">
        <f t="shared" si="72"/>
        <v>TATAPOWER44487</v>
      </c>
      <c r="BI705">
        <v>1</v>
      </c>
      <c r="BL705" t="str">
        <f t="shared" si="73"/>
        <v>TATAPOWER44487</v>
      </c>
      <c r="BM705">
        <v>1</v>
      </c>
      <c r="BN705">
        <f t="shared" si="74"/>
        <v>1</v>
      </c>
      <c r="BR705" t="str">
        <f t="shared" si="75"/>
        <v>MARUTI44487</v>
      </c>
      <c r="BS705">
        <v>1</v>
      </c>
      <c r="BT705">
        <f t="shared" si="76"/>
        <v>1</v>
      </c>
      <c r="BY705" s="12"/>
      <c r="CA705" s="12"/>
      <c r="CC705" s="13"/>
      <c r="CE705" s="13"/>
      <c r="CK705" s="13"/>
      <c r="CL705" s="13"/>
    </row>
    <row r="706" spans="1:90" x14ac:dyDescent="0.45">
      <c r="A706">
        <v>1</v>
      </c>
      <c r="B706" s="2">
        <v>44488</v>
      </c>
      <c r="C706" s="2">
        <v>44489</v>
      </c>
      <c r="D706" t="s">
        <v>27</v>
      </c>
      <c r="E706" t="s">
        <v>153</v>
      </c>
      <c r="F706" t="s">
        <v>428</v>
      </c>
      <c r="G706">
        <v>200</v>
      </c>
      <c r="H706">
        <v>400</v>
      </c>
      <c r="I706">
        <v>2</v>
      </c>
      <c r="J706">
        <v>5945.25</v>
      </c>
      <c r="K706">
        <v>2378100</v>
      </c>
      <c r="L706">
        <v>5723.8</v>
      </c>
      <c r="M706">
        <v>-88579.999999999927</v>
      </c>
      <c r="N706">
        <v>438.53745199999997</v>
      </c>
      <c r="O706">
        <v>-89018.537451999931</v>
      </c>
      <c r="P706">
        <v>2289520</v>
      </c>
      <c r="Q706" t="s">
        <v>93</v>
      </c>
      <c r="R706">
        <v>1</v>
      </c>
      <c r="S706">
        <v>0</v>
      </c>
      <c r="T706">
        <v>1</v>
      </c>
      <c r="U706">
        <v>0</v>
      </c>
      <c r="V706">
        <v>900</v>
      </c>
      <c r="W706">
        <v>300</v>
      </c>
      <c r="X706">
        <v>114000</v>
      </c>
      <c r="Y706">
        <v>92500</v>
      </c>
      <c r="Z706">
        <v>4000000</v>
      </c>
      <c r="AA706">
        <v>2</v>
      </c>
      <c r="AC706" t="s">
        <v>588</v>
      </c>
      <c r="AD706" t="s">
        <v>571</v>
      </c>
      <c r="AE706" s="12">
        <v>44487.434027777781</v>
      </c>
      <c r="AF706">
        <v>200.41659999999999</v>
      </c>
      <c r="AG706" s="12">
        <v>44488.392361111109</v>
      </c>
      <c r="AH706" s="8">
        <v>198.36940000000001</v>
      </c>
      <c r="AI706" s="13">
        <v>-1.0200000000000001E-2</v>
      </c>
      <c r="AJ706">
        <v>-15590.64</v>
      </c>
      <c r="AK706" s="13">
        <v>-1.0200000000000001E-2</v>
      </c>
      <c r="AL706">
        <v>7615.5940000000001</v>
      </c>
      <c r="AM706">
        <v>1526291.38</v>
      </c>
      <c r="AN706">
        <v>-2392968.67</v>
      </c>
      <c r="AO706">
        <v>65</v>
      </c>
      <c r="AP706">
        <v>-239.86</v>
      </c>
      <c r="AQ706" s="13">
        <v>-1.5100000000000001E-2</v>
      </c>
      <c r="AR706" s="13">
        <v>1.6899999999999998E-2</v>
      </c>
      <c r="AS706" t="s">
        <v>572</v>
      </c>
      <c r="AU706" s="2">
        <v>44488</v>
      </c>
      <c r="AV706" t="s">
        <v>153</v>
      </c>
      <c r="AW706">
        <v>5945.25</v>
      </c>
      <c r="AX706">
        <v>5723.8</v>
      </c>
      <c r="AZ706" s="2">
        <f t="shared" si="70"/>
        <v>44487</v>
      </c>
      <c r="BA706" t="s">
        <v>52</v>
      </c>
      <c r="BB706">
        <v>200.41659999999999</v>
      </c>
      <c r="BC706" s="8">
        <v>198.36940000000001</v>
      </c>
      <c r="BE706" t="str">
        <f t="shared" si="71"/>
        <v>RBLBANK44487</v>
      </c>
      <c r="BF706">
        <v>1</v>
      </c>
      <c r="BH706" t="str">
        <f t="shared" si="72"/>
        <v>COFORGE44488</v>
      </c>
      <c r="BI706">
        <v>1</v>
      </c>
      <c r="BL706" t="str">
        <f t="shared" si="73"/>
        <v>COFORGE44488</v>
      </c>
      <c r="BM706">
        <v>1</v>
      </c>
      <c r="BN706">
        <f t="shared" si="74"/>
        <v>1</v>
      </c>
      <c r="BR706" t="str">
        <f t="shared" si="75"/>
        <v>RBLBANK44487</v>
      </c>
      <c r="BS706">
        <v>1</v>
      </c>
      <c r="BT706">
        <f t="shared" si="76"/>
        <v>1</v>
      </c>
      <c r="BY706" s="12"/>
      <c r="CA706" s="12"/>
      <c r="CC706" s="13"/>
      <c r="CE706" s="13"/>
      <c r="CK706" s="13"/>
      <c r="CL706" s="13"/>
    </row>
    <row r="707" spans="1:90" x14ac:dyDescent="0.45">
      <c r="A707">
        <v>2</v>
      </c>
      <c r="B707" s="2">
        <v>44488</v>
      </c>
      <c r="C707" s="2">
        <v>44489</v>
      </c>
      <c r="D707" t="s">
        <v>27</v>
      </c>
      <c r="E707" t="s">
        <v>182</v>
      </c>
      <c r="F707" t="s">
        <v>530</v>
      </c>
      <c r="G707">
        <v>1250</v>
      </c>
      <c r="H707">
        <v>2500</v>
      </c>
      <c r="I707">
        <v>2</v>
      </c>
      <c r="J707">
        <v>914</v>
      </c>
      <c r="K707">
        <v>2285000</v>
      </c>
      <c r="L707">
        <v>764.35</v>
      </c>
      <c r="M707">
        <v>-374124.99999999994</v>
      </c>
      <c r="N707">
        <v>387.20602500000001</v>
      </c>
      <c r="O707">
        <v>-374512.20602499996</v>
      </c>
      <c r="P707">
        <v>1910875</v>
      </c>
      <c r="Q707" t="s">
        <v>93</v>
      </c>
      <c r="R707">
        <v>1</v>
      </c>
      <c r="S707">
        <v>0</v>
      </c>
      <c r="T707">
        <v>2</v>
      </c>
      <c r="U707">
        <v>0</v>
      </c>
      <c r="V707">
        <v>900</v>
      </c>
      <c r="W707">
        <v>300</v>
      </c>
      <c r="X707">
        <v>114000</v>
      </c>
      <c r="Y707">
        <v>92500</v>
      </c>
      <c r="Z707">
        <v>4000000</v>
      </c>
      <c r="AA707">
        <v>2</v>
      </c>
      <c r="AC707" t="s">
        <v>609</v>
      </c>
      <c r="AD707" t="s">
        <v>571</v>
      </c>
      <c r="AE707" s="12">
        <v>44487.434027777781</v>
      </c>
      <c r="AF707">
        <v>253.5753</v>
      </c>
      <c r="AG707" s="12">
        <v>44488.392361111109</v>
      </c>
      <c r="AH707" s="8">
        <v>255.3723</v>
      </c>
      <c r="AI707" s="13">
        <v>7.1000000000000004E-3</v>
      </c>
      <c r="AJ707">
        <v>10815.7</v>
      </c>
      <c r="AK707" s="13">
        <v>7.1000000000000004E-3</v>
      </c>
      <c r="AL707">
        <v>6019.0860000000002</v>
      </c>
      <c r="AM707">
        <v>1526291.38</v>
      </c>
      <c r="AN707">
        <v>-2382152.9700000002</v>
      </c>
      <c r="AO707">
        <v>65</v>
      </c>
      <c r="AP707">
        <v>166.4</v>
      </c>
      <c r="AQ707" s="13">
        <v>-8.8000000000000005E-3</v>
      </c>
      <c r="AR707" s="13">
        <v>5.5899999999999998E-2</v>
      </c>
      <c r="AS707" t="s">
        <v>572</v>
      </c>
      <c r="AU707" s="2">
        <v>44488</v>
      </c>
      <c r="AV707" t="s">
        <v>182</v>
      </c>
      <c r="AW707">
        <v>914</v>
      </c>
      <c r="AX707">
        <v>764.35</v>
      </c>
      <c r="AZ707" s="2">
        <f t="shared" si="70"/>
        <v>44487</v>
      </c>
      <c r="BA707" t="s">
        <v>77</v>
      </c>
      <c r="BB707">
        <v>253.5753</v>
      </c>
      <c r="BC707" s="8">
        <v>255.3723</v>
      </c>
      <c r="BE707" t="str">
        <f t="shared" si="71"/>
        <v>TATAPOWER44487</v>
      </c>
      <c r="BF707">
        <v>1</v>
      </c>
      <c r="BH707" t="str">
        <f t="shared" si="72"/>
        <v>IEX44488</v>
      </c>
      <c r="BI707">
        <v>1</v>
      </c>
      <c r="BL707" t="str">
        <f t="shared" si="73"/>
        <v>IEX44488</v>
      </c>
      <c r="BM707">
        <v>1</v>
      </c>
      <c r="BN707">
        <f t="shared" si="74"/>
        <v>1</v>
      </c>
      <c r="BR707" t="str">
        <f t="shared" si="75"/>
        <v>TATAPOWER44487</v>
      </c>
      <c r="BS707">
        <v>1</v>
      </c>
      <c r="BT707">
        <f t="shared" si="76"/>
        <v>1</v>
      </c>
      <c r="BY707" s="12"/>
      <c r="CA707" s="12"/>
      <c r="CC707" s="13"/>
      <c r="CE707" s="13"/>
      <c r="CK707" s="13"/>
      <c r="CL707" s="13"/>
    </row>
    <row r="708" spans="1:90" x14ac:dyDescent="0.45">
      <c r="A708">
        <v>3</v>
      </c>
      <c r="B708" s="2">
        <v>44488</v>
      </c>
      <c r="C708" s="2">
        <v>44489</v>
      </c>
      <c r="D708" t="s">
        <v>27</v>
      </c>
      <c r="E708" t="s">
        <v>169</v>
      </c>
      <c r="F708" t="s">
        <v>481</v>
      </c>
      <c r="G708">
        <v>150</v>
      </c>
      <c r="H708">
        <v>300</v>
      </c>
      <c r="I708">
        <v>2</v>
      </c>
      <c r="J708">
        <v>6810.1</v>
      </c>
      <c r="K708">
        <v>2043030</v>
      </c>
      <c r="L708">
        <v>6566.35</v>
      </c>
      <c r="M708">
        <v>-73125</v>
      </c>
      <c r="N708">
        <v>383.76930100000004</v>
      </c>
      <c r="O708">
        <v>-73508.769300999993</v>
      </c>
      <c r="P708">
        <v>1969905</v>
      </c>
      <c r="Q708" t="s">
        <v>93</v>
      </c>
      <c r="R708">
        <v>1</v>
      </c>
      <c r="S708">
        <v>0</v>
      </c>
      <c r="T708">
        <v>1</v>
      </c>
      <c r="U708">
        <v>0</v>
      </c>
      <c r="V708">
        <v>900</v>
      </c>
      <c r="W708">
        <v>300</v>
      </c>
      <c r="X708">
        <v>114000</v>
      </c>
      <c r="Y708">
        <v>92500</v>
      </c>
      <c r="Z708">
        <v>4000000</v>
      </c>
      <c r="AA708">
        <v>2</v>
      </c>
      <c r="AC708" t="s">
        <v>660</v>
      </c>
      <c r="AD708" t="s">
        <v>571</v>
      </c>
      <c r="AE708" s="12">
        <v>44487.434027777781</v>
      </c>
      <c r="AF708">
        <v>115.246</v>
      </c>
      <c r="AG708" s="12">
        <v>44488.395833333336</v>
      </c>
      <c r="AH708" s="8">
        <v>120.37949999999999</v>
      </c>
      <c r="AI708" s="13">
        <v>4.4499999999999998E-2</v>
      </c>
      <c r="AJ708">
        <v>67986.899999999994</v>
      </c>
      <c r="AK708" s="13">
        <v>4.4499999999999998E-2</v>
      </c>
      <c r="AL708">
        <v>13243.77</v>
      </c>
      <c r="AM708">
        <v>1526291.25</v>
      </c>
      <c r="AN708">
        <v>-2314166.08</v>
      </c>
      <c r="AO708">
        <v>66</v>
      </c>
      <c r="AP708">
        <v>1030.0999999999999</v>
      </c>
      <c r="AQ708" s="13">
        <v>-2.0999999999999999E-3</v>
      </c>
      <c r="AR708" s="13">
        <v>0.12239999999999999</v>
      </c>
      <c r="AS708" t="s">
        <v>572</v>
      </c>
      <c r="AU708" s="2">
        <v>44488</v>
      </c>
      <c r="AV708" t="s">
        <v>169</v>
      </c>
      <c r="AW708">
        <v>6810.1</v>
      </c>
      <c r="AX708">
        <v>6566.35</v>
      </c>
      <c r="AZ708" s="2">
        <f t="shared" si="70"/>
        <v>44487</v>
      </c>
      <c r="BA708" t="s">
        <v>46</v>
      </c>
      <c r="BB708">
        <v>115.246</v>
      </c>
      <c r="BC708" s="8">
        <v>120.37949999999999</v>
      </c>
      <c r="BE708" t="str">
        <f t="shared" si="71"/>
        <v>NATIONALUM44487</v>
      </c>
      <c r="BF708">
        <v>1</v>
      </c>
      <c r="BH708" t="str">
        <f t="shared" si="72"/>
        <v>LTI44488</v>
      </c>
      <c r="BI708">
        <v>1</v>
      </c>
      <c r="BL708" t="str">
        <f t="shared" si="73"/>
        <v>LTI44488</v>
      </c>
      <c r="BM708">
        <v>1</v>
      </c>
      <c r="BN708">
        <f t="shared" si="74"/>
        <v>1</v>
      </c>
      <c r="BR708" t="str">
        <f t="shared" si="75"/>
        <v>NATIONALUM44487</v>
      </c>
      <c r="BS708">
        <v>1</v>
      </c>
      <c r="BT708">
        <f t="shared" si="76"/>
        <v>1</v>
      </c>
      <c r="BY708" s="12"/>
      <c r="CA708" s="12"/>
      <c r="CC708" s="13"/>
      <c r="CE708" s="13"/>
      <c r="CK708" s="13"/>
      <c r="CL708" s="13"/>
    </row>
    <row r="709" spans="1:90" x14ac:dyDescent="0.45">
      <c r="A709">
        <v>4</v>
      </c>
      <c r="B709" s="2">
        <v>44488</v>
      </c>
      <c r="C709" s="2">
        <v>44489</v>
      </c>
      <c r="D709" t="s">
        <v>27</v>
      </c>
      <c r="E709" t="s">
        <v>168</v>
      </c>
      <c r="F709" t="s">
        <v>480</v>
      </c>
      <c r="G709">
        <v>200</v>
      </c>
      <c r="H709">
        <v>400</v>
      </c>
      <c r="I709">
        <v>2</v>
      </c>
      <c r="J709">
        <v>5402.6</v>
      </c>
      <c r="K709">
        <v>2161040</v>
      </c>
      <c r="L709">
        <v>4885.3999999999996</v>
      </c>
      <c r="M709">
        <v>-206880.00000000029</v>
      </c>
      <c r="N709">
        <v>387.07072000000005</v>
      </c>
      <c r="O709">
        <v>-207267.07072000028</v>
      </c>
      <c r="P709">
        <v>1954159.9999999998</v>
      </c>
      <c r="Q709" t="s">
        <v>93</v>
      </c>
      <c r="R709">
        <v>1</v>
      </c>
      <c r="S709">
        <v>0</v>
      </c>
      <c r="T709">
        <v>1</v>
      </c>
      <c r="U709">
        <v>0</v>
      </c>
      <c r="V709">
        <v>900</v>
      </c>
      <c r="W709">
        <v>300</v>
      </c>
      <c r="X709">
        <v>114000</v>
      </c>
      <c r="Y709">
        <v>92500</v>
      </c>
      <c r="Z709">
        <v>4000000</v>
      </c>
      <c r="AA709">
        <v>2</v>
      </c>
      <c r="AC709" t="s">
        <v>580</v>
      </c>
      <c r="AD709" t="s">
        <v>571</v>
      </c>
      <c r="AE709" s="12">
        <v>44487.4375</v>
      </c>
      <c r="AF709">
        <v>218.83969999999999</v>
      </c>
      <c r="AG709" s="12">
        <v>44488.395833333336</v>
      </c>
      <c r="AH709" s="8">
        <v>215.63419999999999</v>
      </c>
      <c r="AI709" s="13">
        <v>-1.46E-2</v>
      </c>
      <c r="AJ709">
        <v>-22315.25</v>
      </c>
      <c r="AK709" s="13">
        <v>-1.46E-2</v>
      </c>
      <c r="AL709">
        <v>6961.5510000000004</v>
      </c>
      <c r="AM709">
        <v>1523463.75</v>
      </c>
      <c r="AN709">
        <v>-2336481.33</v>
      </c>
      <c r="AO709">
        <v>65</v>
      </c>
      <c r="AP709">
        <v>-343.31</v>
      </c>
      <c r="AQ709" s="13">
        <v>-1.5299999999999999E-2</v>
      </c>
      <c r="AR709" s="13">
        <v>1.6500000000000001E-2</v>
      </c>
      <c r="AS709" t="s">
        <v>572</v>
      </c>
      <c r="AU709" s="2">
        <v>44488</v>
      </c>
      <c r="AV709" t="s">
        <v>168</v>
      </c>
      <c r="AW709">
        <v>5402.6</v>
      </c>
      <c r="AX709">
        <v>4885.3999999999996</v>
      </c>
      <c r="AZ709" s="2">
        <f t="shared" si="70"/>
        <v>44487</v>
      </c>
      <c r="BA709" t="s">
        <v>69</v>
      </c>
      <c r="BB709">
        <v>218.83969999999999</v>
      </c>
      <c r="BC709" s="8">
        <v>215.63419999999999</v>
      </c>
      <c r="BE709" t="str">
        <f t="shared" si="71"/>
        <v>BEL44487</v>
      </c>
      <c r="BF709">
        <v>1</v>
      </c>
      <c r="BH709" t="str">
        <f t="shared" si="72"/>
        <v>LTTS44488</v>
      </c>
      <c r="BI709">
        <v>1</v>
      </c>
      <c r="BL709" t="str">
        <f t="shared" si="73"/>
        <v>LTTS44488</v>
      </c>
      <c r="BM709">
        <v>1</v>
      </c>
      <c r="BN709">
        <f t="shared" si="74"/>
        <v>1</v>
      </c>
      <c r="BR709" t="str">
        <f t="shared" si="75"/>
        <v>BEL44487</v>
      </c>
      <c r="BS709">
        <v>1</v>
      </c>
      <c r="BT709">
        <f t="shared" si="76"/>
        <v>1</v>
      </c>
      <c r="BY709" s="12"/>
      <c r="CA709" s="12"/>
      <c r="CC709" s="13"/>
      <c r="CE709" s="13"/>
      <c r="CK709" s="13"/>
      <c r="CL709" s="13"/>
    </row>
    <row r="710" spans="1:90" x14ac:dyDescent="0.45">
      <c r="A710">
        <v>5</v>
      </c>
      <c r="B710" s="2">
        <v>44488</v>
      </c>
      <c r="C710" s="2">
        <v>44489</v>
      </c>
      <c r="D710" t="s">
        <v>27</v>
      </c>
      <c r="E710" t="s">
        <v>170</v>
      </c>
      <c r="F710" t="s">
        <v>482</v>
      </c>
      <c r="G710">
        <v>325</v>
      </c>
      <c r="H710">
        <v>650</v>
      </c>
      <c r="I710">
        <v>2</v>
      </c>
      <c r="J710">
        <v>3614.55</v>
      </c>
      <c r="K710">
        <v>2349457.5</v>
      </c>
      <c r="L710">
        <v>3394.5</v>
      </c>
      <c r="M710">
        <v>-143032.50000000012</v>
      </c>
      <c r="N710">
        <v>426.90635950000006</v>
      </c>
      <c r="O710">
        <v>-143459.40635950011</v>
      </c>
      <c r="P710">
        <v>2206425</v>
      </c>
      <c r="Q710" t="s">
        <v>93</v>
      </c>
      <c r="R710">
        <v>1</v>
      </c>
      <c r="S710">
        <v>0</v>
      </c>
      <c r="T710">
        <v>1</v>
      </c>
      <c r="U710">
        <v>0</v>
      </c>
      <c r="V710">
        <v>900</v>
      </c>
      <c r="W710">
        <v>300</v>
      </c>
      <c r="X710">
        <v>114000</v>
      </c>
      <c r="Y710">
        <v>92500</v>
      </c>
      <c r="Z710">
        <v>4000000</v>
      </c>
      <c r="AA710">
        <v>2</v>
      </c>
      <c r="AC710" t="s">
        <v>624</v>
      </c>
      <c r="AD710" t="s">
        <v>571</v>
      </c>
      <c r="AE710" s="12">
        <v>44488.486111111109</v>
      </c>
      <c r="AF710">
        <v>5948.2259999999997</v>
      </c>
      <c r="AG710" s="12">
        <v>44489.392361111109</v>
      </c>
      <c r="AH710" s="8">
        <v>5721.0079999999998</v>
      </c>
      <c r="AI710" s="13">
        <v>-3.8199999999999998E-2</v>
      </c>
      <c r="AJ710">
        <v>-58548.19</v>
      </c>
      <c r="AK710" s="13">
        <v>-3.8199999999999998E-2</v>
      </c>
      <c r="AL710">
        <v>257.67410000000001</v>
      </c>
      <c r="AM710">
        <v>1532703.75</v>
      </c>
      <c r="AN710">
        <v>-2395029.52</v>
      </c>
      <c r="AO710">
        <v>50</v>
      </c>
      <c r="AP710">
        <v>-1170.96</v>
      </c>
      <c r="AQ710" s="13">
        <v>-4.2599999999999999E-2</v>
      </c>
      <c r="AR710" s="13">
        <v>6.6E-3</v>
      </c>
      <c r="AS710" t="s">
        <v>572</v>
      </c>
      <c r="AU710" s="2">
        <v>44488</v>
      </c>
      <c r="AV710" t="s">
        <v>170</v>
      </c>
      <c r="AW710">
        <v>3614.55</v>
      </c>
      <c r="AX710">
        <v>3394.5</v>
      </c>
      <c r="AZ710" s="2">
        <f t="shared" si="70"/>
        <v>44488</v>
      </c>
      <c r="BA710" t="s">
        <v>153</v>
      </c>
      <c r="BB710">
        <v>5948.2259999999997</v>
      </c>
      <c r="BC710" s="8">
        <v>5721.0079999999998</v>
      </c>
      <c r="BE710" t="str">
        <f t="shared" si="71"/>
        <v>COFORGE44488</v>
      </c>
      <c r="BF710">
        <v>1</v>
      </c>
      <c r="BH710" t="str">
        <f t="shared" si="72"/>
        <v>MPHASIS44488</v>
      </c>
      <c r="BI710">
        <v>1</v>
      </c>
      <c r="BL710" t="str">
        <f t="shared" si="73"/>
        <v>MPHASIS44488</v>
      </c>
      <c r="BM710">
        <v>1</v>
      </c>
      <c r="BN710">
        <f t="shared" si="74"/>
        <v>1</v>
      </c>
      <c r="BR710" t="str">
        <f t="shared" si="75"/>
        <v>COFORGE44488</v>
      </c>
      <c r="BS710">
        <v>1</v>
      </c>
      <c r="BT710">
        <f t="shared" si="76"/>
        <v>1</v>
      </c>
      <c r="BY710" s="12"/>
      <c r="CA710" s="12"/>
      <c r="CC710" s="13"/>
      <c r="CE710" s="13"/>
      <c r="CK710" s="13"/>
      <c r="CL710" s="13"/>
    </row>
    <row r="711" spans="1:90" x14ac:dyDescent="0.45">
      <c r="A711">
        <v>6</v>
      </c>
      <c r="B711" s="2">
        <v>44488</v>
      </c>
      <c r="C711" s="2">
        <v>44489</v>
      </c>
      <c r="D711" t="s">
        <v>27</v>
      </c>
      <c r="E711" t="s">
        <v>36</v>
      </c>
      <c r="F711" t="s">
        <v>424</v>
      </c>
      <c r="G711">
        <v>275</v>
      </c>
      <c r="H711">
        <v>825</v>
      </c>
      <c r="I711">
        <v>3</v>
      </c>
      <c r="J711">
        <v>2399.4</v>
      </c>
      <c r="K711">
        <v>1979505</v>
      </c>
      <c r="L711">
        <v>2234.85</v>
      </c>
      <c r="M711">
        <v>-135753.75000000015</v>
      </c>
      <c r="N711">
        <v>365.21732874999998</v>
      </c>
      <c r="O711">
        <v>-136118.96732875015</v>
      </c>
      <c r="P711">
        <v>1843751.25</v>
      </c>
      <c r="Q711" t="s">
        <v>93</v>
      </c>
      <c r="R711">
        <v>2</v>
      </c>
      <c r="S711">
        <v>1</v>
      </c>
      <c r="T711">
        <v>1</v>
      </c>
      <c r="U711">
        <v>0</v>
      </c>
      <c r="V711">
        <v>900</v>
      </c>
      <c r="W711">
        <v>300</v>
      </c>
      <c r="X711">
        <v>114500</v>
      </c>
      <c r="Y711">
        <v>92500</v>
      </c>
      <c r="Z711">
        <v>4000000</v>
      </c>
      <c r="AA711">
        <v>2</v>
      </c>
      <c r="AC711" t="s">
        <v>731</v>
      </c>
      <c r="AD711" t="s">
        <v>571</v>
      </c>
      <c r="AE711" s="12">
        <v>44488.486111111109</v>
      </c>
      <c r="AF711">
        <v>304.81920000000002</v>
      </c>
      <c r="AG711" s="12">
        <v>44489.392361111109</v>
      </c>
      <c r="AH711" s="8">
        <v>254.66640000000001</v>
      </c>
      <c r="AI711" s="13">
        <v>-0.16450000000000001</v>
      </c>
      <c r="AJ711">
        <v>-252180.23</v>
      </c>
      <c r="AK711" s="13">
        <v>-0.16450000000000001</v>
      </c>
      <c r="AL711">
        <v>5028.2380000000003</v>
      </c>
      <c r="AM711">
        <v>1532703.75</v>
      </c>
      <c r="AN711">
        <v>-2647209.75</v>
      </c>
      <c r="AO711">
        <v>50</v>
      </c>
      <c r="AP711">
        <v>-5043.6000000000004</v>
      </c>
      <c r="AQ711" s="13">
        <v>-0.16600000000000001</v>
      </c>
      <c r="AR711" s="13">
        <v>4.1599999999999998E-2</v>
      </c>
      <c r="AS711" t="s">
        <v>572</v>
      </c>
      <c r="AU711" s="2">
        <v>44488</v>
      </c>
      <c r="AV711" t="s">
        <v>36</v>
      </c>
      <c r="AW711">
        <v>2399.4</v>
      </c>
      <c r="AX711">
        <v>2234.85</v>
      </c>
      <c r="AZ711" s="2">
        <f t="shared" si="70"/>
        <v>44488</v>
      </c>
      <c r="BA711" t="s">
        <v>182</v>
      </c>
      <c r="BB711">
        <v>304.81920000000002</v>
      </c>
      <c r="BC711" s="8">
        <v>254.66640000000001</v>
      </c>
      <c r="BE711" t="str">
        <f t="shared" si="71"/>
        <v>IEX44488</v>
      </c>
      <c r="BF711">
        <v>1</v>
      </c>
      <c r="BH711" t="str">
        <f t="shared" si="72"/>
        <v>SIEMENS44488</v>
      </c>
      <c r="BI711">
        <v>1</v>
      </c>
      <c r="BL711" t="str">
        <f t="shared" si="73"/>
        <v>SIEMENS44488</v>
      </c>
      <c r="BM711">
        <v>1</v>
      </c>
      <c r="BN711">
        <f t="shared" si="74"/>
        <v>1</v>
      </c>
      <c r="BR711" t="str">
        <f t="shared" si="75"/>
        <v>IEX44488</v>
      </c>
      <c r="BS711">
        <v>1</v>
      </c>
      <c r="BT711">
        <f t="shared" si="76"/>
        <v>1</v>
      </c>
      <c r="BY711" s="12"/>
      <c r="CA711" s="12"/>
      <c r="CC711" s="13"/>
      <c r="CE711" s="13"/>
      <c r="CK711" s="13"/>
      <c r="CL711" s="13"/>
    </row>
    <row r="712" spans="1:90" x14ac:dyDescent="0.45">
      <c r="A712">
        <v>1</v>
      </c>
      <c r="B712" s="2">
        <v>44489</v>
      </c>
      <c r="C712" s="2">
        <v>44490</v>
      </c>
      <c r="D712" t="s">
        <v>27</v>
      </c>
      <c r="E712" t="s">
        <v>59</v>
      </c>
      <c r="F712" t="s">
        <v>464</v>
      </c>
      <c r="G712">
        <v>11700</v>
      </c>
      <c r="H712">
        <v>23400</v>
      </c>
      <c r="I712">
        <v>2</v>
      </c>
      <c r="J712">
        <v>91.9</v>
      </c>
      <c r="K712">
        <v>2150460</v>
      </c>
      <c r="L712">
        <v>92.2</v>
      </c>
      <c r="M712">
        <v>7019.9999999999336</v>
      </c>
      <c r="N712">
        <v>411.93252400000006</v>
      </c>
      <c r="O712">
        <v>6608.0674759999338</v>
      </c>
      <c r="P712">
        <v>2157480</v>
      </c>
      <c r="Q712" t="s">
        <v>93</v>
      </c>
      <c r="R712">
        <v>2</v>
      </c>
      <c r="S712">
        <v>1</v>
      </c>
      <c r="T712">
        <v>2</v>
      </c>
      <c r="U712">
        <v>0</v>
      </c>
      <c r="V712">
        <v>900</v>
      </c>
      <c r="W712">
        <v>300</v>
      </c>
      <c r="X712">
        <v>114500</v>
      </c>
      <c r="Y712">
        <v>92500</v>
      </c>
      <c r="Z712">
        <v>4000000</v>
      </c>
      <c r="AA712">
        <v>2</v>
      </c>
      <c r="AC712" t="s">
        <v>676</v>
      </c>
      <c r="AD712" t="s">
        <v>571</v>
      </c>
      <c r="AE712" s="12">
        <v>44488.486111111109</v>
      </c>
      <c r="AF712">
        <v>6809.116</v>
      </c>
      <c r="AG712" s="12">
        <v>44489.392361111109</v>
      </c>
      <c r="AH712" s="8">
        <v>6563.2619999999997</v>
      </c>
      <c r="AI712" s="13">
        <v>-3.61E-2</v>
      </c>
      <c r="AJ712">
        <v>-55340.72</v>
      </c>
      <c r="AK712" s="13">
        <v>-3.61E-2</v>
      </c>
      <c r="AL712">
        <v>225.0959</v>
      </c>
      <c r="AM712">
        <v>1532703.75</v>
      </c>
      <c r="AN712">
        <v>-2702550.47</v>
      </c>
      <c r="AO712">
        <v>50</v>
      </c>
      <c r="AP712">
        <v>-1106.81</v>
      </c>
      <c r="AQ712" s="13">
        <v>-4.4499999999999998E-2</v>
      </c>
      <c r="AR712" s="13">
        <v>3.1699999999999999E-2</v>
      </c>
      <c r="AS712" t="s">
        <v>572</v>
      </c>
      <c r="AU712" s="2">
        <v>44489</v>
      </c>
      <c r="AV712" t="s">
        <v>59</v>
      </c>
      <c r="AW712">
        <v>91.9</v>
      </c>
      <c r="AX712">
        <v>92.2</v>
      </c>
      <c r="AZ712" s="2">
        <f t="shared" si="70"/>
        <v>44488</v>
      </c>
      <c r="BA712" t="s">
        <v>169</v>
      </c>
      <c r="BB712">
        <v>6809.116</v>
      </c>
      <c r="BC712" s="8">
        <v>6563.2619999999997</v>
      </c>
      <c r="BE712" t="str">
        <f t="shared" si="71"/>
        <v>LTI44488</v>
      </c>
      <c r="BF712">
        <v>1</v>
      </c>
      <c r="BH712" t="str">
        <f t="shared" si="72"/>
        <v>BANKBARODA44489</v>
      </c>
      <c r="BI712">
        <v>1</v>
      </c>
      <c r="BL712" t="str">
        <f t="shared" si="73"/>
        <v>BANKBARODA44489</v>
      </c>
      <c r="BM712">
        <v>1</v>
      </c>
      <c r="BN712">
        <f t="shared" si="74"/>
        <v>1</v>
      </c>
      <c r="BR712" t="str">
        <f t="shared" si="75"/>
        <v>LTI44488</v>
      </c>
      <c r="BS712">
        <v>1</v>
      </c>
      <c r="BT712">
        <f t="shared" si="76"/>
        <v>1</v>
      </c>
      <c r="BY712" s="12"/>
      <c r="CA712" s="12"/>
      <c r="CC712" s="13"/>
      <c r="CE712" s="13"/>
      <c r="CK712" s="13"/>
      <c r="CL712" s="13"/>
    </row>
    <row r="713" spans="1:90" x14ac:dyDescent="0.45">
      <c r="A713">
        <v>2</v>
      </c>
      <c r="B713" s="2">
        <v>44489</v>
      </c>
      <c r="C713" s="2">
        <v>44490</v>
      </c>
      <c r="D713" t="s">
        <v>27</v>
      </c>
      <c r="E713" t="s">
        <v>152</v>
      </c>
      <c r="F713" t="s">
        <v>509</v>
      </c>
      <c r="G713">
        <v>550</v>
      </c>
      <c r="H713">
        <v>1100</v>
      </c>
      <c r="I713">
        <v>2</v>
      </c>
      <c r="J713">
        <v>2181.9</v>
      </c>
      <c r="K713">
        <v>2400090</v>
      </c>
      <c r="L713">
        <v>2107.15</v>
      </c>
      <c r="M713">
        <v>-82225</v>
      </c>
      <c r="N713">
        <v>443.04999300000009</v>
      </c>
      <c r="O713">
        <v>-82668.049992999993</v>
      </c>
      <c r="P713">
        <v>2317865</v>
      </c>
      <c r="Q713" t="s">
        <v>93</v>
      </c>
      <c r="R713">
        <v>2</v>
      </c>
      <c r="S713">
        <v>2</v>
      </c>
      <c r="T713">
        <v>1</v>
      </c>
      <c r="U713">
        <v>0</v>
      </c>
      <c r="V713">
        <v>900</v>
      </c>
      <c r="W713">
        <v>300</v>
      </c>
      <c r="X713">
        <v>115000</v>
      </c>
      <c r="Y713">
        <v>92500</v>
      </c>
      <c r="Z713">
        <v>4000000</v>
      </c>
      <c r="AA713">
        <v>2</v>
      </c>
      <c r="AC713" t="s">
        <v>675</v>
      </c>
      <c r="AD713" t="s">
        <v>571</v>
      </c>
      <c r="AE713" s="12">
        <v>44488.486111111109</v>
      </c>
      <c r="AF713">
        <v>5405.3239999999996</v>
      </c>
      <c r="AG713" s="12">
        <v>44489.392361111109</v>
      </c>
      <c r="AH713" s="8">
        <v>4882.8590000000004</v>
      </c>
      <c r="AI713" s="13">
        <v>-9.6699999999999994E-2</v>
      </c>
      <c r="AJ713">
        <v>-148147.26999999999</v>
      </c>
      <c r="AK713" s="13">
        <v>-9.6699999999999994E-2</v>
      </c>
      <c r="AL713">
        <v>283.55439999999999</v>
      </c>
      <c r="AM713">
        <v>1532703.75</v>
      </c>
      <c r="AN713">
        <v>-2850697.74</v>
      </c>
      <c r="AO713">
        <v>50</v>
      </c>
      <c r="AP713">
        <v>-2962.95</v>
      </c>
      <c r="AQ713" s="13">
        <v>-0.14269999999999999</v>
      </c>
      <c r="AR713" s="13">
        <v>5.4999999999999997E-3</v>
      </c>
      <c r="AS713" t="s">
        <v>572</v>
      </c>
      <c r="AU713" s="2">
        <v>44489</v>
      </c>
      <c r="AV713" t="s">
        <v>152</v>
      </c>
      <c r="AW713">
        <v>2181.9</v>
      </c>
      <c r="AX713">
        <v>2107.15</v>
      </c>
      <c r="AZ713" s="2">
        <f t="shared" ref="AZ713:AZ776" si="77">DATE(YEAR(AE713),MONTH(AE713),DAY(AE713))</f>
        <v>44488</v>
      </c>
      <c r="BA713" t="s">
        <v>168</v>
      </c>
      <c r="BB713">
        <v>5405.3239999999996</v>
      </c>
      <c r="BC713" s="8">
        <v>4882.8590000000004</v>
      </c>
      <c r="BE713" t="str">
        <f t="shared" ref="BE713:BE776" si="78">CONCATENATE(BA713,AZ713)</f>
        <v>LTTS44488</v>
      </c>
      <c r="BF713">
        <v>1</v>
      </c>
      <c r="BH713" t="str">
        <f t="shared" ref="BH713:BH776" si="79">CONCATENATE(AV713,AU713)</f>
        <v>BATAINDIA44489</v>
      </c>
      <c r="BI713">
        <v>1</v>
      </c>
      <c r="BL713" t="str">
        <f t="shared" ref="BL713:BL776" si="80">CONCATENATE(AV713,AU713)</f>
        <v>BATAINDIA44489</v>
      </c>
      <c r="BM713">
        <v>1</v>
      </c>
      <c r="BN713">
        <f t="shared" ref="BN713:BN776" si="81">IFERROR(VLOOKUP(BL713,$BE$9:$BF$958,2,0),"ERROR")</f>
        <v>1</v>
      </c>
      <c r="BR713" t="str">
        <f t="shared" ref="BR713:BR776" si="82">CONCATENATE(BA713,AZ713)</f>
        <v>LTTS44488</v>
      </c>
      <c r="BS713">
        <v>1</v>
      </c>
      <c r="BT713">
        <f t="shared" ref="BT713:BT776" si="83">IFERROR(VLOOKUP(BR713,$BH$9:$BI$958,2,0),"ERROR")</f>
        <v>1</v>
      </c>
      <c r="BY713" s="12"/>
      <c r="CA713" s="12"/>
      <c r="CC713" s="13"/>
      <c r="CE713" s="13"/>
      <c r="CK713" s="13"/>
      <c r="CL713" s="13"/>
    </row>
    <row r="714" spans="1:90" x14ac:dyDescent="0.45">
      <c r="A714">
        <v>3</v>
      </c>
      <c r="B714" s="2">
        <v>44489</v>
      </c>
      <c r="C714" s="2">
        <v>44490</v>
      </c>
      <c r="D714" t="s">
        <v>27</v>
      </c>
      <c r="E714" t="s">
        <v>61</v>
      </c>
      <c r="F714" t="s">
        <v>524</v>
      </c>
      <c r="G714">
        <v>1886</v>
      </c>
      <c r="H714">
        <v>1886</v>
      </c>
      <c r="I714">
        <v>1</v>
      </c>
      <c r="J714">
        <v>710.45</v>
      </c>
      <c r="K714">
        <v>1339908.7000000002</v>
      </c>
      <c r="L714">
        <v>708</v>
      </c>
      <c r="M714">
        <v>-4620.7000000000862</v>
      </c>
      <c r="N714">
        <v>273.33681282000003</v>
      </c>
      <c r="O714">
        <v>-4894.0368128200862</v>
      </c>
      <c r="P714">
        <v>1335288</v>
      </c>
      <c r="Q714" t="s">
        <v>93</v>
      </c>
      <c r="R714">
        <v>2</v>
      </c>
      <c r="S714">
        <v>1</v>
      </c>
      <c r="T714">
        <v>1</v>
      </c>
      <c r="U714">
        <v>0</v>
      </c>
      <c r="V714">
        <v>900</v>
      </c>
      <c r="W714">
        <v>300</v>
      </c>
      <c r="X714">
        <v>114500</v>
      </c>
      <c r="Y714">
        <v>92500</v>
      </c>
      <c r="Z714">
        <v>4000000</v>
      </c>
      <c r="AA714">
        <v>2</v>
      </c>
      <c r="AC714" t="s">
        <v>677</v>
      </c>
      <c r="AD714" t="s">
        <v>571</v>
      </c>
      <c r="AE714" s="12">
        <v>44488.486111111109</v>
      </c>
      <c r="AF714">
        <v>3616.3679999999999</v>
      </c>
      <c r="AG714" s="12">
        <v>44489.392361111109</v>
      </c>
      <c r="AH714" s="8">
        <v>3392.8789999999999</v>
      </c>
      <c r="AI714" s="13">
        <v>-6.1800000000000001E-2</v>
      </c>
      <c r="AJ714">
        <v>-94720.02</v>
      </c>
      <c r="AK714" s="13">
        <v>-6.1800000000000001E-2</v>
      </c>
      <c r="AL714">
        <v>423.82409999999999</v>
      </c>
      <c r="AM714">
        <v>1532703.75</v>
      </c>
      <c r="AN714">
        <v>-2945417.77</v>
      </c>
      <c r="AO714">
        <v>50</v>
      </c>
      <c r="AP714">
        <v>-1894.4</v>
      </c>
      <c r="AQ714" s="13">
        <v>-6.8000000000000005E-2</v>
      </c>
      <c r="AR714" s="13">
        <v>1.4800000000000001E-2</v>
      </c>
      <c r="AS714" t="s">
        <v>572</v>
      </c>
      <c r="AU714" s="2">
        <v>44489</v>
      </c>
      <c r="AV714" t="s">
        <v>61</v>
      </c>
      <c r="AW714">
        <v>710.45</v>
      </c>
      <c r="AX714">
        <v>708</v>
      </c>
      <c r="AZ714" s="2">
        <f t="shared" si="77"/>
        <v>44488</v>
      </c>
      <c r="BA714" t="s">
        <v>170</v>
      </c>
      <c r="BB714">
        <v>3616.3679999999999</v>
      </c>
      <c r="BC714" s="8">
        <v>3392.8789999999999</v>
      </c>
      <c r="BE714" t="str">
        <f t="shared" si="78"/>
        <v>MPHASIS44488</v>
      </c>
      <c r="BF714">
        <v>1</v>
      </c>
      <c r="BH714" t="str">
        <f t="shared" si="79"/>
        <v>BHARTIARTL44489</v>
      </c>
      <c r="BI714">
        <v>1</v>
      </c>
      <c r="BL714" t="str">
        <f t="shared" si="80"/>
        <v>BHARTIARTL44489</v>
      </c>
      <c r="BM714">
        <v>1</v>
      </c>
      <c r="BN714">
        <f t="shared" si="81"/>
        <v>1</v>
      </c>
      <c r="BR714" t="str">
        <f t="shared" si="82"/>
        <v>MPHASIS44488</v>
      </c>
      <c r="BS714">
        <v>1</v>
      </c>
      <c r="BT714">
        <f t="shared" si="83"/>
        <v>1</v>
      </c>
      <c r="BY714" s="12"/>
      <c r="CA714" s="12"/>
      <c r="CC714" s="13"/>
      <c r="CE714" s="13"/>
      <c r="CK714" s="13"/>
      <c r="CL714" s="13"/>
    </row>
    <row r="715" spans="1:90" x14ac:dyDescent="0.45">
      <c r="A715">
        <v>4</v>
      </c>
      <c r="B715" s="2">
        <v>44489</v>
      </c>
      <c r="C715" s="2">
        <v>44490</v>
      </c>
      <c r="D715" t="s">
        <v>27</v>
      </c>
      <c r="E715" t="s">
        <v>124</v>
      </c>
      <c r="F715" t="s">
        <v>492</v>
      </c>
      <c r="G715">
        <v>5400</v>
      </c>
      <c r="H715">
        <v>10800</v>
      </c>
      <c r="I715">
        <v>2</v>
      </c>
      <c r="J715">
        <v>196.45</v>
      </c>
      <c r="K715">
        <v>2121660</v>
      </c>
      <c r="L715">
        <v>194.07499999999999</v>
      </c>
      <c r="M715">
        <v>-25650</v>
      </c>
      <c r="N715">
        <v>402.98888200000005</v>
      </c>
      <c r="O715">
        <v>-26052.988882000001</v>
      </c>
      <c r="P715">
        <v>2096009.9999999998</v>
      </c>
      <c r="Q715" t="s">
        <v>93</v>
      </c>
      <c r="R715">
        <v>2</v>
      </c>
      <c r="S715">
        <v>1</v>
      </c>
      <c r="T715">
        <v>2</v>
      </c>
      <c r="U715">
        <v>0</v>
      </c>
      <c r="V715">
        <v>900</v>
      </c>
      <c r="W715">
        <v>300</v>
      </c>
      <c r="X715">
        <v>114500</v>
      </c>
      <c r="Y715">
        <v>92500</v>
      </c>
      <c r="Z715">
        <v>4000000</v>
      </c>
      <c r="AA715">
        <v>2</v>
      </c>
      <c r="AC715" t="s">
        <v>620</v>
      </c>
      <c r="AD715" t="s">
        <v>571</v>
      </c>
      <c r="AE715" s="12">
        <v>44488.489583333336</v>
      </c>
      <c r="AF715">
        <v>2400.5889999999999</v>
      </c>
      <c r="AG715" s="12">
        <v>44489.392361111109</v>
      </c>
      <c r="AH715" s="8">
        <v>2233.7669999999998</v>
      </c>
      <c r="AI715" s="13">
        <v>-6.9500000000000006E-2</v>
      </c>
      <c r="AJ715">
        <v>-106586.08</v>
      </c>
      <c r="AK715" s="13">
        <v>-6.9500000000000006E-2</v>
      </c>
      <c r="AL715">
        <v>638.92100000000005</v>
      </c>
      <c r="AM715">
        <v>1533786.88</v>
      </c>
      <c r="AN715">
        <v>-3052003.85</v>
      </c>
      <c r="AO715">
        <v>49</v>
      </c>
      <c r="AP715">
        <v>-2175.23</v>
      </c>
      <c r="AQ715" s="13">
        <v>-6.9599999999999995E-2</v>
      </c>
      <c r="AR715" s="13">
        <v>1.8E-3</v>
      </c>
      <c r="AS715" t="s">
        <v>572</v>
      </c>
      <c r="AU715" s="2">
        <v>44489</v>
      </c>
      <c r="AV715" t="s">
        <v>124</v>
      </c>
      <c r="AW715">
        <v>196.45</v>
      </c>
      <c r="AX715">
        <v>194.07499999999999</v>
      </c>
      <c r="AZ715" s="2">
        <f t="shared" si="77"/>
        <v>44488</v>
      </c>
      <c r="BA715" t="s">
        <v>36</v>
      </c>
      <c r="BB715">
        <v>2400.5889999999999</v>
      </c>
      <c r="BC715" s="8">
        <v>2233.7669999999998</v>
      </c>
      <c r="BE715" t="str">
        <f t="shared" si="78"/>
        <v>SIEMENS44488</v>
      </c>
      <c r="BF715">
        <v>1</v>
      </c>
      <c r="BH715" t="str">
        <f t="shared" si="79"/>
        <v>CANBK44489</v>
      </c>
      <c r="BI715">
        <v>1</v>
      </c>
      <c r="BL715" t="str">
        <f t="shared" si="80"/>
        <v>CANBK44489</v>
      </c>
      <c r="BM715">
        <v>1</v>
      </c>
      <c r="BN715">
        <f t="shared" si="81"/>
        <v>1</v>
      </c>
      <c r="BR715" t="str">
        <f t="shared" si="82"/>
        <v>SIEMENS44488</v>
      </c>
      <c r="BS715">
        <v>1</v>
      </c>
      <c r="BT715">
        <f t="shared" si="83"/>
        <v>1</v>
      </c>
      <c r="BY715" s="12"/>
      <c r="CA715" s="12"/>
      <c r="CC715" s="13"/>
      <c r="CE715" s="13"/>
      <c r="CK715" s="13"/>
      <c r="CL715" s="13"/>
    </row>
    <row r="716" spans="1:90" x14ac:dyDescent="0.45">
      <c r="A716">
        <v>5</v>
      </c>
      <c r="B716" s="2">
        <v>44489</v>
      </c>
      <c r="C716" s="2">
        <v>44490</v>
      </c>
      <c r="D716" t="s">
        <v>27</v>
      </c>
      <c r="E716" t="s">
        <v>169</v>
      </c>
      <c r="F716" t="s">
        <v>481</v>
      </c>
      <c r="G716">
        <v>150</v>
      </c>
      <c r="H716">
        <v>300</v>
      </c>
      <c r="I716">
        <v>2</v>
      </c>
      <c r="J716">
        <v>7023.8</v>
      </c>
      <c r="K716">
        <v>2107140</v>
      </c>
      <c r="L716">
        <v>6808.55</v>
      </c>
      <c r="M716">
        <v>-64575</v>
      </c>
      <c r="N716">
        <v>395.68204300000002</v>
      </c>
      <c r="O716">
        <v>-64970.682043000001</v>
      </c>
      <c r="P716">
        <v>2042565</v>
      </c>
      <c r="Q716" t="s">
        <v>93</v>
      </c>
      <c r="R716">
        <v>1</v>
      </c>
      <c r="S716">
        <v>0</v>
      </c>
      <c r="T716">
        <v>2</v>
      </c>
      <c r="U716">
        <v>0</v>
      </c>
      <c r="V716">
        <v>900</v>
      </c>
      <c r="W716">
        <v>300</v>
      </c>
      <c r="X716">
        <v>114000</v>
      </c>
      <c r="Y716">
        <v>92500</v>
      </c>
      <c r="Z716">
        <v>4000000</v>
      </c>
      <c r="AA716">
        <v>2</v>
      </c>
      <c r="AC716" t="s">
        <v>722</v>
      </c>
      <c r="AD716" t="s">
        <v>571</v>
      </c>
      <c r="AE716" s="12">
        <v>44489.489583333336</v>
      </c>
      <c r="AF716">
        <v>711.06690000000003</v>
      </c>
      <c r="AG716" s="12">
        <v>44490.392361111109</v>
      </c>
      <c r="AH716" s="8">
        <v>707.65779999999995</v>
      </c>
      <c r="AI716" s="13">
        <v>-4.7999999999999996E-3</v>
      </c>
      <c r="AJ716">
        <v>-6668.71</v>
      </c>
      <c r="AK716" s="13">
        <v>-4.7999999999999996E-3</v>
      </c>
      <c r="AL716">
        <v>1956.1479999999999</v>
      </c>
      <c r="AM716">
        <v>1390952.25</v>
      </c>
      <c r="AN716">
        <v>-3058672.55</v>
      </c>
      <c r="AO716">
        <v>49</v>
      </c>
      <c r="AP716">
        <v>-136.1</v>
      </c>
      <c r="AQ716" s="13">
        <v>-1.6899999999999998E-2</v>
      </c>
      <c r="AR716" s="13">
        <v>5.4999999999999997E-3</v>
      </c>
      <c r="AS716" t="s">
        <v>572</v>
      </c>
      <c r="AU716" s="2">
        <v>44489</v>
      </c>
      <c r="AV716" t="s">
        <v>169</v>
      </c>
      <c r="AW716">
        <v>7023.8</v>
      </c>
      <c r="AX716">
        <v>6808.55</v>
      </c>
      <c r="AZ716" s="2">
        <f t="shared" si="77"/>
        <v>44489</v>
      </c>
      <c r="BA716" t="s">
        <v>61</v>
      </c>
      <c r="BB716">
        <v>711.06690000000003</v>
      </c>
      <c r="BC716" s="8">
        <v>707.65779999999995</v>
      </c>
      <c r="BE716" t="str">
        <f t="shared" si="78"/>
        <v>BHARTIARTL44489</v>
      </c>
      <c r="BF716">
        <v>1</v>
      </c>
      <c r="BH716" t="str">
        <f t="shared" si="79"/>
        <v>LTI44489</v>
      </c>
      <c r="BI716">
        <v>1</v>
      </c>
      <c r="BL716" t="str">
        <f t="shared" si="80"/>
        <v>LTI44489</v>
      </c>
      <c r="BM716">
        <v>1</v>
      </c>
      <c r="BN716">
        <f t="shared" si="81"/>
        <v>1</v>
      </c>
      <c r="BR716" t="str">
        <f t="shared" si="82"/>
        <v>BHARTIARTL44489</v>
      </c>
      <c r="BS716">
        <v>1</v>
      </c>
      <c r="BT716">
        <f t="shared" si="83"/>
        <v>1</v>
      </c>
      <c r="BY716" s="12"/>
      <c r="CA716" s="12"/>
      <c r="CC716" s="13"/>
      <c r="CE716" s="13"/>
      <c r="CK716" s="13"/>
      <c r="CL716" s="13"/>
    </row>
    <row r="717" spans="1:90" x14ac:dyDescent="0.45">
      <c r="A717">
        <v>6</v>
      </c>
      <c r="B717" s="2">
        <v>44489</v>
      </c>
      <c r="C717" s="2">
        <v>44490</v>
      </c>
      <c r="D717" t="s">
        <v>27</v>
      </c>
      <c r="E717" t="s">
        <v>82</v>
      </c>
      <c r="F717" t="s">
        <v>453</v>
      </c>
      <c r="G717">
        <v>1500</v>
      </c>
      <c r="H717">
        <v>3000</v>
      </c>
      <c r="I717">
        <v>2</v>
      </c>
      <c r="J717">
        <v>506.6</v>
      </c>
      <c r="K717">
        <v>1519800</v>
      </c>
      <c r="L717">
        <v>503.7</v>
      </c>
      <c r="M717">
        <v>-8700.0000000001019</v>
      </c>
      <c r="N717">
        <v>303.26614000000001</v>
      </c>
      <c r="O717">
        <v>-9003.2661400001016</v>
      </c>
      <c r="P717">
        <v>1511100</v>
      </c>
      <c r="Q717" t="s">
        <v>93</v>
      </c>
      <c r="R717">
        <v>2</v>
      </c>
      <c r="S717">
        <v>1</v>
      </c>
      <c r="T717">
        <v>1</v>
      </c>
      <c r="U717">
        <v>0</v>
      </c>
      <c r="V717">
        <v>900</v>
      </c>
      <c r="W717">
        <v>300</v>
      </c>
      <c r="X717">
        <v>114500</v>
      </c>
      <c r="Y717">
        <v>92500</v>
      </c>
      <c r="Z717">
        <v>4000000</v>
      </c>
      <c r="AA717">
        <v>2</v>
      </c>
      <c r="AC717" t="s">
        <v>651</v>
      </c>
      <c r="AD717" t="s">
        <v>571</v>
      </c>
      <c r="AE717" s="12">
        <v>44489.489583333336</v>
      </c>
      <c r="AF717">
        <v>506.9658</v>
      </c>
      <c r="AG717" s="12">
        <v>44490.392361111109</v>
      </c>
      <c r="AH717" s="8">
        <v>503.42970000000003</v>
      </c>
      <c r="AI717" s="13">
        <v>-7.0000000000000001E-3</v>
      </c>
      <c r="AJ717">
        <v>-9701.93</v>
      </c>
      <c r="AK717" s="13">
        <v>-7.0000000000000001E-3</v>
      </c>
      <c r="AL717">
        <v>2743.681</v>
      </c>
      <c r="AM717">
        <v>1390952.38</v>
      </c>
      <c r="AN717">
        <v>-3068374.48</v>
      </c>
      <c r="AO717">
        <v>49</v>
      </c>
      <c r="AP717">
        <v>-198</v>
      </c>
      <c r="AQ717" s="13">
        <v>-2.0199999999999999E-2</v>
      </c>
      <c r="AR717" s="13">
        <v>1.6000000000000001E-3</v>
      </c>
      <c r="AS717" t="s">
        <v>572</v>
      </c>
      <c r="AU717" s="2">
        <v>44489</v>
      </c>
      <c r="AV717" t="s">
        <v>82</v>
      </c>
      <c r="AW717">
        <v>506.6</v>
      </c>
      <c r="AX717">
        <v>503.7</v>
      </c>
      <c r="AZ717" s="2">
        <f t="shared" si="77"/>
        <v>44489</v>
      </c>
      <c r="BA717" t="s">
        <v>82</v>
      </c>
      <c r="BB717">
        <v>506.9658</v>
      </c>
      <c r="BC717" s="8">
        <v>503.42970000000003</v>
      </c>
      <c r="BE717" t="str">
        <f t="shared" si="78"/>
        <v>SBIN44489</v>
      </c>
      <c r="BF717">
        <v>1</v>
      </c>
      <c r="BH717" t="str">
        <f t="shared" si="79"/>
        <v>SBIN44489</v>
      </c>
      <c r="BI717">
        <v>1</v>
      </c>
      <c r="BL717" t="str">
        <f t="shared" si="80"/>
        <v>SBIN44489</v>
      </c>
      <c r="BM717">
        <v>1</v>
      </c>
      <c r="BN717">
        <f t="shared" si="81"/>
        <v>1</v>
      </c>
      <c r="BR717" t="str">
        <f t="shared" si="82"/>
        <v>SBIN44489</v>
      </c>
      <c r="BS717">
        <v>1</v>
      </c>
      <c r="BT717">
        <f t="shared" si="83"/>
        <v>1</v>
      </c>
      <c r="BY717" s="12"/>
      <c r="CA717" s="12"/>
      <c r="CC717" s="13"/>
      <c r="CE717" s="13"/>
      <c r="CK717" s="13"/>
      <c r="CL717" s="13"/>
    </row>
    <row r="718" spans="1:90" x14ac:dyDescent="0.45">
      <c r="A718">
        <v>1</v>
      </c>
      <c r="B718" s="2">
        <v>44490</v>
      </c>
      <c r="C718" s="2">
        <v>44491</v>
      </c>
      <c r="D718" t="s">
        <v>27</v>
      </c>
      <c r="E718" t="s">
        <v>180</v>
      </c>
      <c r="F718" t="s">
        <v>525</v>
      </c>
      <c r="G718">
        <v>675</v>
      </c>
      <c r="H718">
        <v>3375</v>
      </c>
      <c r="I718">
        <v>5</v>
      </c>
      <c r="J718">
        <v>571.54999999999995</v>
      </c>
      <c r="K718">
        <v>1928981.2499999998</v>
      </c>
      <c r="L718">
        <v>557.70000000000005</v>
      </c>
      <c r="M718">
        <v>-46743.749999999694</v>
      </c>
      <c r="N718">
        <v>367.75935625000005</v>
      </c>
      <c r="O718">
        <v>-47111.509356249691</v>
      </c>
      <c r="P718">
        <v>1882237.5000000002</v>
      </c>
      <c r="Q718" t="s">
        <v>93</v>
      </c>
      <c r="R718">
        <v>1</v>
      </c>
      <c r="S718">
        <v>0</v>
      </c>
      <c r="T718">
        <v>1</v>
      </c>
      <c r="U718">
        <v>0</v>
      </c>
      <c r="V718">
        <v>900</v>
      </c>
      <c r="W718">
        <v>300</v>
      </c>
      <c r="X718">
        <v>114000</v>
      </c>
      <c r="Y718">
        <v>92500</v>
      </c>
      <c r="Z718">
        <v>4000000</v>
      </c>
      <c r="AA718">
        <v>2</v>
      </c>
      <c r="AC718" t="s">
        <v>689</v>
      </c>
      <c r="AD718" t="s">
        <v>571</v>
      </c>
      <c r="AE718" s="12">
        <v>44489.486111111109</v>
      </c>
      <c r="AF718">
        <v>195.5977</v>
      </c>
      <c r="AG718" s="12">
        <v>44490.395833333336</v>
      </c>
      <c r="AH718" s="8">
        <v>193.85599999999999</v>
      </c>
      <c r="AI718" s="13">
        <v>-8.8999999999999999E-3</v>
      </c>
      <c r="AJ718">
        <v>-12373.69</v>
      </c>
      <c r="AK718" s="13">
        <v>-8.8999999999999999E-3</v>
      </c>
      <c r="AL718">
        <v>7104.3729999999996</v>
      </c>
      <c r="AM718">
        <v>1389599.25</v>
      </c>
      <c r="AN718">
        <v>-3080748.17</v>
      </c>
      <c r="AO718">
        <v>51</v>
      </c>
      <c r="AP718">
        <v>-242.62</v>
      </c>
      <c r="AQ718" s="13">
        <v>-2.0199999999999999E-2</v>
      </c>
      <c r="AR718" s="13">
        <v>1.23E-2</v>
      </c>
      <c r="AS718" t="s">
        <v>572</v>
      </c>
      <c r="AU718" s="2">
        <v>44490</v>
      </c>
      <c r="AV718" t="s">
        <v>180</v>
      </c>
      <c r="AW718">
        <v>571.54999999999995</v>
      </c>
      <c r="AX718">
        <v>557.70000000000005</v>
      </c>
      <c r="AZ718" s="2">
        <f t="shared" si="77"/>
        <v>44489</v>
      </c>
      <c r="BA718" t="s">
        <v>124</v>
      </c>
      <c r="BB718">
        <v>195.5977</v>
      </c>
      <c r="BC718" s="8">
        <v>193.85599999999999</v>
      </c>
      <c r="BE718" t="str">
        <f t="shared" si="78"/>
        <v>CANBK44489</v>
      </c>
      <c r="BF718">
        <v>1</v>
      </c>
      <c r="BH718" t="str">
        <f t="shared" si="79"/>
        <v>STAR44490</v>
      </c>
      <c r="BI718">
        <v>1</v>
      </c>
      <c r="BL718" t="str">
        <f t="shared" si="80"/>
        <v>STAR44490</v>
      </c>
      <c r="BM718">
        <v>1</v>
      </c>
      <c r="BN718">
        <f t="shared" si="81"/>
        <v>1</v>
      </c>
      <c r="BR718" t="str">
        <f t="shared" si="82"/>
        <v>CANBK44489</v>
      </c>
      <c r="BS718">
        <v>1</v>
      </c>
      <c r="BT718">
        <f t="shared" si="83"/>
        <v>1</v>
      </c>
      <c r="BY718" s="12"/>
      <c r="CA718" s="12"/>
      <c r="CC718" s="13"/>
      <c r="CE718" s="13"/>
      <c r="CK718" s="13"/>
      <c r="CL718" s="13"/>
    </row>
    <row r="719" spans="1:90" x14ac:dyDescent="0.45">
      <c r="A719">
        <v>1</v>
      </c>
      <c r="B719" s="2">
        <v>44491</v>
      </c>
      <c r="C719" s="2">
        <v>44494</v>
      </c>
      <c r="D719" t="s">
        <v>27</v>
      </c>
      <c r="E719" t="s">
        <v>39</v>
      </c>
      <c r="F719" t="s">
        <v>458</v>
      </c>
      <c r="G719">
        <v>750</v>
      </c>
      <c r="H719">
        <v>750</v>
      </c>
      <c r="I719">
        <v>1</v>
      </c>
      <c r="J719">
        <v>1596.65</v>
      </c>
      <c r="K719">
        <v>1197487.5</v>
      </c>
      <c r="L719">
        <v>1526</v>
      </c>
      <c r="M719">
        <v>-52987.500000000065</v>
      </c>
      <c r="N719">
        <v>243.21264249999999</v>
      </c>
      <c r="O719">
        <v>-53230.712642500068</v>
      </c>
      <c r="P719">
        <v>1144500</v>
      </c>
      <c r="Q719" t="s">
        <v>93</v>
      </c>
      <c r="R719">
        <v>1</v>
      </c>
      <c r="S719">
        <v>0</v>
      </c>
      <c r="T719">
        <v>2</v>
      </c>
      <c r="U719">
        <v>0</v>
      </c>
      <c r="V719">
        <v>900</v>
      </c>
      <c r="W719">
        <v>300</v>
      </c>
      <c r="X719">
        <v>114000</v>
      </c>
      <c r="Y719">
        <v>92500</v>
      </c>
      <c r="Z719">
        <v>4000000</v>
      </c>
      <c r="AA719">
        <v>2</v>
      </c>
      <c r="AC719" t="s">
        <v>661</v>
      </c>
      <c r="AD719" t="s">
        <v>571</v>
      </c>
      <c r="AE719" s="12">
        <v>44489.489583333336</v>
      </c>
      <c r="AF719">
        <v>91.937740000000005</v>
      </c>
      <c r="AG719" s="12">
        <v>44490.395833333336</v>
      </c>
      <c r="AH719" s="8">
        <v>92.057850000000002</v>
      </c>
      <c r="AI719" s="13">
        <v>1.2999999999999999E-3</v>
      </c>
      <c r="AJ719">
        <v>1818.54</v>
      </c>
      <c r="AK719" s="13">
        <v>1.2999999999999999E-3</v>
      </c>
      <c r="AL719">
        <v>15129.29</v>
      </c>
      <c r="AM719">
        <v>1390952.38</v>
      </c>
      <c r="AN719">
        <v>-3078929.63</v>
      </c>
      <c r="AO719">
        <v>50</v>
      </c>
      <c r="AP719">
        <v>36.369999999999997</v>
      </c>
      <c r="AQ719" s="13">
        <v>-2.2700000000000001E-2</v>
      </c>
      <c r="AR719" s="13">
        <v>2.35E-2</v>
      </c>
      <c r="AS719" t="s">
        <v>572</v>
      </c>
      <c r="AU719" s="2">
        <v>44491</v>
      </c>
      <c r="AV719" t="s">
        <v>39</v>
      </c>
      <c r="AW719">
        <v>1596.65</v>
      </c>
      <c r="AX719">
        <v>1526</v>
      </c>
      <c r="AZ719" s="2">
        <f t="shared" si="77"/>
        <v>44489</v>
      </c>
      <c r="BA719" t="s">
        <v>59</v>
      </c>
      <c r="BB719">
        <v>91.937740000000005</v>
      </c>
      <c r="BC719" s="8">
        <v>92.057850000000002</v>
      </c>
      <c r="BE719" t="str">
        <f t="shared" si="78"/>
        <v>BANKBARODA44489</v>
      </c>
      <c r="BF719">
        <v>1</v>
      </c>
      <c r="BH719" t="str">
        <f t="shared" si="79"/>
        <v>MUTHOOTFIN44491</v>
      </c>
      <c r="BI719">
        <v>1</v>
      </c>
      <c r="BL719" t="str">
        <f t="shared" si="80"/>
        <v>MUTHOOTFIN44491</v>
      </c>
      <c r="BM719">
        <v>1</v>
      </c>
      <c r="BN719">
        <f t="shared" si="81"/>
        <v>1</v>
      </c>
      <c r="BR719" t="str">
        <f t="shared" si="82"/>
        <v>BANKBARODA44489</v>
      </c>
      <c r="BS719">
        <v>1</v>
      </c>
      <c r="BT719">
        <f t="shared" si="83"/>
        <v>1</v>
      </c>
      <c r="BY719" s="12"/>
      <c r="CA719" s="12"/>
      <c r="CC719" s="13"/>
      <c r="CE719" s="13"/>
      <c r="CK719" s="13"/>
      <c r="CL719" s="13"/>
    </row>
    <row r="720" spans="1:90" x14ac:dyDescent="0.45">
      <c r="A720">
        <v>1</v>
      </c>
      <c r="B720" s="2">
        <v>44494</v>
      </c>
      <c r="C720" s="2">
        <v>44495</v>
      </c>
      <c r="D720" t="s">
        <v>27</v>
      </c>
      <c r="E720" t="s">
        <v>195</v>
      </c>
      <c r="F720" t="s">
        <v>545</v>
      </c>
      <c r="G720">
        <v>1375</v>
      </c>
      <c r="H720">
        <v>2750</v>
      </c>
      <c r="I720">
        <v>2</v>
      </c>
      <c r="J720">
        <v>845.2</v>
      </c>
      <c r="K720">
        <v>2324300</v>
      </c>
      <c r="L720">
        <v>834.75</v>
      </c>
      <c r="M720">
        <v>-28737.500000000124</v>
      </c>
      <c r="N720">
        <v>436.89086749999996</v>
      </c>
      <c r="O720">
        <v>-29174.390867500122</v>
      </c>
      <c r="P720">
        <v>2295562.5</v>
      </c>
      <c r="Q720" t="s">
        <v>93</v>
      </c>
      <c r="R720">
        <v>2</v>
      </c>
      <c r="S720">
        <v>2</v>
      </c>
      <c r="T720">
        <v>1</v>
      </c>
      <c r="U720">
        <v>0</v>
      </c>
      <c r="V720">
        <v>900</v>
      </c>
      <c r="W720">
        <v>300</v>
      </c>
      <c r="X720">
        <v>103500</v>
      </c>
      <c r="Y720">
        <v>92500</v>
      </c>
      <c r="Z720">
        <v>4000000</v>
      </c>
      <c r="AA720">
        <v>2</v>
      </c>
      <c r="AC720" t="s">
        <v>676</v>
      </c>
      <c r="AD720" t="s">
        <v>571</v>
      </c>
      <c r="AE720" s="12">
        <v>44489.489583333336</v>
      </c>
      <c r="AF720">
        <v>7098.5969999999998</v>
      </c>
      <c r="AG720" s="12">
        <v>44490.395833333336</v>
      </c>
      <c r="AH720" s="8">
        <v>6801.741</v>
      </c>
      <c r="AI720" s="13">
        <v>-4.1799999999999997E-2</v>
      </c>
      <c r="AJ720">
        <v>-58168.19</v>
      </c>
      <c r="AK720" s="13">
        <v>-4.1799999999999997E-2</v>
      </c>
      <c r="AL720">
        <v>195.94749999999999</v>
      </c>
      <c r="AM720">
        <v>1390952.38</v>
      </c>
      <c r="AN720">
        <v>-3137097.82</v>
      </c>
      <c r="AO720">
        <v>50</v>
      </c>
      <c r="AP720">
        <v>-1163.3599999999999</v>
      </c>
      <c r="AQ720" s="13">
        <v>-4.3299999999999998E-2</v>
      </c>
      <c r="AR720" s="13">
        <v>7.1999999999999998E-3</v>
      </c>
      <c r="AS720" t="s">
        <v>572</v>
      </c>
      <c r="AU720" s="2">
        <v>44494</v>
      </c>
      <c r="AV720" t="s">
        <v>195</v>
      </c>
      <c r="AW720">
        <v>845.2</v>
      </c>
      <c r="AX720">
        <v>834.75</v>
      </c>
      <c r="AZ720" s="2">
        <f t="shared" si="77"/>
        <v>44489</v>
      </c>
      <c r="BA720" t="s">
        <v>169</v>
      </c>
      <c r="BB720">
        <v>7098.5969999999998</v>
      </c>
      <c r="BC720" s="8">
        <v>6801.741</v>
      </c>
      <c r="BE720" t="str">
        <f t="shared" si="78"/>
        <v>LTI44489</v>
      </c>
      <c r="BF720">
        <v>1</v>
      </c>
      <c r="BH720" t="str">
        <f t="shared" si="79"/>
        <v>ICICIBANK44494</v>
      </c>
      <c r="BI720">
        <v>1</v>
      </c>
      <c r="BL720" t="str">
        <f t="shared" si="80"/>
        <v>ICICIBANK44494</v>
      </c>
      <c r="BM720">
        <v>1</v>
      </c>
      <c r="BN720">
        <f t="shared" si="81"/>
        <v>1</v>
      </c>
      <c r="BR720" t="str">
        <f t="shared" si="82"/>
        <v>LTI44489</v>
      </c>
      <c r="BS720">
        <v>1</v>
      </c>
      <c r="BT720">
        <f t="shared" si="83"/>
        <v>1</v>
      </c>
      <c r="BY720" s="12"/>
      <c r="CA720" s="12"/>
      <c r="CC720" s="13"/>
      <c r="CE720" s="13"/>
      <c r="CK720" s="13"/>
      <c r="CL720" s="13"/>
    </row>
    <row r="721" spans="1:90" x14ac:dyDescent="0.45">
      <c r="A721">
        <v>1</v>
      </c>
      <c r="B721" s="2">
        <v>44495</v>
      </c>
      <c r="C721" s="2">
        <v>44496</v>
      </c>
      <c r="D721" t="s">
        <v>27</v>
      </c>
      <c r="E721" t="s">
        <v>166</v>
      </c>
      <c r="F721" t="s">
        <v>477</v>
      </c>
      <c r="G721">
        <v>500</v>
      </c>
      <c r="H721">
        <v>1500</v>
      </c>
      <c r="I721">
        <v>3</v>
      </c>
      <c r="J721">
        <v>1254.1500000000001</v>
      </c>
      <c r="K721">
        <v>1881225.0000000002</v>
      </c>
      <c r="L721">
        <v>1276.0999999999999</v>
      </c>
      <c r="M721">
        <v>32924.999999999724</v>
      </c>
      <c r="N721">
        <v>369.60572500000001</v>
      </c>
      <c r="O721">
        <v>32555.394274999722</v>
      </c>
      <c r="P721">
        <v>1914149.9999999998</v>
      </c>
      <c r="Q721" t="s">
        <v>93</v>
      </c>
      <c r="R721">
        <v>1</v>
      </c>
      <c r="S721">
        <v>0</v>
      </c>
      <c r="T721">
        <v>1</v>
      </c>
      <c r="U721">
        <v>0</v>
      </c>
      <c r="V721">
        <v>900</v>
      </c>
      <c r="W721">
        <v>300</v>
      </c>
      <c r="X721">
        <v>114000</v>
      </c>
      <c r="Y721">
        <v>92500</v>
      </c>
      <c r="Z721">
        <v>4000000</v>
      </c>
      <c r="AA721">
        <v>2</v>
      </c>
      <c r="AC721" t="s">
        <v>707</v>
      </c>
      <c r="AD721" t="s">
        <v>571</v>
      </c>
      <c r="AE721" s="12">
        <v>44489.496527777781</v>
      </c>
      <c r="AF721">
        <v>2181.6799999999998</v>
      </c>
      <c r="AG721" s="12">
        <v>44490.395833333336</v>
      </c>
      <c r="AH721" s="8">
        <v>2092.6550000000002</v>
      </c>
      <c r="AI721" s="13">
        <v>-4.0800000000000003E-2</v>
      </c>
      <c r="AJ721">
        <v>-56390.62</v>
      </c>
      <c r="AK721" s="13">
        <v>-4.0800000000000003E-2</v>
      </c>
      <c r="AL721">
        <v>633.42460000000005</v>
      </c>
      <c r="AM721">
        <v>1381929.5</v>
      </c>
      <c r="AN721">
        <v>-3193488.44</v>
      </c>
      <c r="AO721">
        <v>48</v>
      </c>
      <c r="AP721">
        <v>-1174.8</v>
      </c>
      <c r="AQ721" s="13">
        <v>-4.4200000000000003E-2</v>
      </c>
      <c r="AR721" s="13">
        <v>6.9999999999999999E-4</v>
      </c>
      <c r="AS721" t="s">
        <v>572</v>
      </c>
      <c r="AU721" s="2">
        <v>44495</v>
      </c>
      <c r="AV721" t="s">
        <v>166</v>
      </c>
      <c r="AW721">
        <v>1254.1500000000001</v>
      </c>
      <c r="AX721">
        <v>1276.0999999999999</v>
      </c>
      <c r="AZ721" s="2">
        <f t="shared" si="77"/>
        <v>44489</v>
      </c>
      <c r="BA721" t="s">
        <v>152</v>
      </c>
      <c r="BB721">
        <v>2181.6799999999998</v>
      </c>
      <c r="BC721" s="8">
        <v>2092.6550000000002</v>
      </c>
      <c r="BE721" t="str">
        <f t="shared" si="78"/>
        <v>BATAINDIA44489</v>
      </c>
      <c r="BF721">
        <v>1</v>
      </c>
      <c r="BH721" t="str">
        <f t="shared" si="79"/>
        <v>AUBANK44495</v>
      </c>
      <c r="BI721">
        <v>1</v>
      </c>
      <c r="BL721" t="str">
        <f t="shared" si="80"/>
        <v>AUBANK44495</v>
      </c>
      <c r="BM721">
        <v>1</v>
      </c>
      <c r="BN721">
        <f t="shared" si="81"/>
        <v>1</v>
      </c>
      <c r="BR721" t="str">
        <f t="shared" si="82"/>
        <v>BATAINDIA44489</v>
      </c>
      <c r="BS721">
        <v>1</v>
      </c>
      <c r="BT721">
        <f t="shared" si="83"/>
        <v>1</v>
      </c>
      <c r="BY721" s="12"/>
      <c r="CA721" s="12"/>
      <c r="CC721" s="13"/>
      <c r="CE721" s="13"/>
      <c r="CK721" s="13"/>
      <c r="CL721" s="13"/>
    </row>
    <row r="722" spans="1:90" x14ac:dyDescent="0.45">
      <c r="A722">
        <v>2</v>
      </c>
      <c r="B722" s="2">
        <v>44495</v>
      </c>
      <c r="C722" s="2">
        <v>44496</v>
      </c>
      <c r="D722" t="s">
        <v>27</v>
      </c>
      <c r="E722" t="s">
        <v>59</v>
      </c>
      <c r="F722" t="s">
        <v>464</v>
      </c>
      <c r="G722">
        <v>11700</v>
      </c>
      <c r="H722">
        <v>11700</v>
      </c>
      <c r="I722">
        <v>1</v>
      </c>
      <c r="J722">
        <v>101.3</v>
      </c>
      <c r="K722">
        <v>1185210</v>
      </c>
      <c r="L722">
        <v>99.2</v>
      </c>
      <c r="M722">
        <v>-24569.999999999935</v>
      </c>
      <c r="N722">
        <v>244.67611000000005</v>
      </c>
      <c r="O722">
        <v>-24814.676109999935</v>
      </c>
      <c r="P722">
        <v>1160640</v>
      </c>
      <c r="Q722" t="s">
        <v>93</v>
      </c>
      <c r="R722">
        <v>1</v>
      </c>
      <c r="S722">
        <v>0</v>
      </c>
      <c r="T722">
        <v>1</v>
      </c>
      <c r="U722">
        <v>0</v>
      </c>
      <c r="V722">
        <v>900</v>
      </c>
      <c r="W722">
        <v>300</v>
      </c>
      <c r="X722">
        <v>114000</v>
      </c>
      <c r="Y722">
        <v>92500</v>
      </c>
      <c r="Z722">
        <v>4000000</v>
      </c>
      <c r="AA722">
        <v>2</v>
      </c>
      <c r="AC722" t="s">
        <v>723</v>
      </c>
      <c r="AD722" t="s">
        <v>571</v>
      </c>
      <c r="AE722" s="12">
        <v>44490.489583333336</v>
      </c>
      <c r="AF722">
        <v>571.28549999999996</v>
      </c>
      <c r="AG722" s="12">
        <v>44491.392361111109</v>
      </c>
      <c r="AH722" s="8">
        <v>557.44449999999995</v>
      </c>
      <c r="AI722" s="13">
        <v>-2.4199999999999999E-2</v>
      </c>
      <c r="AJ722">
        <v>-32981.379999999997</v>
      </c>
      <c r="AK722" s="13">
        <v>-2.4199999999999999E-2</v>
      </c>
      <c r="AL722">
        <v>2382.8760000000002</v>
      </c>
      <c r="AM722">
        <v>1361302.25</v>
      </c>
      <c r="AN722">
        <v>-3226469.82</v>
      </c>
      <c r="AO722">
        <v>49</v>
      </c>
      <c r="AP722">
        <v>-673.09</v>
      </c>
      <c r="AQ722" s="13">
        <v>-3.0300000000000001E-2</v>
      </c>
      <c r="AR722" s="13">
        <v>1.44E-2</v>
      </c>
      <c r="AS722" t="s">
        <v>572</v>
      </c>
      <c r="AU722" s="2">
        <v>44495</v>
      </c>
      <c r="AV722" t="s">
        <v>59</v>
      </c>
      <c r="AW722">
        <v>101.3</v>
      </c>
      <c r="AX722">
        <v>99.2</v>
      </c>
      <c r="AZ722" s="2">
        <f t="shared" si="77"/>
        <v>44490</v>
      </c>
      <c r="BA722" t="s">
        <v>180</v>
      </c>
      <c r="BB722">
        <v>571.28549999999996</v>
      </c>
      <c r="BC722" s="8">
        <v>557.44449999999995</v>
      </c>
      <c r="BE722" t="str">
        <f t="shared" si="78"/>
        <v>STAR44490</v>
      </c>
      <c r="BF722">
        <v>1</v>
      </c>
      <c r="BH722" t="str">
        <f t="shared" si="79"/>
        <v>BANKBARODA44495</v>
      </c>
      <c r="BI722">
        <v>1</v>
      </c>
      <c r="BL722" t="str">
        <f t="shared" si="80"/>
        <v>BANKBARODA44495</v>
      </c>
      <c r="BM722">
        <v>1</v>
      </c>
      <c r="BN722">
        <f t="shared" si="81"/>
        <v>1</v>
      </c>
      <c r="BR722" t="str">
        <f t="shared" si="82"/>
        <v>STAR44490</v>
      </c>
      <c r="BS722">
        <v>1</v>
      </c>
      <c r="BT722">
        <f t="shared" si="83"/>
        <v>1</v>
      </c>
      <c r="BY722" s="12"/>
      <c r="CA722" s="12"/>
      <c r="CC722" s="13"/>
      <c r="CE722" s="13"/>
      <c r="CK722" s="13"/>
      <c r="CL722" s="13"/>
    </row>
    <row r="723" spans="1:90" x14ac:dyDescent="0.45">
      <c r="A723">
        <v>3</v>
      </c>
      <c r="B723" s="2">
        <v>44495</v>
      </c>
      <c r="C723" s="2">
        <v>44496</v>
      </c>
      <c r="D723" t="s">
        <v>27</v>
      </c>
      <c r="E723" t="s">
        <v>47</v>
      </c>
      <c r="F723" t="s">
        <v>414</v>
      </c>
      <c r="G723">
        <v>10500</v>
      </c>
      <c r="H723">
        <v>21000</v>
      </c>
      <c r="I723">
        <v>2</v>
      </c>
      <c r="J723">
        <v>71.95</v>
      </c>
      <c r="K723">
        <v>1510950</v>
      </c>
      <c r="L723">
        <v>72.25</v>
      </c>
      <c r="M723">
        <v>6299.99999999994</v>
      </c>
      <c r="N723">
        <v>303.63772</v>
      </c>
      <c r="O723">
        <v>5996.3622799999403</v>
      </c>
      <c r="P723">
        <v>1517250</v>
      </c>
      <c r="Q723" t="s">
        <v>93</v>
      </c>
      <c r="R723">
        <v>1</v>
      </c>
      <c r="S723">
        <v>0</v>
      </c>
      <c r="T723">
        <v>1</v>
      </c>
      <c r="U723">
        <v>0</v>
      </c>
      <c r="V723">
        <v>900</v>
      </c>
      <c r="W723">
        <v>300</v>
      </c>
      <c r="X723">
        <v>114000</v>
      </c>
      <c r="Y723">
        <v>92500</v>
      </c>
      <c r="Z723">
        <v>4000000</v>
      </c>
      <c r="AA723">
        <v>2</v>
      </c>
      <c r="AC723" t="s">
        <v>656</v>
      </c>
      <c r="AD723" t="s">
        <v>571</v>
      </c>
      <c r="AE723" s="12">
        <v>44491.486111111109</v>
      </c>
      <c r="AF723">
        <v>1597.4459999999999</v>
      </c>
      <c r="AG723" s="12">
        <v>44494.395833333336</v>
      </c>
      <c r="AH723" s="8">
        <v>1524.5239999999999</v>
      </c>
      <c r="AI723" s="13">
        <v>-4.5600000000000002E-2</v>
      </c>
      <c r="AJ723">
        <v>-61841.14</v>
      </c>
      <c r="AK723" s="13">
        <v>-4.5600000000000002E-2</v>
      </c>
      <c r="AL723">
        <v>848.04499999999996</v>
      </c>
      <c r="AM723">
        <v>1354706</v>
      </c>
      <c r="AN723">
        <v>-3288310.96</v>
      </c>
      <c r="AO723">
        <v>51</v>
      </c>
      <c r="AP723">
        <v>-1212.57</v>
      </c>
      <c r="AQ723" s="13">
        <v>-4.9799999999999997E-2</v>
      </c>
      <c r="AR723" s="13">
        <v>1.1900000000000001E-2</v>
      </c>
      <c r="AS723" t="s">
        <v>572</v>
      </c>
      <c r="AU723" s="2">
        <v>44495</v>
      </c>
      <c r="AV723" t="s">
        <v>47</v>
      </c>
      <c r="AW723">
        <v>71.95</v>
      </c>
      <c r="AX723">
        <v>72.25</v>
      </c>
      <c r="AZ723" s="2">
        <f t="shared" si="77"/>
        <v>44491</v>
      </c>
      <c r="BA723" t="s">
        <v>39</v>
      </c>
      <c r="BB723">
        <v>1597.4459999999999</v>
      </c>
      <c r="BC723" s="8">
        <v>1524.5239999999999</v>
      </c>
      <c r="BE723" t="str">
        <f t="shared" si="78"/>
        <v>MUTHOOTFIN44491</v>
      </c>
      <c r="BF723">
        <v>1</v>
      </c>
      <c r="BH723" t="str">
        <f t="shared" si="79"/>
        <v>BHEL44495</v>
      </c>
      <c r="BI723">
        <v>1</v>
      </c>
      <c r="BL723" t="str">
        <f t="shared" si="80"/>
        <v>BHEL44495</v>
      </c>
      <c r="BM723">
        <v>1</v>
      </c>
      <c r="BN723">
        <f t="shared" si="81"/>
        <v>1</v>
      </c>
      <c r="BR723" t="str">
        <f t="shared" si="82"/>
        <v>MUTHOOTFIN44491</v>
      </c>
      <c r="BS723">
        <v>1</v>
      </c>
      <c r="BT723">
        <f t="shared" si="83"/>
        <v>1</v>
      </c>
      <c r="BY723" s="12"/>
      <c r="CA723" s="12"/>
      <c r="CC723" s="13"/>
      <c r="CE723" s="13"/>
      <c r="CK723" s="13"/>
      <c r="CL723" s="13"/>
    </row>
    <row r="724" spans="1:90" x14ac:dyDescent="0.45">
      <c r="A724">
        <v>4</v>
      </c>
      <c r="B724" s="2">
        <v>44495</v>
      </c>
      <c r="C724" s="2">
        <v>44496</v>
      </c>
      <c r="D724" t="s">
        <v>27</v>
      </c>
      <c r="E724" t="s">
        <v>68</v>
      </c>
      <c r="F724" t="s">
        <v>407</v>
      </c>
      <c r="G724">
        <v>1250</v>
      </c>
      <c r="H724">
        <v>2500</v>
      </c>
      <c r="I724">
        <v>2</v>
      </c>
      <c r="J724">
        <v>601.65</v>
      </c>
      <c r="K724">
        <v>1504125</v>
      </c>
      <c r="L724">
        <v>606.1</v>
      </c>
      <c r="M724">
        <v>11125.000000000113</v>
      </c>
      <c r="N724">
        <v>303.08412500000003</v>
      </c>
      <c r="O724">
        <v>10821.915875000113</v>
      </c>
      <c r="P724">
        <v>1515250</v>
      </c>
      <c r="Q724" t="s">
        <v>93</v>
      </c>
      <c r="R724">
        <v>1</v>
      </c>
      <c r="S724">
        <v>0</v>
      </c>
      <c r="T724">
        <v>1</v>
      </c>
      <c r="U724">
        <v>0</v>
      </c>
      <c r="V724">
        <v>900</v>
      </c>
      <c r="W724">
        <v>300</v>
      </c>
      <c r="X724">
        <v>114000</v>
      </c>
      <c r="Y724">
        <v>92500</v>
      </c>
      <c r="Z724">
        <v>4000000</v>
      </c>
      <c r="AA724">
        <v>2</v>
      </c>
      <c r="AC724" t="s">
        <v>747</v>
      </c>
      <c r="AD724" t="s">
        <v>571</v>
      </c>
      <c r="AE724" s="12">
        <v>44494.440972222219</v>
      </c>
      <c r="AF724">
        <v>845.61310000000003</v>
      </c>
      <c r="AG724" s="12">
        <v>44495.392361111109</v>
      </c>
      <c r="AH724" s="8">
        <v>834.22580000000005</v>
      </c>
      <c r="AI724" s="13">
        <v>-1.35E-2</v>
      </c>
      <c r="AJ724">
        <v>-18076.36</v>
      </c>
      <c r="AK724" s="13">
        <v>-1.35E-2</v>
      </c>
      <c r="AL724">
        <v>1587.414</v>
      </c>
      <c r="AM724">
        <v>1342337.88</v>
      </c>
      <c r="AN724">
        <v>-3306387.32</v>
      </c>
      <c r="AO724">
        <v>63</v>
      </c>
      <c r="AP724">
        <v>-286.93</v>
      </c>
      <c r="AQ724" s="13">
        <v>-2.35E-2</v>
      </c>
      <c r="AR724" s="13">
        <v>1.4500000000000001E-2</v>
      </c>
      <c r="AS724" t="s">
        <v>572</v>
      </c>
      <c r="AU724" s="2">
        <v>44495</v>
      </c>
      <c r="AV724" t="s">
        <v>68</v>
      </c>
      <c r="AW724">
        <v>601.65</v>
      </c>
      <c r="AX724">
        <v>606.1</v>
      </c>
      <c r="AZ724" s="2">
        <f t="shared" si="77"/>
        <v>44494</v>
      </c>
      <c r="BA724" t="s">
        <v>195</v>
      </c>
      <c r="BB724">
        <v>845.61310000000003</v>
      </c>
      <c r="BC724" s="8">
        <v>834.22580000000005</v>
      </c>
      <c r="BE724" t="str">
        <f t="shared" si="78"/>
        <v>ICICIBANK44494</v>
      </c>
      <c r="BF724">
        <v>1</v>
      </c>
      <c r="BH724" t="str">
        <f t="shared" si="79"/>
        <v>CHOLAFIN44495</v>
      </c>
      <c r="BI724">
        <v>1</v>
      </c>
      <c r="BL724" t="str">
        <f t="shared" si="80"/>
        <v>CHOLAFIN44495</v>
      </c>
      <c r="BM724">
        <v>1</v>
      </c>
      <c r="BN724">
        <f t="shared" si="81"/>
        <v>1</v>
      </c>
      <c r="BR724" t="str">
        <f t="shared" si="82"/>
        <v>ICICIBANK44494</v>
      </c>
      <c r="BS724">
        <v>1</v>
      </c>
      <c r="BT724">
        <f t="shared" si="83"/>
        <v>1</v>
      </c>
      <c r="BY724" s="12"/>
      <c r="CA724" s="12"/>
      <c r="CC724" s="13"/>
      <c r="CE724" s="13"/>
      <c r="CK724" s="13"/>
      <c r="CL724" s="13"/>
    </row>
    <row r="725" spans="1:90" x14ac:dyDescent="0.45">
      <c r="A725">
        <v>5</v>
      </c>
      <c r="B725" s="2">
        <v>44495</v>
      </c>
      <c r="C725" s="2">
        <v>44496</v>
      </c>
      <c r="D725" t="s">
        <v>27</v>
      </c>
      <c r="E725" t="s">
        <v>196</v>
      </c>
      <c r="F725" t="s">
        <v>546</v>
      </c>
      <c r="G725">
        <v>1100</v>
      </c>
      <c r="H725">
        <v>4400</v>
      </c>
      <c r="I725">
        <v>4</v>
      </c>
      <c r="J725">
        <v>467.85</v>
      </c>
      <c r="K725">
        <v>2058540</v>
      </c>
      <c r="L725">
        <v>472.25</v>
      </c>
      <c r="M725">
        <v>19359.999999999898</v>
      </c>
      <c r="N725">
        <v>397.91722400000003</v>
      </c>
      <c r="O725">
        <v>18962.082775999897</v>
      </c>
      <c r="P725">
        <v>2077900</v>
      </c>
      <c r="Q725" t="s">
        <v>93</v>
      </c>
      <c r="R725">
        <v>1</v>
      </c>
      <c r="S725">
        <v>0</v>
      </c>
      <c r="T725">
        <v>2</v>
      </c>
      <c r="U725">
        <v>0</v>
      </c>
      <c r="V725">
        <v>900</v>
      </c>
      <c r="W725">
        <v>300</v>
      </c>
      <c r="X725">
        <v>114000</v>
      </c>
      <c r="Y725">
        <v>92500</v>
      </c>
      <c r="Z725">
        <v>4000000</v>
      </c>
      <c r="AA725">
        <v>2</v>
      </c>
      <c r="AC725" t="s">
        <v>661</v>
      </c>
      <c r="AD725" t="s">
        <v>571</v>
      </c>
      <c r="AE725" s="12">
        <v>44495.486111111109</v>
      </c>
      <c r="AF725">
        <v>101.3361</v>
      </c>
      <c r="AG725" s="12">
        <v>44496.392361111109</v>
      </c>
      <c r="AH725" s="8">
        <v>99.100430000000003</v>
      </c>
      <c r="AI725" s="13">
        <v>-2.2100000000000002E-2</v>
      </c>
      <c r="AJ725">
        <v>-29535.21</v>
      </c>
      <c r="AK725" s="13">
        <v>-2.2100000000000002E-2</v>
      </c>
      <c r="AL725">
        <v>13210.72</v>
      </c>
      <c r="AM725">
        <v>1338722.6299999999</v>
      </c>
      <c r="AN725">
        <v>-3335922.53</v>
      </c>
      <c r="AO725">
        <v>50</v>
      </c>
      <c r="AP725">
        <v>-590.70000000000005</v>
      </c>
      <c r="AQ725" s="13">
        <v>-2.4500000000000001E-2</v>
      </c>
      <c r="AR725" s="13">
        <v>3.5999999999999999E-3</v>
      </c>
      <c r="AS725" t="s">
        <v>572</v>
      </c>
      <c r="AU725" s="2">
        <v>44495</v>
      </c>
      <c r="AV725" t="s">
        <v>196</v>
      </c>
      <c r="AW725">
        <v>467.85</v>
      </c>
      <c r="AX725">
        <v>472.25</v>
      </c>
      <c r="AZ725" s="2">
        <f t="shared" si="77"/>
        <v>44495</v>
      </c>
      <c r="BA725" t="s">
        <v>59</v>
      </c>
      <c r="BB725">
        <v>101.3361</v>
      </c>
      <c r="BC725" s="8">
        <v>99.100430000000003</v>
      </c>
      <c r="BE725" t="str">
        <f t="shared" si="78"/>
        <v>BANKBARODA44495</v>
      </c>
      <c r="BF725">
        <v>1</v>
      </c>
      <c r="BH725" t="str">
        <f t="shared" si="79"/>
        <v>CROMPTON44495</v>
      </c>
      <c r="BI725">
        <v>1</v>
      </c>
      <c r="BL725" t="str">
        <f t="shared" si="80"/>
        <v>CROMPTON44495</v>
      </c>
      <c r="BM725">
        <v>1</v>
      </c>
      <c r="BN725" t="str">
        <f t="shared" si="81"/>
        <v>ERROR</v>
      </c>
      <c r="BR725" t="str">
        <f t="shared" si="82"/>
        <v>BANKBARODA44495</v>
      </c>
      <c r="BS725">
        <v>1</v>
      </c>
      <c r="BT725">
        <f t="shared" si="83"/>
        <v>1</v>
      </c>
      <c r="BY725" s="12"/>
      <c r="CA725" s="12"/>
      <c r="CC725" s="13"/>
      <c r="CE725" s="13"/>
      <c r="CK725" s="13"/>
      <c r="CL725" s="13"/>
    </row>
    <row r="726" spans="1:90" x14ac:dyDescent="0.45">
      <c r="A726">
        <v>6</v>
      </c>
      <c r="B726" s="2">
        <v>44495</v>
      </c>
      <c r="C726" s="2">
        <v>44496</v>
      </c>
      <c r="D726" t="s">
        <v>27</v>
      </c>
      <c r="E726" t="s">
        <v>160</v>
      </c>
      <c r="F726" t="s">
        <v>470</v>
      </c>
      <c r="G726">
        <v>500</v>
      </c>
      <c r="H726">
        <v>500</v>
      </c>
      <c r="I726">
        <v>1</v>
      </c>
      <c r="J726">
        <v>2443.6</v>
      </c>
      <c r="K726">
        <v>1221800</v>
      </c>
      <c r="L726">
        <v>2453.25</v>
      </c>
      <c r="M726">
        <v>4825.0000000000455</v>
      </c>
      <c r="N726">
        <v>254.52975500000002</v>
      </c>
      <c r="O726">
        <v>4570.4702450000459</v>
      </c>
      <c r="P726">
        <v>1226625</v>
      </c>
      <c r="Q726" t="s">
        <v>93</v>
      </c>
      <c r="R726">
        <v>1</v>
      </c>
      <c r="S726">
        <v>0</v>
      </c>
      <c r="T726">
        <v>1</v>
      </c>
      <c r="U726">
        <v>0</v>
      </c>
      <c r="V726">
        <v>900</v>
      </c>
      <c r="W726">
        <v>300</v>
      </c>
      <c r="X726">
        <v>114000</v>
      </c>
      <c r="Y726">
        <v>92500</v>
      </c>
      <c r="Z726">
        <v>4000000</v>
      </c>
      <c r="AA726">
        <v>2</v>
      </c>
      <c r="AC726" t="s">
        <v>610</v>
      </c>
      <c r="AD726" t="s">
        <v>571</v>
      </c>
      <c r="AE726" s="12">
        <v>44495.486111111109</v>
      </c>
      <c r="AF726">
        <v>72.00027</v>
      </c>
      <c r="AG726" s="12">
        <v>44496.392361111109</v>
      </c>
      <c r="AH726" s="8">
        <v>72.163889999999995</v>
      </c>
      <c r="AI726" s="13">
        <v>2.3E-3</v>
      </c>
      <c r="AJ726">
        <v>3041.86</v>
      </c>
      <c r="AK726" s="13">
        <v>2.3E-3</v>
      </c>
      <c r="AL726">
        <v>18593.3</v>
      </c>
      <c r="AM726">
        <v>1338722.5</v>
      </c>
      <c r="AN726">
        <v>-3332880.67</v>
      </c>
      <c r="AO726">
        <v>50</v>
      </c>
      <c r="AP726">
        <v>60.84</v>
      </c>
      <c r="AQ726" s="13">
        <v>-2.2200000000000001E-2</v>
      </c>
      <c r="AR726" s="13">
        <v>1.3899999999999999E-2</v>
      </c>
      <c r="AS726" t="s">
        <v>572</v>
      </c>
      <c r="AU726" s="2">
        <v>44495</v>
      </c>
      <c r="AV726" t="s">
        <v>160</v>
      </c>
      <c r="AW726">
        <v>2443.6</v>
      </c>
      <c r="AX726">
        <v>2453.25</v>
      </c>
      <c r="AZ726" s="2">
        <f t="shared" si="77"/>
        <v>44495</v>
      </c>
      <c r="BA726" t="s">
        <v>47</v>
      </c>
      <c r="BB726">
        <v>72.00027</v>
      </c>
      <c r="BC726" s="8">
        <v>72.163889999999995</v>
      </c>
      <c r="BE726" t="str">
        <f t="shared" si="78"/>
        <v>BHEL44495</v>
      </c>
      <c r="BF726">
        <v>1</v>
      </c>
      <c r="BH726" t="str">
        <f t="shared" si="79"/>
        <v>DEEPAKNTR44495</v>
      </c>
      <c r="BI726">
        <v>1</v>
      </c>
      <c r="BL726" t="str">
        <f t="shared" si="80"/>
        <v>DEEPAKNTR44495</v>
      </c>
      <c r="BM726">
        <v>1</v>
      </c>
      <c r="BN726">
        <f t="shared" si="81"/>
        <v>1</v>
      </c>
      <c r="BR726" t="str">
        <f t="shared" si="82"/>
        <v>BHEL44495</v>
      </c>
      <c r="BS726">
        <v>1</v>
      </c>
      <c r="BT726">
        <f t="shared" si="83"/>
        <v>1</v>
      </c>
      <c r="BY726" s="12"/>
      <c r="CA726" s="12"/>
      <c r="CC726" s="13"/>
      <c r="CE726" s="13"/>
      <c r="CK726" s="13"/>
      <c r="CL726" s="13"/>
    </row>
    <row r="727" spans="1:90" x14ac:dyDescent="0.45">
      <c r="A727">
        <v>7</v>
      </c>
      <c r="B727" s="2">
        <v>44495</v>
      </c>
      <c r="C727" s="2">
        <v>44496</v>
      </c>
      <c r="D727" t="s">
        <v>27</v>
      </c>
      <c r="E727" t="s">
        <v>188</v>
      </c>
      <c r="F727" t="s">
        <v>538</v>
      </c>
      <c r="G727">
        <v>125</v>
      </c>
      <c r="H727">
        <v>375</v>
      </c>
      <c r="I727">
        <v>3</v>
      </c>
      <c r="J727">
        <v>5056.3</v>
      </c>
      <c r="K727">
        <v>1896112.5</v>
      </c>
      <c r="L727">
        <v>5155.4333333300001</v>
      </c>
      <c r="M727">
        <v>37174.999998749969</v>
      </c>
      <c r="N727">
        <v>372.65423999984432</v>
      </c>
      <c r="O727">
        <v>36802.345758750125</v>
      </c>
      <c r="P727">
        <v>1933287.4999987499</v>
      </c>
      <c r="Q727" t="s">
        <v>93</v>
      </c>
      <c r="R727">
        <v>2</v>
      </c>
      <c r="S727">
        <v>1</v>
      </c>
      <c r="T727">
        <v>2</v>
      </c>
      <c r="U727">
        <v>0</v>
      </c>
      <c r="V727">
        <v>900</v>
      </c>
      <c r="W727">
        <v>300</v>
      </c>
      <c r="X727">
        <v>114500</v>
      </c>
      <c r="Y727">
        <v>92500</v>
      </c>
      <c r="Z727">
        <v>4000000</v>
      </c>
      <c r="AA727">
        <v>2</v>
      </c>
      <c r="AC727" t="s">
        <v>603</v>
      </c>
      <c r="AD727" t="s">
        <v>571</v>
      </c>
      <c r="AE727" s="12">
        <v>44495.486111111109</v>
      </c>
      <c r="AF727">
        <v>601.96870000000001</v>
      </c>
      <c r="AG727" s="12">
        <v>44496.392361111109</v>
      </c>
      <c r="AH727" s="8">
        <v>605.8202</v>
      </c>
      <c r="AI727" s="13">
        <v>6.4000000000000003E-3</v>
      </c>
      <c r="AJ727">
        <v>8565.3799999999992</v>
      </c>
      <c r="AK727" s="13">
        <v>6.4000000000000003E-3</v>
      </c>
      <c r="AL727">
        <v>2223.9070000000002</v>
      </c>
      <c r="AM727">
        <v>1338722.5</v>
      </c>
      <c r="AN727">
        <v>-3324315.29</v>
      </c>
      <c r="AO727">
        <v>50</v>
      </c>
      <c r="AP727">
        <v>171.31</v>
      </c>
      <c r="AQ727" s="13">
        <v>-1.29E-2</v>
      </c>
      <c r="AR727" s="13">
        <v>1.47E-2</v>
      </c>
      <c r="AS727" t="s">
        <v>572</v>
      </c>
      <c r="AU727" s="2">
        <v>44495</v>
      </c>
      <c r="AV727" t="s">
        <v>188</v>
      </c>
      <c r="AW727">
        <v>5056.3</v>
      </c>
      <c r="AX727">
        <v>5155.4333333300001</v>
      </c>
      <c r="AZ727" s="2">
        <f t="shared" si="77"/>
        <v>44495</v>
      </c>
      <c r="BA727" t="s">
        <v>68</v>
      </c>
      <c r="BB727">
        <v>601.96870000000001</v>
      </c>
      <c r="BC727" s="8">
        <v>605.8202</v>
      </c>
      <c r="BE727" t="str">
        <f t="shared" si="78"/>
        <v>CHOLAFIN44495</v>
      </c>
      <c r="BF727">
        <v>1</v>
      </c>
      <c r="BH727" t="str">
        <f t="shared" si="79"/>
        <v>DIXON44495</v>
      </c>
      <c r="BI727">
        <v>1</v>
      </c>
      <c r="BL727" t="str">
        <f t="shared" si="80"/>
        <v>DIXON44495</v>
      </c>
      <c r="BM727">
        <v>1</v>
      </c>
      <c r="BN727">
        <f t="shared" si="81"/>
        <v>1</v>
      </c>
      <c r="BR727" t="str">
        <f t="shared" si="82"/>
        <v>CHOLAFIN44495</v>
      </c>
      <c r="BS727">
        <v>1</v>
      </c>
      <c r="BT727">
        <f t="shared" si="83"/>
        <v>1</v>
      </c>
      <c r="BY727" s="12"/>
      <c r="CA727" s="12"/>
      <c r="CC727" s="13"/>
      <c r="CE727" s="13"/>
      <c r="CK727" s="13"/>
      <c r="CL727" s="13"/>
    </row>
    <row r="728" spans="1:90" x14ac:dyDescent="0.45">
      <c r="A728">
        <v>8</v>
      </c>
      <c r="B728" s="2">
        <v>44495</v>
      </c>
      <c r="C728" s="2">
        <v>44496</v>
      </c>
      <c r="D728" t="s">
        <v>27</v>
      </c>
      <c r="E728" t="s">
        <v>167</v>
      </c>
      <c r="F728" t="s">
        <v>478</v>
      </c>
      <c r="G728">
        <v>325</v>
      </c>
      <c r="H728">
        <v>325</v>
      </c>
      <c r="I728">
        <v>1</v>
      </c>
      <c r="J728">
        <v>4282.2</v>
      </c>
      <c r="K728">
        <v>1391715</v>
      </c>
      <c r="L728">
        <v>4201.6499999999996</v>
      </c>
      <c r="M728">
        <v>-26178.750000000058</v>
      </c>
      <c r="N728">
        <v>279.41630574999999</v>
      </c>
      <c r="O728">
        <v>-26458.166305750059</v>
      </c>
      <c r="P728">
        <v>1365536.2499999998</v>
      </c>
      <c r="Q728" t="s">
        <v>93</v>
      </c>
      <c r="R728">
        <v>2</v>
      </c>
      <c r="S728">
        <v>1</v>
      </c>
      <c r="T728">
        <v>2</v>
      </c>
      <c r="U728">
        <v>0</v>
      </c>
      <c r="V728">
        <v>900</v>
      </c>
      <c r="W728">
        <v>300</v>
      </c>
      <c r="X728">
        <v>114500</v>
      </c>
      <c r="Y728">
        <v>92500</v>
      </c>
      <c r="Z728">
        <v>4000000</v>
      </c>
      <c r="AA728">
        <v>2</v>
      </c>
      <c r="AC728" t="s">
        <v>682</v>
      </c>
      <c r="AD728" t="s">
        <v>571</v>
      </c>
      <c r="AE728" s="12">
        <v>44495.486111111109</v>
      </c>
      <c r="AF728">
        <v>2444.8220000000001</v>
      </c>
      <c r="AG728" s="12">
        <v>44496.392361111109</v>
      </c>
      <c r="AH728" s="8">
        <v>2452.0430000000001</v>
      </c>
      <c r="AI728" s="13">
        <v>3.0000000000000001E-3</v>
      </c>
      <c r="AJ728">
        <v>3954.04</v>
      </c>
      <c r="AK728" s="13">
        <v>3.0000000000000001E-3</v>
      </c>
      <c r="AL728">
        <v>547.57470000000001</v>
      </c>
      <c r="AM728">
        <v>1338722.6299999999</v>
      </c>
      <c r="AN728">
        <v>-3320361.25</v>
      </c>
      <c r="AO728">
        <v>50</v>
      </c>
      <c r="AP728">
        <v>79.08</v>
      </c>
      <c r="AQ728" s="13">
        <v>-3.5999999999999999E-3</v>
      </c>
      <c r="AR728" s="13">
        <v>1.9300000000000001E-2</v>
      </c>
      <c r="AS728" t="s">
        <v>572</v>
      </c>
      <c r="AU728" s="2">
        <v>44495</v>
      </c>
      <c r="AV728" t="s">
        <v>167</v>
      </c>
      <c r="AW728">
        <v>4282.2</v>
      </c>
      <c r="AX728">
        <v>4201.6499999999996</v>
      </c>
      <c r="AZ728" s="2">
        <f t="shared" si="77"/>
        <v>44495</v>
      </c>
      <c r="BA728" t="s">
        <v>160</v>
      </c>
      <c r="BB728">
        <v>2444.8220000000001</v>
      </c>
      <c r="BC728" s="8">
        <v>2452.0430000000001</v>
      </c>
      <c r="BE728" t="str">
        <f t="shared" si="78"/>
        <v>DEEPAKNTR44495</v>
      </c>
      <c r="BF728">
        <v>1</v>
      </c>
      <c r="BH728" t="str">
        <f t="shared" si="79"/>
        <v>IRCTC44495</v>
      </c>
      <c r="BI728">
        <v>1</v>
      </c>
      <c r="BL728" t="str">
        <f t="shared" si="80"/>
        <v>IRCTC44495</v>
      </c>
      <c r="BM728">
        <v>1</v>
      </c>
      <c r="BN728">
        <f t="shared" si="81"/>
        <v>1</v>
      </c>
      <c r="BR728" t="str">
        <f t="shared" si="82"/>
        <v>DEEPAKNTR44495</v>
      </c>
      <c r="BS728">
        <v>1</v>
      </c>
      <c r="BT728">
        <f t="shared" si="83"/>
        <v>1</v>
      </c>
      <c r="BY728" s="12"/>
      <c r="CA728" s="12"/>
      <c r="CC728" s="13"/>
      <c r="CE728" s="13"/>
      <c r="CK728" s="13"/>
      <c r="CL728" s="13"/>
    </row>
    <row r="729" spans="1:90" x14ac:dyDescent="0.45">
      <c r="A729">
        <v>9</v>
      </c>
      <c r="B729" s="2">
        <v>44495</v>
      </c>
      <c r="C729" s="2">
        <v>44496</v>
      </c>
      <c r="D729" t="s">
        <v>27</v>
      </c>
      <c r="E729" t="s">
        <v>73</v>
      </c>
      <c r="F729" t="s">
        <v>459</v>
      </c>
      <c r="G729">
        <v>4000</v>
      </c>
      <c r="H729">
        <v>8000</v>
      </c>
      <c r="I729">
        <v>2</v>
      </c>
      <c r="J729">
        <v>187</v>
      </c>
      <c r="K729">
        <v>1496000</v>
      </c>
      <c r="L729">
        <v>188.6</v>
      </c>
      <c r="M729">
        <v>12799.999999999955</v>
      </c>
      <c r="N729">
        <v>301.91808000000003</v>
      </c>
      <c r="O729">
        <v>12498.081919999955</v>
      </c>
      <c r="P729">
        <v>1508800</v>
      </c>
      <c r="Q729" t="s">
        <v>93</v>
      </c>
      <c r="R729">
        <v>1</v>
      </c>
      <c r="S729">
        <v>0</v>
      </c>
      <c r="T729">
        <v>1</v>
      </c>
      <c r="U729">
        <v>0</v>
      </c>
      <c r="V729">
        <v>900</v>
      </c>
      <c r="W729">
        <v>300</v>
      </c>
      <c r="X729">
        <v>114000</v>
      </c>
      <c r="Y729">
        <v>92500</v>
      </c>
      <c r="Z729">
        <v>4000000</v>
      </c>
      <c r="AA729">
        <v>2</v>
      </c>
      <c r="AC729" t="s">
        <v>655</v>
      </c>
      <c r="AD729" t="s">
        <v>571</v>
      </c>
      <c r="AE729" s="12">
        <v>44495.486111111109</v>
      </c>
      <c r="AF729">
        <v>187.1173</v>
      </c>
      <c r="AG729" s="12">
        <v>44496.392361111109</v>
      </c>
      <c r="AH729" s="8">
        <v>188.51669999999999</v>
      </c>
      <c r="AI729" s="13">
        <v>7.4999999999999997E-3</v>
      </c>
      <c r="AJ729">
        <v>10011.950000000001</v>
      </c>
      <c r="AK729" s="13">
        <v>7.4999999999999997E-3</v>
      </c>
      <c r="AL729">
        <v>7154.4570000000003</v>
      </c>
      <c r="AM729">
        <v>1338722.5</v>
      </c>
      <c r="AN729">
        <v>-3310349.3</v>
      </c>
      <c r="AO729">
        <v>50</v>
      </c>
      <c r="AP729">
        <v>200.24</v>
      </c>
      <c r="AQ729" s="13">
        <v>-8.3999999999999995E-3</v>
      </c>
      <c r="AR729" s="13">
        <v>1.41E-2</v>
      </c>
      <c r="AS729" t="s">
        <v>572</v>
      </c>
      <c r="AU729" s="2">
        <v>44495</v>
      </c>
      <c r="AV729" t="s">
        <v>73</v>
      </c>
      <c r="AW729">
        <v>187</v>
      </c>
      <c r="AX729">
        <v>188.6</v>
      </c>
      <c r="AZ729" s="2">
        <f t="shared" si="77"/>
        <v>44495</v>
      </c>
      <c r="BA729" t="s">
        <v>73</v>
      </c>
      <c r="BB729">
        <v>187.1173</v>
      </c>
      <c r="BC729" s="8">
        <v>188.51669999999999</v>
      </c>
      <c r="BE729" t="str">
        <f t="shared" si="78"/>
        <v>M_MFIN44495</v>
      </c>
      <c r="BF729">
        <v>1</v>
      </c>
      <c r="BH729" t="str">
        <f t="shared" si="79"/>
        <v>M_MFIN44495</v>
      </c>
      <c r="BI729">
        <v>1</v>
      </c>
      <c r="BL729" t="str">
        <f t="shared" si="80"/>
        <v>M_MFIN44495</v>
      </c>
      <c r="BM729">
        <v>1</v>
      </c>
      <c r="BN729">
        <f t="shared" si="81"/>
        <v>1</v>
      </c>
      <c r="BR729" t="str">
        <f t="shared" si="82"/>
        <v>M_MFIN44495</v>
      </c>
      <c r="BS729">
        <v>1</v>
      </c>
      <c r="BT729">
        <f t="shared" si="83"/>
        <v>1</v>
      </c>
      <c r="BY729" s="12"/>
      <c r="CA729" s="12"/>
      <c r="CC729" s="13"/>
      <c r="CE729" s="13"/>
      <c r="CK729" s="13"/>
      <c r="CL729" s="13"/>
    </row>
    <row r="730" spans="1:90" x14ac:dyDescent="0.45">
      <c r="A730">
        <v>10</v>
      </c>
      <c r="B730" s="2">
        <v>44495</v>
      </c>
      <c r="C730" s="2">
        <v>44496</v>
      </c>
      <c r="D730" t="s">
        <v>27</v>
      </c>
      <c r="E730" t="s">
        <v>77</v>
      </c>
      <c r="F730" t="s">
        <v>413</v>
      </c>
      <c r="G730">
        <v>6750</v>
      </c>
      <c r="H730">
        <v>6750</v>
      </c>
      <c r="I730">
        <v>1</v>
      </c>
      <c r="J730">
        <v>227.3</v>
      </c>
      <c r="K730">
        <v>1534275</v>
      </c>
      <c r="L730">
        <v>226.7</v>
      </c>
      <c r="M730">
        <v>-4050.0000000001537</v>
      </c>
      <c r="N730">
        <v>306.29469999999998</v>
      </c>
      <c r="O730">
        <v>-4356.2947000001541</v>
      </c>
      <c r="P730">
        <v>1530225</v>
      </c>
      <c r="Q730" t="s">
        <v>93</v>
      </c>
      <c r="R730">
        <v>1</v>
      </c>
      <c r="S730">
        <v>0</v>
      </c>
      <c r="T730">
        <v>1</v>
      </c>
      <c r="U730">
        <v>0</v>
      </c>
      <c r="V730">
        <v>900</v>
      </c>
      <c r="W730">
        <v>300</v>
      </c>
      <c r="X730">
        <v>114000</v>
      </c>
      <c r="Y730">
        <v>92500</v>
      </c>
      <c r="Z730">
        <v>4000000</v>
      </c>
      <c r="AA730">
        <v>2</v>
      </c>
      <c r="AC730" t="s">
        <v>609</v>
      </c>
      <c r="AD730" t="s">
        <v>571</v>
      </c>
      <c r="AE730" s="12">
        <v>44495.486111111109</v>
      </c>
      <c r="AF730">
        <v>227.30670000000001</v>
      </c>
      <c r="AG730" s="12">
        <v>44496.392361111109</v>
      </c>
      <c r="AH730" s="8">
        <v>226.51089999999999</v>
      </c>
      <c r="AI730" s="13">
        <v>-3.5000000000000001E-3</v>
      </c>
      <c r="AJ730">
        <v>-4687.45</v>
      </c>
      <c r="AK730" s="13">
        <v>-3.5000000000000001E-3</v>
      </c>
      <c r="AL730">
        <v>5889.4989999999998</v>
      </c>
      <c r="AM730">
        <v>1338722.6299999999</v>
      </c>
      <c r="AN730">
        <v>-3315036.76</v>
      </c>
      <c r="AO730">
        <v>50</v>
      </c>
      <c r="AP730">
        <v>-93.75</v>
      </c>
      <c r="AQ730" s="13">
        <v>-1.9800000000000002E-2</v>
      </c>
      <c r="AR730" s="13">
        <v>2.2800000000000001E-2</v>
      </c>
      <c r="AS730" t="s">
        <v>572</v>
      </c>
      <c r="AU730" s="2">
        <v>44495</v>
      </c>
      <c r="AV730" t="s">
        <v>77</v>
      </c>
      <c r="AW730">
        <v>227.3</v>
      </c>
      <c r="AX730">
        <v>226.7</v>
      </c>
      <c r="AZ730" s="2">
        <f t="shared" si="77"/>
        <v>44495</v>
      </c>
      <c r="BA730" t="s">
        <v>77</v>
      </c>
      <c r="BB730">
        <v>227.30670000000001</v>
      </c>
      <c r="BC730" s="8">
        <v>226.51089999999999</v>
      </c>
      <c r="BE730" t="str">
        <f t="shared" si="78"/>
        <v>TATAPOWER44495</v>
      </c>
      <c r="BF730">
        <v>1</v>
      </c>
      <c r="BH730" t="str">
        <f t="shared" si="79"/>
        <v>TATAPOWER44495</v>
      </c>
      <c r="BI730">
        <v>1</v>
      </c>
      <c r="BL730" t="str">
        <f t="shared" si="80"/>
        <v>TATAPOWER44495</v>
      </c>
      <c r="BM730">
        <v>1</v>
      </c>
      <c r="BN730">
        <f t="shared" si="81"/>
        <v>1</v>
      </c>
      <c r="BR730" t="str">
        <f t="shared" si="82"/>
        <v>TATAPOWER44495</v>
      </c>
      <c r="BS730">
        <v>1</v>
      </c>
      <c r="BT730">
        <f t="shared" si="83"/>
        <v>1</v>
      </c>
      <c r="BY730" s="12"/>
      <c r="CA730" s="12"/>
      <c r="CC730" s="13"/>
      <c r="CE730" s="13"/>
      <c r="CK730" s="13"/>
      <c r="CL730" s="13"/>
    </row>
    <row r="731" spans="1:90" x14ac:dyDescent="0.45">
      <c r="A731">
        <v>1</v>
      </c>
      <c r="B731" s="2">
        <v>44501</v>
      </c>
      <c r="C731" s="2">
        <v>44502</v>
      </c>
      <c r="D731" t="s">
        <v>27</v>
      </c>
      <c r="E731" t="s">
        <v>47</v>
      </c>
      <c r="F731" t="s">
        <v>414</v>
      </c>
      <c r="G731">
        <v>10500</v>
      </c>
      <c r="H731">
        <v>21000</v>
      </c>
      <c r="I731">
        <v>2</v>
      </c>
      <c r="J731">
        <v>71.75</v>
      </c>
      <c r="K731">
        <v>1506750</v>
      </c>
      <c r="L731">
        <v>72.45</v>
      </c>
      <c r="M731">
        <v>14700.00000000006</v>
      </c>
      <c r="N731">
        <v>303.97372000000001</v>
      </c>
      <c r="O731">
        <v>14396.02628000006</v>
      </c>
      <c r="P731">
        <v>1521450</v>
      </c>
      <c r="Q731" t="s">
        <v>93</v>
      </c>
      <c r="R731">
        <v>1</v>
      </c>
      <c r="S731">
        <v>0</v>
      </c>
      <c r="T731">
        <v>2</v>
      </c>
      <c r="U731">
        <v>0</v>
      </c>
      <c r="V731">
        <v>900</v>
      </c>
      <c r="W731">
        <v>300</v>
      </c>
      <c r="X731">
        <v>102500</v>
      </c>
      <c r="Y731">
        <v>92500</v>
      </c>
      <c r="Z731">
        <v>4000000</v>
      </c>
      <c r="AA731">
        <v>2</v>
      </c>
      <c r="AC731" t="s">
        <v>672</v>
      </c>
      <c r="AD731" t="s">
        <v>571</v>
      </c>
      <c r="AE731" s="12">
        <v>44495.486111111109</v>
      </c>
      <c r="AF731">
        <v>1254.79</v>
      </c>
      <c r="AG731" s="12">
        <v>44496.395833333336</v>
      </c>
      <c r="AH731" s="8">
        <v>1272.077</v>
      </c>
      <c r="AI731" s="13">
        <v>1.38E-2</v>
      </c>
      <c r="AJ731">
        <v>18443.330000000002</v>
      </c>
      <c r="AK731" s="13">
        <v>1.38E-2</v>
      </c>
      <c r="AL731">
        <v>1066.8900000000001</v>
      </c>
      <c r="AM731">
        <v>1338722.5</v>
      </c>
      <c r="AN731">
        <v>-3296593.43</v>
      </c>
      <c r="AO731">
        <v>51</v>
      </c>
      <c r="AP731">
        <v>361.63</v>
      </c>
      <c r="AQ731" s="13">
        <v>-6.6E-3</v>
      </c>
      <c r="AR731" s="13">
        <v>2.1700000000000001E-2</v>
      </c>
      <c r="AS731" t="s">
        <v>572</v>
      </c>
      <c r="AU731" s="2">
        <v>44501</v>
      </c>
      <c r="AV731" t="s">
        <v>47</v>
      </c>
      <c r="AW731">
        <v>71.75</v>
      </c>
      <c r="AX731">
        <v>72.45</v>
      </c>
      <c r="AZ731" s="2">
        <f t="shared" si="77"/>
        <v>44495</v>
      </c>
      <c r="BA731" t="s">
        <v>166</v>
      </c>
      <c r="BB731">
        <v>1254.79</v>
      </c>
      <c r="BC731" s="8">
        <v>1272.077</v>
      </c>
      <c r="BE731" t="str">
        <f t="shared" si="78"/>
        <v>AUBANK44495</v>
      </c>
      <c r="BF731">
        <v>1</v>
      </c>
      <c r="BH731" t="str">
        <f t="shared" si="79"/>
        <v>BHEL44501</v>
      </c>
      <c r="BI731">
        <v>1</v>
      </c>
      <c r="BL731" t="str">
        <f t="shared" si="80"/>
        <v>BHEL44501</v>
      </c>
      <c r="BM731">
        <v>1</v>
      </c>
      <c r="BN731">
        <f t="shared" si="81"/>
        <v>1</v>
      </c>
      <c r="BR731" t="str">
        <f t="shared" si="82"/>
        <v>AUBANK44495</v>
      </c>
      <c r="BS731">
        <v>1</v>
      </c>
      <c r="BT731">
        <f t="shared" si="83"/>
        <v>1</v>
      </c>
      <c r="BY731" s="12"/>
      <c r="CA731" s="12"/>
      <c r="CC731" s="13"/>
      <c r="CE731" s="13"/>
      <c r="CK731" s="13"/>
      <c r="CL731" s="13"/>
    </row>
    <row r="732" spans="1:90" x14ac:dyDescent="0.45">
      <c r="A732">
        <v>2</v>
      </c>
      <c r="B732" s="2">
        <v>44501</v>
      </c>
      <c r="C732" s="2">
        <v>44502</v>
      </c>
      <c r="D732" t="s">
        <v>27</v>
      </c>
      <c r="E732" t="s">
        <v>65</v>
      </c>
      <c r="F732" t="s">
        <v>406</v>
      </c>
      <c r="G732">
        <v>50</v>
      </c>
      <c r="H732">
        <v>100</v>
      </c>
      <c r="I732">
        <v>2</v>
      </c>
      <c r="J732">
        <v>17767.7</v>
      </c>
      <c r="K732">
        <v>1776770</v>
      </c>
      <c r="L732">
        <v>17657.075000000001</v>
      </c>
      <c r="M732">
        <v>-11062.5</v>
      </c>
      <c r="N732">
        <v>346.45109650000001</v>
      </c>
      <c r="O732">
        <v>-11408.951096500001</v>
      </c>
      <c r="P732">
        <v>1765707.5</v>
      </c>
      <c r="Q732" t="s">
        <v>93</v>
      </c>
      <c r="R732">
        <v>1</v>
      </c>
      <c r="S732">
        <v>0</v>
      </c>
      <c r="T732">
        <v>2</v>
      </c>
      <c r="U732">
        <v>0</v>
      </c>
      <c r="V732">
        <v>900</v>
      </c>
      <c r="W732">
        <v>300</v>
      </c>
      <c r="X732">
        <v>102500</v>
      </c>
      <c r="Y732">
        <v>92500</v>
      </c>
      <c r="Z732">
        <v>4000000</v>
      </c>
      <c r="AA732">
        <v>2</v>
      </c>
      <c r="AC732" t="s">
        <v>741</v>
      </c>
      <c r="AD732" t="s">
        <v>571</v>
      </c>
      <c r="AE732" s="12">
        <v>44495.489583333336</v>
      </c>
      <c r="AF732">
        <v>5054.7550000000001</v>
      </c>
      <c r="AG732" s="12">
        <v>44496.395833333336</v>
      </c>
      <c r="AH732" s="8">
        <v>5154.84</v>
      </c>
      <c r="AI732" s="13">
        <v>1.9800000000000002E-2</v>
      </c>
      <c r="AJ732">
        <v>26462.47</v>
      </c>
      <c r="AK732" s="13">
        <v>1.9800000000000002E-2</v>
      </c>
      <c r="AL732">
        <v>264.39999999999998</v>
      </c>
      <c r="AM732">
        <v>1336477.1299999999</v>
      </c>
      <c r="AN732">
        <v>-3270130.96</v>
      </c>
      <c r="AO732">
        <v>50</v>
      </c>
      <c r="AP732">
        <v>529.25</v>
      </c>
      <c r="AQ732" s="13">
        <v>-1.6E-2</v>
      </c>
      <c r="AR732" s="13">
        <v>3.5499999999999997E-2</v>
      </c>
      <c r="AS732" t="s">
        <v>572</v>
      </c>
      <c r="AU732" s="2">
        <v>44501</v>
      </c>
      <c r="AV732" t="s">
        <v>65</v>
      </c>
      <c r="AW732">
        <v>17767.7</v>
      </c>
      <c r="AX732">
        <v>17657.075000000001</v>
      </c>
      <c r="AZ732" s="2">
        <f t="shared" si="77"/>
        <v>44495</v>
      </c>
      <c r="BA732" t="s">
        <v>188</v>
      </c>
      <c r="BB732">
        <v>5054.7550000000001</v>
      </c>
      <c r="BC732" s="8">
        <v>5154.84</v>
      </c>
      <c r="BE732" t="str">
        <f t="shared" si="78"/>
        <v>DIXON44495</v>
      </c>
      <c r="BF732">
        <v>1</v>
      </c>
      <c r="BH732" t="str">
        <f t="shared" si="79"/>
        <v>BOSCHLTD44501</v>
      </c>
      <c r="BI732">
        <v>1</v>
      </c>
      <c r="BL732" t="str">
        <f t="shared" si="80"/>
        <v>BOSCHLTD44501</v>
      </c>
      <c r="BM732">
        <v>1</v>
      </c>
      <c r="BN732">
        <f t="shared" si="81"/>
        <v>1</v>
      </c>
      <c r="BR732" t="str">
        <f t="shared" si="82"/>
        <v>DIXON44495</v>
      </c>
      <c r="BS732">
        <v>1</v>
      </c>
      <c r="BT732">
        <f t="shared" si="83"/>
        <v>1</v>
      </c>
      <c r="BY732" s="12"/>
      <c r="CA732" s="12"/>
      <c r="CC732" s="13"/>
      <c r="CE732" s="13"/>
      <c r="CK732" s="13"/>
      <c r="CL732" s="13"/>
    </row>
    <row r="733" spans="1:90" x14ac:dyDescent="0.45">
      <c r="A733">
        <v>3</v>
      </c>
      <c r="B733" s="2">
        <v>44501</v>
      </c>
      <c r="C733" s="2">
        <v>44502</v>
      </c>
      <c r="D733" t="s">
        <v>27</v>
      </c>
      <c r="E733" t="s">
        <v>138</v>
      </c>
      <c r="F733" t="s">
        <v>451</v>
      </c>
      <c r="G733">
        <v>325</v>
      </c>
      <c r="H733">
        <v>650</v>
      </c>
      <c r="I733">
        <v>2</v>
      </c>
      <c r="J733">
        <v>2366.35</v>
      </c>
      <c r="K733">
        <v>1538127.5</v>
      </c>
      <c r="L733">
        <v>2360.9</v>
      </c>
      <c r="M733">
        <v>-3542.4999999998818</v>
      </c>
      <c r="N733">
        <v>307.00977750000004</v>
      </c>
      <c r="O733">
        <v>-3849.5097774998817</v>
      </c>
      <c r="P733">
        <v>1534585</v>
      </c>
      <c r="Q733" t="s">
        <v>93</v>
      </c>
      <c r="R733">
        <v>1</v>
      </c>
      <c r="S733">
        <v>0</v>
      </c>
      <c r="T733">
        <v>1</v>
      </c>
      <c r="U733">
        <v>0</v>
      </c>
      <c r="V733">
        <v>900</v>
      </c>
      <c r="W733">
        <v>300</v>
      </c>
      <c r="X733">
        <v>102500</v>
      </c>
      <c r="Y733">
        <v>92500</v>
      </c>
      <c r="Z733">
        <v>4000000</v>
      </c>
      <c r="AA733">
        <v>2</v>
      </c>
      <c r="AC733" t="s">
        <v>673</v>
      </c>
      <c r="AD733" t="s">
        <v>571</v>
      </c>
      <c r="AE733" s="12">
        <v>44495.489583333336</v>
      </c>
      <c r="AF733">
        <v>856.86239999999998</v>
      </c>
      <c r="AG733" s="12">
        <v>44496.395833333336</v>
      </c>
      <c r="AH733" s="8">
        <v>839.72940000000006</v>
      </c>
      <c r="AI733" s="13">
        <v>-0.02</v>
      </c>
      <c r="AJ733">
        <v>-26722.92</v>
      </c>
      <c r="AK733" s="13">
        <v>-0.02</v>
      </c>
      <c r="AL733">
        <v>1559.7339999999999</v>
      </c>
      <c r="AM733">
        <v>1336477.25</v>
      </c>
      <c r="AN733">
        <v>-3296853.87</v>
      </c>
      <c r="AO733">
        <v>50</v>
      </c>
      <c r="AP733">
        <v>-534.46</v>
      </c>
      <c r="AQ733" s="13">
        <v>-4.19E-2</v>
      </c>
      <c r="AR733" s="13">
        <v>1.14E-2</v>
      </c>
      <c r="AS733" t="s">
        <v>572</v>
      </c>
      <c r="AU733" s="2">
        <v>44501</v>
      </c>
      <c r="AV733" t="s">
        <v>138</v>
      </c>
      <c r="AW733">
        <v>2366.35</v>
      </c>
      <c r="AX733">
        <v>2360.9</v>
      </c>
      <c r="AZ733" s="2">
        <f t="shared" si="77"/>
        <v>44495</v>
      </c>
      <c r="BA733" t="s">
        <v>167</v>
      </c>
      <c r="BB733">
        <v>856.86239999999998</v>
      </c>
      <c r="BC733" s="8">
        <v>839.72940000000006</v>
      </c>
      <c r="BE733" t="str">
        <f t="shared" si="78"/>
        <v>IRCTC44495</v>
      </c>
      <c r="BF733">
        <v>1</v>
      </c>
      <c r="BH733" t="str">
        <f t="shared" si="79"/>
        <v>GODREJPROP44501</v>
      </c>
      <c r="BI733">
        <v>1</v>
      </c>
      <c r="BL733" t="str">
        <f t="shared" si="80"/>
        <v>GODREJPROP44501</v>
      </c>
      <c r="BM733">
        <v>1</v>
      </c>
      <c r="BN733">
        <f t="shared" si="81"/>
        <v>1</v>
      </c>
      <c r="BR733" t="str">
        <f t="shared" si="82"/>
        <v>IRCTC44495</v>
      </c>
      <c r="BS733">
        <v>1</v>
      </c>
      <c r="BT733">
        <f t="shared" si="83"/>
        <v>1</v>
      </c>
      <c r="BY733" s="12"/>
      <c r="CA733" s="12"/>
      <c r="CC733" s="13"/>
      <c r="CE733" s="13"/>
      <c r="CK733" s="13"/>
      <c r="CL733" s="13"/>
    </row>
    <row r="734" spans="1:90" x14ac:dyDescent="0.45">
      <c r="A734">
        <v>4</v>
      </c>
      <c r="B734" s="2">
        <v>44501</v>
      </c>
      <c r="C734" s="2">
        <v>44502</v>
      </c>
      <c r="D734" t="s">
        <v>27</v>
      </c>
      <c r="E734" t="s">
        <v>56</v>
      </c>
      <c r="F734" t="s">
        <v>418</v>
      </c>
      <c r="G734">
        <v>70000</v>
      </c>
      <c r="H734">
        <v>140000</v>
      </c>
      <c r="I734">
        <v>2</v>
      </c>
      <c r="J734">
        <v>9.9499999999999993</v>
      </c>
      <c r="K734">
        <v>1393000</v>
      </c>
      <c r="L734">
        <v>10.15</v>
      </c>
      <c r="M734">
        <v>28000.000000000149</v>
      </c>
      <c r="N734">
        <v>286.38440000000003</v>
      </c>
      <c r="O734">
        <v>27713.61560000015</v>
      </c>
      <c r="P734">
        <v>1421000</v>
      </c>
      <c r="Q734" t="s">
        <v>93</v>
      </c>
      <c r="R734">
        <v>2</v>
      </c>
      <c r="S734">
        <v>1</v>
      </c>
      <c r="T734">
        <v>1</v>
      </c>
      <c r="U734">
        <v>0</v>
      </c>
      <c r="V734">
        <v>900</v>
      </c>
      <c r="W734">
        <v>300</v>
      </c>
      <c r="X734">
        <v>103000</v>
      </c>
      <c r="Y734">
        <v>92500</v>
      </c>
      <c r="Z734">
        <v>4000000</v>
      </c>
      <c r="AA734">
        <v>2</v>
      </c>
      <c r="AC734" t="s">
        <v>610</v>
      </c>
      <c r="AD734" t="s">
        <v>571</v>
      </c>
      <c r="AE734" s="12">
        <v>44501.434027777781</v>
      </c>
      <c r="AF734">
        <v>71.787980000000005</v>
      </c>
      <c r="AG734" s="12">
        <v>44502.392361111109</v>
      </c>
      <c r="AH734" s="8">
        <v>72.641350000000003</v>
      </c>
      <c r="AI734" s="13">
        <v>1.1900000000000001E-2</v>
      </c>
      <c r="AJ734">
        <v>15935.24</v>
      </c>
      <c r="AK734" s="13">
        <v>1.1900000000000001E-2</v>
      </c>
      <c r="AL734">
        <v>18674.84</v>
      </c>
      <c r="AM734">
        <v>1340629.25</v>
      </c>
      <c r="AN734">
        <v>-3280918.63</v>
      </c>
      <c r="AO734">
        <v>65</v>
      </c>
      <c r="AP734">
        <v>245.16</v>
      </c>
      <c r="AQ734" s="13">
        <v>-1.72E-2</v>
      </c>
      <c r="AR734" s="13">
        <v>2.0400000000000001E-2</v>
      </c>
      <c r="AS734" t="s">
        <v>572</v>
      </c>
      <c r="AU734" s="2">
        <v>44501</v>
      </c>
      <c r="AV734" t="s">
        <v>56</v>
      </c>
      <c r="AW734">
        <v>9.9499999999999993</v>
      </c>
      <c r="AX734">
        <v>10.15</v>
      </c>
      <c r="AZ734" s="2">
        <f t="shared" si="77"/>
        <v>44501</v>
      </c>
      <c r="BA734" t="s">
        <v>47</v>
      </c>
      <c r="BB734">
        <v>71.787980000000005</v>
      </c>
      <c r="BC734" s="8">
        <v>72.641350000000003</v>
      </c>
      <c r="BE734" t="str">
        <f t="shared" si="78"/>
        <v>BHEL44501</v>
      </c>
      <c r="BF734">
        <v>1</v>
      </c>
      <c r="BH734" t="str">
        <f t="shared" si="79"/>
        <v>IDEA44501</v>
      </c>
      <c r="BI734">
        <v>1</v>
      </c>
      <c r="BL734" t="str">
        <f t="shared" si="80"/>
        <v>IDEA44501</v>
      </c>
      <c r="BM734">
        <v>1</v>
      </c>
      <c r="BN734">
        <f t="shared" si="81"/>
        <v>1</v>
      </c>
      <c r="BR734" t="str">
        <f t="shared" si="82"/>
        <v>BHEL44501</v>
      </c>
      <c r="BS734">
        <v>1</v>
      </c>
      <c r="BT734">
        <f t="shared" si="83"/>
        <v>1</v>
      </c>
      <c r="BY734" s="12"/>
      <c r="CA734" s="12"/>
      <c r="CC734" s="13"/>
      <c r="CE734" s="13"/>
      <c r="CK734" s="13"/>
      <c r="CL734" s="13"/>
    </row>
    <row r="735" spans="1:90" x14ac:dyDescent="0.45">
      <c r="A735">
        <v>5</v>
      </c>
      <c r="B735" s="2">
        <v>44501</v>
      </c>
      <c r="C735" s="2">
        <v>44502</v>
      </c>
      <c r="D735" t="s">
        <v>27</v>
      </c>
      <c r="E735" t="s">
        <v>46</v>
      </c>
      <c r="F735" t="s">
        <v>463</v>
      </c>
      <c r="G735">
        <v>8500</v>
      </c>
      <c r="H735">
        <v>17000</v>
      </c>
      <c r="I735">
        <v>2</v>
      </c>
      <c r="J735">
        <v>101.35</v>
      </c>
      <c r="K735">
        <v>1722950</v>
      </c>
      <c r="L735">
        <v>100.8</v>
      </c>
      <c r="M735">
        <v>-9349.9999999999509</v>
      </c>
      <c r="N735">
        <v>337.55813000000001</v>
      </c>
      <c r="O735">
        <v>-9687.5581299999503</v>
      </c>
      <c r="P735">
        <v>1713600</v>
      </c>
      <c r="Q735" t="s">
        <v>93</v>
      </c>
      <c r="R735">
        <v>1</v>
      </c>
      <c r="S735">
        <v>0</v>
      </c>
      <c r="T735">
        <v>1</v>
      </c>
      <c r="U735">
        <v>0</v>
      </c>
      <c r="V735">
        <v>900</v>
      </c>
      <c r="W735">
        <v>300</v>
      </c>
      <c r="X735">
        <v>102500</v>
      </c>
      <c r="Y735">
        <v>92500</v>
      </c>
      <c r="Z735">
        <v>4000000</v>
      </c>
      <c r="AA735">
        <v>2</v>
      </c>
      <c r="AC735" t="s">
        <v>602</v>
      </c>
      <c r="AD735" t="s">
        <v>571</v>
      </c>
      <c r="AE735" s="12">
        <v>44501.434027777781</v>
      </c>
      <c r="AF735">
        <v>17776.72</v>
      </c>
      <c r="AG735" s="12">
        <v>44502.392361111109</v>
      </c>
      <c r="AH735" s="8">
        <v>17711.04</v>
      </c>
      <c r="AI735" s="13">
        <v>-3.7000000000000002E-3</v>
      </c>
      <c r="AJ735">
        <v>-4953.25</v>
      </c>
      <c r="AK735" s="13">
        <v>-3.7000000000000002E-3</v>
      </c>
      <c r="AL735">
        <v>75.414860000000004</v>
      </c>
      <c r="AM735">
        <v>1340629.25</v>
      </c>
      <c r="AN735">
        <v>-3285871.88</v>
      </c>
      <c r="AO735">
        <v>65</v>
      </c>
      <c r="AP735">
        <v>-76.2</v>
      </c>
      <c r="AQ735" s="13">
        <v>-1.7399999999999999E-2</v>
      </c>
      <c r="AR735" s="13">
        <v>5.7000000000000002E-3</v>
      </c>
      <c r="AS735" t="s">
        <v>572</v>
      </c>
      <c r="AU735" s="2">
        <v>44501</v>
      </c>
      <c r="AV735" t="s">
        <v>46</v>
      </c>
      <c r="AW735">
        <v>101.35</v>
      </c>
      <c r="AX735">
        <v>100.8</v>
      </c>
      <c r="AZ735" s="2">
        <f t="shared" si="77"/>
        <v>44501</v>
      </c>
      <c r="BA735" t="s">
        <v>65</v>
      </c>
      <c r="BB735">
        <v>17776.72</v>
      </c>
      <c r="BC735" s="8">
        <v>17711.04</v>
      </c>
      <c r="BE735" t="str">
        <f t="shared" si="78"/>
        <v>BOSCHLTD44501</v>
      </c>
      <c r="BF735">
        <v>1</v>
      </c>
      <c r="BH735" t="str">
        <f t="shared" si="79"/>
        <v>NATIONALUM44501</v>
      </c>
      <c r="BI735">
        <v>1</v>
      </c>
      <c r="BL735" t="str">
        <f t="shared" si="80"/>
        <v>NATIONALUM44501</v>
      </c>
      <c r="BM735">
        <v>1</v>
      </c>
      <c r="BN735">
        <f t="shared" si="81"/>
        <v>1</v>
      </c>
      <c r="BR735" t="str">
        <f t="shared" si="82"/>
        <v>BOSCHLTD44501</v>
      </c>
      <c r="BS735">
        <v>1</v>
      </c>
      <c r="BT735">
        <f t="shared" si="83"/>
        <v>1</v>
      </c>
      <c r="BY735" s="12"/>
      <c r="CA735" s="12"/>
      <c r="CC735" s="13"/>
      <c r="CE735" s="13"/>
      <c r="CK735" s="13"/>
      <c r="CL735" s="13"/>
    </row>
    <row r="736" spans="1:90" x14ac:dyDescent="0.45">
      <c r="A736">
        <v>6</v>
      </c>
      <c r="B736" s="2">
        <v>44501</v>
      </c>
      <c r="C736" s="2">
        <v>44502</v>
      </c>
      <c r="D736" t="s">
        <v>27</v>
      </c>
      <c r="E736" t="s">
        <v>72</v>
      </c>
      <c r="F736" t="s">
        <v>500</v>
      </c>
      <c r="G736">
        <v>4750</v>
      </c>
      <c r="H736">
        <v>14250</v>
      </c>
      <c r="I736">
        <v>3</v>
      </c>
      <c r="J736">
        <v>125.4</v>
      </c>
      <c r="K736">
        <v>1786950</v>
      </c>
      <c r="L736">
        <v>121.1</v>
      </c>
      <c r="M736">
        <v>-61275.00000000016</v>
      </c>
      <c r="N736">
        <v>341.91707500000007</v>
      </c>
      <c r="O736">
        <v>-61616.917075000158</v>
      </c>
      <c r="P736">
        <v>1725675</v>
      </c>
      <c r="Q736" t="s">
        <v>93</v>
      </c>
      <c r="R736">
        <v>1</v>
      </c>
      <c r="S736">
        <v>0</v>
      </c>
      <c r="T736">
        <v>1</v>
      </c>
      <c r="U736">
        <v>0</v>
      </c>
      <c r="V736">
        <v>900</v>
      </c>
      <c r="W736">
        <v>300</v>
      </c>
      <c r="X736">
        <v>102500</v>
      </c>
      <c r="Y736">
        <v>92500</v>
      </c>
      <c r="Z736">
        <v>4000000</v>
      </c>
      <c r="AA736">
        <v>2</v>
      </c>
      <c r="AC736" t="s">
        <v>649</v>
      </c>
      <c r="AD736" t="s">
        <v>571</v>
      </c>
      <c r="AE736" s="12">
        <v>44501.434027777781</v>
      </c>
      <c r="AF736">
        <v>2367.5790000000002</v>
      </c>
      <c r="AG736" s="12">
        <v>44502.392361111109</v>
      </c>
      <c r="AH736" s="8">
        <v>2360.1709999999998</v>
      </c>
      <c r="AI736" s="13">
        <v>-3.0999999999999999E-3</v>
      </c>
      <c r="AJ736">
        <v>-4194.74</v>
      </c>
      <c r="AK736" s="13">
        <v>-3.0999999999999999E-3</v>
      </c>
      <c r="AL736">
        <v>566.24490000000003</v>
      </c>
      <c r="AM736">
        <v>1340629.25</v>
      </c>
      <c r="AN736">
        <v>-3290066.62</v>
      </c>
      <c r="AO736">
        <v>65</v>
      </c>
      <c r="AP736">
        <v>-64.53</v>
      </c>
      <c r="AQ736" s="13">
        <v>-1.7100000000000001E-2</v>
      </c>
      <c r="AR736" s="13">
        <v>3.5900000000000001E-2</v>
      </c>
      <c r="AS736" t="s">
        <v>572</v>
      </c>
      <c r="AU736" s="2">
        <v>44501</v>
      </c>
      <c r="AV736" t="s">
        <v>72</v>
      </c>
      <c r="AW736">
        <v>125.4</v>
      </c>
      <c r="AX736">
        <v>121.1</v>
      </c>
      <c r="AZ736" s="2">
        <f t="shared" si="77"/>
        <v>44501</v>
      </c>
      <c r="BA736" t="s">
        <v>138</v>
      </c>
      <c r="BB736">
        <v>2367.5790000000002</v>
      </c>
      <c r="BC736" s="8">
        <v>2360.1709999999998</v>
      </c>
      <c r="BE736" t="str">
        <f t="shared" si="78"/>
        <v>GODREJPROP44501</v>
      </c>
      <c r="BF736">
        <v>1</v>
      </c>
      <c r="BH736" t="str">
        <f t="shared" si="79"/>
        <v>SAIL44501</v>
      </c>
      <c r="BI736">
        <v>1</v>
      </c>
      <c r="BL736" t="str">
        <f t="shared" si="80"/>
        <v>SAIL44501</v>
      </c>
      <c r="BM736">
        <v>1</v>
      </c>
      <c r="BN736">
        <f t="shared" si="81"/>
        <v>1</v>
      </c>
      <c r="BR736" t="str">
        <f t="shared" si="82"/>
        <v>GODREJPROP44501</v>
      </c>
      <c r="BS736">
        <v>1</v>
      </c>
      <c r="BT736">
        <f t="shared" si="83"/>
        <v>1</v>
      </c>
      <c r="BY736" s="12"/>
      <c r="CA736" s="12"/>
      <c r="CC736" s="13"/>
      <c r="CE736" s="13"/>
      <c r="CK736" s="13"/>
      <c r="CL736" s="13"/>
    </row>
    <row r="737" spans="1:90" x14ac:dyDescent="0.45">
      <c r="A737">
        <v>1</v>
      </c>
      <c r="B737" s="2">
        <v>44502</v>
      </c>
      <c r="C737" s="2">
        <v>44503</v>
      </c>
      <c r="D737" t="s">
        <v>27</v>
      </c>
      <c r="E737" t="s">
        <v>90</v>
      </c>
      <c r="F737" t="s">
        <v>408</v>
      </c>
      <c r="G737">
        <v>1650</v>
      </c>
      <c r="H737">
        <v>3300</v>
      </c>
      <c r="I737">
        <v>2</v>
      </c>
      <c r="J737">
        <v>428.3</v>
      </c>
      <c r="K737">
        <v>1413390</v>
      </c>
      <c r="L737">
        <v>428.8</v>
      </c>
      <c r="M737">
        <v>1650</v>
      </c>
      <c r="N737">
        <v>286.55117800000005</v>
      </c>
      <c r="O737">
        <v>1363.4488219999998</v>
      </c>
      <c r="P737">
        <v>1415040</v>
      </c>
      <c r="Q737" t="s">
        <v>93</v>
      </c>
      <c r="R737">
        <v>1</v>
      </c>
      <c r="S737">
        <v>0</v>
      </c>
      <c r="T737">
        <v>1</v>
      </c>
      <c r="U737">
        <v>0</v>
      </c>
      <c r="V737">
        <v>900</v>
      </c>
      <c r="W737">
        <v>300</v>
      </c>
      <c r="X737">
        <v>114000</v>
      </c>
      <c r="Y737">
        <v>92500</v>
      </c>
      <c r="Z737">
        <v>4000000</v>
      </c>
      <c r="AA737">
        <v>2</v>
      </c>
      <c r="AC737" t="s">
        <v>697</v>
      </c>
      <c r="AD737" t="s">
        <v>571</v>
      </c>
      <c r="AE737" s="12">
        <v>44501.4375</v>
      </c>
      <c r="AF737">
        <v>125.9436</v>
      </c>
      <c r="AG737" s="12">
        <v>44502.392361111109</v>
      </c>
      <c r="AH737" s="8">
        <v>121.0039</v>
      </c>
      <c r="AI737" s="13">
        <v>-3.9199999999999999E-2</v>
      </c>
      <c r="AJ737">
        <v>-52479.28</v>
      </c>
      <c r="AK737" s="13">
        <v>-3.9199999999999999E-2</v>
      </c>
      <c r="AL737">
        <v>10623.98</v>
      </c>
      <c r="AM737">
        <v>1338022</v>
      </c>
      <c r="AN737">
        <v>-3342545.9</v>
      </c>
      <c r="AO737">
        <v>64</v>
      </c>
      <c r="AP737">
        <v>-819.99</v>
      </c>
      <c r="AQ737" s="13">
        <v>-4.9599999999999998E-2</v>
      </c>
      <c r="AR737" s="13">
        <v>3.2000000000000002E-3</v>
      </c>
      <c r="AS737" t="s">
        <v>572</v>
      </c>
      <c r="AU737" s="2">
        <v>44502</v>
      </c>
      <c r="AV737" t="s">
        <v>90</v>
      </c>
      <c r="AW737">
        <v>428.3</v>
      </c>
      <c r="AX737">
        <v>428.8</v>
      </c>
      <c r="AZ737" s="2">
        <f t="shared" si="77"/>
        <v>44501</v>
      </c>
      <c r="BA737" t="s">
        <v>72</v>
      </c>
      <c r="BB737">
        <v>125.9436</v>
      </c>
      <c r="BC737" s="8">
        <v>121.0039</v>
      </c>
      <c r="BE737" t="str">
        <f t="shared" si="78"/>
        <v>SAIL44501</v>
      </c>
      <c r="BF737">
        <v>1</v>
      </c>
      <c r="BH737" t="str">
        <f t="shared" si="79"/>
        <v>DLF44502</v>
      </c>
      <c r="BI737">
        <v>1</v>
      </c>
      <c r="BL737" t="str">
        <f t="shared" si="80"/>
        <v>DLF44502</v>
      </c>
      <c r="BM737">
        <v>1</v>
      </c>
      <c r="BN737">
        <f t="shared" si="81"/>
        <v>1</v>
      </c>
      <c r="BR737" t="str">
        <f t="shared" si="82"/>
        <v>SAIL44501</v>
      </c>
      <c r="BS737">
        <v>1</v>
      </c>
      <c r="BT737">
        <f t="shared" si="83"/>
        <v>1</v>
      </c>
      <c r="BY737" s="12"/>
      <c r="CA737" s="12"/>
      <c r="CC737" s="13"/>
      <c r="CE737" s="13"/>
      <c r="CK737" s="13"/>
      <c r="CL737" s="13"/>
    </row>
    <row r="738" spans="1:90" x14ac:dyDescent="0.45">
      <c r="A738">
        <v>2</v>
      </c>
      <c r="B738" s="2">
        <v>44502</v>
      </c>
      <c r="C738" s="2">
        <v>44503</v>
      </c>
      <c r="D738" t="s">
        <v>27</v>
      </c>
      <c r="E738" t="s">
        <v>134</v>
      </c>
      <c r="F738" t="s">
        <v>512</v>
      </c>
      <c r="G738">
        <v>100</v>
      </c>
      <c r="H738">
        <v>200</v>
      </c>
      <c r="I738">
        <v>2</v>
      </c>
      <c r="J738">
        <v>7910.65</v>
      </c>
      <c r="K738">
        <v>1582130</v>
      </c>
      <c r="L738">
        <v>7821</v>
      </c>
      <c r="M738">
        <v>-17929.999999999927</v>
      </c>
      <c r="N738">
        <v>312.66231800000003</v>
      </c>
      <c r="O738">
        <v>-18242.662317999926</v>
      </c>
      <c r="P738">
        <v>1564200</v>
      </c>
      <c r="Q738" t="s">
        <v>93</v>
      </c>
      <c r="R738">
        <v>1</v>
      </c>
      <c r="S738">
        <v>0</v>
      </c>
      <c r="T738">
        <v>1</v>
      </c>
      <c r="U738">
        <v>0</v>
      </c>
      <c r="V738">
        <v>900</v>
      </c>
      <c r="W738">
        <v>300</v>
      </c>
      <c r="X738">
        <v>114000</v>
      </c>
      <c r="Y738">
        <v>92500</v>
      </c>
      <c r="Z738">
        <v>4000000</v>
      </c>
      <c r="AA738">
        <v>2</v>
      </c>
      <c r="AC738" t="s">
        <v>660</v>
      </c>
      <c r="AD738" t="s">
        <v>571</v>
      </c>
      <c r="AE738" s="12">
        <v>44501.4375</v>
      </c>
      <c r="AF738">
        <v>101.7764</v>
      </c>
      <c r="AG738" s="12">
        <v>44502.395833333336</v>
      </c>
      <c r="AH738" s="8">
        <v>100.6493</v>
      </c>
      <c r="AI738" s="13">
        <v>-1.11E-2</v>
      </c>
      <c r="AJ738">
        <v>-14817.62</v>
      </c>
      <c r="AK738" s="13">
        <v>-1.11E-2</v>
      </c>
      <c r="AL738">
        <v>13146.68</v>
      </c>
      <c r="AM738">
        <v>1338022</v>
      </c>
      <c r="AN738">
        <v>-3357363.53</v>
      </c>
      <c r="AO738">
        <v>65</v>
      </c>
      <c r="AP738">
        <v>-227.96</v>
      </c>
      <c r="AQ738" s="13">
        <v>-1.4999999999999999E-2</v>
      </c>
      <c r="AR738" s="13">
        <v>9.1000000000000004E-3</v>
      </c>
      <c r="AS738" t="s">
        <v>572</v>
      </c>
      <c r="AU738" s="2">
        <v>44502</v>
      </c>
      <c r="AV738" t="s">
        <v>134</v>
      </c>
      <c r="AW738">
        <v>7910.65</v>
      </c>
      <c r="AX738">
        <v>7821</v>
      </c>
      <c r="AZ738" s="2">
        <f t="shared" si="77"/>
        <v>44501</v>
      </c>
      <c r="BA738" t="s">
        <v>46</v>
      </c>
      <c r="BB738">
        <v>101.7764</v>
      </c>
      <c r="BC738" s="8">
        <v>100.6493</v>
      </c>
      <c r="BE738" t="str">
        <f t="shared" si="78"/>
        <v>NATIONALUM44501</v>
      </c>
      <c r="BF738">
        <v>1</v>
      </c>
      <c r="BH738" t="str">
        <f t="shared" si="79"/>
        <v>MARUTI44502</v>
      </c>
      <c r="BI738">
        <v>1</v>
      </c>
      <c r="BL738" t="str">
        <f t="shared" si="80"/>
        <v>MARUTI44502</v>
      </c>
      <c r="BM738">
        <v>1</v>
      </c>
      <c r="BN738">
        <f t="shared" si="81"/>
        <v>1</v>
      </c>
      <c r="BR738" t="str">
        <f t="shared" si="82"/>
        <v>NATIONALUM44501</v>
      </c>
      <c r="BS738">
        <v>1</v>
      </c>
      <c r="BT738">
        <f t="shared" si="83"/>
        <v>1</v>
      </c>
      <c r="BY738" s="12"/>
      <c r="CA738" s="12"/>
      <c r="CC738" s="13"/>
      <c r="CE738" s="13"/>
      <c r="CK738" s="13"/>
      <c r="CL738" s="13"/>
    </row>
    <row r="739" spans="1:90" x14ac:dyDescent="0.45">
      <c r="A739">
        <v>3</v>
      </c>
      <c r="B739" s="2">
        <v>44502</v>
      </c>
      <c r="C739" s="2">
        <v>44503</v>
      </c>
      <c r="D739" t="s">
        <v>27</v>
      </c>
      <c r="E739" t="s">
        <v>73</v>
      </c>
      <c r="F739" t="s">
        <v>459</v>
      </c>
      <c r="G739">
        <v>4000</v>
      </c>
      <c r="H739">
        <v>8000</v>
      </c>
      <c r="I739">
        <v>2</v>
      </c>
      <c r="J739">
        <v>196.8</v>
      </c>
      <c r="K739">
        <v>1574400</v>
      </c>
      <c r="L739">
        <v>198.85</v>
      </c>
      <c r="M739">
        <v>16399.999999999862</v>
      </c>
      <c r="N739">
        <v>315.63192000000004</v>
      </c>
      <c r="O739">
        <v>16084.368079999862</v>
      </c>
      <c r="P739">
        <v>1590800</v>
      </c>
      <c r="Q739" t="s">
        <v>93</v>
      </c>
      <c r="R739">
        <v>1</v>
      </c>
      <c r="S739">
        <v>0</v>
      </c>
      <c r="T739">
        <v>2</v>
      </c>
      <c r="U739">
        <v>0</v>
      </c>
      <c r="V739">
        <v>900</v>
      </c>
      <c r="W739">
        <v>300</v>
      </c>
      <c r="X739">
        <v>114000</v>
      </c>
      <c r="Y739">
        <v>92500</v>
      </c>
      <c r="Z739">
        <v>4000000</v>
      </c>
      <c r="AA739">
        <v>2</v>
      </c>
      <c r="AC739" t="s">
        <v>614</v>
      </c>
      <c r="AD739" t="s">
        <v>571</v>
      </c>
      <c r="AE739" s="12">
        <v>44501.440972222219</v>
      </c>
      <c r="AF739">
        <v>9.954974</v>
      </c>
      <c r="AG739" s="12">
        <v>44502.395833333336</v>
      </c>
      <c r="AH739" s="8">
        <v>10.0899</v>
      </c>
      <c r="AI739" s="13">
        <v>1.3599999999999999E-2</v>
      </c>
      <c r="AJ739">
        <v>18080.97</v>
      </c>
      <c r="AK739" s="13">
        <v>1.3599999999999999E-2</v>
      </c>
      <c r="AL739">
        <v>134002.6</v>
      </c>
      <c r="AM739">
        <v>1333992</v>
      </c>
      <c r="AN739">
        <v>-3339282.56</v>
      </c>
      <c r="AO739">
        <v>64</v>
      </c>
      <c r="AP739">
        <v>282.52</v>
      </c>
      <c r="AQ739" s="13">
        <v>-5.0000000000000001E-4</v>
      </c>
      <c r="AR739" s="13">
        <v>3.4700000000000002E-2</v>
      </c>
      <c r="AS739" t="s">
        <v>572</v>
      </c>
      <c r="AU739" s="2">
        <v>44502</v>
      </c>
      <c r="AV739" t="s">
        <v>73</v>
      </c>
      <c r="AW739">
        <v>196.8</v>
      </c>
      <c r="AX739">
        <v>198.85</v>
      </c>
      <c r="AZ739" s="2">
        <f t="shared" si="77"/>
        <v>44501</v>
      </c>
      <c r="BA739" t="s">
        <v>56</v>
      </c>
      <c r="BB739">
        <v>9.954974</v>
      </c>
      <c r="BC739" s="8">
        <v>10.0899</v>
      </c>
      <c r="BE739" t="str">
        <f t="shared" si="78"/>
        <v>IDEA44501</v>
      </c>
      <c r="BF739">
        <v>1</v>
      </c>
      <c r="BH739" t="str">
        <f t="shared" si="79"/>
        <v>M_MFIN44502</v>
      </c>
      <c r="BI739">
        <v>1</v>
      </c>
      <c r="BL739" t="str">
        <f t="shared" si="80"/>
        <v>M_MFIN44502</v>
      </c>
      <c r="BM739">
        <v>1</v>
      </c>
      <c r="BN739">
        <f t="shared" si="81"/>
        <v>1</v>
      </c>
      <c r="BR739" t="str">
        <f t="shared" si="82"/>
        <v>IDEA44501</v>
      </c>
      <c r="BS739">
        <v>1</v>
      </c>
      <c r="BT739">
        <f t="shared" si="83"/>
        <v>1</v>
      </c>
      <c r="BY739" s="12"/>
      <c r="CA739" s="12"/>
      <c r="CC739" s="13"/>
      <c r="CE739" s="13"/>
      <c r="CK739" s="13"/>
      <c r="CL739" s="13"/>
    </row>
    <row r="740" spans="1:90" x14ac:dyDescent="0.45">
      <c r="A740">
        <v>4</v>
      </c>
      <c r="B740" s="2">
        <v>44502</v>
      </c>
      <c r="C740" s="2">
        <v>44503</v>
      </c>
      <c r="D740" t="s">
        <v>27</v>
      </c>
      <c r="E740" t="s">
        <v>67</v>
      </c>
      <c r="F740" t="s">
        <v>401</v>
      </c>
      <c r="G740">
        <v>275</v>
      </c>
      <c r="H740">
        <v>550</v>
      </c>
      <c r="I740">
        <v>2</v>
      </c>
      <c r="J740">
        <v>2715.5</v>
      </c>
      <c r="K740">
        <v>1493525</v>
      </c>
      <c r="L740">
        <v>2710.65</v>
      </c>
      <c r="M740">
        <v>-2667.49999999995</v>
      </c>
      <c r="N740">
        <v>299.57205950000002</v>
      </c>
      <c r="O740">
        <v>-2967.0720594999502</v>
      </c>
      <c r="P740">
        <v>1490857.5</v>
      </c>
      <c r="Q740" t="s">
        <v>93</v>
      </c>
      <c r="R740">
        <v>1</v>
      </c>
      <c r="S740">
        <v>0</v>
      </c>
      <c r="T740">
        <v>2</v>
      </c>
      <c r="U740">
        <v>0</v>
      </c>
      <c r="V740">
        <v>900</v>
      </c>
      <c r="W740">
        <v>300</v>
      </c>
      <c r="X740">
        <v>114000</v>
      </c>
      <c r="Y740">
        <v>92500</v>
      </c>
      <c r="Z740">
        <v>4000000</v>
      </c>
      <c r="AA740">
        <v>2</v>
      </c>
      <c r="AC740" t="s">
        <v>604</v>
      </c>
      <c r="AD740" t="s">
        <v>571</v>
      </c>
      <c r="AE740" s="12">
        <v>44502.486111111109</v>
      </c>
      <c r="AF740">
        <v>428.50529999999998</v>
      </c>
      <c r="AG740" s="12">
        <v>44503.392361111109</v>
      </c>
      <c r="AH740" s="8">
        <v>428.57929999999999</v>
      </c>
      <c r="AI740" s="13">
        <v>2.0000000000000001E-4</v>
      </c>
      <c r="AJ740">
        <v>230.05</v>
      </c>
      <c r="AK740" s="13">
        <v>2.0000000000000001E-4</v>
      </c>
      <c r="AL740">
        <v>3108.8139999999999</v>
      </c>
      <c r="AM740">
        <v>1332143.5</v>
      </c>
      <c r="AN740">
        <v>-3339052.51</v>
      </c>
      <c r="AO740">
        <v>50</v>
      </c>
      <c r="AP740">
        <v>4.5999999999999996</v>
      </c>
      <c r="AQ740" s="13">
        <v>-1.21E-2</v>
      </c>
      <c r="AR740" s="13">
        <v>0.01</v>
      </c>
      <c r="AS740" t="s">
        <v>572</v>
      </c>
      <c r="AU740" s="2">
        <v>44502</v>
      </c>
      <c r="AV740" t="s">
        <v>67</v>
      </c>
      <c r="AW740">
        <v>2715.5</v>
      </c>
      <c r="AX740">
        <v>2710.65</v>
      </c>
      <c r="AZ740" s="2">
        <f t="shared" si="77"/>
        <v>44502</v>
      </c>
      <c r="BA740" t="s">
        <v>90</v>
      </c>
      <c r="BB740">
        <v>428.50529999999998</v>
      </c>
      <c r="BC740" s="8">
        <v>428.57929999999999</v>
      </c>
      <c r="BE740" t="str">
        <f t="shared" si="78"/>
        <v>DLF44502</v>
      </c>
      <c r="BF740">
        <v>1</v>
      </c>
      <c r="BH740" t="str">
        <f t="shared" si="79"/>
        <v>PEL44502</v>
      </c>
      <c r="BI740">
        <v>1</v>
      </c>
      <c r="BL740" t="str">
        <f t="shared" si="80"/>
        <v>PEL44502</v>
      </c>
      <c r="BM740">
        <v>1</v>
      </c>
      <c r="BN740">
        <f t="shared" si="81"/>
        <v>1</v>
      </c>
      <c r="BR740" t="str">
        <f t="shared" si="82"/>
        <v>DLF44502</v>
      </c>
      <c r="BS740">
        <v>1</v>
      </c>
      <c r="BT740">
        <f t="shared" si="83"/>
        <v>1</v>
      </c>
      <c r="BY740" s="12"/>
      <c r="CA740" s="12"/>
      <c r="CC740" s="13"/>
      <c r="CE740" s="13"/>
      <c r="CK740" s="13"/>
      <c r="CL740" s="13"/>
    </row>
    <row r="741" spans="1:90" x14ac:dyDescent="0.45">
      <c r="A741">
        <v>5</v>
      </c>
      <c r="B741" s="2">
        <v>44502</v>
      </c>
      <c r="C741" s="2">
        <v>44503</v>
      </c>
      <c r="D741" t="s">
        <v>27</v>
      </c>
      <c r="E741" t="s">
        <v>52</v>
      </c>
      <c r="F741" t="s">
        <v>392</v>
      </c>
      <c r="G741">
        <v>2900</v>
      </c>
      <c r="H741">
        <v>8700</v>
      </c>
      <c r="I741">
        <v>3</v>
      </c>
      <c r="J741">
        <v>198.1</v>
      </c>
      <c r="K741">
        <v>1723470</v>
      </c>
      <c r="L741">
        <v>208.86666667</v>
      </c>
      <c r="M741">
        <v>93670.000029000061</v>
      </c>
      <c r="N741">
        <v>350.48240600361345</v>
      </c>
      <c r="O741">
        <v>93319.517622996442</v>
      </c>
      <c r="P741">
        <v>1817140.000029</v>
      </c>
      <c r="Q741" t="s">
        <v>93</v>
      </c>
      <c r="R741">
        <v>1</v>
      </c>
      <c r="S741">
        <v>0</v>
      </c>
      <c r="T741">
        <v>2</v>
      </c>
      <c r="U741">
        <v>0</v>
      </c>
      <c r="V741">
        <v>900</v>
      </c>
      <c r="W741">
        <v>300</v>
      </c>
      <c r="X741">
        <v>114000</v>
      </c>
      <c r="Y741">
        <v>92500</v>
      </c>
      <c r="Z741">
        <v>4000000</v>
      </c>
      <c r="AA741">
        <v>2</v>
      </c>
      <c r="AC741" t="s">
        <v>711</v>
      </c>
      <c r="AD741" t="s">
        <v>571</v>
      </c>
      <c r="AE741" s="12">
        <v>44502.486111111109</v>
      </c>
      <c r="AF741">
        <v>7914.5950000000003</v>
      </c>
      <c r="AG741" s="12">
        <v>44503.392361111109</v>
      </c>
      <c r="AH741" s="8">
        <v>7817.16</v>
      </c>
      <c r="AI741" s="13">
        <v>-1.23E-2</v>
      </c>
      <c r="AJ741">
        <v>-16399.75</v>
      </c>
      <c r="AK741" s="13">
        <v>-1.23E-2</v>
      </c>
      <c r="AL741">
        <v>168.31479999999999</v>
      </c>
      <c r="AM741">
        <v>1332143.5</v>
      </c>
      <c r="AN741">
        <v>-3355452.26</v>
      </c>
      <c r="AO741">
        <v>50</v>
      </c>
      <c r="AP741">
        <v>-328</v>
      </c>
      <c r="AQ741" s="13">
        <v>-2.0500000000000001E-2</v>
      </c>
      <c r="AR741" s="13">
        <v>8.9999999999999998E-4</v>
      </c>
      <c r="AS741" t="s">
        <v>572</v>
      </c>
      <c r="AU741" s="2">
        <v>44502</v>
      </c>
      <c r="AV741" t="s">
        <v>52</v>
      </c>
      <c r="AW741">
        <v>198.1</v>
      </c>
      <c r="AX741">
        <v>208.86666667</v>
      </c>
      <c r="AZ741" s="2">
        <f t="shared" si="77"/>
        <v>44502</v>
      </c>
      <c r="BA741" t="s">
        <v>134</v>
      </c>
      <c r="BB741">
        <v>7914.5950000000003</v>
      </c>
      <c r="BC741" s="8">
        <v>7817.16</v>
      </c>
      <c r="BE741" t="str">
        <f t="shared" si="78"/>
        <v>MARUTI44502</v>
      </c>
      <c r="BF741">
        <v>1</v>
      </c>
      <c r="BH741" t="str">
        <f t="shared" si="79"/>
        <v>RBLBANK44502</v>
      </c>
      <c r="BI741">
        <v>1</v>
      </c>
      <c r="BL741" t="str">
        <f t="shared" si="80"/>
        <v>RBLBANK44502</v>
      </c>
      <c r="BM741">
        <v>1</v>
      </c>
      <c r="BN741">
        <f t="shared" si="81"/>
        <v>1</v>
      </c>
      <c r="BR741" t="str">
        <f t="shared" si="82"/>
        <v>MARUTI44502</v>
      </c>
      <c r="BS741">
        <v>1</v>
      </c>
      <c r="BT741">
        <f t="shared" si="83"/>
        <v>1</v>
      </c>
      <c r="BY741" s="12"/>
      <c r="CA741" s="12"/>
      <c r="CC741" s="13"/>
      <c r="CE741" s="13"/>
      <c r="CK741" s="13"/>
      <c r="CL741" s="13"/>
    </row>
    <row r="742" spans="1:90" x14ac:dyDescent="0.45">
      <c r="A742">
        <v>6</v>
      </c>
      <c r="B742" s="2">
        <v>44502</v>
      </c>
      <c r="C742" s="2">
        <v>44503</v>
      </c>
      <c r="D742" t="s">
        <v>27</v>
      </c>
      <c r="E742" t="s">
        <v>55</v>
      </c>
      <c r="F742" t="s">
        <v>393</v>
      </c>
      <c r="G742">
        <v>400</v>
      </c>
      <c r="H742">
        <v>1200</v>
      </c>
      <c r="I742">
        <v>3</v>
      </c>
      <c r="J742">
        <v>1482.1</v>
      </c>
      <c r="K742">
        <v>1778520</v>
      </c>
      <c r="L742">
        <v>1598</v>
      </c>
      <c r="M742">
        <v>139080.00000000012</v>
      </c>
      <c r="N742">
        <v>365.45495200000005</v>
      </c>
      <c r="O742">
        <v>138714.54504800012</v>
      </c>
      <c r="P742">
        <v>1917600</v>
      </c>
      <c r="Q742" t="s">
        <v>93</v>
      </c>
      <c r="R742">
        <v>2</v>
      </c>
      <c r="S742">
        <v>1</v>
      </c>
      <c r="T742">
        <v>1</v>
      </c>
      <c r="U742">
        <v>0</v>
      </c>
      <c r="V742">
        <v>900</v>
      </c>
      <c r="W742">
        <v>300</v>
      </c>
      <c r="X742">
        <v>114500</v>
      </c>
      <c r="Y742">
        <v>92500</v>
      </c>
      <c r="Z742">
        <v>4000000</v>
      </c>
      <c r="AA742">
        <v>2</v>
      </c>
      <c r="AC742" t="s">
        <v>588</v>
      </c>
      <c r="AD742" t="s">
        <v>571</v>
      </c>
      <c r="AE742" s="12">
        <v>44502.486111111109</v>
      </c>
      <c r="AF742">
        <v>198.202</v>
      </c>
      <c r="AG742" s="12">
        <v>44503.392361111109</v>
      </c>
      <c r="AH742" s="8">
        <v>211.1944</v>
      </c>
      <c r="AI742" s="13">
        <v>6.5600000000000006E-2</v>
      </c>
      <c r="AJ742">
        <v>87323.76</v>
      </c>
      <c r="AK742" s="13">
        <v>6.5600000000000006E-2</v>
      </c>
      <c r="AL742">
        <v>6721.1419999999998</v>
      </c>
      <c r="AM742">
        <v>1332143.5</v>
      </c>
      <c r="AN742">
        <v>-3268128.5</v>
      </c>
      <c r="AO742">
        <v>50</v>
      </c>
      <c r="AP742">
        <v>1746.48</v>
      </c>
      <c r="AQ742" s="13">
        <v>-2E-3</v>
      </c>
      <c r="AR742" s="13">
        <v>6.7900000000000002E-2</v>
      </c>
      <c r="AS742" t="s">
        <v>572</v>
      </c>
      <c r="AU742" s="2">
        <v>44502</v>
      </c>
      <c r="AV742" t="s">
        <v>55</v>
      </c>
      <c r="AW742">
        <v>1482.1</v>
      </c>
      <c r="AX742">
        <v>1598</v>
      </c>
      <c r="AZ742" s="2">
        <f t="shared" si="77"/>
        <v>44502</v>
      </c>
      <c r="BA742" t="s">
        <v>52</v>
      </c>
      <c r="BB742">
        <v>198.202</v>
      </c>
      <c r="BC742" s="8">
        <v>211.1944</v>
      </c>
      <c r="BE742" t="str">
        <f t="shared" si="78"/>
        <v>RBLBANK44502</v>
      </c>
      <c r="BF742">
        <v>1</v>
      </c>
      <c r="BH742" t="str">
        <f t="shared" si="79"/>
        <v>SRTRANSFIN44502</v>
      </c>
      <c r="BI742">
        <v>1</v>
      </c>
      <c r="BL742" t="str">
        <f t="shared" si="80"/>
        <v>SRTRANSFIN44502</v>
      </c>
      <c r="BM742">
        <v>1</v>
      </c>
      <c r="BN742">
        <f t="shared" si="81"/>
        <v>1</v>
      </c>
      <c r="BR742" t="str">
        <f t="shared" si="82"/>
        <v>RBLBANK44502</v>
      </c>
      <c r="BS742">
        <v>1</v>
      </c>
      <c r="BT742">
        <f t="shared" si="83"/>
        <v>1</v>
      </c>
      <c r="BY742" s="12"/>
      <c r="CA742" s="12"/>
      <c r="CC742" s="13"/>
      <c r="CE742" s="13"/>
      <c r="CK742" s="13"/>
      <c r="CL742" s="13"/>
    </row>
    <row r="743" spans="1:90" x14ac:dyDescent="0.45">
      <c r="A743">
        <v>1</v>
      </c>
      <c r="B743" s="2">
        <v>44503</v>
      </c>
      <c r="C743" s="2">
        <v>44508</v>
      </c>
      <c r="D743" t="s">
        <v>27</v>
      </c>
      <c r="E743" t="s">
        <v>138</v>
      </c>
      <c r="F743" t="s">
        <v>451</v>
      </c>
      <c r="G743">
        <v>325</v>
      </c>
      <c r="H743">
        <v>650</v>
      </c>
      <c r="I743">
        <v>2</v>
      </c>
      <c r="J743">
        <v>2410.65</v>
      </c>
      <c r="K743">
        <v>1566922.5</v>
      </c>
      <c r="L743">
        <v>2420.8000000000002</v>
      </c>
      <c r="M743">
        <v>6597.5000000000591</v>
      </c>
      <c r="N743">
        <v>313.14533550000004</v>
      </c>
      <c r="O743">
        <v>6284.3546645000588</v>
      </c>
      <c r="P743">
        <v>1573520.0000000002</v>
      </c>
      <c r="Q743" t="s">
        <v>93</v>
      </c>
      <c r="R743">
        <v>2</v>
      </c>
      <c r="S743">
        <v>1</v>
      </c>
      <c r="T743">
        <v>1</v>
      </c>
      <c r="U743">
        <v>0</v>
      </c>
      <c r="V743">
        <v>900</v>
      </c>
      <c r="W743">
        <v>300</v>
      </c>
      <c r="X743">
        <v>114500</v>
      </c>
      <c r="Y743">
        <v>92500</v>
      </c>
      <c r="Z743">
        <v>4000000</v>
      </c>
      <c r="AA743">
        <v>2</v>
      </c>
      <c r="AC743" t="s">
        <v>589</v>
      </c>
      <c r="AD743" t="s">
        <v>571</v>
      </c>
      <c r="AE743" s="12">
        <v>44502.489583333336</v>
      </c>
      <c r="AF743">
        <v>1482.8409999999999</v>
      </c>
      <c r="AG743" s="12">
        <v>44503.392361111109</v>
      </c>
      <c r="AH743" s="8">
        <v>1597.213</v>
      </c>
      <c r="AI743" s="13">
        <v>7.7100000000000002E-2</v>
      </c>
      <c r="AJ743">
        <v>102546.92</v>
      </c>
      <c r="AK743" s="13">
        <v>7.7100000000000002E-2</v>
      </c>
      <c r="AL743">
        <v>896.60860000000002</v>
      </c>
      <c r="AM743">
        <v>1329527.8799999999</v>
      </c>
      <c r="AN743">
        <v>-3165581.58</v>
      </c>
      <c r="AO743">
        <v>49</v>
      </c>
      <c r="AP743">
        <v>2092.79</v>
      </c>
      <c r="AQ743" s="13">
        <v>-1.1000000000000001E-3</v>
      </c>
      <c r="AR743" s="13">
        <v>7.8299999999999995E-2</v>
      </c>
      <c r="AS743" t="s">
        <v>572</v>
      </c>
      <c r="AU743" s="2">
        <v>44503</v>
      </c>
      <c r="AV743" t="s">
        <v>138</v>
      </c>
      <c r="AW743">
        <v>2410.65</v>
      </c>
      <c r="AX743">
        <v>2420.8000000000002</v>
      </c>
      <c r="AZ743" s="2">
        <f t="shared" si="77"/>
        <v>44502</v>
      </c>
      <c r="BA743" t="s">
        <v>55</v>
      </c>
      <c r="BB743">
        <v>1482.8409999999999</v>
      </c>
      <c r="BC743" s="8">
        <v>1597.213</v>
      </c>
      <c r="BE743" t="str">
        <f t="shared" si="78"/>
        <v>SRTRANSFIN44502</v>
      </c>
      <c r="BF743">
        <v>1</v>
      </c>
      <c r="BH743" t="str">
        <f t="shared" si="79"/>
        <v>GODREJPROP44503</v>
      </c>
      <c r="BI743">
        <v>1</v>
      </c>
      <c r="BL743" t="str">
        <f t="shared" si="80"/>
        <v>GODREJPROP44503</v>
      </c>
      <c r="BM743">
        <v>1</v>
      </c>
      <c r="BN743">
        <f t="shared" si="81"/>
        <v>1</v>
      </c>
      <c r="BR743" t="str">
        <f t="shared" si="82"/>
        <v>SRTRANSFIN44502</v>
      </c>
      <c r="BS743">
        <v>1</v>
      </c>
      <c r="BT743">
        <f t="shared" si="83"/>
        <v>1</v>
      </c>
      <c r="BY743" s="12"/>
      <c r="CA743" s="12"/>
      <c r="CC743" s="13"/>
      <c r="CE743" s="13"/>
      <c r="CK743" s="13"/>
      <c r="CL743" s="13"/>
    </row>
    <row r="744" spans="1:90" x14ac:dyDescent="0.45">
      <c r="A744">
        <v>2</v>
      </c>
      <c r="B744" s="2">
        <v>44503</v>
      </c>
      <c r="C744" s="2">
        <v>44508</v>
      </c>
      <c r="D744" t="s">
        <v>27</v>
      </c>
      <c r="E744" t="s">
        <v>150</v>
      </c>
      <c r="F744" t="s">
        <v>519</v>
      </c>
      <c r="G744">
        <v>575</v>
      </c>
      <c r="H744">
        <v>1150</v>
      </c>
      <c r="I744">
        <v>2</v>
      </c>
      <c r="J744">
        <v>1907</v>
      </c>
      <c r="K744">
        <v>2193050</v>
      </c>
      <c r="L744">
        <v>1934.95</v>
      </c>
      <c r="M744">
        <v>32142.500000000051</v>
      </c>
      <c r="N744">
        <v>422.26901550000002</v>
      </c>
      <c r="O744">
        <v>31720.230984500049</v>
      </c>
      <c r="P744">
        <v>2225192.5</v>
      </c>
      <c r="Q744" t="s">
        <v>93</v>
      </c>
      <c r="R744">
        <v>1</v>
      </c>
      <c r="S744">
        <v>0</v>
      </c>
      <c r="T744">
        <v>1</v>
      </c>
      <c r="U744">
        <v>0</v>
      </c>
      <c r="V744">
        <v>900</v>
      </c>
      <c r="W744">
        <v>300</v>
      </c>
      <c r="X744">
        <v>114000</v>
      </c>
      <c r="Y744">
        <v>92500</v>
      </c>
      <c r="Z744">
        <v>4000000</v>
      </c>
      <c r="AA744">
        <v>2</v>
      </c>
      <c r="AC744" t="s">
        <v>655</v>
      </c>
      <c r="AD744" t="s">
        <v>571</v>
      </c>
      <c r="AE744" s="12">
        <v>44502.486111111109</v>
      </c>
      <c r="AF744">
        <v>196.89840000000001</v>
      </c>
      <c r="AG744" s="12">
        <v>44503.395833333336</v>
      </c>
      <c r="AH744" s="8">
        <v>198.80099999999999</v>
      </c>
      <c r="AI744" s="13">
        <v>9.7000000000000003E-3</v>
      </c>
      <c r="AJ744">
        <v>12872.31</v>
      </c>
      <c r="AK744" s="13">
        <v>9.7000000000000003E-3</v>
      </c>
      <c r="AL744">
        <v>6765.6390000000001</v>
      </c>
      <c r="AM744">
        <v>1332143.5</v>
      </c>
      <c r="AN744">
        <v>-3152709.28</v>
      </c>
      <c r="AO744">
        <v>51</v>
      </c>
      <c r="AP744">
        <v>252.4</v>
      </c>
      <c r="AQ744" s="13">
        <v>-8.3999999999999995E-3</v>
      </c>
      <c r="AR744" s="13">
        <v>1.4200000000000001E-2</v>
      </c>
      <c r="AS744" t="s">
        <v>572</v>
      </c>
      <c r="AU744" s="2">
        <v>44503</v>
      </c>
      <c r="AV744" t="s">
        <v>150</v>
      </c>
      <c r="AW744">
        <v>1907</v>
      </c>
      <c r="AX744">
        <v>1934.95</v>
      </c>
      <c r="AZ744" s="2">
        <f t="shared" si="77"/>
        <v>44502</v>
      </c>
      <c r="BA744" t="s">
        <v>73</v>
      </c>
      <c r="BB744">
        <v>196.89840000000001</v>
      </c>
      <c r="BC744" s="8">
        <v>198.80099999999999</v>
      </c>
      <c r="BE744" t="str">
        <f t="shared" si="78"/>
        <v>M_MFIN44502</v>
      </c>
      <c r="BF744">
        <v>1</v>
      </c>
      <c r="BH744" t="str">
        <f t="shared" si="79"/>
        <v>LT44503</v>
      </c>
      <c r="BI744">
        <v>1</v>
      </c>
      <c r="BL744" t="str">
        <f t="shared" si="80"/>
        <v>LT44503</v>
      </c>
      <c r="BM744">
        <v>1</v>
      </c>
      <c r="BN744">
        <f t="shared" si="81"/>
        <v>1</v>
      </c>
      <c r="BR744" t="str">
        <f t="shared" si="82"/>
        <v>M_MFIN44502</v>
      </c>
      <c r="BS744">
        <v>1</v>
      </c>
      <c r="BT744">
        <f t="shared" si="83"/>
        <v>1</v>
      </c>
      <c r="BY744" s="12"/>
      <c r="CA744" s="12"/>
      <c r="CC744" s="13"/>
      <c r="CE744" s="13"/>
      <c r="CK744" s="13"/>
      <c r="CL744" s="13"/>
    </row>
    <row r="745" spans="1:90" x14ac:dyDescent="0.45">
      <c r="A745">
        <v>3</v>
      </c>
      <c r="B745" s="2">
        <v>44503</v>
      </c>
      <c r="C745" s="2">
        <v>44508</v>
      </c>
      <c r="D745" t="s">
        <v>27</v>
      </c>
      <c r="E745" t="s">
        <v>190</v>
      </c>
      <c r="F745" t="s">
        <v>540</v>
      </c>
      <c r="G745">
        <v>700</v>
      </c>
      <c r="H745">
        <v>1400</v>
      </c>
      <c r="I745">
        <v>2</v>
      </c>
      <c r="J745">
        <v>1039.8</v>
      </c>
      <c r="K745">
        <v>1455720</v>
      </c>
      <c r="L745">
        <v>990.8</v>
      </c>
      <c r="M745">
        <v>-68600</v>
      </c>
      <c r="N745">
        <v>284.960264</v>
      </c>
      <c r="O745">
        <v>-68884.960263999994</v>
      </c>
      <c r="P745">
        <v>1387120</v>
      </c>
      <c r="Q745" t="s">
        <v>93</v>
      </c>
      <c r="R745">
        <v>1</v>
      </c>
      <c r="S745">
        <v>0</v>
      </c>
      <c r="T745">
        <v>1</v>
      </c>
      <c r="U745">
        <v>0</v>
      </c>
      <c r="V745">
        <v>900</v>
      </c>
      <c r="W745">
        <v>300</v>
      </c>
      <c r="X745">
        <v>114000</v>
      </c>
      <c r="Y745">
        <v>92500</v>
      </c>
      <c r="Z745">
        <v>4000000</v>
      </c>
      <c r="AA745">
        <v>2</v>
      </c>
      <c r="AC745" t="s">
        <v>597</v>
      </c>
      <c r="AD745" t="s">
        <v>571</v>
      </c>
      <c r="AE745" s="12">
        <v>44502.486111111109</v>
      </c>
      <c r="AF745">
        <v>2716.8310000000001</v>
      </c>
      <c r="AG745" s="12">
        <v>44503.395833333336</v>
      </c>
      <c r="AH745" s="8">
        <v>2710.3870000000002</v>
      </c>
      <c r="AI745" s="13">
        <v>-2.3999999999999998E-3</v>
      </c>
      <c r="AJ745">
        <v>-3159.69</v>
      </c>
      <c r="AK745" s="13">
        <v>-2.3999999999999998E-3</v>
      </c>
      <c r="AL745">
        <v>490.32990000000001</v>
      </c>
      <c r="AM745">
        <v>1332143.5</v>
      </c>
      <c r="AN745">
        <v>-3155868.96</v>
      </c>
      <c r="AO745">
        <v>51</v>
      </c>
      <c r="AP745">
        <v>-61.95</v>
      </c>
      <c r="AQ745" s="13">
        <v>-1.43E-2</v>
      </c>
      <c r="AR745" s="13">
        <v>3.8999999999999998E-3</v>
      </c>
      <c r="AS745" t="s">
        <v>572</v>
      </c>
      <c r="AU745" s="2">
        <v>44503</v>
      </c>
      <c r="AV745" t="s">
        <v>190</v>
      </c>
      <c r="AW745">
        <v>1039.8</v>
      </c>
      <c r="AX745">
        <v>990.8</v>
      </c>
      <c r="AZ745" s="2">
        <f t="shared" si="77"/>
        <v>44502</v>
      </c>
      <c r="BA745" t="s">
        <v>67</v>
      </c>
      <c r="BB745">
        <v>2716.8310000000001</v>
      </c>
      <c r="BC745" s="8">
        <v>2710.3870000000002</v>
      </c>
      <c r="BE745" t="str">
        <f t="shared" si="78"/>
        <v>PEL44502</v>
      </c>
      <c r="BF745">
        <v>1</v>
      </c>
      <c r="BH745" t="str">
        <f t="shared" si="79"/>
        <v>OBEROIRLTY44503</v>
      </c>
      <c r="BI745">
        <v>1</v>
      </c>
      <c r="BL745" t="str">
        <f t="shared" si="80"/>
        <v>OBEROIRLTY44503</v>
      </c>
      <c r="BM745">
        <v>1</v>
      </c>
      <c r="BN745">
        <f t="shared" si="81"/>
        <v>1</v>
      </c>
      <c r="BR745" t="str">
        <f t="shared" si="82"/>
        <v>PEL44502</v>
      </c>
      <c r="BS745">
        <v>1</v>
      </c>
      <c r="BT745">
        <f t="shared" si="83"/>
        <v>1</v>
      </c>
      <c r="BY745" s="12"/>
      <c r="CA745" s="12"/>
      <c r="CC745" s="13"/>
      <c r="CE745" s="13"/>
      <c r="CK745" s="13"/>
      <c r="CL745" s="13"/>
    </row>
    <row r="746" spans="1:90" x14ac:dyDescent="0.45">
      <c r="A746">
        <v>4</v>
      </c>
      <c r="B746" s="2">
        <v>44503</v>
      </c>
      <c r="C746" s="2">
        <v>44508</v>
      </c>
      <c r="D746" t="s">
        <v>27</v>
      </c>
      <c r="E746" t="s">
        <v>101</v>
      </c>
      <c r="F746" t="s">
        <v>403</v>
      </c>
      <c r="G746">
        <v>1300</v>
      </c>
      <c r="H746">
        <v>2600</v>
      </c>
      <c r="I746">
        <v>2</v>
      </c>
      <c r="J746">
        <v>752.9</v>
      </c>
      <c r="K746">
        <v>1957540</v>
      </c>
      <c r="L746">
        <v>731.95</v>
      </c>
      <c r="M746">
        <v>-54469.999999999825</v>
      </c>
      <c r="N746">
        <v>371.62880600000011</v>
      </c>
      <c r="O746">
        <v>-54841.628805999826</v>
      </c>
      <c r="P746">
        <v>1903070.0000000002</v>
      </c>
      <c r="Q746" t="s">
        <v>93</v>
      </c>
      <c r="R746">
        <v>1</v>
      </c>
      <c r="S746">
        <v>0</v>
      </c>
      <c r="T746">
        <v>2</v>
      </c>
      <c r="U746">
        <v>0</v>
      </c>
      <c r="V746">
        <v>900</v>
      </c>
      <c r="W746">
        <v>300</v>
      </c>
      <c r="X746">
        <v>114000</v>
      </c>
      <c r="Y746">
        <v>92500</v>
      </c>
      <c r="Z746">
        <v>4000000</v>
      </c>
      <c r="AA746">
        <v>2</v>
      </c>
      <c r="AC746" t="s">
        <v>614</v>
      </c>
      <c r="AD746" t="s">
        <v>571</v>
      </c>
      <c r="AE746" s="12">
        <v>44502.510416666664</v>
      </c>
      <c r="AF746">
        <v>10.2102</v>
      </c>
      <c r="AG746" s="12">
        <v>44503.395833333336</v>
      </c>
      <c r="AH746" s="8">
        <v>10.0899</v>
      </c>
      <c r="AI746" s="13">
        <v>-1.18E-2</v>
      </c>
      <c r="AJ746">
        <v>-15750.21</v>
      </c>
      <c r="AK746" s="13">
        <v>-1.18E-2</v>
      </c>
      <c r="AL746">
        <v>130924.4</v>
      </c>
      <c r="AM746">
        <v>1336764.6299999999</v>
      </c>
      <c r="AN746">
        <v>-3171619.17</v>
      </c>
      <c r="AO746">
        <v>44</v>
      </c>
      <c r="AP746">
        <v>-357.96</v>
      </c>
      <c r="AQ746" s="13">
        <v>-1.5699999999999999E-2</v>
      </c>
      <c r="AR746" s="13">
        <v>0</v>
      </c>
      <c r="AS746" t="s">
        <v>572</v>
      </c>
      <c r="AU746" s="2">
        <v>44503</v>
      </c>
      <c r="AV746" t="s">
        <v>101</v>
      </c>
      <c r="AW746">
        <v>752.9</v>
      </c>
      <c r="AX746">
        <v>731.95</v>
      </c>
      <c r="AZ746" s="2">
        <f t="shared" si="77"/>
        <v>44502</v>
      </c>
      <c r="BA746" t="s">
        <v>56</v>
      </c>
      <c r="BB746">
        <v>10.2102</v>
      </c>
      <c r="BC746" s="8">
        <v>10.0899</v>
      </c>
      <c r="BE746" t="str">
        <f t="shared" si="78"/>
        <v>IDEA44502</v>
      </c>
      <c r="BF746">
        <v>1</v>
      </c>
      <c r="BH746" t="str">
        <f t="shared" si="79"/>
        <v>UPL44503</v>
      </c>
      <c r="BI746">
        <v>1</v>
      </c>
      <c r="BL746" t="str">
        <f t="shared" si="80"/>
        <v>UPL44503</v>
      </c>
      <c r="BM746">
        <v>1</v>
      </c>
      <c r="BN746">
        <f t="shared" si="81"/>
        <v>1</v>
      </c>
      <c r="BR746" t="str">
        <f t="shared" si="82"/>
        <v>IDEA44502</v>
      </c>
      <c r="BS746">
        <v>1</v>
      </c>
      <c r="BT746" t="str">
        <f t="shared" si="83"/>
        <v>ERROR</v>
      </c>
      <c r="BY746" s="12"/>
      <c r="CA746" s="12"/>
      <c r="CC746" s="13"/>
      <c r="CE746" s="13"/>
      <c r="CK746" s="13"/>
      <c r="CL746" s="13"/>
    </row>
    <row r="747" spans="1:90" x14ac:dyDescent="0.45">
      <c r="A747">
        <v>1</v>
      </c>
      <c r="B747" s="2">
        <v>44508</v>
      </c>
      <c r="C747" s="2">
        <v>44509</v>
      </c>
      <c r="D747" t="s">
        <v>27</v>
      </c>
      <c r="E747" t="s">
        <v>152</v>
      </c>
      <c r="F747" t="s">
        <v>509</v>
      </c>
      <c r="G747">
        <v>550</v>
      </c>
      <c r="H747">
        <v>550</v>
      </c>
      <c r="I747">
        <v>1</v>
      </c>
      <c r="J747">
        <v>2141.85</v>
      </c>
      <c r="K747">
        <v>1178017.5</v>
      </c>
      <c r="L747">
        <v>2144.25</v>
      </c>
      <c r="M747">
        <v>1320.00000000005</v>
      </c>
      <c r="N747">
        <v>246.685033</v>
      </c>
      <c r="O747">
        <v>1073.31496700005</v>
      </c>
      <c r="P747">
        <v>1179337.5</v>
      </c>
      <c r="Q747" t="s">
        <v>93</v>
      </c>
      <c r="R747">
        <v>1</v>
      </c>
      <c r="S747">
        <v>0</v>
      </c>
      <c r="T747">
        <v>1</v>
      </c>
      <c r="U747">
        <v>0</v>
      </c>
      <c r="V747">
        <v>900</v>
      </c>
      <c r="W747">
        <v>300</v>
      </c>
      <c r="X747">
        <v>102500</v>
      </c>
      <c r="Y747">
        <v>92500</v>
      </c>
      <c r="Z747">
        <v>4000000</v>
      </c>
      <c r="AA747">
        <v>2</v>
      </c>
      <c r="AC747" t="s">
        <v>718</v>
      </c>
      <c r="AD747" t="s">
        <v>571</v>
      </c>
      <c r="AE747" s="12">
        <v>44503.486111111109</v>
      </c>
      <c r="AF747">
        <v>1907.963</v>
      </c>
      <c r="AG747" s="12">
        <v>44508.392361111109</v>
      </c>
      <c r="AH747" s="8">
        <v>1934.0550000000001</v>
      </c>
      <c r="AI747" s="13">
        <v>1.37E-2</v>
      </c>
      <c r="AJ747">
        <v>18676.05</v>
      </c>
      <c r="AK747" s="13">
        <v>1.37E-2</v>
      </c>
      <c r="AL747">
        <v>715.77700000000004</v>
      </c>
      <c r="AM747">
        <v>1365676.25</v>
      </c>
      <c r="AN747">
        <v>-3152943.12</v>
      </c>
      <c r="AO747">
        <v>50</v>
      </c>
      <c r="AP747">
        <v>373.52</v>
      </c>
      <c r="AQ747" s="13">
        <v>-1.0999999999999999E-2</v>
      </c>
      <c r="AR747" s="13">
        <v>2.46E-2</v>
      </c>
      <c r="AS747" t="s">
        <v>572</v>
      </c>
      <c r="AU747" s="2">
        <v>44508</v>
      </c>
      <c r="AV747" t="s">
        <v>152</v>
      </c>
      <c r="AW747">
        <v>2141.85</v>
      </c>
      <c r="AX747">
        <v>2144.25</v>
      </c>
      <c r="AZ747" s="2">
        <f t="shared" si="77"/>
        <v>44503</v>
      </c>
      <c r="BA747" t="s">
        <v>150</v>
      </c>
      <c r="BB747">
        <v>1907.963</v>
      </c>
      <c r="BC747" s="8">
        <v>1934.0550000000001</v>
      </c>
      <c r="BE747" t="str">
        <f t="shared" si="78"/>
        <v>LT44503</v>
      </c>
      <c r="BF747">
        <v>1</v>
      </c>
      <c r="BH747" t="str">
        <f t="shared" si="79"/>
        <v>BATAINDIA44508</v>
      </c>
      <c r="BI747">
        <v>1</v>
      </c>
      <c r="BL747" t="str">
        <f t="shared" si="80"/>
        <v>BATAINDIA44508</v>
      </c>
      <c r="BM747">
        <v>1</v>
      </c>
      <c r="BN747">
        <f t="shared" si="81"/>
        <v>1</v>
      </c>
      <c r="BR747" t="str">
        <f t="shared" si="82"/>
        <v>LT44503</v>
      </c>
      <c r="BS747">
        <v>1</v>
      </c>
      <c r="BT747">
        <f t="shared" si="83"/>
        <v>1</v>
      </c>
      <c r="BY747" s="12"/>
      <c r="CA747" s="12"/>
      <c r="CC747" s="13"/>
      <c r="CE747" s="13"/>
      <c r="CK747" s="13"/>
      <c r="CL747" s="13"/>
    </row>
    <row r="748" spans="1:90" x14ac:dyDescent="0.45">
      <c r="A748">
        <v>2</v>
      </c>
      <c r="B748" s="2">
        <v>44508</v>
      </c>
      <c r="C748" s="2">
        <v>44509</v>
      </c>
      <c r="D748" t="s">
        <v>27</v>
      </c>
      <c r="E748" t="s">
        <v>69</v>
      </c>
      <c r="F748" t="s">
        <v>385</v>
      </c>
      <c r="G748">
        <v>3800</v>
      </c>
      <c r="H748">
        <v>7600</v>
      </c>
      <c r="I748">
        <v>2</v>
      </c>
      <c r="J748">
        <v>209.05</v>
      </c>
      <c r="K748">
        <v>1588780</v>
      </c>
      <c r="L748">
        <v>219.9</v>
      </c>
      <c r="M748">
        <v>82459.999999999956</v>
      </c>
      <c r="N748">
        <v>326.29609199999999</v>
      </c>
      <c r="O748">
        <v>82133.703907999952</v>
      </c>
      <c r="P748">
        <v>1671240</v>
      </c>
      <c r="Q748" t="s">
        <v>93</v>
      </c>
      <c r="R748">
        <v>1</v>
      </c>
      <c r="S748">
        <v>0</v>
      </c>
      <c r="T748">
        <v>1</v>
      </c>
      <c r="U748">
        <v>0</v>
      </c>
      <c r="V748">
        <v>900</v>
      </c>
      <c r="W748">
        <v>300</v>
      </c>
      <c r="X748">
        <v>102500</v>
      </c>
      <c r="Y748">
        <v>92500</v>
      </c>
      <c r="Z748">
        <v>4000000</v>
      </c>
      <c r="AA748">
        <v>2</v>
      </c>
      <c r="AC748" t="s">
        <v>743</v>
      </c>
      <c r="AD748" t="s">
        <v>571</v>
      </c>
      <c r="AE748" s="12">
        <v>44503.486111111109</v>
      </c>
      <c r="AF748">
        <v>1040.3</v>
      </c>
      <c r="AG748" s="12">
        <v>44508.392361111109</v>
      </c>
      <c r="AH748" s="8">
        <v>990.3021</v>
      </c>
      <c r="AI748" s="13">
        <v>-4.8099999999999997E-2</v>
      </c>
      <c r="AJ748">
        <v>-65635.83</v>
      </c>
      <c r="AK748" s="13">
        <v>-4.8099999999999997E-2</v>
      </c>
      <c r="AL748">
        <v>1312.7719999999999</v>
      </c>
      <c r="AM748">
        <v>1365676.13</v>
      </c>
      <c r="AN748">
        <v>-3218578.95</v>
      </c>
      <c r="AO748">
        <v>50</v>
      </c>
      <c r="AP748">
        <v>-1312.72</v>
      </c>
      <c r="AQ748" s="13">
        <v>-5.1200000000000002E-2</v>
      </c>
      <c r="AR748" s="13">
        <v>4.4000000000000003E-3</v>
      </c>
      <c r="AS748" t="s">
        <v>572</v>
      </c>
      <c r="AU748" s="2">
        <v>44508</v>
      </c>
      <c r="AV748" t="s">
        <v>69</v>
      </c>
      <c r="AW748">
        <v>209.05</v>
      </c>
      <c r="AX748">
        <v>219.9</v>
      </c>
      <c r="AZ748" s="2">
        <f t="shared" si="77"/>
        <v>44503</v>
      </c>
      <c r="BA748" t="s">
        <v>190</v>
      </c>
      <c r="BB748">
        <v>1040.3</v>
      </c>
      <c r="BC748" s="8">
        <v>990.3021</v>
      </c>
      <c r="BE748" t="str">
        <f t="shared" si="78"/>
        <v>OBEROIRLTY44503</v>
      </c>
      <c r="BF748">
        <v>1</v>
      </c>
      <c r="BH748" t="str">
        <f t="shared" si="79"/>
        <v>BEL44508</v>
      </c>
      <c r="BI748">
        <v>1</v>
      </c>
      <c r="BL748" t="str">
        <f t="shared" si="80"/>
        <v>BEL44508</v>
      </c>
      <c r="BM748">
        <v>1</v>
      </c>
      <c r="BN748">
        <f t="shared" si="81"/>
        <v>1</v>
      </c>
      <c r="BR748" t="str">
        <f t="shared" si="82"/>
        <v>OBEROIRLTY44503</v>
      </c>
      <c r="BS748">
        <v>1</v>
      </c>
      <c r="BT748">
        <f t="shared" si="83"/>
        <v>1</v>
      </c>
      <c r="BY748" s="12"/>
      <c r="CA748" s="12"/>
      <c r="CC748" s="13"/>
      <c r="CE748" s="13"/>
      <c r="CK748" s="13"/>
      <c r="CL748" s="13"/>
    </row>
    <row r="749" spans="1:90" x14ac:dyDescent="0.45">
      <c r="A749">
        <v>3</v>
      </c>
      <c r="B749" s="2">
        <v>44508</v>
      </c>
      <c r="C749" s="2">
        <v>44509</v>
      </c>
      <c r="D749" t="s">
        <v>27</v>
      </c>
      <c r="E749" t="s">
        <v>124</v>
      </c>
      <c r="F749" t="s">
        <v>492</v>
      </c>
      <c r="G749">
        <v>5400</v>
      </c>
      <c r="H749">
        <v>5400</v>
      </c>
      <c r="I749">
        <v>1</v>
      </c>
      <c r="J749">
        <v>237.35</v>
      </c>
      <c r="K749">
        <v>1281690</v>
      </c>
      <c r="L749">
        <v>243.6</v>
      </c>
      <c r="M749">
        <v>33750</v>
      </c>
      <c r="N749">
        <v>268.26719800000001</v>
      </c>
      <c r="O749">
        <v>33481.732801999999</v>
      </c>
      <c r="P749">
        <v>1315440</v>
      </c>
      <c r="Q749" t="s">
        <v>93</v>
      </c>
      <c r="R749">
        <v>1</v>
      </c>
      <c r="S749">
        <v>0</v>
      </c>
      <c r="T749">
        <v>1</v>
      </c>
      <c r="U749">
        <v>0</v>
      </c>
      <c r="V749">
        <v>900</v>
      </c>
      <c r="W749">
        <v>300</v>
      </c>
      <c r="X749">
        <v>102500</v>
      </c>
      <c r="Y749">
        <v>92500</v>
      </c>
      <c r="Z749">
        <v>4000000</v>
      </c>
      <c r="AA749">
        <v>2</v>
      </c>
      <c r="AC749" t="s">
        <v>649</v>
      </c>
      <c r="AD749" t="s">
        <v>571</v>
      </c>
      <c r="AE749" s="12">
        <v>44503.489583333336</v>
      </c>
      <c r="AF749">
        <v>2411.855</v>
      </c>
      <c r="AG749" s="12">
        <v>44508.392361111109</v>
      </c>
      <c r="AH749" s="8">
        <v>2419.6689999999999</v>
      </c>
      <c r="AI749" s="13">
        <v>3.2000000000000002E-3</v>
      </c>
      <c r="AJ749">
        <v>4425.71</v>
      </c>
      <c r="AK749" s="13">
        <v>3.2000000000000002E-3</v>
      </c>
      <c r="AL749">
        <v>566.38250000000005</v>
      </c>
      <c r="AM749">
        <v>1366032.63</v>
      </c>
      <c r="AN749">
        <v>-3214153.24</v>
      </c>
      <c r="AO749">
        <v>49</v>
      </c>
      <c r="AP749">
        <v>90.32</v>
      </c>
      <c r="AQ749" s="13">
        <v>-4.7000000000000002E-3</v>
      </c>
      <c r="AR749" s="13">
        <v>2.1899999999999999E-2</v>
      </c>
      <c r="AS749" t="s">
        <v>572</v>
      </c>
      <c r="AU749" s="2">
        <v>44508</v>
      </c>
      <c r="AV749" t="s">
        <v>124</v>
      </c>
      <c r="AW749">
        <v>237.35</v>
      </c>
      <c r="AX749">
        <v>243.6</v>
      </c>
      <c r="AZ749" s="2">
        <f t="shared" si="77"/>
        <v>44503</v>
      </c>
      <c r="BA749" t="s">
        <v>138</v>
      </c>
      <c r="BB749">
        <v>2411.855</v>
      </c>
      <c r="BC749" s="8">
        <v>2419.6689999999999</v>
      </c>
      <c r="BE749" t="str">
        <f t="shared" si="78"/>
        <v>GODREJPROP44503</v>
      </c>
      <c r="BF749">
        <v>1</v>
      </c>
      <c r="BH749" t="str">
        <f t="shared" si="79"/>
        <v>CANBK44508</v>
      </c>
      <c r="BI749">
        <v>1</v>
      </c>
      <c r="BL749" t="str">
        <f t="shared" si="80"/>
        <v>CANBK44508</v>
      </c>
      <c r="BM749">
        <v>1</v>
      </c>
      <c r="BN749">
        <f t="shared" si="81"/>
        <v>1</v>
      </c>
      <c r="BR749" t="str">
        <f t="shared" si="82"/>
        <v>GODREJPROP44503</v>
      </c>
      <c r="BS749">
        <v>1</v>
      </c>
      <c r="BT749">
        <f t="shared" si="83"/>
        <v>1</v>
      </c>
      <c r="BY749" s="12"/>
      <c r="CA749" s="12"/>
      <c r="CC749" s="13"/>
      <c r="CE749" s="13"/>
      <c r="CK749" s="13"/>
      <c r="CL749" s="13"/>
    </row>
    <row r="750" spans="1:90" x14ac:dyDescent="0.45">
      <c r="A750">
        <v>4</v>
      </c>
      <c r="B750" s="2">
        <v>44508</v>
      </c>
      <c r="C750" s="2">
        <v>44509</v>
      </c>
      <c r="D750" t="s">
        <v>27</v>
      </c>
      <c r="E750" t="s">
        <v>39</v>
      </c>
      <c r="F750" t="s">
        <v>458</v>
      </c>
      <c r="G750">
        <v>375</v>
      </c>
      <c r="H750">
        <v>1125</v>
      </c>
      <c r="I750">
        <v>3</v>
      </c>
      <c r="J750">
        <v>1637.35</v>
      </c>
      <c r="K750">
        <v>1842018.75</v>
      </c>
      <c r="L750">
        <v>1652</v>
      </c>
      <c r="M750">
        <v>16481.250000000102</v>
      </c>
      <c r="N750">
        <v>360.92313625000003</v>
      </c>
      <c r="O750">
        <v>16120.326863750102</v>
      </c>
      <c r="P750">
        <v>1858500</v>
      </c>
      <c r="Q750" t="s">
        <v>93</v>
      </c>
      <c r="R750">
        <v>2</v>
      </c>
      <c r="S750">
        <v>2</v>
      </c>
      <c r="T750">
        <v>2</v>
      </c>
      <c r="U750">
        <v>0</v>
      </c>
      <c r="V750">
        <v>900</v>
      </c>
      <c r="W750">
        <v>300</v>
      </c>
      <c r="X750">
        <v>103500</v>
      </c>
      <c r="Y750">
        <v>92500</v>
      </c>
      <c r="Z750">
        <v>4000000</v>
      </c>
      <c r="AA750">
        <v>2</v>
      </c>
      <c r="AC750" t="s">
        <v>614</v>
      </c>
      <c r="AD750" t="s">
        <v>571</v>
      </c>
      <c r="AE750" s="12">
        <v>44503.496527777781</v>
      </c>
      <c r="AF750">
        <v>10.01</v>
      </c>
      <c r="AG750" s="12">
        <v>44508.392361111109</v>
      </c>
      <c r="AH750" s="8">
        <v>9.9500189999999993</v>
      </c>
      <c r="AI750" s="13">
        <v>-6.0000000000000001E-3</v>
      </c>
      <c r="AJ750">
        <v>-8160.05</v>
      </c>
      <c r="AK750" s="13">
        <v>-6.0000000000000001E-3</v>
      </c>
      <c r="AL750">
        <v>136046.20000000001</v>
      </c>
      <c r="AM750">
        <v>1361822.88</v>
      </c>
      <c r="AN750">
        <v>-3222313.29</v>
      </c>
      <c r="AO750">
        <v>47</v>
      </c>
      <c r="AP750">
        <v>-173.62</v>
      </c>
      <c r="AQ750" s="13">
        <v>-1.6E-2</v>
      </c>
      <c r="AR750" s="13">
        <v>1.9E-2</v>
      </c>
      <c r="AS750" t="s">
        <v>572</v>
      </c>
      <c r="AU750" s="2">
        <v>44508</v>
      </c>
      <c r="AV750" t="s">
        <v>39</v>
      </c>
      <c r="AW750">
        <v>1637.35</v>
      </c>
      <c r="AX750">
        <v>1652</v>
      </c>
      <c r="AZ750" s="2">
        <f t="shared" si="77"/>
        <v>44503</v>
      </c>
      <c r="BA750" t="s">
        <v>56</v>
      </c>
      <c r="BB750">
        <v>10.01</v>
      </c>
      <c r="BC750" s="8">
        <v>9.9500189999999993</v>
      </c>
      <c r="BE750" t="str">
        <f t="shared" si="78"/>
        <v>IDEA44503</v>
      </c>
      <c r="BF750">
        <v>1</v>
      </c>
      <c r="BH750" t="str">
        <f t="shared" si="79"/>
        <v>MUTHOOTFIN44508</v>
      </c>
      <c r="BI750">
        <v>1</v>
      </c>
      <c r="BL750" t="str">
        <f t="shared" si="80"/>
        <v>MUTHOOTFIN44508</v>
      </c>
      <c r="BM750">
        <v>1</v>
      </c>
      <c r="BN750">
        <f t="shared" si="81"/>
        <v>1</v>
      </c>
      <c r="BR750" t="str">
        <f t="shared" si="82"/>
        <v>IDEA44503</v>
      </c>
      <c r="BS750">
        <v>1</v>
      </c>
      <c r="BT750" t="str">
        <f t="shared" si="83"/>
        <v>ERROR</v>
      </c>
      <c r="BY750" s="12"/>
      <c r="CA750" s="12"/>
      <c r="CC750" s="13"/>
      <c r="CE750" s="13"/>
      <c r="CK750" s="13"/>
      <c r="CL750" s="13"/>
    </row>
    <row r="751" spans="1:90" x14ac:dyDescent="0.45">
      <c r="A751">
        <v>1</v>
      </c>
      <c r="B751" s="2">
        <v>44509</v>
      </c>
      <c r="C751" s="2">
        <v>44510</v>
      </c>
      <c r="D751" t="s">
        <v>27</v>
      </c>
      <c r="E751" t="s">
        <v>32</v>
      </c>
      <c r="F751" t="s">
        <v>387</v>
      </c>
      <c r="G751">
        <v>4500</v>
      </c>
      <c r="H751">
        <v>9000</v>
      </c>
      <c r="I751">
        <v>2</v>
      </c>
      <c r="J751">
        <v>152.4</v>
      </c>
      <c r="K751">
        <v>1371600</v>
      </c>
      <c r="L751">
        <v>149.65</v>
      </c>
      <c r="M751">
        <v>-24750</v>
      </c>
      <c r="N751">
        <v>276.19087000000002</v>
      </c>
      <c r="O751">
        <v>-25026.190869999999</v>
      </c>
      <c r="P751">
        <v>1346850</v>
      </c>
      <c r="Q751" t="s">
        <v>93</v>
      </c>
      <c r="R751">
        <v>1</v>
      </c>
      <c r="S751">
        <v>0</v>
      </c>
      <c r="T751">
        <v>1</v>
      </c>
      <c r="U751">
        <v>0</v>
      </c>
      <c r="V751">
        <v>900</v>
      </c>
      <c r="W751">
        <v>300</v>
      </c>
      <c r="X751">
        <v>114000</v>
      </c>
      <c r="Y751">
        <v>92500</v>
      </c>
      <c r="Z751">
        <v>4000000</v>
      </c>
      <c r="AA751">
        <v>2</v>
      </c>
      <c r="AC751" t="s">
        <v>599</v>
      </c>
      <c r="AD751" t="s">
        <v>571</v>
      </c>
      <c r="AE751" s="12">
        <v>44503.486111111109</v>
      </c>
      <c r="AF751">
        <v>753.26580000000001</v>
      </c>
      <c r="AG751" s="12">
        <v>44508.395833333336</v>
      </c>
      <c r="AH751" s="8">
        <v>730.9683</v>
      </c>
      <c r="AI751" s="13">
        <v>-2.9600000000000001E-2</v>
      </c>
      <c r="AJ751">
        <v>-40425.519999999997</v>
      </c>
      <c r="AK751" s="13">
        <v>-2.9600000000000001E-2</v>
      </c>
      <c r="AL751">
        <v>1813.0070000000001</v>
      </c>
      <c r="AM751">
        <v>1365676.13</v>
      </c>
      <c r="AN751">
        <v>-3262738.81</v>
      </c>
      <c r="AO751">
        <v>51</v>
      </c>
      <c r="AP751">
        <v>-792.66</v>
      </c>
      <c r="AQ751" s="13">
        <v>-2.9600000000000001E-2</v>
      </c>
      <c r="AR751" s="13">
        <v>2.0000000000000001E-4</v>
      </c>
      <c r="AS751" t="s">
        <v>572</v>
      </c>
      <c r="AU751" s="2">
        <v>44509</v>
      </c>
      <c r="AV751" t="s">
        <v>32</v>
      </c>
      <c r="AW751">
        <v>152.4</v>
      </c>
      <c r="AX751">
        <v>149.65</v>
      </c>
      <c r="AZ751" s="2">
        <f t="shared" si="77"/>
        <v>44503</v>
      </c>
      <c r="BA751" t="s">
        <v>101</v>
      </c>
      <c r="BB751">
        <v>753.26580000000001</v>
      </c>
      <c r="BC751" s="8">
        <v>730.9683</v>
      </c>
      <c r="BE751" t="str">
        <f t="shared" si="78"/>
        <v>UPL44503</v>
      </c>
      <c r="BF751">
        <v>1</v>
      </c>
      <c r="BH751" t="str">
        <f t="shared" si="79"/>
        <v>ASHOKLEY44509</v>
      </c>
      <c r="BI751">
        <v>1</v>
      </c>
      <c r="BL751" t="str">
        <f t="shared" si="80"/>
        <v>ASHOKLEY44509</v>
      </c>
      <c r="BM751">
        <v>1</v>
      </c>
      <c r="BN751">
        <f t="shared" si="81"/>
        <v>1</v>
      </c>
      <c r="BR751" t="str">
        <f t="shared" si="82"/>
        <v>UPL44503</v>
      </c>
      <c r="BS751">
        <v>1</v>
      </c>
      <c r="BT751">
        <f t="shared" si="83"/>
        <v>1</v>
      </c>
      <c r="BY751" s="12"/>
      <c r="CA751" s="12"/>
      <c r="CC751" s="13"/>
      <c r="CE751" s="13"/>
      <c r="CK751" s="13"/>
      <c r="CL751" s="13"/>
    </row>
    <row r="752" spans="1:90" x14ac:dyDescent="0.45">
      <c r="A752">
        <v>2</v>
      </c>
      <c r="B752" s="2">
        <v>44509</v>
      </c>
      <c r="C752" s="2">
        <v>44510</v>
      </c>
      <c r="D752" t="s">
        <v>27</v>
      </c>
      <c r="E752" t="s">
        <v>69</v>
      </c>
      <c r="F752" t="s">
        <v>385</v>
      </c>
      <c r="G752">
        <v>3800</v>
      </c>
      <c r="H752">
        <v>7600</v>
      </c>
      <c r="I752">
        <v>2</v>
      </c>
      <c r="J752">
        <v>224</v>
      </c>
      <c r="K752">
        <v>1702400</v>
      </c>
      <c r="L752">
        <v>220.95</v>
      </c>
      <c r="M752">
        <v>-23180.000000000087</v>
      </c>
      <c r="N752">
        <v>332.35785199999998</v>
      </c>
      <c r="O752">
        <v>-23512.357852000088</v>
      </c>
      <c r="P752">
        <v>1679220</v>
      </c>
      <c r="Q752" t="s">
        <v>93</v>
      </c>
      <c r="R752">
        <v>1</v>
      </c>
      <c r="S752">
        <v>0</v>
      </c>
      <c r="T752">
        <v>1</v>
      </c>
      <c r="U752">
        <v>0</v>
      </c>
      <c r="V752">
        <v>900</v>
      </c>
      <c r="W752">
        <v>300</v>
      </c>
      <c r="X752">
        <v>114000</v>
      </c>
      <c r="Y752">
        <v>92500</v>
      </c>
      <c r="Z752">
        <v>4000000</v>
      </c>
      <c r="AA752">
        <v>2</v>
      </c>
      <c r="AC752" t="s">
        <v>707</v>
      </c>
      <c r="AD752" t="s">
        <v>571</v>
      </c>
      <c r="AE752" s="12">
        <v>44508.434027777781</v>
      </c>
      <c r="AF752">
        <v>2142.998</v>
      </c>
      <c r="AG752" s="12">
        <v>44509.392361111109</v>
      </c>
      <c r="AH752" s="8">
        <v>2143.1509999999998</v>
      </c>
      <c r="AI752" s="13">
        <v>1E-4</v>
      </c>
      <c r="AJ752">
        <v>96.2</v>
      </c>
      <c r="AK752" s="13">
        <v>1E-4</v>
      </c>
      <c r="AL752">
        <v>628.76980000000003</v>
      </c>
      <c r="AM752">
        <v>1347452.25</v>
      </c>
      <c r="AN752">
        <v>-3262642.61</v>
      </c>
      <c r="AO752">
        <v>65</v>
      </c>
      <c r="AP752">
        <v>1.48</v>
      </c>
      <c r="AQ752" s="13">
        <v>-8.8999999999999999E-3</v>
      </c>
      <c r="AR752" s="13">
        <v>5.5999999999999999E-3</v>
      </c>
      <c r="AS752" t="s">
        <v>572</v>
      </c>
      <c r="AU752" s="2">
        <v>44509</v>
      </c>
      <c r="AV752" t="s">
        <v>69</v>
      </c>
      <c r="AW752">
        <v>224</v>
      </c>
      <c r="AX752">
        <v>220.95</v>
      </c>
      <c r="AZ752" s="2">
        <f t="shared" si="77"/>
        <v>44508</v>
      </c>
      <c r="BA752" t="s">
        <v>152</v>
      </c>
      <c r="BB752">
        <v>2142.998</v>
      </c>
      <c r="BC752" s="8">
        <v>2143.1509999999998</v>
      </c>
      <c r="BE752" t="str">
        <f t="shared" si="78"/>
        <v>BATAINDIA44508</v>
      </c>
      <c r="BF752">
        <v>1</v>
      </c>
      <c r="BH752" t="str">
        <f t="shared" si="79"/>
        <v>BEL44509</v>
      </c>
      <c r="BI752">
        <v>1</v>
      </c>
      <c r="BL752" t="str">
        <f t="shared" si="80"/>
        <v>BEL44509</v>
      </c>
      <c r="BM752">
        <v>1</v>
      </c>
      <c r="BN752">
        <f t="shared" si="81"/>
        <v>1</v>
      </c>
      <c r="BR752" t="str">
        <f t="shared" si="82"/>
        <v>BATAINDIA44508</v>
      </c>
      <c r="BS752">
        <v>1</v>
      </c>
      <c r="BT752">
        <f t="shared" si="83"/>
        <v>1</v>
      </c>
      <c r="BY752" s="12"/>
      <c r="CA752" s="12"/>
      <c r="CC752" s="13"/>
      <c r="CE752" s="13"/>
      <c r="CK752" s="13"/>
      <c r="CL752" s="13"/>
    </row>
    <row r="753" spans="1:90" x14ac:dyDescent="0.45">
      <c r="A753">
        <v>3</v>
      </c>
      <c r="B753" s="2">
        <v>44509</v>
      </c>
      <c r="C753" s="2">
        <v>44510</v>
      </c>
      <c r="D753" t="s">
        <v>27</v>
      </c>
      <c r="E753" t="s">
        <v>197</v>
      </c>
      <c r="F753" t="s">
        <v>547</v>
      </c>
      <c r="G753">
        <v>1300</v>
      </c>
      <c r="H753">
        <v>3900</v>
      </c>
      <c r="I753">
        <v>3</v>
      </c>
      <c r="J753">
        <v>443.91666666999998</v>
      </c>
      <c r="K753">
        <v>1731275.0000129999</v>
      </c>
      <c r="L753">
        <v>437.91666666999998</v>
      </c>
      <c r="M753">
        <v>-23400</v>
      </c>
      <c r="N753">
        <v>337.21609000219962</v>
      </c>
      <c r="O753">
        <v>-23737.216090002199</v>
      </c>
      <c r="P753">
        <v>1707875.0000129999</v>
      </c>
      <c r="Q753" t="s">
        <v>93</v>
      </c>
      <c r="R753">
        <v>3</v>
      </c>
      <c r="S753">
        <v>2</v>
      </c>
      <c r="T753">
        <v>2</v>
      </c>
      <c r="U753">
        <v>0</v>
      </c>
      <c r="V753">
        <v>900</v>
      </c>
      <c r="W753">
        <v>300</v>
      </c>
      <c r="X753">
        <v>115500</v>
      </c>
      <c r="Y753">
        <v>92500</v>
      </c>
      <c r="Z753">
        <v>4000000</v>
      </c>
      <c r="AA753">
        <v>2</v>
      </c>
      <c r="AC753" t="s">
        <v>580</v>
      </c>
      <c r="AD753" t="s">
        <v>571</v>
      </c>
      <c r="AE753" s="12">
        <v>44508.434027777781</v>
      </c>
      <c r="AF753">
        <v>209.16210000000001</v>
      </c>
      <c r="AG753" s="12">
        <v>44509.392361111109</v>
      </c>
      <c r="AH753" s="8">
        <v>219.77510000000001</v>
      </c>
      <c r="AI753" s="13">
        <v>5.0700000000000002E-2</v>
      </c>
      <c r="AJ753">
        <v>68370.45</v>
      </c>
      <c r="AK753" s="13">
        <v>5.0700000000000002E-2</v>
      </c>
      <c r="AL753">
        <v>6442.1419999999998</v>
      </c>
      <c r="AM753">
        <v>1347452.25</v>
      </c>
      <c r="AN753">
        <v>-3194272.16</v>
      </c>
      <c r="AO753">
        <v>65</v>
      </c>
      <c r="AP753">
        <v>1051.8499999999999</v>
      </c>
      <c r="AQ753" s="13">
        <v>-1.6999999999999999E-3</v>
      </c>
      <c r="AR753" s="13">
        <v>5.4399999999999997E-2</v>
      </c>
      <c r="AS753" t="s">
        <v>572</v>
      </c>
      <c r="AU753" s="2">
        <v>44509</v>
      </c>
      <c r="AV753" t="s">
        <v>197</v>
      </c>
      <c r="AW753">
        <v>443.91666666999998</v>
      </c>
      <c r="AX753">
        <v>437.91666666999998</v>
      </c>
      <c r="AZ753" s="2">
        <f t="shared" si="77"/>
        <v>44508</v>
      </c>
      <c r="BA753" t="s">
        <v>69</v>
      </c>
      <c r="BB753">
        <v>209.16210000000001</v>
      </c>
      <c r="BC753" s="8">
        <v>219.77510000000001</v>
      </c>
      <c r="BE753" t="str">
        <f t="shared" si="78"/>
        <v>BEL44508</v>
      </c>
      <c r="BF753">
        <v>1</v>
      </c>
      <c r="BH753" t="str">
        <f t="shared" si="79"/>
        <v>BSOFT44509</v>
      </c>
      <c r="BI753">
        <v>1</v>
      </c>
      <c r="BL753" t="str">
        <f t="shared" si="80"/>
        <v>BSOFT44509</v>
      </c>
      <c r="BM753">
        <v>1</v>
      </c>
      <c r="BN753">
        <f t="shared" si="81"/>
        <v>1</v>
      </c>
      <c r="BR753" t="str">
        <f t="shared" si="82"/>
        <v>BEL44508</v>
      </c>
      <c r="BS753">
        <v>1</v>
      </c>
      <c r="BT753">
        <f t="shared" si="83"/>
        <v>1</v>
      </c>
      <c r="BY753" s="12"/>
      <c r="CA753" s="12"/>
      <c r="CC753" s="13"/>
      <c r="CE753" s="13"/>
      <c r="CK753" s="13"/>
      <c r="CL753" s="13"/>
    </row>
    <row r="754" spans="1:90" x14ac:dyDescent="0.45">
      <c r="A754">
        <v>4</v>
      </c>
      <c r="B754" s="2">
        <v>44509</v>
      </c>
      <c r="C754" s="2">
        <v>44510</v>
      </c>
      <c r="D754" t="s">
        <v>27</v>
      </c>
      <c r="E754" t="s">
        <v>161</v>
      </c>
      <c r="F754" t="s">
        <v>471</v>
      </c>
      <c r="G754">
        <v>1250</v>
      </c>
      <c r="H754">
        <v>2500</v>
      </c>
      <c r="I754">
        <v>2</v>
      </c>
      <c r="J754">
        <v>654.6</v>
      </c>
      <c r="K754">
        <v>1636500</v>
      </c>
      <c r="L754">
        <v>645.02499999999998</v>
      </c>
      <c r="M754">
        <v>-23937.500000000113</v>
      </c>
      <c r="N754">
        <v>321.11318750000004</v>
      </c>
      <c r="O754">
        <v>-24258.613187500112</v>
      </c>
      <c r="P754">
        <v>1612562.5</v>
      </c>
      <c r="Q754" t="s">
        <v>93</v>
      </c>
      <c r="R754">
        <v>1</v>
      </c>
      <c r="S754">
        <v>0</v>
      </c>
      <c r="T754">
        <v>2</v>
      </c>
      <c r="U754">
        <v>0</v>
      </c>
      <c r="V754">
        <v>900</v>
      </c>
      <c r="W754">
        <v>300</v>
      </c>
      <c r="X754">
        <v>114000</v>
      </c>
      <c r="Y754">
        <v>92500</v>
      </c>
      <c r="Z754">
        <v>4000000</v>
      </c>
      <c r="AA754">
        <v>2</v>
      </c>
      <c r="AC754" t="s">
        <v>689</v>
      </c>
      <c r="AD754" t="s">
        <v>571</v>
      </c>
      <c r="AE754" s="12">
        <v>44508.434027777781</v>
      </c>
      <c r="AF754">
        <v>237.4743</v>
      </c>
      <c r="AG754" s="12">
        <v>44509.392361111109</v>
      </c>
      <c r="AH754" s="8">
        <v>243.49549999999999</v>
      </c>
      <c r="AI754" s="13">
        <v>2.5399999999999999E-2</v>
      </c>
      <c r="AJ754">
        <v>34164.870000000003</v>
      </c>
      <c r="AK754" s="13">
        <v>2.5399999999999999E-2</v>
      </c>
      <c r="AL754">
        <v>5674.0969999999998</v>
      </c>
      <c r="AM754">
        <v>1347452.25</v>
      </c>
      <c r="AN754">
        <v>-3160107.28</v>
      </c>
      <c r="AO754">
        <v>65</v>
      </c>
      <c r="AP754">
        <v>525.61</v>
      </c>
      <c r="AQ754" s="13">
        <v>-0.01</v>
      </c>
      <c r="AR754" s="13">
        <v>3.5900000000000001E-2</v>
      </c>
      <c r="AS754" t="s">
        <v>572</v>
      </c>
      <c r="AU754" s="2">
        <v>44509</v>
      </c>
      <c r="AV754" t="s">
        <v>161</v>
      </c>
      <c r="AW754">
        <v>654.6</v>
      </c>
      <c r="AX754">
        <v>645.02499999999998</v>
      </c>
      <c r="AZ754" s="2">
        <f t="shared" si="77"/>
        <v>44508</v>
      </c>
      <c r="BA754" t="s">
        <v>124</v>
      </c>
      <c r="BB754">
        <v>237.4743</v>
      </c>
      <c r="BC754" s="8">
        <v>243.49549999999999</v>
      </c>
      <c r="BE754" t="str">
        <f t="shared" si="78"/>
        <v>CANBK44508</v>
      </c>
      <c r="BF754">
        <v>1</v>
      </c>
      <c r="BH754" t="str">
        <f t="shared" si="79"/>
        <v>GUJGASLTD44509</v>
      </c>
      <c r="BI754">
        <v>1</v>
      </c>
      <c r="BL754" t="str">
        <f t="shared" si="80"/>
        <v>GUJGASLTD44509</v>
      </c>
      <c r="BM754">
        <v>1</v>
      </c>
      <c r="BN754">
        <f t="shared" si="81"/>
        <v>1</v>
      </c>
      <c r="BR754" t="str">
        <f t="shared" si="82"/>
        <v>CANBK44508</v>
      </c>
      <c r="BS754">
        <v>1</v>
      </c>
      <c r="BT754">
        <f t="shared" si="83"/>
        <v>1</v>
      </c>
      <c r="BY754" s="12"/>
      <c r="CA754" s="12"/>
      <c r="CC754" s="13"/>
      <c r="CE754" s="13"/>
      <c r="CK754" s="13"/>
      <c r="CL754" s="13"/>
    </row>
    <row r="755" spans="1:90" x14ac:dyDescent="0.45">
      <c r="A755">
        <v>5</v>
      </c>
      <c r="B755" s="2">
        <v>44509</v>
      </c>
      <c r="C755" s="2">
        <v>44510</v>
      </c>
      <c r="D755" t="s">
        <v>27</v>
      </c>
      <c r="E755" t="s">
        <v>66</v>
      </c>
      <c r="F755" t="s">
        <v>420</v>
      </c>
      <c r="G755">
        <v>3100</v>
      </c>
      <c r="H755">
        <v>6200</v>
      </c>
      <c r="I755">
        <v>2</v>
      </c>
      <c r="J755">
        <v>243.85</v>
      </c>
      <c r="K755">
        <v>1511870</v>
      </c>
      <c r="L755">
        <v>246.85</v>
      </c>
      <c r="M755">
        <v>18600</v>
      </c>
      <c r="N755">
        <v>305.325964</v>
      </c>
      <c r="O755">
        <v>18294.674036</v>
      </c>
      <c r="P755">
        <v>1530470</v>
      </c>
      <c r="Q755" t="s">
        <v>93</v>
      </c>
      <c r="R755">
        <v>1</v>
      </c>
      <c r="S755">
        <v>0</v>
      </c>
      <c r="T755">
        <v>1</v>
      </c>
      <c r="U755">
        <v>0</v>
      </c>
      <c r="V755">
        <v>900</v>
      </c>
      <c r="W755">
        <v>300</v>
      </c>
      <c r="X755">
        <v>114000</v>
      </c>
      <c r="Y755">
        <v>92500</v>
      </c>
      <c r="Z755">
        <v>4000000</v>
      </c>
      <c r="AA755">
        <v>2</v>
      </c>
      <c r="AC755" t="s">
        <v>656</v>
      </c>
      <c r="AD755" t="s">
        <v>571</v>
      </c>
      <c r="AE755" s="12">
        <v>44508.440972222219</v>
      </c>
      <c r="AF755">
        <v>1638.2919999999999</v>
      </c>
      <c r="AG755" s="12">
        <v>44509.395833333336</v>
      </c>
      <c r="AH755" s="8">
        <v>1650.348</v>
      </c>
      <c r="AI755" s="13">
        <v>7.4000000000000003E-3</v>
      </c>
      <c r="AJ755">
        <v>9926.85</v>
      </c>
      <c r="AK755" s="13">
        <v>7.4000000000000003E-3</v>
      </c>
      <c r="AL755">
        <v>823.3954</v>
      </c>
      <c r="AM755">
        <v>1348962.13</v>
      </c>
      <c r="AN755">
        <v>-3150180.43</v>
      </c>
      <c r="AO755">
        <v>64</v>
      </c>
      <c r="AP755">
        <v>155.11000000000001</v>
      </c>
      <c r="AQ755" s="13">
        <v>-4.3E-3</v>
      </c>
      <c r="AR755" s="13">
        <v>3.27E-2</v>
      </c>
      <c r="AS755" t="s">
        <v>572</v>
      </c>
      <c r="AU755" s="2">
        <v>44509</v>
      </c>
      <c r="AV755" t="s">
        <v>66</v>
      </c>
      <c r="AW755">
        <v>243.85</v>
      </c>
      <c r="AX755">
        <v>246.85</v>
      </c>
      <c r="AZ755" s="2">
        <f t="shared" si="77"/>
        <v>44508</v>
      </c>
      <c r="BA755" t="s">
        <v>39</v>
      </c>
      <c r="BB755">
        <v>1638.2919999999999</v>
      </c>
      <c r="BC755" s="8">
        <v>1650.348</v>
      </c>
      <c r="BE755" t="str">
        <f t="shared" si="78"/>
        <v>MUTHOOTFIN44508</v>
      </c>
      <c r="BF755">
        <v>1</v>
      </c>
      <c r="BH755" t="str">
        <f t="shared" si="79"/>
        <v>IBULHSGFIN44509</v>
      </c>
      <c r="BI755">
        <v>1</v>
      </c>
      <c r="BL755" t="str">
        <f t="shared" si="80"/>
        <v>IBULHSGFIN44509</v>
      </c>
      <c r="BM755">
        <v>1</v>
      </c>
      <c r="BN755">
        <f t="shared" si="81"/>
        <v>1</v>
      </c>
      <c r="BR755" t="str">
        <f t="shared" si="82"/>
        <v>MUTHOOTFIN44508</v>
      </c>
      <c r="BS755">
        <v>1</v>
      </c>
      <c r="BT755">
        <f t="shared" si="83"/>
        <v>1</v>
      </c>
      <c r="BY755" s="12"/>
      <c r="CA755" s="12"/>
      <c r="CC755" s="13"/>
      <c r="CE755" s="13"/>
      <c r="CK755" s="13"/>
      <c r="CL755" s="13"/>
    </row>
    <row r="756" spans="1:90" x14ac:dyDescent="0.45">
      <c r="A756">
        <v>6</v>
      </c>
      <c r="B756" s="2">
        <v>44509</v>
      </c>
      <c r="C756" s="2">
        <v>44510</v>
      </c>
      <c r="D756" t="s">
        <v>27</v>
      </c>
      <c r="E756" t="s">
        <v>187</v>
      </c>
      <c r="F756" t="s">
        <v>536</v>
      </c>
      <c r="G756">
        <v>3900</v>
      </c>
      <c r="H756">
        <v>7800</v>
      </c>
      <c r="I756">
        <v>2</v>
      </c>
      <c r="J756">
        <v>222.05</v>
      </c>
      <c r="K756">
        <v>1731990</v>
      </c>
      <c r="L756">
        <v>219.25</v>
      </c>
      <c r="M756">
        <v>-21840.000000000087</v>
      </c>
      <c r="N756">
        <v>337.53144399999996</v>
      </c>
      <c r="O756">
        <v>-22177.531444000088</v>
      </c>
      <c r="P756">
        <v>1710150</v>
      </c>
      <c r="Q756" t="s">
        <v>93</v>
      </c>
      <c r="R756">
        <v>2</v>
      </c>
      <c r="S756">
        <v>2</v>
      </c>
      <c r="T756">
        <v>1</v>
      </c>
      <c r="U756">
        <v>0</v>
      </c>
      <c r="V756">
        <v>900</v>
      </c>
      <c r="W756">
        <v>300</v>
      </c>
      <c r="X756">
        <v>115000</v>
      </c>
      <c r="Y756">
        <v>92500</v>
      </c>
      <c r="Z756">
        <v>4000000</v>
      </c>
      <c r="AA756">
        <v>2</v>
      </c>
      <c r="AC756" t="s">
        <v>583</v>
      </c>
      <c r="AD756" t="s">
        <v>571</v>
      </c>
      <c r="AE756" s="12">
        <v>44509.486111111109</v>
      </c>
      <c r="AF756">
        <v>152.4699</v>
      </c>
      <c r="AG756" s="12">
        <v>44510.392361111109</v>
      </c>
      <c r="AH756" s="8">
        <v>149.5745</v>
      </c>
      <c r="AI756" s="13">
        <v>-1.9E-2</v>
      </c>
      <c r="AJ756">
        <v>-26015.58</v>
      </c>
      <c r="AK756" s="13">
        <v>-1.9E-2</v>
      </c>
      <c r="AL756">
        <v>8985.1409999999996</v>
      </c>
      <c r="AM756">
        <v>1369963.88</v>
      </c>
      <c r="AN756">
        <v>-3176196.01</v>
      </c>
      <c r="AO756">
        <v>50</v>
      </c>
      <c r="AP756">
        <v>-520.30999999999995</v>
      </c>
      <c r="AQ756" s="13">
        <v>-2.93E-2</v>
      </c>
      <c r="AR756" s="13">
        <v>6.4000000000000003E-3</v>
      </c>
      <c r="AS756" t="s">
        <v>572</v>
      </c>
      <c r="AU756" s="2">
        <v>44509</v>
      </c>
      <c r="AV756" t="s">
        <v>187</v>
      </c>
      <c r="AW756">
        <v>222.05</v>
      </c>
      <c r="AX756">
        <v>219.25</v>
      </c>
      <c r="AZ756" s="2">
        <f t="shared" si="77"/>
        <v>44509</v>
      </c>
      <c r="BA756" t="s">
        <v>32</v>
      </c>
      <c r="BB756">
        <v>152.4699</v>
      </c>
      <c r="BC756" s="8">
        <v>149.5745</v>
      </c>
      <c r="BE756" t="str">
        <f t="shared" si="78"/>
        <v>ASHOKLEY44509</v>
      </c>
      <c r="BF756">
        <v>1</v>
      </c>
      <c r="BH756" t="str">
        <f t="shared" si="79"/>
        <v>INDHOTEL44509</v>
      </c>
      <c r="BI756">
        <v>1</v>
      </c>
      <c r="BL756" t="str">
        <f t="shared" si="80"/>
        <v>INDHOTEL44509</v>
      </c>
      <c r="BM756">
        <v>1</v>
      </c>
      <c r="BN756">
        <f t="shared" si="81"/>
        <v>1</v>
      </c>
      <c r="BR756" t="str">
        <f t="shared" si="82"/>
        <v>ASHOKLEY44509</v>
      </c>
      <c r="BS756">
        <v>1</v>
      </c>
      <c r="BT756">
        <f t="shared" si="83"/>
        <v>1</v>
      </c>
      <c r="BY756" s="12"/>
      <c r="CA756" s="12"/>
      <c r="CC756" s="13"/>
      <c r="CE756" s="13"/>
      <c r="CK756" s="13"/>
      <c r="CL756" s="13"/>
    </row>
    <row r="757" spans="1:90" x14ac:dyDescent="0.45">
      <c r="A757">
        <v>7</v>
      </c>
      <c r="B757" s="2">
        <v>44509</v>
      </c>
      <c r="C757" s="2">
        <v>44510</v>
      </c>
      <c r="D757" t="s">
        <v>27</v>
      </c>
      <c r="E757" t="s">
        <v>186</v>
      </c>
      <c r="F757" t="s">
        <v>535</v>
      </c>
      <c r="G757">
        <v>300</v>
      </c>
      <c r="H757">
        <v>600</v>
      </c>
      <c r="I757">
        <v>2</v>
      </c>
      <c r="J757">
        <v>2460.9499999999998</v>
      </c>
      <c r="K757">
        <v>1476570</v>
      </c>
      <c r="L757">
        <v>2471.85</v>
      </c>
      <c r="M757">
        <v>6540.0000000000546</v>
      </c>
      <c r="N757">
        <v>297.850528</v>
      </c>
      <c r="O757">
        <v>6242.1494720000546</v>
      </c>
      <c r="P757">
        <v>1483110</v>
      </c>
      <c r="Q757" t="s">
        <v>93</v>
      </c>
      <c r="R757">
        <v>1</v>
      </c>
      <c r="S757">
        <v>0</v>
      </c>
      <c r="T757">
        <v>1</v>
      </c>
      <c r="U757">
        <v>0</v>
      </c>
      <c r="V757">
        <v>900</v>
      </c>
      <c r="W757">
        <v>300</v>
      </c>
      <c r="X757">
        <v>114000</v>
      </c>
      <c r="Y757">
        <v>92500</v>
      </c>
      <c r="Z757">
        <v>4000000</v>
      </c>
      <c r="AA757">
        <v>2</v>
      </c>
      <c r="AC757" t="s">
        <v>580</v>
      </c>
      <c r="AD757" t="s">
        <v>571</v>
      </c>
      <c r="AE757" s="12">
        <v>44509.486111111109</v>
      </c>
      <c r="AF757">
        <v>224.11199999999999</v>
      </c>
      <c r="AG757" s="12">
        <v>44510.392361111109</v>
      </c>
      <c r="AH757" s="8">
        <v>220.8621</v>
      </c>
      <c r="AI757" s="13">
        <v>-1.4500000000000001E-2</v>
      </c>
      <c r="AJ757">
        <v>-19866.16</v>
      </c>
      <c r="AK757" s="13">
        <v>-1.4500000000000001E-2</v>
      </c>
      <c r="AL757">
        <v>6112.8540000000003</v>
      </c>
      <c r="AM757">
        <v>1369963.88</v>
      </c>
      <c r="AN757">
        <v>-3196062.17</v>
      </c>
      <c r="AO757">
        <v>50</v>
      </c>
      <c r="AP757">
        <v>-397.32</v>
      </c>
      <c r="AQ757" s="13">
        <v>-2.0799999999999999E-2</v>
      </c>
      <c r="AR757" s="13">
        <v>4.0000000000000001E-3</v>
      </c>
      <c r="AS757" t="s">
        <v>572</v>
      </c>
      <c r="AU757" s="2">
        <v>44509</v>
      </c>
      <c r="AV757" t="s">
        <v>186</v>
      </c>
      <c r="AW757">
        <v>2460.9499999999998</v>
      </c>
      <c r="AX757">
        <v>2471.85</v>
      </c>
      <c r="AZ757" s="2">
        <f t="shared" si="77"/>
        <v>44509</v>
      </c>
      <c r="BA757" t="s">
        <v>69</v>
      </c>
      <c r="BB757">
        <v>224.11199999999999</v>
      </c>
      <c r="BC757" s="8">
        <v>220.8621</v>
      </c>
      <c r="BE757" t="str">
        <f t="shared" si="78"/>
        <v>BEL44509</v>
      </c>
      <c r="BF757">
        <v>1</v>
      </c>
      <c r="BH757" t="str">
        <f t="shared" si="79"/>
        <v>POLYCAB44509</v>
      </c>
      <c r="BI757">
        <v>1</v>
      </c>
      <c r="BL757" t="str">
        <f t="shared" si="80"/>
        <v>POLYCAB44509</v>
      </c>
      <c r="BM757">
        <v>1</v>
      </c>
      <c r="BN757" t="str">
        <f t="shared" si="81"/>
        <v>ERROR</v>
      </c>
      <c r="BR757" t="str">
        <f t="shared" si="82"/>
        <v>BEL44509</v>
      </c>
      <c r="BS757">
        <v>1</v>
      </c>
      <c r="BT757">
        <f t="shared" si="83"/>
        <v>1</v>
      </c>
      <c r="BY757" s="12"/>
      <c r="CA757" s="12"/>
      <c r="CC757" s="13"/>
      <c r="CE757" s="13"/>
      <c r="CK757" s="13"/>
      <c r="CL757" s="13"/>
    </row>
    <row r="758" spans="1:90" x14ac:dyDescent="0.45">
      <c r="A758">
        <v>8</v>
      </c>
      <c r="B758" s="2">
        <v>44509</v>
      </c>
      <c r="C758" s="2">
        <v>44510</v>
      </c>
      <c r="D758" t="s">
        <v>27</v>
      </c>
      <c r="E758" t="s">
        <v>52</v>
      </c>
      <c r="F758" t="s">
        <v>392</v>
      </c>
      <c r="G758">
        <v>2900</v>
      </c>
      <c r="H758">
        <v>8700</v>
      </c>
      <c r="I758">
        <v>3</v>
      </c>
      <c r="J758">
        <v>211.55</v>
      </c>
      <c r="K758">
        <v>1840485</v>
      </c>
      <c r="L758">
        <v>219.95</v>
      </c>
      <c r="M758">
        <v>73079.999999999796</v>
      </c>
      <c r="N758">
        <v>367.71583000000004</v>
      </c>
      <c r="O758">
        <v>72712.284169999795</v>
      </c>
      <c r="P758">
        <v>1913565</v>
      </c>
      <c r="Q758" t="s">
        <v>93</v>
      </c>
      <c r="R758">
        <v>1</v>
      </c>
      <c r="S758">
        <v>0</v>
      </c>
      <c r="T758">
        <v>1</v>
      </c>
      <c r="U758">
        <v>0</v>
      </c>
      <c r="V758">
        <v>900</v>
      </c>
      <c r="W758">
        <v>300</v>
      </c>
      <c r="X758">
        <v>114000</v>
      </c>
      <c r="Y758">
        <v>92500</v>
      </c>
      <c r="Z758">
        <v>4000000</v>
      </c>
      <c r="AA758">
        <v>2</v>
      </c>
      <c r="AC758" t="s">
        <v>616</v>
      </c>
      <c r="AD758" t="s">
        <v>571</v>
      </c>
      <c r="AE758" s="12">
        <v>44509.486111111109</v>
      </c>
      <c r="AF758">
        <v>243.9579</v>
      </c>
      <c r="AG758" s="12">
        <v>44510.392361111109</v>
      </c>
      <c r="AH758" s="8">
        <v>246.7201</v>
      </c>
      <c r="AI758" s="13">
        <v>1.1299999999999999E-2</v>
      </c>
      <c r="AJ758">
        <v>15511.34</v>
      </c>
      <c r="AK758" s="13">
        <v>1.1299999999999999E-2</v>
      </c>
      <c r="AL758">
        <v>5615.5739999999996</v>
      </c>
      <c r="AM758">
        <v>1369964</v>
      </c>
      <c r="AN758">
        <v>-3180550.83</v>
      </c>
      <c r="AO758">
        <v>50</v>
      </c>
      <c r="AP758">
        <v>310.23</v>
      </c>
      <c r="AQ758" s="13">
        <v>-1.9300000000000001E-2</v>
      </c>
      <c r="AR758" s="13">
        <v>2.4199999999999999E-2</v>
      </c>
      <c r="AS758" t="s">
        <v>572</v>
      </c>
      <c r="AU758" s="2">
        <v>44509</v>
      </c>
      <c r="AV758" t="s">
        <v>52</v>
      </c>
      <c r="AW758">
        <v>211.55</v>
      </c>
      <c r="AX758">
        <v>219.95</v>
      </c>
      <c r="AZ758" s="2">
        <f t="shared" si="77"/>
        <v>44509</v>
      </c>
      <c r="BA758" t="s">
        <v>66</v>
      </c>
      <c r="BB758">
        <v>243.9579</v>
      </c>
      <c r="BC758" s="8">
        <v>246.7201</v>
      </c>
      <c r="BE758" t="str">
        <f t="shared" si="78"/>
        <v>IBULHSGFIN44509</v>
      </c>
      <c r="BF758">
        <v>1</v>
      </c>
      <c r="BH758" t="str">
        <f t="shared" si="79"/>
        <v>RBLBANK44509</v>
      </c>
      <c r="BI758">
        <v>1</v>
      </c>
      <c r="BL758" t="str">
        <f t="shared" si="80"/>
        <v>RBLBANK44509</v>
      </c>
      <c r="BM758">
        <v>1</v>
      </c>
      <c r="BN758">
        <f t="shared" si="81"/>
        <v>1</v>
      </c>
      <c r="BR758" t="str">
        <f t="shared" si="82"/>
        <v>IBULHSGFIN44509</v>
      </c>
      <c r="BS758">
        <v>1</v>
      </c>
      <c r="BT758">
        <f t="shared" si="83"/>
        <v>1</v>
      </c>
      <c r="BY758" s="12"/>
      <c r="CA758" s="12"/>
      <c r="CC758" s="13"/>
      <c r="CE758" s="13"/>
      <c r="CK758" s="13"/>
      <c r="CL758" s="13"/>
    </row>
    <row r="759" spans="1:90" x14ac:dyDescent="0.45">
      <c r="A759">
        <v>9</v>
      </c>
      <c r="B759" s="2">
        <v>44509</v>
      </c>
      <c r="C759" s="2">
        <v>44510</v>
      </c>
      <c r="D759" t="s">
        <v>27</v>
      </c>
      <c r="E759" t="s">
        <v>77</v>
      </c>
      <c r="F759" t="s">
        <v>413</v>
      </c>
      <c r="G759">
        <v>6750</v>
      </c>
      <c r="H759">
        <v>6750</v>
      </c>
      <c r="I759">
        <v>1</v>
      </c>
      <c r="J759">
        <v>248.75</v>
      </c>
      <c r="K759">
        <v>1679062.5</v>
      </c>
      <c r="L759">
        <v>240.3</v>
      </c>
      <c r="M759">
        <v>-57037.49999999992</v>
      </c>
      <c r="N759">
        <v>324.19050250000004</v>
      </c>
      <c r="O759">
        <v>-57361.690502499921</v>
      </c>
      <c r="P759">
        <v>1622025</v>
      </c>
      <c r="Q759" t="s">
        <v>93</v>
      </c>
      <c r="R759">
        <v>1</v>
      </c>
      <c r="S759">
        <v>0</v>
      </c>
      <c r="T759">
        <v>1</v>
      </c>
      <c r="U759">
        <v>0</v>
      </c>
      <c r="V759">
        <v>900</v>
      </c>
      <c r="W759">
        <v>300</v>
      </c>
      <c r="X759">
        <v>114000</v>
      </c>
      <c r="Y759">
        <v>92500</v>
      </c>
      <c r="Z759">
        <v>4000000</v>
      </c>
      <c r="AA759">
        <v>2</v>
      </c>
      <c r="AC759" t="s">
        <v>588</v>
      </c>
      <c r="AD759" t="s">
        <v>571</v>
      </c>
      <c r="AE759" s="12">
        <v>44509.486111111109</v>
      </c>
      <c r="AF759">
        <v>211.66319999999999</v>
      </c>
      <c r="AG759" s="12">
        <v>44510.392361111109</v>
      </c>
      <c r="AH759" s="8">
        <v>219.70939999999999</v>
      </c>
      <c r="AI759" s="13">
        <v>3.7999999999999999E-2</v>
      </c>
      <c r="AJ759">
        <v>52078.04</v>
      </c>
      <c r="AK759" s="13">
        <v>3.7999999999999999E-2</v>
      </c>
      <c r="AL759">
        <v>6472.3770000000004</v>
      </c>
      <c r="AM759">
        <v>1369963.88</v>
      </c>
      <c r="AN759">
        <v>-3128472.79</v>
      </c>
      <c r="AO759">
        <v>50</v>
      </c>
      <c r="AP759">
        <v>1041.56</v>
      </c>
      <c r="AQ759" s="13">
        <v>-3.0999999999999999E-3</v>
      </c>
      <c r="AR759" s="13">
        <v>4.2200000000000001E-2</v>
      </c>
      <c r="AS759" t="s">
        <v>572</v>
      </c>
      <c r="AU759" s="2">
        <v>44509</v>
      </c>
      <c r="AV759" t="s">
        <v>77</v>
      </c>
      <c r="AW759">
        <v>248.75</v>
      </c>
      <c r="AX759">
        <v>240.3</v>
      </c>
      <c r="AZ759" s="2">
        <f t="shared" si="77"/>
        <v>44509</v>
      </c>
      <c r="BA759" t="s">
        <v>52</v>
      </c>
      <c r="BB759">
        <v>211.66319999999999</v>
      </c>
      <c r="BC759" s="8">
        <v>219.70939999999999</v>
      </c>
      <c r="BE759" t="str">
        <f t="shared" si="78"/>
        <v>RBLBANK44509</v>
      </c>
      <c r="BF759">
        <v>1</v>
      </c>
      <c r="BH759" t="str">
        <f t="shared" si="79"/>
        <v>TATAPOWER44509</v>
      </c>
      <c r="BI759">
        <v>1</v>
      </c>
      <c r="BL759" t="str">
        <f t="shared" si="80"/>
        <v>TATAPOWER44509</v>
      </c>
      <c r="BM759">
        <v>1</v>
      </c>
      <c r="BN759">
        <f t="shared" si="81"/>
        <v>1</v>
      </c>
      <c r="BR759" t="str">
        <f t="shared" si="82"/>
        <v>RBLBANK44509</v>
      </c>
      <c r="BS759">
        <v>1</v>
      </c>
      <c r="BT759">
        <f t="shared" si="83"/>
        <v>1</v>
      </c>
      <c r="BY759" s="12"/>
      <c r="CA759" s="12"/>
      <c r="CC759" s="13"/>
      <c r="CE759" s="13"/>
      <c r="CK759" s="13"/>
      <c r="CL759" s="13"/>
    </row>
    <row r="760" spans="1:90" x14ac:dyDescent="0.45">
      <c r="A760">
        <v>10</v>
      </c>
      <c r="B760" s="2">
        <v>44509</v>
      </c>
      <c r="C760" s="2">
        <v>44510</v>
      </c>
      <c r="D760" t="s">
        <v>27</v>
      </c>
      <c r="E760" t="s">
        <v>48</v>
      </c>
      <c r="F760" t="s">
        <v>441</v>
      </c>
      <c r="G760">
        <v>1400</v>
      </c>
      <c r="H760">
        <v>2800</v>
      </c>
      <c r="I760">
        <v>2</v>
      </c>
      <c r="J760">
        <v>773.3</v>
      </c>
      <c r="K760">
        <v>2165240</v>
      </c>
      <c r="L760">
        <v>732</v>
      </c>
      <c r="M760">
        <v>-115639.99999999987</v>
      </c>
      <c r="N760">
        <v>399.14986399999998</v>
      </c>
      <c r="O760">
        <v>-116039.14986399988</v>
      </c>
      <c r="P760">
        <v>2049600</v>
      </c>
      <c r="Q760" t="s">
        <v>93</v>
      </c>
      <c r="R760">
        <v>1</v>
      </c>
      <c r="S760">
        <v>0</v>
      </c>
      <c r="T760">
        <v>1</v>
      </c>
      <c r="U760">
        <v>0</v>
      </c>
      <c r="V760">
        <v>900</v>
      </c>
      <c r="W760">
        <v>300</v>
      </c>
      <c r="X760">
        <v>114000</v>
      </c>
      <c r="Y760">
        <v>92500</v>
      </c>
      <c r="Z760">
        <v>4000000</v>
      </c>
      <c r="AA760">
        <v>2</v>
      </c>
      <c r="AC760" t="s">
        <v>609</v>
      </c>
      <c r="AD760" t="s">
        <v>571</v>
      </c>
      <c r="AE760" s="12">
        <v>44509.486111111109</v>
      </c>
      <c r="AF760">
        <v>248.96960000000001</v>
      </c>
      <c r="AG760" s="12">
        <v>44510.392361111109</v>
      </c>
      <c r="AH760" s="8">
        <v>240.07990000000001</v>
      </c>
      <c r="AI760" s="13">
        <v>-3.5700000000000003E-2</v>
      </c>
      <c r="AJ760">
        <v>-48915.88</v>
      </c>
      <c r="AK760" s="13">
        <v>-3.5700000000000003E-2</v>
      </c>
      <c r="AL760">
        <v>5502.5349999999999</v>
      </c>
      <c r="AM760">
        <v>1369964</v>
      </c>
      <c r="AN760">
        <v>-3177388.67</v>
      </c>
      <c r="AO760">
        <v>50</v>
      </c>
      <c r="AP760">
        <v>-978.32</v>
      </c>
      <c r="AQ760" s="13">
        <v>-4.2299999999999997E-2</v>
      </c>
      <c r="AR760" s="13">
        <v>8.9999999999999998E-4</v>
      </c>
      <c r="AS760" t="s">
        <v>572</v>
      </c>
      <c r="AU760" s="2">
        <v>44509</v>
      </c>
      <c r="AV760" t="s">
        <v>48</v>
      </c>
      <c r="AW760">
        <v>773.3</v>
      </c>
      <c r="AX760">
        <v>732</v>
      </c>
      <c r="AZ760" s="2">
        <f t="shared" si="77"/>
        <v>44509</v>
      </c>
      <c r="BA760" t="s">
        <v>77</v>
      </c>
      <c r="BB760">
        <v>248.96960000000001</v>
      </c>
      <c r="BC760" s="8">
        <v>240.07990000000001</v>
      </c>
      <c r="BE760" t="str">
        <f t="shared" si="78"/>
        <v>TATAPOWER44509</v>
      </c>
      <c r="BF760">
        <v>1</v>
      </c>
      <c r="BH760" t="str">
        <f t="shared" si="79"/>
        <v>TVSMOTOR44509</v>
      </c>
      <c r="BI760">
        <v>1</v>
      </c>
      <c r="BL760" t="str">
        <f t="shared" si="80"/>
        <v>TVSMOTOR44509</v>
      </c>
      <c r="BM760">
        <v>1</v>
      </c>
      <c r="BN760">
        <f t="shared" si="81"/>
        <v>1</v>
      </c>
      <c r="BR760" t="str">
        <f t="shared" si="82"/>
        <v>TATAPOWER44509</v>
      </c>
      <c r="BS760">
        <v>1</v>
      </c>
      <c r="BT760">
        <f t="shared" si="83"/>
        <v>1</v>
      </c>
      <c r="BY760" s="12"/>
      <c r="CA760" s="12"/>
      <c r="CC760" s="13"/>
      <c r="CE760" s="13"/>
      <c r="CK760" s="13"/>
      <c r="CL760" s="13"/>
    </row>
    <row r="761" spans="1:90" x14ac:dyDescent="0.45">
      <c r="A761">
        <v>1</v>
      </c>
      <c r="B761" s="2">
        <v>44510</v>
      </c>
      <c r="C761" s="2">
        <v>44511</v>
      </c>
      <c r="D761" t="s">
        <v>27</v>
      </c>
      <c r="E761" t="s">
        <v>193</v>
      </c>
      <c r="F761" t="s">
        <v>543</v>
      </c>
      <c r="G761">
        <v>2300</v>
      </c>
      <c r="H761">
        <v>4600</v>
      </c>
      <c r="I761">
        <v>2</v>
      </c>
      <c r="J761">
        <v>305.45</v>
      </c>
      <c r="K761">
        <v>1405070</v>
      </c>
      <c r="L761">
        <v>298.02499999999998</v>
      </c>
      <c r="M761">
        <v>-34155.000000000051</v>
      </c>
      <c r="N761">
        <v>280.68213099999997</v>
      </c>
      <c r="O761">
        <v>-34435.682131000052</v>
      </c>
      <c r="P761">
        <v>1370915</v>
      </c>
      <c r="Q761" t="s">
        <v>93</v>
      </c>
      <c r="R761">
        <v>2</v>
      </c>
      <c r="S761">
        <v>1</v>
      </c>
      <c r="T761">
        <v>2</v>
      </c>
      <c r="U761">
        <v>0</v>
      </c>
      <c r="V761">
        <v>900</v>
      </c>
      <c r="W761">
        <v>300</v>
      </c>
      <c r="X761">
        <v>114500</v>
      </c>
      <c r="Y761">
        <v>92500</v>
      </c>
      <c r="Z761">
        <v>4000000</v>
      </c>
      <c r="AA761">
        <v>2</v>
      </c>
      <c r="AC761" t="s">
        <v>639</v>
      </c>
      <c r="AD761" t="s">
        <v>571</v>
      </c>
      <c r="AE761" s="12">
        <v>44509.486111111109</v>
      </c>
      <c r="AF761">
        <v>773.79129999999998</v>
      </c>
      <c r="AG761" s="12">
        <v>44510.392361111109</v>
      </c>
      <c r="AH761" s="8">
        <v>731.66099999999994</v>
      </c>
      <c r="AI761" s="13">
        <v>-5.4399999999999997E-2</v>
      </c>
      <c r="AJ761">
        <v>-74589.87</v>
      </c>
      <c r="AK761" s="13">
        <v>-5.4399999999999997E-2</v>
      </c>
      <c r="AL761">
        <v>1770.4570000000001</v>
      </c>
      <c r="AM761">
        <v>1369963.88</v>
      </c>
      <c r="AN761">
        <v>-3251978.54</v>
      </c>
      <c r="AO761">
        <v>50</v>
      </c>
      <c r="AP761">
        <v>-1491.8</v>
      </c>
      <c r="AQ761" s="13">
        <v>-6.7599999999999993E-2</v>
      </c>
      <c r="AR761" s="13">
        <v>3.8E-3</v>
      </c>
      <c r="AS761" t="s">
        <v>572</v>
      </c>
      <c r="AU761" s="2">
        <v>44510</v>
      </c>
      <c r="AV761" t="s">
        <v>193</v>
      </c>
      <c r="AW761">
        <v>305.45</v>
      </c>
      <c r="AX761">
        <v>298.02499999999998</v>
      </c>
      <c r="AZ761" s="2">
        <f t="shared" si="77"/>
        <v>44509</v>
      </c>
      <c r="BA761" t="s">
        <v>48</v>
      </c>
      <c r="BB761">
        <v>773.79129999999998</v>
      </c>
      <c r="BC761" s="8">
        <v>731.66099999999994</v>
      </c>
      <c r="BE761" t="str">
        <f t="shared" si="78"/>
        <v>TVSMOTOR44509</v>
      </c>
      <c r="BF761">
        <v>1</v>
      </c>
      <c r="BH761" t="str">
        <f t="shared" si="79"/>
        <v>DELTACORP44510</v>
      </c>
      <c r="BI761">
        <v>1</v>
      </c>
      <c r="BL761" t="str">
        <f t="shared" si="80"/>
        <v>DELTACORP44510</v>
      </c>
      <c r="BM761">
        <v>1</v>
      </c>
      <c r="BN761">
        <f t="shared" si="81"/>
        <v>1</v>
      </c>
      <c r="BR761" t="str">
        <f t="shared" si="82"/>
        <v>TVSMOTOR44509</v>
      </c>
      <c r="BS761">
        <v>1</v>
      </c>
      <c r="BT761">
        <f t="shared" si="83"/>
        <v>1</v>
      </c>
      <c r="BY761" s="12"/>
      <c r="CA761" s="12"/>
      <c r="CC761" s="13"/>
      <c r="CE761" s="13"/>
      <c r="CK761" s="13"/>
      <c r="CL761" s="13"/>
    </row>
    <row r="762" spans="1:90" x14ac:dyDescent="0.45">
      <c r="A762">
        <v>2</v>
      </c>
      <c r="B762" s="2">
        <v>44510</v>
      </c>
      <c r="C762" s="2">
        <v>44511</v>
      </c>
      <c r="D762" t="s">
        <v>27</v>
      </c>
      <c r="E762" t="s">
        <v>66</v>
      </c>
      <c r="F762" t="s">
        <v>420</v>
      </c>
      <c r="G762">
        <v>3100</v>
      </c>
      <c r="H762">
        <v>6200</v>
      </c>
      <c r="I762">
        <v>2</v>
      </c>
      <c r="J762">
        <v>256.39999999999998</v>
      </c>
      <c r="K762">
        <v>1589679.9999999998</v>
      </c>
      <c r="L762">
        <v>241.27500000000001</v>
      </c>
      <c r="M762">
        <v>-93774.999999999825</v>
      </c>
      <c r="N762">
        <v>304.48949100000004</v>
      </c>
      <c r="O762">
        <v>-94079.489490999826</v>
      </c>
      <c r="P762">
        <v>1495905</v>
      </c>
      <c r="Q762" t="s">
        <v>93</v>
      </c>
      <c r="R762">
        <v>1</v>
      </c>
      <c r="S762">
        <v>0</v>
      </c>
      <c r="T762">
        <v>2</v>
      </c>
      <c r="U762">
        <v>0</v>
      </c>
      <c r="V762">
        <v>900</v>
      </c>
      <c r="W762">
        <v>300</v>
      </c>
      <c r="X762">
        <v>114000</v>
      </c>
      <c r="Y762">
        <v>92500</v>
      </c>
      <c r="Z762">
        <v>4000000</v>
      </c>
      <c r="AA762">
        <v>2</v>
      </c>
      <c r="AC762" t="s">
        <v>737</v>
      </c>
      <c r="AD762" t="s">
        <v>571</v>
      </c>
      <c r="AE762" s="12">
        <v>44509.493055555555</v>
      </c>
      <c r="AF762">
        <v>222.161</v>
      </c>
      <c r="AG762" s="12">
        <v>44510.392361111109</v>
      </c>
      <c r="AH762" s="8">
        <v>219.12909999999999</v>
      </c>
      <c r="AI762" s="13">
        <v>-1.3599999999999999E-2</v>
      </c>
      <c r="AJ762">
        <v>-18662.330000000002</v>
      </c>
      <c r="AK762" s="13">
        <v>-1.3599999999999999E-2</v>
      </c>
      <c r="AL762">
        <v>6155.3270000000002</v>
      </c>
      <c r="AM762">
        <v>1367473.63</v>
      </c>
      <c r="AN762">
        <v>-3270640.87</v>
      </c>
      <c r="AO762">
        <v>48</v>
      </c>
      <c r="AP762">
        <v>-388.8</v>
      </c>
      <c r="AQ762" s="13">
        <v>-2.5899999999999999E-2</v>
      </c>
      <c r="AR762" s="13">
        <v>1.5E-3</v>
      </c>
      <c r="AS762" t="s">
        <v>572</v>
      </c>
      <c r="AU762" s="2">
        <v>44510</v>
      </c>
      <c r="AV762" t="s">
        <v>66</v>
      </c>
      <c r="AW762">
        <v>256.39999999999998</v>
      </c>
      <c r="AX762">
        <v>241.27500000000001</v>
      </c>
      <c r="AZ762" s="2">
        <f t="shared" si="77"/>
        <v>44509</v>
      </c>
      <c r="BA762" t="s">
        <v>187</v>
      </c>
      <c r="BB762">
        <v>222.161</v>
      </c>
      <c r="BC762" s="8">
        <v>219.12909999999999</v>
      </c>
      <c r="BE762" t="str">
        <f t="shared" si="78"/>
        <v>INDHOTEL44509</v>
      </c>
      <c r="BF762">
        <v>1</v>
      </c>
      <c r="BH762" t="str">
        <f t="shared" si="79"/>
        <v>IBULHSGFIN44510</v>
      </c>
      <c r="BI762">
        <v>1</v>
      </c>
      <c r="BL762" t="str">
        <f t="shared" si="80"/>
        <v>IBULHSGFIN44510</v>
      </c>
      <c r="BM762">
        <v>1</v>
      </c>
      <c r="BN762">
        <f t="shared" si="81"/>
        <v>1</v>
      </c>
      <c r="BR762" t="str">
        <f t="shared" si="82"/>
        <v>INDHOTEL44509</v>
      </c>
      <c r="BS762">
        <v>1</v>
      </c>
      <c r="BT762">
        <f t="shared" si="83"/>
        <v>1</v>
      </c>
      <c r="BY762" s="12"/>
      <c r="CA762" s="12"/>
      <c r="CC762" s="13"/>
      <c r="CE762" s="13"/>
      <c r="CK762" s="13"/>
      <c r="CL762" s="13"/>
    </row>
    <row r="763" spans="1:90" x14ac:dyDescent="0.45">
      <c r="A763">
        <v>3</v>
      </c>
      <c r="B763" s="2">
        <v>44510</v>
      </c>
      <c r="C763" s="2">
        <v>44511</v>
      </c>
      <c r="D763" t="s">
        <v>27</v>
      </c>
      <c r="E763" t="s">
        <v>38</v>
      </c>
      <c r="F763" t="s">
        <v>537</v>
      </c>
      <c r="G763">
        <v>350</v>
      </c>
      <c r="H763">
        <v>700</v>
      </c>
      <c r="I763">
        <v>2</v>
      </c>
      <c r="J763">
        <v>1961.9749999999999</v>
      </c>
      <c r="K763">
        <v>1373382.5</v>
      </c>
      <c r="L763">
        <v>1911.575</v>
      </c>
      <c r="M763">
        <v>-35279.999999999905</v>
      </c>
      <c r="N763">
        <v>275.180431</v>
      </c>
      <c r="O763">
        <v>-35555.180430999906</v>
      </c>
      <c r="P763">
        <v>1338102.5</v>
      </c>
      <c r="Q763" t="s">
        <v>93</v>
      </c>
      <c r="R763">
        <v>3</v>
      </c>
      <c r="S763">
        <v>2</v>
      </c>
      <c r="T763">
        <v>2</v>
      </c>
      <c r="U763">
        <v>0</v>
      </c>
      <c r="V763">
        <v>900</v>
      </c>
      <c r="W763">
        <v>300</v>
      </c>
      <c r="X763">
        <v>115500</v>
      </c>
      <c r="Y763">
        <v>92500</v>
      </c>
      <c r="Z763">
        <v>4000000</v>
      </c>
      <c r="AA763">
        <v>2</v>
      </c>
      <c r="AC763" t="s">
        <v>710</v>
      </c>
      <c r="AD763" t="s">
        <v>571</v>
      </c>
      <c r="AE763" s="12">
        <v>44509.486111111109</v>
      </c>
      <c r="AF763">
        <v>654.90359999999998</v>
      </c>
      <c r="AG763" s="12">
        <v>44510.395833333336</v>
      </c>
      <c r="AH763" s="8">
        <v>643.95540000000005</v>
      </c>
      <c r="AI763" s="13">
        <v>-1.67E-2</v>
      </c>
      <c r="AJ763">
        <v>-22902.05</v>
      </c>
      <c r="AK763" s="13">
        <v>-1.67E-2</v>
      </c>
      <c r="AL763">
        <v>2091.8560000000002</v>
      </c>
      <c r="AM763">
        <v>1369963.88</v>
      </c>
      <c r="AN763">
        <v>-3293542.93</v>
      </c>
      <c r="AO763">
        <v>51</v>
      </c>
      <c r="AP763">
        <v>-449.06</v>
      </c>
      <c r="AQ763" s="13">
        <v>-1.67E-2</v>
      </c>
      <c r="AR763" s="13">
        <v>8.0000000000000004E-4</v>
      </c>
      <c r="AS763" t="s">
        <v>572</v>
      </c>
      <c r="AU763" s="2">
        <v>44510</v>
      </c>
      <c r="AV763" t="s">
        <v>38</v>
      </c>
      <c r="AW763">
        <v>1961.9749999999999</v>
      </c>
      <c r="AX763">
        <v>1911.575</v>
      </c>
      <c r="AZ763" s="2">
        <f t="shared" si="77"/>
        <v>44509</v>
      </c>
      <c r="BA763" t="s">
        <v>161</v>
      </c>
      <c r="BB763">
        <v>654.90359999999998</v>
      </c>
      <c r="BC763" s="8">
        <v>643.95540000000005</v>
      </c>
      <c r="BE763" t="str">
        <f t="shared" si="78"/>
        <v>GUJGASLTD44509</v>
      </c>
      <c r="BF763">
        <v>1</v>
      </c>
      <c r="BH763" t="str">
        <f t="shared" si="79"/>
        <v>MCX44510</v>
      </c>
      <c r="BI763">
        <v>1</v>
      </c>
      <c r="BL763" t="str">
        <f t="shared" si="80"/>
        <v>MCX44510</v>
      </c>
      <c r="BM763">
        <v>1</v>
      </c>
      <c r="BN763">
        <f t="shared" si="81"/>
        <v>1</v>
      </c>
      <c r="BR763" t="str">
        <f t="shared" si="82"/>
        <v>GUJGASLTD44509</v>
      </c>
      <c r="BS763">
        <v>1</v>
      </c>
      <c r="BT763">
        <f t="shared" si="83"/>
        <v>1</v>
      </c>
      <c r="BY763" s="12"/>
      <c r="CA763" s="12"/>
      <c r="CC763" s="13"/>
      <c r="CE763" s="13"/>
      <c r="CK763" s="13"/>
      <c r="CL763" s="13"/>
    </row>
    <row r="764" spans="1:90" x14ac:dyDescent="0.45">
      <c r="A764">
        <v>1</v>
      </c>
      <c r="B764" s="2">
        <v>44512</v>
      </c>
      <c r="C764" s="2">
        <v>44515</v>
      </c>
      <c r="D764" t="s">
        <v>27</v>
      </c>
      <c r="E764" t="s">
        <v>44</v>
      </c>
      <c r="F764" t="s">
        <v>400</v>
      </c>
      <c r="G764">
        <v>750</v>
      </c>
      <c r="H764">
        <v>2250</v>
      </c>
      <c r="I764">
        <v>3</v>
      </c>
      <c r="J764">
        <v>676.18333332999998</v>
      </c>
      <c r="K764">
        <v>1521412.4999925001</v>
      </c>
      <c r="L764">
        <v>668.25</v>
      </c>
      <c r="M764">
        <v>-17849.999992499961</v>
      </c>
      <c r="N764">
        <v>302.39888499966548</v>
      </c>
      <c r="O764">
        <v>-18152.398877499625</v>
      </c>
      <c r="P764">
        <v>1503562.5</v>
      </c>
      <c r="Q764" t="s">
        <v>93</v>
      </c>
      <c r="R764">
        <v>2</v>
      </c>
      <c r="S764">
        <v>1</v>
      </c>
      <c r="T764">
        <v>1</v>
      </c>
      <c r="U764">
        <v>0</v>
      </c>
      <c r="V764">
        <v>900</v>
      </c>
      <c r="W764">
        <v>300</v>
      </c>
      <c r="X764">
        <v>114500</v>
      </c>
      <c r="Y764">
        <v>92500</v>
      </c>
      <c r="Z764">
        <v>4000000</v>
      </c>
      <c r="AA764">
        <v>2</v>
      </c>
      <c r="AC764" t="s">
        <v>748</v>
      </c>
      <c r="AD764" t="s">
        <v>571</v>
      </c>
      <c r="AE764" s="12">
        <v>44509.496527777781</v>
      </c>
      <c r="AF764">
        <v>444.44400000000002</v>
      </c>
      <c r="AG764" s="12">
        <v>44510.395833333336</v>
      </c>
      <c r="AH764" s="8">
        <v>437.56200000000001</v>
      </c>
      <c r="AI764" s="13">
        <v>-1.55E-2</v>
      </c>
      <c r="AJ764">
        <v>-21138.84</v>
      </c>
      <c r="AK764" s="13">
        <v>-1.55E-2</v>
      </c>
      <c r="AL764">
        <v>3071.6120000000001</v>
      </c>
      <c r="AM764">
        <v>1365159.75</v>
      </c>
      <c r="AN764">
        <v>-3314681.76</v>
      </c>
      <c r="AO764">
        <v>48</v>
      </c>
      <c r="AP764">
        <v>-440.39</v>
      </c>
      <c r="AQ764" s="13">
        <v>-2.69E-2</v>
      </c>
      <c r="AR764" s="13">
        <v>0</v>
      </c>
      <c r="AS764" t="s">
        <v>572</v>
      </c>
      <c r="AU764" s="2">
        <v>44512</v>
      </c>
      <c r="AV764" t="s">
        <v>44</v>
      </c>
      <c r="AW764">
        <v>676.18333332999998</v>
      </c>
      <c r="AX764">
        <v>668.25</v>
      </c>
      <c r="AZ764" s="2">
        <f t="shared" si="77"/>
        <v>44509</v>
      </c>
      <c r="BA764" t="s">
        <v>197</v>
      </c>
      <c r="BB764">
        <v>444.44400000000002</v>
      </c>
      <c r="BC764" s="8">
        <v>437.56200000000001</v>
      </c>
      <c r="BE764" t="str">
        <f t="shared" si="78"/>
        <v>BSOFT44509</v>
      </c>
      <c r="BF764">
        <v>1</v>
      </c>
      <c r="BH764" t="str">
        <f t="shared" si="79"/>
        <v>ICICIPRULI44512</v>
      </c>
      <c r="BI764">
        <v>1</v>
      </c>
      <c r="BL764" t="str">
        <f t="shared" si="80"/>
        <v>ICICIPRULI44512</v>
      </c>
      <c r="BM764">
        <v>1</v>
      </c>
      <c r="BN764">
        <f t="shared" si="81"/>
        <v>1</v>
      </c>
      <c r="BR764" t="str">
        <f t="shared" si="82"/>
        <v>BSOFT44509</v>
      </c>
      <c r="BS764">
        <v>1</v>
      </c>
      <c r="BT764">
        <f t="shared" si="83"/>
        <v>1</v>
      </c>
      <c r="BY764" s="12"/>
      <c r="CA764" s="12"/>
      <c r="CC764" s="13"/>
      <c r="CE764" s="13"/>
      <c r="CK764" s="13"/>
      <c r="CL764" s="13"/>
    </row>
    <row r="765" spans="1:90" x14ac:dyDescent="0.45">
      <c r="A765">
        <v>2</v>
      </c>
      <c r="B765" s="2">
        <v>44512</v>
      </c>
      <c r="C765" s="2">
        <v>44515</v>
      </c>
      <c r="D765" t="s">
        <v>27</v>
      </c>
      <c r="E765" t="s">
        <v>86</v>
      </c>
      <c r="F765" t="s">
        <v>421</v>
      </c>
      <c r="G765">
        <v>250</v>
      </c>
      <c r="H765">
        <v>750</v>
      </c>
      <c r="I765">
        <v>3</v>
      </c>
      <c r="J765">
        <v>2294.1</v>
      </c>
      <c r="K765">
        <v>1720575</v>
      </c>
      <c r="L765">
        <v>2317.6</v>
      </c>
      <c r="M765">
        <v>17625</v>
      </c>
      <c r="N765">
        <v>340.51736499999998</v>
      </c>
      <c r="O765">
        <v>17284.482635</v>
      </c>
      <c r="P765">
        <v>1738200</v>
      </c>
      <c r="Q765" t="s">
        <v>93</v>
      </c>
      <c r="R765">
        <v>1</v>
      </c>
      <c r="S765">
        <v>0</v>
      </c>
      <c r="T765">
        <v>1</v>
      </c>
      <c r="U765">
        <v>0</v>
      </c>
      <c r="V765">
        <v>900</v>
      </c>
      <c r="W765">
        <v>300</v>
      </c>
      <c r="X765">
        <v>114000</v>
      </c>
      <c r="Y765">
        <v>92500</v>
      </c>
      <c r="Z765">
        <v>4000000</v>
      </c>
      <c r="AA765">
        <v>2</v>
      </c>
      <c r="AC765" t="s">
        <v>616</v>
      </c>
      <c r="AD765" t="s">
        <v>571</v>
      </c>
      <c r="AE765" s="12">
        <v>44510.486111111109</v>
      </c>
      <c r="AF765">
        <v>256.5299</v>
      </c>
      <c r="AG765" s="12">
        <v>44511.395833333336</v>
      </c>
      <c r="AH765" s="8">
        <v>241.00880000000001</v>
      </c>
      <c r="AI765" s="13">
        <v>-6.0499999999999998E-2</v>
      </c>
      <c r="AJ765">
        <v>-80897.78</v>
      </c>
      <c r="AK765" s="13">
        <v>-6.0499999999999998E-2</v>
      </c>
      <c r="AL765">
        <v>5212.1170000000002</v>
      </c>
      <c r="AM765">
        <v>1337063.6299999999</v>
      </c>
      <c r="AN765">
        <v>-3395579.55</v>
      </c>
      <c r="AO765">
        <v>51</v>
      </c>
      <c r="AP765">
        <v>-1586.23</v>
      </c>
      <c r="AQ765" s="13">
        <v>-6.0499999999999998E-2</v>
      </c>
      <c r="AR765" s="13">
        <v>8.9999999999999998E-4</v>
      </c>
      <c r="AS765" t="s">
        <v>572</v>
      </c>
      <c r="AU765" s="2">
        <v>44512</v>
      </c>
      <c r="AV765" t="s">
        <v>86</v>
      </c>
      <c r="AW765">
        <v>2294.1</v>
      </c>
      <c r="AX765">
        <v>2317.6</v>
      </c>
      <c r="AZ765" s="2">
        <f t="shared" si="77"/>
        <v>44510</v>
      </c>
      <c r="BA765" t="s">
        <v>66</v>
      </c>
      <c r="BB765">
        <v>256.5299</v>
      </c>
      <c r="BC765" s="8">
        <v>241.00880000000001</v>
      </c>
      <c r="BE765" t="str">
        <f t="shared" si="78"/>
        <v>IBULHSGFIN44510</v>
      </c>
      <c r="BF765">
        <v>1</v>
      </c>
      <c r="BH765" t="str">
        <f t="shared" si="79"/>
        <v>INDIGO44512</v>
      </c>
      <c r="BI765">
        <v>1</v>
      </c>
      <c r="BL765" t="str">
        <f t="shared" si="80"/>
        <v>INDIGO44512</v>
      </c>
      <c r="BM765">
        <v>1</v>
      </c>
      <c r="BN765">
        <f t="shared" si="81"/>
        <v>1</v>
      </c>
      <c r="BR765" t="str">
        <f t="shared" si="82"/>
        <v>IBULHSGFIN44510</v>
      </c>
      <c r="BS765">
        <v>1</v>
      </c>
      <c r="BT765">
        <f t="shared" si="83"/>
        <v>1</v>
      </c>
      <c r="BY765" s="12"/>
      <c r="CA765" s="12"/>
      <c r="CC765" s="13"/>
      <c r="CE765" s="13"/>
      <c r="CK765" s="13"/>
      <c r="CL765" s="13"/>
    </row>
    <row r="766" spans="1:90" x14ac:dyDescent="0.45">
      <c r="A766">
        <v>1</v>
      </c>
      <c r="B766" s="2">
        <v>44515</v>
      </c>
      <c r="C766" s="2">
        <v>44516</v>
      </c>
      <c r="D766" t="s">
        <v>27</v>
      </c>
      <c r="E766" t="s">
        <v>102</v>
      </c>
      <c r="F766" t="s">
        <v>497</v>
      </c>
      <c r="G766">
        <v>125</v>
      </c>
      <c r="H766">
        <v>375</v>
      </c>
      <c r="I766">
        <v>3</v>
      </c>
      <c r="J766">
        <v>5095.8999999999996</v>
      </c>
      <c r="K766">
        <v>1910962.4999999998</v>
      </c>
      <c r="L766">
        <v>5135.9833333300003</v>
      </c>
      <c r="M766">
        <v>15031.249998750242</v>
      </c>
      <c r="N766">
        <v>372.4077487498443</v>
      </c>
      <c r="O766">
        <v>14658.842250000398</v>
      </c>
      <c r="P766">
        <v>1925993.7499987502</v>
      </c>
      <c r="Q766" t="s">
        <v>93</v>
      </c>
      <c r="R766">
        <v>2</v>
      </c>
      <c r="S766">
        <v>1</v>
      </c>
      <c r="T766">
        <v>2</v>
      </c>
      <c r="U766">
        <v>0</v>
      </c>
      <c r="V766">
        <v>900</v>
      </c>
      <c r="W766">
        <v>300</v>
      </c>
      <c r="X766">
        <v>103000</v>
      </c>
      <c r="Y766">
        <v>92500</v>
      </c>
      <c r="Z766">
        <v>4000000</v>
      </c>
      <c r="AA766">
        <v>2</v>
      </c>
      <c r="AC766" t="s">
        <v>740</v>
      </c>
      <c r="AD766" t="s">
        <v>571</v>
      </c>
      <c r="AE766" s="12">
        <v>44510.493055555555</v>
      </c>
      <c r="AF766">
        <v>305.99220000000003</v>
      </c>
      <c r="AG766" s="12">
        <v>44511.395833333336</v>
      </c>
      <c r="AH766" s="8">
        <v>298.05169999999998</v>
      </c>
      <c r="AI766" s="13">
        <v>-2.5999999999999999E-2</v>
      </c>
      <c r="AJ766">
        <v>-34667.599999999999</v>
      </c>
      <c r="AK766" s="13">
        <v>-2.5999999999999999E-2</v>
      </c>
      <c r="AL766">
        <v>4365.9219999999996</v>
      </c>
      <c r="AM766">
        <v>1335938</v>
      </c>
      <c r="AN766">
        <v>-3430247.15</v>
      </c>
      <c r="AO766">
        <v>49</v>
      </c>
      <c r="AP766">
        <v>-707.5</v>
      </c>
      <c r="AQ766" s="13">
        <v>-2.7900000000000001E-2</v>
      </c>
      <c r="AR766" s="13">
        <v>1.29E-2</v>
      </c>
      <c r="AS766" t="s">
        <v>572</v>
      </c>
      <c r="AU766" s="2">
        <v>44515</v>
      </c>
      <c r="AV766" t="s">
        <v>102</v>
      </c>
      <c r="AW766">
        <v>5095.8999999999996</v>
      </c>
      <c r="AX766">
        <v>5135.9833333300003</v>
      </c>
      <c r="AZ766" s="2">
        <f t="shared" si="77"/>
        <v>44510</v>
      </c>
      <c r="BA766" t="s">
        <v>193</v>
      </c>
      <c r="BB766">
        <v>305.99220000000003</v>
      </c>
      <c r="BC766" s="8">
        <v>298.05169999999998</v>
      </c>
      <c r="BE766" t="str">
        <f t="shared" si="78"/>
        <v>DELTACORP44510</v>
      </c>
      <c r="BF766">
        <v>1</v>
      </c>
      <c r="BH766" t="str">
        <f t="shared" si="79"/>
        <v>APOLLOHOSP44515</v>
      </c>
      <c r="BI766">
        <v>1</v>
      </c>
      <c r="BL766" t="str">
        <f t="shared" si="80"/>
        <v>APOLLOHOSP44515</v>
      </c>
      <c r="BM766">
        <v>1</v>
      </c>
      <c r="BN766">
        <f t="shared" si="81"/>
        <v>1</v>
      </c>
      <c r="BR766" t="str">
        <f t="shared" si="82"/>
        <v>DELTACORP44510</v>
      </c>
      <c r="BS766">
        <v>1</v>
      </c>
      <c r="BT766">
        <f t="shared" si="83"/>
        <v>1</v>
      </c>
      <c r="BY766" s="12"/>
      <c r="CA766" s="12"/>
      <c r="CC766" s="13"/>
      <c r="CE766" s="13"/>
      <c r="CK766" s="13"/>
      <c r="CL766" s="13"/>
    </row>
    <row r="767" spans="1:90" x14ac:dyDescent="0.45">
      <c r="A767">
        <v>2</v>
      </c>
      <c r="B767" s="2">
        <v>44515</v>
      </c>
      <c r="C767" s="2">
        <v>44516</v>
      </c>
      <c r="D767" t="s">
        <v>27</v>
      </c>
      <c r="E767" t="s">
        <v>167</v>
      </c>
      <c r="F767" t="s">
        <v>478</v>
      </c>
      <c r="G767">
        <v>1625</v>
      </c>
      <c r="H767">
        <v>1625</v>
      </c>
      <c r="I767">
        <v>1</v>
      </c>
      <c r="J767">
        <v>913.85</v>
      </c>
      <c r="K767">
        <v>1485006.25</v>
      </c>
      <c r="L767">
        <v>922.85</v>
      </c>
      <c r="M767">
        <v>14625</v>
      </c>
      <c r="N767">
        <v>300.2853325000001</v>
      </c>
      <c r="O767">
        <v>14324.7146675</v>
      </c>
      <c r="P767">
        <v>1499631.25</v>
      </c>
      <c r="Q767" t="s">
        <v>93</v>
      </c>
      <c r="R767">
        <v>2</v>
      </c>
      <c r="S767">
        <v>1</v>
      </c>
      <c r="T767">
        <v>1</v>
      </c>
      <c r="U767">
        <v>0</v>
      </c>
      <c r="V767">
        <v>900</v>
      </c>
      <c r="W767">
        <v>300</v>
      </c>
      <c r="X767">
        <v>103000</v>
      </c>
      <c r="Y767">
        <v>92500</v>
      </c>
      <c r="Z767">
        <v>4000000</v>
      </c>
      <c r="AA767">
        <v>2</v>
      </c>
      <c r="AC767" t="s">
        <v>738</v>
      </c>
      <c r="AD767" t="s">
        <v>571</v>
      </c>
      <c r="AE767" s="12">
        <v>44510.496527777781</v>
      </c>
      <c r="AF767">
        <v>1963.962</v>
      </c>
      <c r="AG767" s="12">
        <v>44511.395833333336</v>
      </c>
      <c r="AH767" s="8">
        <v>1911.3869999999999</v>
      </c>
      <c r="AI767" s="13">
        <v>-2.6800000000000001E-2</v>
      </c>
      <c r="AJ767">
        <v>-35753.03</v>
      </c>
      <c r="AK767" s="13">
        <v>-2.6800000000000001E-2</v>
      </c>
      <c r="AL767">
        <v>680.03859999999997</v>
      </c>
      <c r="AM767">
        <v>1335570.1299999999</v>
      </c>
      <c r="AN767">
        <v>-3466000.18</v>
      </c>
      <c r="AO767">
        <v>48</v>
      </c>
      <c r="AP767">
        <v>-744.85</v>
      </c>
      <c r="AQ767" s="13">
        <v>-2.7900000000000001E-2</v>
      </c>
      <c r="AR767" s="13">
        <v>0</v>
      </c>
      <c r="AS767" t="s">
        <v>572</v>
      </c>
      <c r="AU767" s="2">
        <v>44515</v>
      </c>
      <c r="AV767" t="s">
        <v>167</v>
      </c>
      <c r="AW767">
        <v>913.85</v>
      </c>
      <c r="AX767">
        <v>922.85</v>
      </c>
      <c r="AZ767" s="2">
        <f t="shared" si="77"/>
        <v>44510</v>
      </c>
      <c r="BA767" t="s">
        <v>38</v>
      </c>
      <c r="BB767">
        <v>1963.962</v>
      </c>
      <c r="BC767" s="8">
        <v>1911.3869999999999</v>
      </c>
      <c r="BE767" t="str">
        <f t="shared" si="78"/>
        <v>MCX44510</v>
      </c>
      <c r="BF767">
        <v>1</v>
      </c>
      <c r="BH767" t="str">
        <f t="shared" si="79"/>
        <v>IRCTC44515</v>
      </c>
      <c r="BI767">
        <v>1</v>
      </c>
      <c r="BL767" t="str">
        <f t="shared" si="80"/>
        <v>IRCTC44515</v>
      </c>
      <c r="BM767">
        <v>1</v>
      </c>
      <c r="BN767">
        <f t="shared" si="81"/>
        <v>1</v>
      </c>
      <c r="BR767" t="str">
        <f t="shared" si="82"/>
        <v>MCX44510</v>
      </c>
      <c r="BS767">
        <v>1</v>
      </c>
      <c r="BT767">
        <f t="shared" si="83"/>
        <v>1</v>
      </c>
      <c r="BY767" s="12"/>
      <c r="CA767" s="12"/>
      <c r="CC767" s="13"/>
      <c r="CE767" s="13"/>
      <c r="CK767" s="13"/>
      <c r="CL767" s="13"/>
    </row>
    <row r="768" spans="1:90" x14ac:dyDescent="0.45">
      <c r="A768">
        <v>1</v>
      </c>
      <c r="B768" s="2">
        <v>44516</v>
      </c>
      <c r="C768" s="2">
        <v>44517</v>
      </c>
      <c r="D768" t="s">
        <v>27</v>
      </c>
      <c r="E768" t="s">
        <v>197</v>
      </c>
      <c r="F768" t="s">
        <v>547</v>
      </c>
      <c r="G768">
        <v>1300</v>
      </c>
      <c r="H768">
        <v>3900</v>
      </c>
      <c r="I768">
        <v>3</v>
      </c>
      <c r="J768">
        <v>443.01666666999898</v>
      </c>
      <c r="K768">
        <v>1727765.0000129961</v>
      </c>
      <c r="L768">
        <v>438.5</v>
      </c>
      <c r="M768">
        <v>-17615.000012996035</v>
      </c>
      <c r="N768">
        <v>337.34300900057968</v>
      </c>
      <c r="O768">
        <v>-17952.343021996614</v>
      </c>
      <c r="P768">
        <v>1710150</v>
      </c>
      <c r="Q768" t="s">
        <v>93</v>
      </c>
      <c r="R768">
        <v>2</v>
      </c>
      <c r="S768">
        <v>1</v>
      </c>
      <c r="T768">
        <v>2</v>
      </c>
      <c r="U768">
        <v>0</v>
      </c>
      <c r="V768">
        <v>900</v>
      </c>
      <c r="W768">
        <v>300</v>
      </c>
      <c r="X768">
        <v>114500</v>
      </c>
      <c r="Y768">
        <v>92500</v>
      </c>
      <c r="Z768">
        <v>4000000</v>
      </c>
      <c r="AA768">
        <v>2</v>
      </c>
      <c r="AC768" t="s">
        <v>596</v>
      </c>
      <c r="AD768" t="s">
        <v>571</v>
      </c>
      <c r="AE768" s="12">
        <v>44512.486111111109</v>
      </c>
      <c r="AF768">
        <v>676.40899999999999</v>
      </c>
      <c r="AG768" s="12">
        <v>44515.392361111109</v>
      </c>
      <c r="AH768" s="8">
        <v>668.06579999999997</v>
      </c>
      <c r="AI768" s="13">
        <v>-1.23E-2</v>
      </c>
      <c r="AJ768">
        <v>-16118.79</v>
      </c>
      <c r="AK768" s="13">
        <v>-1.23E-2</v>
      </c>
      <c r="AL768">
        <v>1931.9670000000001</v>
      </c>
      <c r="AM768">
        <v>1306800</v>
      </c>
      <c r="AN768">
        <v>-3482118.97</v>
      </c>
      <c r="AO768">
        <v>50</v>
      </c>
      <c r="AP768">
        <v>-322.38</v>
      </c>
      <c r="AQ768" s="13">
        <v>-1.3299999999999999E-2</v>
      </c>
      <c r="AR768" s="13">
        <v>8.0999999999999996E-3</v>
      </c>
      <c r="AS768" t="s">
        <v>572</v>
      </c>
      <c r="AU768" s="2">
        <v>44516</v>
      </c>
      <c r="AV768" t="s">
        <v>197</v>
      </c>
      <c r="AW768">
        <v>443.01666666999898</v>
      </c>
      <c r="AX768">
        <v>438.5</v>
      </c>
      <c r="AZ768" s="2">
        <f t="shared" si="77"/>
        <v>44512</v>
      </c>
      <c r="BA768" t="s">
        <v>44</v>
      </c>
      <c r="BB768">
        <v>676.40899999999999</v>
      </c>
      <c r="BC768" s="8">
        <v>668.06579999999997</v>
      </c>
      <c r="BE768" t="str">
        <f t="shared" si="78"/>
        <v>ICICIPRULI44512</v>
      </c>
      <c r="BF768">
        <v>1</v>
      </c>
      <c r="BH768" t="str">
        <f t="shared" si="79"/>
        <v>BSOFT44516</v>
      </c>
      <c r="BI768">
        <v>1</v>
      </c>
      <c r="BL768" t="str">
        <f t="shared" si="80"/>
        <v>BSOFT44516</v>
      </c>
      <c r="BM768">
        <v>1</v>
      </c>
      <c r="BN768">
        <f t="shared" si="81"/>
        <v>1</v>
      </c>
      <c r="BR768" t="str">
        <f t="shared" si="82"/>
        <v>ICICIPRULI44512</v>
      </c>
      <c r="BS768">
        <v>1</v>
      </c>
      <c r="BT768">
        <f t="shared" si="83"/>
        <v>1</v>
      </c>
      <c r="BY768" s="12"/>
      <c r="CA768" s="12"/>
      <c r="CC768" s="13"/>
      <c r="CE768" s="13"/>
      <c r="CK768" s="13"/>
      <c r="CL768" s="13"/>
    </row>
    <row r="769" spans="1:90" x14ac:dyDescent="0.45">
      <c r="A769">
        <v>2</v>
      </c>
      <c r="B769" s="2">
        <v>44516</v>
      </c>
      <c r="C769" s="2">
        <v>44517</v>
      </c>
      <c r="D769" t="s">
        <v>27</v>
      </c>
      <c r="E769" t="s">
        <v>198</v>
      </c>
      <c r="F769" t="s">
        <v>548</v>
      </c>
      <c r="G769">
        <v>1500</v>
      </c>
      <c r="H769">
        <v>4500</v>
      </c>
      <c r="I769">
        <v>3</v>
      </c>
      <c r="J769">
        <v>378.85</v>
      </c>
      <c r="K769">
        <v>1704825</v>
      </c>
      <c r="L769">
        <v>368</v>
      </c>
      <c r="M769">
        <v>-48825.000000000102</v>
      </c>
      <c r="N769">
        <v>329.57279499999999</v>
      </c>
      <c r="O769">
        <v>-49154.572795000102</v>
      </c>
      <c r="P769">
        <v>1656000</v>
      </c>
      <c r="Q769" t="s">
        <v>93</v>
      </c>
      <c r="R769">
        <v>2</v>
      </c>
      <c r="S769">
        <v>1</v>
      </c>
      <c r="T769">
        <v>2</v>
      </c>
      <c r="U769">
        <v>0</v>
      </c>
      <c r="V769">
        <v>900</v>
      </c>
      <c r="W769">
        <v>300</v>
      </c>
      <c r="X769">
        <v>114500</v>
      </c>
      <c r="Y769">
        <v>92500</v>
      </c>
      <c r="Z769">
        <v>4000000</v>
      </c>
      <c r="AA769">
        <v>2</v>
      </c>
      <c r="AC769" t="s">
        <v>617</v>
      </c>
      <c r="AD769" t="s">
        <v>571</v>
      </c>
      <c r="AE769" s="12">
        <v>44512.486111111109</v>
      </c>
      <c r="AF769">
        <v>2295.19</v>
      </c>
      <c r="AG769" s="12">
        <v>44515.392361111109</v>
      </c>
      <c r="AH769" s="8">
        <v>2316.739</v>
      </c>
      <c r="AI769" s="13">
        <v>9.4000000000000004E-3</v>
      </c>
      <c r="AJ769">
        <v>12269.24</v>
      </c>
      <c r="AK769" s="13">
        <v>9.4000000000000004E-3</v>
      </c>
      <c r="AL769">
        <v>569.36469999999997</v>
      </c>
      <c r="AM769">
        <v>1306800</v>
      </c>
      <c r="AN769">
        <v>-3469849.73</v>
      </c>
      <c r="AO769">
        <v>50</v>
      </c>
      <c r="AP769">
        <v>245.38</v>
      </c>
      <c r="AQ769" s="13">
        <v>-0.01</v>
      </c>
      <c r="AR769" s="13">
        <v>1.2999999999999999E-2</v>
      </c>
      <c r="AS769" t="s">
        <v>572</v>
      </c>
      <c r="AU769" s="2">
        <v>44516</v>
      </c>
      <c r="AV769" t="s">
        <v>198</v>
      </c>
      <c r="AW769">
        <v>378.85</v>
      </c>
      <c r="AX769">
        <v>368</v>
      </c>
      <c r="AZ769" s="2">
        <f t="shared" si="77"/>
        <v>44512</v>
      </c>
      <c r="BA769" t="s">
        <v>86</v>
      </c>
      <c r="BB769">
        <v>2295.19</v>
      </c>
      <c r="BC769" s="8">
        <v>2316.739</v>
      </c>
      <c r="BE769" t="str">
        <f t="shared" si="78"/>
        <v>INDIGO44512</v>
      </c>
      <c r="BF769">
        <v>1</v>
      </c>
      <c r="BH769" t="str">
        <f t="shared" si="79"/>
        <v>CHAMBLFERT44516</v>
      </c>
      <c r="BI769">
        <v>1</v>
      </c>
      <c r="BL769" t="str">
        <f t="shared" si="80"/>
        <v>CHAMBLFERT44516</v>
      </c>
      <c r="BM769">
        <v>1</v>
      </c>
      <c r="BN769">
        <f t="shared" si="81"/>
        <v>1</v>
      </c>
      <c r="BR769" t="str">
        <f t="shared" si="82"/>
        <v>INDIGO44512</v>
      </c>
      <c r="BS769">
        <v>1</v>
      </c>
      <c r="BT769">
        <f t="shared" si="83"/>
        <v>1</v>
      </c>
      <c r="BY769" s="12"/>
      <c r="CA769" s="12"/>
      <c r="CC769" s="13"/>
      <c r="CE769" s="13"/>
      <c r="CK769" s="13"/>
      <c r="CL769" s="13"/>
    </row>
    <row r="770" spans="1:90" x14ac:dyDescent="0.45">
      <c r="A770">
        <v>3</v>
      </c>
      <c r="B770" s="2">
        <v>44516</v>
      </c>
      <c r="C770" s="2">
        <v>44517</v>
      </c>
      <c r="D770" t="s">
        <v>27</v>
      </c>
      <c r="E770" t="s">
        <v>75</v>
      </c>
      <c r="F770" t="s">
        <v>435</v>
      </c>
      <c r="G770">
        <v>3500</v>
      </c>
      <c r="H770">
        <v>7000</v>
      </c>
      <c r="I770">
        <v>2</v>
      </c>
      <c r="J770">
        <v>252.8</v>
      </c>
      <c r="K770">
        <v>1769600</v>
      </c>
      <c r="L770">
        <v>249.9</v>
      </c>
      <c r="M770">
        <v>-20300.00000000004</v>
      </c>
      <c r="N770">
        <v>344.08693999999997</v>
      </c>
      <c r="O770">
        <v>-20644.086940000041</v>
      </c>
      <c r="P770">
        <v>1749300</v>
      </c>
      <c r="Q770" t="s">
        <v>93</v>
      </c>
      <c r="R770">
        <v>1</v>
      </c>
      <c r="S770">
        <v>0</v>
      </c>
      <c r="T770">
        <v>1</v>
      </c>
      <c r="U770">
        <v>0</v>
      </c>
      <c r="V770">
        <v>900</v>
      </c>
      <c r="W770">
        <v>300</v>
      </c>
      <c r="X770">
        <v>114000</v>
      </c>
      <c r="Y770">
        <v>92500</v>
      </c>
      <c r="Z770">
        <v>4000000</v>
      </c>
      <c r="AA770">
        <v>2</v>
      </c>
      <c r="AC770" t="s">
        <v>673</v>
      </c>
      <c r="AD770" t="s">
        <v>571</v>
      </c>
      <c r="AE770" s="12">
        <v>44515.4375</v>
      </c>
      <c r="AF770">
        <v>914.68619999999999</v>
      </c>
      <c r="AG770" s="12">
        <v>44516.392361111109</v>
      </c>
      <c r="AH770" s="8">
        <v>921.93880000000001</v>
      </c>
      <c r="AI770" s="13">
        <v>7.9000000000000008E-3</v>
      </c>
      <c r="AJ770">
        <v>10355.299999999999</v>
      </c>
      <c r="AK770" s="13">
        <v>7.9000000000000008E-3</v>
      </c>
      <c r="AL770">
        <v>1427.8050000000001</v>
      </c>
      <c r="AM770">
        <v>1305993.5</v>
      </c>
      <c r="AN770">
        <v>-3459494.43</v>
      </c>
      <c r="AO770">
        <v>64</v>
      </c>
      <c r="AP770">
        <v>161.80000000000001</v>
      </c>
      <c r="AQ770" s="13">
        <v>-1.6799999999999999E-2</v>
      </c>
      <c r="AR770" s="13">
        <v>1.5599999999999999E-2</v>
      </c>
      <c r="AS770" t="s">
        <v>572</v>
      </c>
      <c r="AU770" s="2">
        <v>44516</v>
      </c>
      <c r="AV770" t="s">
        <v>75</v>
      </c>
      <c r="AW770">
        <v>252.8</v>
      </c>
      <c r="AX770">
        <v>249.9</v>
      </c>
      <c r="AZ770" s="2">
        <f t="shared" si="77"/>
        <v>44515</v>
      </c>
      <c r="BA770" t="s">
        <v>167</v>
      </c>
      <c r="BB770">
        <v>914.68619999999999</v>
      </c>
      <c r="BC770" s="8">
        <v>921.93880000000001</v>
      </c>
      <c r="BE770" t="str">
        <f t="shared" si="78"/>
        <v>IRCTC44515</v>
      </c>
      <c r="BF770">
        <v>1</v>
      </c>
      <c r="BH770" t="str">
        <f t="shared" si="79"/>
        <v>MOTHERSUMI44516</v>
      </c>
      <c r="BI770">
        <v>1</v>
      </c>
      <c r="BL770" t="str">
        <f t="shared" si="80"/>
        <v>MOTHERSUMI44516</v>
      </c>
      <c r="BM770">
        <v>1</v>
      </c>
      <c r="BN770">
        <f t="shared" si="81"/>
        <v>1</v>
      </c>
      <c r="BR770" t="str">
        <f t="shared" si="82"/>
        <v>IRCTC44515</v>
      </c>
      <c r="BS770">
        <v>1</v>
      </c>
      <c r="BT770">
        <f t="shared" si="83"/>
        <v>1</v>
      </c>
      <c r="BY770" s="12"/>
      <c r="CA770" s="12"/>
      <c r="CC770" s="13"/>
      <c r="CE770" s="13"/>
      <c r="CK770" s="13"/>
      <c r="CL770" s="13"/>
    </row>
    <row r="771" spans="1:90" x14ac:dyDescent="0.45">
      <c r="A771">
        <v>4</v>
      </c>
      <c r="B771" s="2">
        <v>44516</v>
      </c>
      <c r="C771" s="2">
        <v>44517</v>
      </c>
      <c r="D771" t="s">
        <v>27</v>
      </c>
      <c r="E771" t="s">
        <v>104</v>
      </c>
      <c r="F771" t="s">
        <v>394</v>
      </c>
      <c r="G771">
        <v>3100</v>
      </c>
      <c r="H771">
        <v>6200</v>
      </c>
      <c r="I771">
        <v>2</v>
      </c>
      <c r="J771">
        <v>338.35</v>
      </c>
      <c r="K771">
        <v>2097770</v>
      </c>
      <c r="L771">
        <v>331.35</v>
      </c>
      <c r="M771">
        <v>-43400</v>
      </c>
      <c r="N771">
        <v>396.73504400000002</v>
      </c>
      <c r="O771">
        <v>-43796.735044000001</v>
      </c>
      <c r="P771">
        <v>2054370.0000000002</v>
      </c>
      <c r="Q771" t="s">
        <v>93</v>
      </c>
      <c r="R771">
        <v>1</v>
      </c>
      <c r="S771">
        <v>0</v>
      </c>
      <c r="T771">
        <v>2</v>
      </c>
      <c r="U771">
        <v>0</v>
      </c>
      <c r="V771">
        <v>900</v>
      </c>
      <c r="W771">
        <v>300</v>
      </c>
      <c r="X771">
        <v>114000</v>
      </c>
      <c r="Y771">
        <v>92500</v>
      </c>
      <c r="Z771">
        <v>4000000</v>
      </c>
      <c r="AA771">
        <v>2</v>
      </c>
      <c r="AC771" t="s">
        <v>694</v>
      </c>
      <c r="AD771" t="s">
        <v>571</v>
      </c>
      <c r="AE771" s="12">
        <v>44515.434027777781</v>
      </c>
      <c r="AF771">
        <v>5099.6130000000003</v>
      </c>
      <c r="AG771" s="12">
        <v>44516.395833333336</v>
      </c>
      <c r="AH771" s="8">
        <v>5136.9080000000004</v>
      </c>
      <c r="AI771" s="13">
        <v>7.3000000000000001E-3</v>
      </c>
      <c r="AJ771">
        <v>9551.39</v>
      </c>
      <c r="AK771" s="13">
        <v>7.3000000000000001E-3</v>
      </c>
      <c r="AL771">
        <v>256.1037</v>
      </c>
      <c r="AM771">
        <v>1306030</v>
      </c>
      <c r="AN771">
        <v>-3449943.04</v>
      </c>
      <c r="AO771">
        <v>66</v>
      </c>
      <c r="AP771">
        <v>144.72</v>
      </c>
      <c r="AQ771" s="13">
        <v>-7.7999999999999996E-3</v>
      </c>
      <c r="AR771" s="13">
        <v>1.6400000000000001E-2</v>
      </c>
      <c r="AS771" t="s">
        <v>572</v>
      </c>
      <c r="AU771" s="2">
        <v>44516</v>
      </c>
      <c r="AV771" t="s">
        <v>104</v>
      </c>
      <c r="AW771">
        <v>338.35</v>
      </c>
      <c r="AX771">
        <v>331.35</v>
      </c>
      <c r="AZ771" s="2">
        <f t="shared" si="77"/>
        <v>44515</v>
      </c>
      <c r="BA771" t="s">
        <v>102</v>
      </c>
      <c r="BB771">
        <v>5099.6130000000003</v>
      </c>
      <c r="BC771" s="8">
        <v>5136.9080000000004</v>
      </c>
      <c r="BE771" t="str">
        <f t="shared" si="78"/>
        <v>APOLLOHOSP44515</v>
      </c>
      <c r="BF771">
        <v>1</v>
      </c>
      <c r="BH771" t="str">
        <f t="shared" si="79"/>
        <v>VEDL44516</v>
      </c>
      <c r="BI771">
        <v>1</v>
      </c>
      <c r="BL771" t="str">
        <f t="shared" si="80"/>
        <v>VEDL44516</v>
      </c>
      <c r="BM771">
        <v>1</v>
      </c>
      <c r="BN771">
        <f t="shared" si="81"/>
        <v>1</v>
      </c>
      <c r="BR771" t="str">
        <f t="shared" si="82"/>
        <v>APOLLOHOSP44515</v>
      </c>
      <c r="BS771">
        <v>1</v>
      </c>
      <c r="BT771">
        <f t="shared" si="83"/>
        <v>1</v>
      </c>
      <c r="BY771" s="12"/>
      <c r="CA771" s="12"/>
      <c r="CC771" s="13"/>
      <c r="CE771" s="13"/>
      <c r="CK771" s="13"/>
      <c r="CL771" s="13"/>
    </row>
    <row r="772" spans="1:90" x14ac:dyDescent="0.45">
      <c r="A772">
        <v>1</v>
      </c>
      <c r="B772" s="2">
        <v>44517</v>
      </c>
      <c r="C772" s="2">
        <v>44518</v>
      </c>
      <c r="D772" t="s">
        <v>27</v>
      </c>
      <c r="E772" t="s">
        <v>102</v>
      </c>
      <c r="F772" t="s">
        <v>497</v>
      </c>
      <c r="G772">
        <v>125</v>
      </c>
      <c r="H772">
        <v>250</v>
      </c>
      <c r="I772">
        <v>2</v>
      </c>
      <c r="J772">
        <v>5785.85</v>
      </c>
      <c r="K772">
        <v>1446462.5</v>
      </c>
      <c r="L772">
        <v>5701.75</v>
      </c>
      <c r="M772">
        <v>-21025.000000000091</v>
      </c>
      <c r="N772">
        <v>289.32174000000003</v>
      </c>
      <c r="O772">
        <v>-21314.32174000009</v>
      </c>
      <c r="P772">
        <v>1425437.5</v>
      </c>
      <c r="Q772" t="s">
        <v>93</v>
      </c>
      <c r="R772">
        <v>1</v>
      </c>
      <c r="S772">
        <v>0</v>
      </c>
      <c r="T772">
        <v>1</v>
      </c>
      <c r="U772">
        <v>0</v>
      </c>
      <c r="V772">
        <v>900</v>
      </c>
      <c r="W772">
        <v>300</v>
      </c>
      <c r="X772">
        <v>114000</v>
      </c>
      <c r="Y772">
        <v>92500</v>
      </c>
      <c r="Z772">
        <v>4000000</v>
      </c>
      <c r="AA772">
        <v>2</v>
      </c>
      <c r="AC772" t="s">
        <v>633</v>
      </c>
      <c r="AD772" t="s">
        <v>571</v>
      </c>
      <c r="AE772" s="12">
        <v>44516.486111111109</v>
      </c>
      <c r="AF772">
        <v>252.9264</v>
      </c>
      <c r="AG772" s="12">
        <v>44517.392361111109</v>
      </c>
      <c r="AH772" s="8">
        <v>249.78229999999999</v>
      </c>
      <c r="AI772" s="13">
        <v>-1.24E-2</v>
      </c>
      <c r="AJ772">
        <v>-16284.61</v>
      </c>
      <c r="AK772" s="13">
        <v>-1.24E-2</v>
      </c>
      <c r="AL772">
        <v>5179.4170000000004</v>
      </c>
      <c r="AM772">
        <v>1310011.3799999999</v>
      </c>
      <c r="AN772">
        <v>-3466227.65</v>
      </c>
      <c r="AO772">
        <v>50</v>
      </c>
      <c r="AP772">
        <v>-325.69</v>
      </c>
      <c r="AQ772" s="13">
        <v>-1.77E-2</v>
      </c>
      <c r="AR772" s="13">
        <v>3.3E-3</v>
      </c>
      <c r="AS772" t="s">
        <v>572</v>
      </c>
      <c r="AU772" s="2">
        <v>44517</v>
      </c>
      <c r="AV772" t="s">
        <v>102</v>
      </c>
      <c r="AW772">
        <v>5785.85</v>
      </c>
      <c r="AX772">
        <v>5701.75</v>
      </c>
      <c r="AZ772" s="2">
        <f t="shared" si="77"/>
        <v>44516</v>
      </c>
      <c r="BA772" t="s">
        <v>75</v>
      </c>
      <c r="BB772">
        <v>252.9264</v>
      </c>
      <c r="BC772" s="8">
        <v>249.78229999999999</v>
      </c>
      <c r="BE772" t="str">
        <f t="shared" si="78"/>
        <v>MOTHERSUMI44516</v>
      </c>
      <c r="BF772">
        <v>1</v>
      </c>
      <c r="BH772" t="str">
        <f t="shared" si="79"/>
        <v>APOLLOHOSP44517</v>
      </c>
      <c r="BI772">
        <v>1</v>
      </c>
      <c r="BL772" t="str">
        <f t="shared" si="80"/>
        <v>APOLLOHOSP44517</v>
      </c>
      <c r="BM772">
        <v>1</v>
      </c>
      <c r="BN772">
        <f t="shared" si="81"/>
        <v>1</v>
      </c>
      <c r="BR772" t="str">
        <f t="shared" si="82"/>
        <v>MOTHERSUMI44516</v>
      </c>
      <c r="BS772">
        <v>1</v>
      </c>
      <c r="BT772">
        <f t="shared" si="83"/>
        <v>1</v>
      </c>
      <c r="BY772" s="12"/>
      <c r="CA772" s="12"/>
      <c r="CC772" s="13"/>
      <c r="CE772" s="13"/>
      <c r="CK772" s="13"/>
      <c r="CL772" s="13"/>
    </row>
    <row r="773" spans="1:90" x14ac:dyDescent="0.45">
      <c r="A773">
        <v>2</v>
      </c>
      <c r="B773" s="2">
        <v>44517</v>
      </c>
      <c r="C773" s="2">
        <v>44518</v>
      </c>
      <c r="D773" t="s">
        <v>27</v>
      </c>
      <c r="E773" t="s">
        <v>197</v>
      </c>
      <c r="F773" t="s">
        <v>547</v>
      </c>
      <c r="G773">
        <v>1300</v>
      </c>
      <c r="H773">
        <v>3900</v>
      </c>
      <c r="I773">
        <v>3</v>
      </c>
      <c r="J773">
        <v>461.25</v>
      </c>
      <c r="K773">
        <v>1798875</v>
      </c>
      <c r="L773">
        <v>498.15</v>
      </c>
      <c r="M773">
        <v>143909.99999999991</v>
      </c>
      <c r="N773">
        <v>369.50083600000011</v>
      </c>
      <c r="O773">
        <v>143540.49916399992</v>
      </c>
      <c r="P773">
        <v>1942785</v>
      </c>
      <c r="Q773" t="s">
        <v>93</v>
      </c>
      <c r="R773">
        <v>1</v>
      </c>
      <c r="S773">
        <v>0</v>
      </c>
      <c r="T773">
        <v>1</v>
      </c>
      <c r="U773">
        <v>0</v>
      </c>
      <c r="V773">
        <v>900</v>
      </c>
      <c r="W773">
        <v>300</v>
      </c>
      <c r="X773">
        <v>114000</v>
      </c>
      <c r="Y773">
        <v>92500</v>
      </c>
      <c r="Z773">
        <v>4000000</v>
      </c>
      <c r="AA773">
        <v>2</v>
      </c>
      <c r="AC773" t="s">
        <v>750</v>
      </c>
      <c r="AD773" t="s">
        <v>571</v>
      </c>
      <c r="AE773" s="12">
        <v>44516.486111111109</v>
      </c>
      <c r="AF773">
        <v>175.33760000000001</v>
      </c>
      <c r="AG773" s="12">
        <v>44517.395833333336</v>
      </c>
      <c r="AH773" s="8">
        <v>173.07679999999999</v>
      </c>
      <c r="AI773" s="13">
        <v>-1.29E-2</v>
      </c>
      <c r="AJ773">
        <v>-16891.259999999998</v>
      </c>
      <c r="AK773" s="13">
        <v>-1.29E-2</v>
      </c>
      <c r="AL773">
        <v>7471.3649999999998</v>
      </c>
      <c r="AM773">
        <v>1310011.3799999999</v>
      </c>
      <c r="AN773">
        <v>-3483118.91</v>
      </c>
      <c r="AO773">
        <v>51</v>
      </c>
      <c r="AP773">
        <v>-331.2</v>
      </c>
      <c r="AQ773" s="13">
        <v>-1.3599999999999999E-2</v>
      </c>
      <c r="AR773" s="13">
        <v>1.46E-2</v>
      </c>
      <c r="AS773" t="s">
        <v>572</v>
      </c>
      <c r="AU773" s="2">
        <v>44517</v>
      </c>
      <c r="AV773" t="s">
        <v>197</v>
      </c>
      <c r="AW773">
        <v>461.25</v>
      </c>
      <c r="AX773">
        <v>498.15</v>
      </c>
      <c r="AZ773" s="2">
        <f t="shared" si="77"/>
        <v>44516</v>
      </c>
      <c r="BA773" t="s">
        <v>202</v>
      </c>
      <c r="BB773">
        <v>175.33760000000001</v>
      </c>
      <c r="BC773" s="8">
        <v>173.07679999999999</v>
      </c>
      <c r="BE773" t="str">
        <f t="shared" si="78"/>
        <v>FSL44516</v>
      </c>
      <c r="BF773">
        <v>1</v>
      </c>
      <c r="BH773" t="str">
        <f t="shared" si="79"/>
        <v>BSOFT44517</v>
      </c>
      <c r="BI773">
        <v>1</v>
      </c>
      <c r="BL773" t="str">
        <f t="shared" si="80"/>
        <v>BSOFT44517</v>
      </c>
      <c r="BM773">
        <v>1</v>
      </c>
      <c r="BN773">
        <f t="shared" si="81"/>
        <v>1</v>
      </c>
      <c r="BR773" t="str">
        <f t="shared" si="82"/>
        <v>FSL44516</v>
      </c>
      <c r="BS773">
        <v>1</v>
      </c>
      <c r="BT773" t="str">
        <f t="shared" si="83"/>
        <v>ERROR</v>
      </c>
      <c r="BY773" s="12"/>
      <c r="CA773" s="12"/>
      <c r="CC773" s="13"/>
      <c r="CE773" s="13"/>
      <c r="CK773" s="13"/>
      <c r="CL773" s="13"/>
    </row>
    <row r="774" spans="1:90" x14ac:dyDescent="0.45">
      <c r="A774">
        <v>3</v>
      </c>
      <c r="B774" s="2">
        <v>44517</v>
      </c>
      <c r="C774" s="2">
        <v>44518</v>
      </c>
      <c r="D774" t="s">
        <v>27</v>
      </c>
      <c r="E774" t="s">
        <v>168</v>
      </c>
      <c r="F774" t="s">
        <v>480</v>
      </c>
      <c r="G774">
        <v>200</v>
      </c>
      <c r="H774">
        <v>200</v>
      </c>
      <c r="I774">
        <v>1</v>
      </c>
      <c r="J774">
        <v>5696.8</v>
      </c>
      <c r="K774">
        <v>1139360</v>
      </c>
      <c r="L774">
        <v>5762.8</v>
      </c>
      <c r="M774">
        <v>13200</v>
      </c>
      <c r="N774">
        <v>241.62443200000001</v>
      </c>
      <c r="O774">
        <v>12958.375567999999</v>
      </c>
      <c r="P774">
        <v>1152560</v>
      </c>
      <c r="Q774" t="s">
        <v>93</v>
      </c>
      <c r="R774">
        <v>1</v>
      </c>
      <c r="S774">
        <v>0</v>
      </c>
      <c r="T774">
        <v>1</v>
      </c>
      <c r="U774">
        <v>0</v>
      </c>
      <c r="V774">
        <v>900</v>
      </c>
      <c r="W774">
        <v>300</v>
      </c>
      <c r="X774">
        <v>114000</v>
      </c>
      <c r="Y774">
        <v>92500</v>
      </c>
      <c r="Z774">
        <v>4000000</v>
      </c>
      <c r="AA774">
        <v>2</v>
      </c>
      <c r="AC774" t="s">
        <v>590</v>
      </c>
      <c r="AD774" t="s">
        <v>571</v>
      </c>
      <c r="AE774" s="12">
        <v>44516.486111111109</v>
      </c>
      <c r="AF774">
        <v>338.53820000000002</v>
      </c>
      <c r="AG774" s="12">
        <v>44517.395833333336</v>
      </c>
      <c r="AH774" s="8">
        <v>331.26839999999999</v>
      </c>
      <c r="AI774" s="13">
        <v>-2.1499999999999998E-2</v>
      </c>
      <c r="AJ774">
        <v>-28131.31</v>
      </c>
      <c r="AK774" s="13">
        <v>-2.1499999999999998E-2</v>
      </c>
      <c r="AL774">
        <v>3869.6120000000001</v>
      </c>
      <c r="AM774">
        <v>1310011.3799999999</v>
      </c>
      <c r="AN774">
        <v>-3511250.22</v>
      </c>
      <c r="AO774">
        <v>51</v>
      </c>
      <c r="AP774">
        <v>-551.59</v>
      </c>
      <c r="AQ774" s="13">
        <v>-2.7E-2</v>
      </c>
      <c r="AR774" s="13">
        <v>1.8E-3</v>
      </c>
      <c r="AS774" t="s">
        <v>572</v>
      </c>
      <c r="AU774" s="2">
        <v>44517</v>
      </c>
      <c r="AV774" t="s">
        <v>168</v>
      </c>
      <c r="AW774">
        <v>5696.8</v>
      </c>
      <c r="AX774">
        <v>5762.8</v>
      </c>
      <c r="AZ774" s="2">
        <f t="shared" si="77"/>
        <v>44516</v>
      </c>
      <c r="BA774" t="s">
        <v>104</v>
      </c>
      <c r="BB774">
        <v>338.53820000000002</v>
      </c>
      <c r="BC774" s="8">
        <v>331.26839999999999</v>
      </c>
      <c r="BE774" t="str">
        <f t="shared" si="78"/>
        <v>VEDL44516</v>
      </c>
      <c r="BF774">
        <v>1</v>
      </c>
      <c r="BH774" t="str">
        <f t="shared" si="79"/>
        <v>LTTS44517</v>
      </c>
      <c r="BI774">
        <v>1</v>
      </c>
      <c r="BL774" t="str">
        <f t="shared" si="80"/>
        <v>LTTS44517</v>
      </c>
      <c r="BM774">
        <v>1</v>
      </c>
      <c r="BN774">
        <f t="shared" si="81"/>
        <v>1</v>
      </c>
      <c r="BR774" t="str">
        <f t="shared" si="82"/>
        <v>VEDL44516</v>
      </c>
      <c r="BS774">
        <v>1</v>
      </c>
      <c r="BT774">
        <f t="shared" si="83"/>
        <v>1</v>
      </c>
      <c r="BY774" s="12"/>
      <c r="CA774" s="12"/>
      <c r="CC774" s="13"/>
      <c r="CE774" s="13"/>
      <c r="CK774" s="13"/>
      <c r="CL774" s="13"/>
    </row>
    <row r="775" spans="1:90" x14ac:dyDescent="0.45">
      <c r="A775">
        <v>4</v>
      </c>
      <c r="B775" s="2">
        <v>44517</v>
      </c>
      <c r="C775" s="2">
        <v>44518</v>
      </c>
      <c r="D775" t="s">
        <v>27</v>
      </c>
      <c r="E775" t="s">
        <v>176</v>
      </c>
      <c r="F775" t="s">
        <v>516</v>
      </c>
      <c r="G775">
        <v>200</v>
      </c>
      <c r="H775">
        <v>400</v>
      </c>
      <c r="I775">
        <v>2</v>
      </c>
      <c r="J775">
        <v>3265.55</v>
      </c>
      <c r="K775">
        <v>1306220</v>
      </c>
      <c r="L775">
        <v>3174.0749999999998</v>
      </c>
      <c r="M775">
        <v>-36590.000000000146</v>
      </c>
      <c r="N775">
        <v>263.65331000000003</v>
      </c>
      <c r="O775">
        <v>-36853.653310000147</v>
      </c>
      <c r="P775">
        <v>1269630</v>
      </c>
      <c r="Q775" t="s">
        <v>93</v>
      </c>
      <c r="R775">
        <v>1</v>
      </c>
      <c r="S775">
        <v>0</v>
      </c>
      <c r="T775">
        <v>2</v>
      </c>
      <c r="U775">
        <v>0</v>
      </c>
      <c r="V775">
        <v>900</v>
      </c>
      <c r="W775">
        <v>300</v>
      </c>
      <c r="X775">
        <v>114000</v>
      </c>
      <c r="Y775">
        <v>92500</v>
      </c>
      <c r="Z775">
        <v>4000000</v>
      </c>
      <c r="AA775">
        <v>2</v>
      </c>
      <c r="AC775" t="s">
        <v>748</v>
      </c>
      <c r="AD775" t="s">
        <v>571</v>
      </c>
      <c r="AE775" s="12">
        <v>44516.489583333336</v>
      </c>
      <c r="AF775">
        <v>444.47210000000001</v>
      </c>
      <c r="AG775" s="12">
        <v>44517.395833333336</v>
      </c>
      <c r="AH775" s="8">
        <v>438.76080000000002</v>
      </c>
      <c r="AI775" s="13">
        <v>-1.2800000000000001E-2</v>
      </c>
      <c r="AJ775">
        <v>-16831.32</v>
      </c>
      <c r="AK775" s="13">
        <v>-1.2800000000000001E-2</v>
      </c>
      <c r="AL775">
        <v>2947.0210000000002</v>
      </c>
      <c r="AM775">
        <v>1309868.8799999999</v>
      </c>
      <c r="AN775">
        <v>-3528081.54</v>
      </c>
      <c r="AO775">
        <v>50</v>
      </c>
      <c r="AP775">
        <v>-336.63</v>
      </c>
      <c r="AQ775" s="13">
        <v>-2.1899999999999999E-2</v>
      </c>
      <c r="AR775" s="13">
        <v>1.46E-2</v>
      </c>
      <c r="AS775" t="s">
        <v>572</v>
      </c>
      <c r="AU775" s="2">
        <v>44517</v>
      </c>
      <c r="AV775" t="s">
        <v>176</v>
      </c>
      <c r="AW775">
        <v>3265.55</v>
      </c>
      <c r="AX775">
        <v>3174.0749999999998</v>
      </c>
      <c r="AZ775" s="2">
        <f t="shared" si="77"/>
        <v>44516</v>
      </c>
      <c r="BA775" t="s">
        <v>197</v>
      </c>
      <c r="BB775">
        <v>444.47210000000001</v>
      </c>
      <c r="BC775" s="8">
        <v>438.76080000000002</v>
      </c>
      <c r="BE775" t="str">
        <f t="shared" si="78"/>
        <v>BSOFT44516</v>
      </c>
      <c r="BF775">
        <v>1</v>
      </c>
      <c r="BH775" t="str">
        <f t="shared" si="79"/>
        <v>METROPOLIS44517</v>
      </c>
      <c r="BI775">
        <v>1</v>
      </c>
      <c r="BL775" t="str">
        <f t="shared" si="80"/>
        <v>METROPOLIS44517</v>
      </c>
      <c r="BM775">
        <v>1</v>
      </c>
      <c r="BN775">
        <f t="shared" si="81"/>
        <v>1</v>
      </c>
      <c r="BR775" t="str">
        <f t="shared" si="82"/>
        <v>BSOFT44516</v>
      </c>
      <c r="BS775">
        <v>1</v>
      </c>
      <c r="BT775">
        <f t="shared" si="83"/>
        <v>1</v>
      </c>
      <c r="BY775" s="12"/>
      <c r="CA775" s="12"/>
      <c r="CC775" s="13"/>
      <c r="CE775" s="13"/>
      <c r="CK775" s="13"/>
      <c r="CL775" s="13"/>
    </row>
    <row r="776" spans="1:90" x14ac:dyDescent="0.45">
      <c r="A776">
        <v>5</v>
      </c>
      <c r="B776" s="2">
        <v>44517</v>
      </c>
      <c r="C776" s="2">
        <v>44518</v>
      </c>
      <c r="D776" t="s">
        <v>27</v>
      </c>
      <c r="E776" t="s">
        <v>42</v>
      </c>
      <c r="F776" t="s">
        <v>447</v>
      </c>
      <c r="G776">
        <v>5333</v>
      </c>
      <c r="H776">
        <v>10666</v>
      </c>
      <c r="I776">
        <v>2</v>
      </c>
      <c r="J776">
        <v>192.85</v>
      </c>
      <c r="K776">
        <v>2056938.0999999999</v>
      </c>
      <c r="L776">
        <v>192.15</v>
      </c>
      <c r="M776">
        <v>-7466.1999999998789</v>
      </c>
      <c r="N776">
        <v>394.30363799999998</v>
      </c>
      <c r="O776">
        <v>-7860.5036379998792</v>
      </c>
      <c r="P776">
        <v>2049471.9000000001</v>
      </c>
      <c r="Q776" t="s">
        <v>93</v>
      </c>
      <c r="R776">
        <v>1</v>
      </c>
      <c r="S776">
        <v>0</v>
      </c>
      <c r="T776">
        <v>2</v>
      </c>
      <c r="U776">
        <v>0</v>
      </c>
      <c r="V776">
        <v>900</v>
      </c>
      <c r="W776">
        <v>300</v>
      </c>
      <c r="X776">
        <v>114000</v>
      </c>
      <c r="Y776">
        <v>92500</v>
      </c>
      <c r="Z776">
        <v>4000000</v>
      </c>
      <c r="AA776">
        <v>2</v>
      </c>
      <c r="AC776" t="s">
        <v>749</v>
      </c>
      <c r="AD776" t="s">
        <v>571</v>
      </c>
      <c r="AE776" s="12">
        <v>44516.489583333336</v>
      </c>
      <c r="AF776">
        <v>379.06079999999997</v>
      </c>
      <c r="AG776" s="12">
        <v>44517.395833333336</v>
      </c>
      <c r="AH776" s="8">
        <v>367.63200000000001</v>
      </c>
      <c r="AI776" s="13">
        <v>-3.0200000000000001E-2</v>
      </c>
      <c r="AJ776">
        <v>-39492.949999999997</v>
      </c>
      <c r="AK776" s="13">
        <v>-3.0200000000000001E-2</v>
      </c>
      <c r="AL776">
        <v>3455.5639999999999</v>
      </c>
      <c r="AM776">
        <v>1309868.75</v>
      </c>
      <c r="AN776">
        <v>-3567574.5</v>
      </c>
      <c r="AO776">
        <v>50</v>
      </c>
      <c r="AP776">
        <v>-789.86</v>
      </c>
      <c r="AQ776" s="13">
        <v>-3.0200000000000001E-2</v>
      </c>
      <c r="AR776" s="13">
        <v>1.04E-2</v>
      </c>
      <c r="AS776" t="s">
        <v>572</v>
      </c>
      <c r="AU776" s="2">
        <v>44517</v>
      </c>
      <c r="AV776" t="s">
        <v>42</v>
      </c>
      <c r="AW776">
        <v>192.85</v>
      </c>
      <c r="AX776">
        <v>192.15</v>
      </c>
      <c r="AZ776" s="2">
        <f t="shared" si="77"/>
        <v>44516</v>
      </c>
      <c r="BA776" t="s">
        <v>198</v>
      </c>
      <c r="BB776">
        <v>379.06079999999997</v>
      </c>
      <c r="BC776" s="8">
        <v>367.63200000000001</v>
      </c>
      <c r="BE776" t="str">
        <f t="shared" si="78"/>
        <v>CHAMBLFERT44516</v>
      </c>
      <c r="BF776">
        <v>1</v>
      </c>
      <c r="BH776" t="str">
        <f t="shared" si="79"/>
        <v>POWERGRID44517</v>
      </c>
      <c r="BI776">
        <v>1</v>
      </c>
      <c r="BL776" t="str">
        <f t="shared" si="80"/>
        <v>POWERGRID44517</v>
      </c>
      <c r="BM776">
        <v>1</v>
      </c>
      <c r="BN776">
        <f t="shared" si="81"/>
        <v>1</v>
      </c>
      <c r="BR776" t="str">
        <f t="shared" si="82"/>
        <v>CHAMBLFERT44516</v>
      </c>
      <c r="BS776">
        <v>1</v>
      </c>
      <c r="BT776">
        <f t="shared" si="83"/>
        <v>1</v>
      </c>
      <c r="BY776" s="12"/>
      <c r="CA776" s="12"/>
      <c r="CC776" s="13"/>
      <c r="CE776" s="13"/>
      <c r="CK776" s="13"/>
      <c r="CL776" s="13"/>
    </row>
    <row r="777" spans="1:90" x14ac:dyDescent="0.45">
      <c r="A777">
        <v>6</v>
      </c>
      <c r="B777" s="2">
        <v>44517</v>
      </c>
      <c r="C777" s="2">
        <v>44518</v>
      </c>
      <c r="D777" t="s">
        <v>27</v>
      </c>
      <c r="E777" t="s">
        <v>157</v>
      </c>
      <c r="F777" t="s">
        <v>402</v>
      </c>
      <c r="G777">
        <v>750</v>
      </c>
      <c r="H777">
        <v>1500</v>
      </c>
      <c r="I777">
        <v>2</v>
      </c>
      <c r="J777">
        <v>1190.575</v>
      </c>
      <c r="K777">
        <v>1785862.5</v>
      </c>
      <c r="L777">
        <v>1180.25</v>
      </c>
      <c r="M777">
        <v>-15487.500000000069</v>
      </c>
      <c r="N777">
        <v>347.43819249999996</v>
      </c>
      <c r="O777">
        <v>-15834.938192500069</v>
      </c>
      <c r="P777">
        <v>1770375</v>
      </c>
      <c r="Q777" t="s">
        <v>93</v>
      </c>
      <c r="R777">
        <v>1</v>
      </c>
      <c r="S777">
        <v>0</v>
      </c>
      <c r="T777">
        <v>2</v>
      </c>
      <c r="U777">
        <v>0</v>
      </c>
      <c r="V777">
        <v>900</v>
      </c>
      <c r="W777">
        <v>300</v>
      </c>
      <c r="X777">
        <v>114000</v>
      </c>
      <c r="Y777">
        <v>92500</v>
      </c>
      <c r="Z777">
        <v>4000000</v>
      </c>
      <c r="AA777">
        <v>2</v>
      </c>
      <c r="AC777" t="s">
        <v>694</v>
      </c>
      <c r="AD777" t="s">
        <v>571</v>
      </c>
      <c r="AE777" s="12">
        <v>44517.486111111109</v>
      </c>
      <c r="AF777">
        <v>5788.7280000000001</v>
      </c>
      <c r="AG777" s="12">
        <v>44518.392361111109</v>
      </c>
      <c r="AH777" s="8">
        <v>5698.9960000000001</v>
      </c>
      <c r="AI777" s="13">
        <v>-1.55E-2</v>
      </c>
      <c r="AJ777">
        <v>-19942.009999999998</v>
      </c>
      <c r="AK777" s="13">
        <v>-1.55E-2</v>
      </c>
      <c r="AL777">
        <v>222.2397</v>
      </c>
      <c r="AM777">
        <v>1286485.1299999999</v>
      </c>
      <c r="AN777">
        <v>-3587516.51</v>
      </c>
      <c r="AO777">
        <v>50</v>
      </c>
      <c r="AP777">
        <v>-398.84</v>
      </c>
      <c r="AQ777" s="13">
        <v>-2.5499999999999998E-2</v>
      </c>
      <c r="AR777" s="13">
        <v>0</v>
      </c>
      <c r="AS777" t="s">
        <v>572</v>
      </c>
      <c r="AU777" s="2">
        <v>44517</v>
      </c>
      <c r="AV777" t="s">
        <v>157</v>
      </c>
      <c r="AW777">
        <v>1190.575</v>
      </c>
      <c r="AX777">
        <v>1180.25</v>
      </c>
      <c r="AZ777" s="2">
        <f t="shared" ref="AZ777:AZ840" si="84">DATE(YEAR(AE777),MONTH(AE777),DAY(AE777))</f>
        <v>44517</v>
      </c>
      <c r="BA777" t="s">
        <v>102</v>
      </c>
      <c r="BB777">
        <v>5788.7280000000001</v>
      </c>
      <c r="BC777" s="8">
        <v>5698.9960000000001</v>
      </c>
      <c r="BE777" t="str">
        <f t="shared" ref="BE777:BE840" si="85">CONCATENATE(BA777,AZ777)</f>
        <v>APOLLOHOSP44517</v>
      </c>
      <c r="BF777">
        <v>1</v>
      </c>
      <c r="BH777" t="str">
        <f t="shared" ref="BH777:BH840" si="86">CONCATENATE(AV777,AU777)</f>
        <v>SBILIFE44517</v>
      </c>
      <c r="BI777">
        <v>1</v>
      </c>
      <c r="BL777" t="str">
        <f t="shared" ref="BL777:BL840" si="87">CONCATENATE(AV777,AU777)</f>
        <v>SBILIFE44517</v>
      </c>
      <c r="BM777">
        <v>1</v>
      </c>
      <c r="BN777">
        <f t="shared" ref="BN777:BN840" si="88">IFERROR(VLOOKUP(BL777,$BE$9:$BF$958,2,0),"ERROR")</f>
        <v>1</v>
      </c>
      <c r="BR777" t="str">
        <f t="shared" ref="BR777:BR840" si="89">CONCATENATE(BA777,AZ777)</f>
        <v>APOLLOHOSP44517</v>
      </c>
      <c r="BS777">
        <v>1</v>
      </c>
      <c r="BT777">
        <f t="shared" ref="BT777:BT840" si="90">IFERROR(VLOOKUP(BR777,$BH$9:$BI$958,2,0),"ERROR")</f>
        <v>1</v>
      </c>
      <c r="BY777" s="12"/>
      <c r="CA777" s="12"/>
      <c r="CC777" s="13"/>
      <c r="CE777" s="13"/>
      <c r="CK777" s="13"/>
      <c r="CL777" s="13"/>
    </row>
    <row r="778" spans="1:90" x14ac:dyDescent="0.45">
      <c r="A778">
        <v>7</v>
      </c>
      <c r="B778" s="2">
        <v>44517</v>
      </c>
      <c r="C778" s="2">
        <v>44518</v>
      </c>
      <c r="D778" t="s">
        <v>27</v>
      </c>
      <c r="E778" t="s">
        <v>36</v>
      </c>
      <c r="F778" t="s">
        <v>424</v>
      </c>
      <c r="G778">
        <v>275</v>
      </c>
      <c r="H778">
        <v>550</v>
      </c>
      <c r="I778">
        <v>2</v>
      </c>
      <c r="J778">
        <v>2413</v>
      </c>
      <c r="K778">
        <v>1327150</v>
      </c>
      <c r="L778">
        <v>2369.4</v>
      </c>
      <c r="M778">
        <v>-23979.999999999949</v>
      </c>
      <c r="N778">
        <v>268.765872</v>
      </c>
      <c r="O778">
        <v>-24248.765871999949</v>
      </c>
      <c r="P778">
        <v>1303170</v>
      </c>
      <c r="Q778" t="s">
        <v>93</v>
      </c>
      <c r="R778">
        <v>1</v>
      </c>
      <c r="S778">
        <v>0</v>
      </c>
      <c r="T778">
        <v>1</v>
      </c>
      <c r="U778">
        <v>0</v>
      </c>
      <c r="V778">
        <v>900</v>
      </c>
      <c r="W778">
        <v>300</v>
      </c>
      <c r="X778">
        <v>114000</v>
      </c>
      <c r="Y778">
        <v>92500</v>
      </c>
      <c r="Z778">
        <v>4000000</v>
      </c>
      <c r="AA778">
        <v>2</v>
      </c>
      <c r="AC778" t="s">
        <v>748</v>
      </c>
      <c r="AD778" t="s">
        <v>571</v>
      </c>
      <c r="AE778" s="12">
        <v>44517.486111111109</v>
      </c>
      <c r="AF778">
        <v>461.47089999999997</v>
      </c>
      <c r="AG778" s="12">
        <v>44518.392361111109</v>
      </c>
      <c r="AH778" s="8">
        <v>498.10250000000002</v>
      </c>
      <c r="AI778" s="13">
        <v>7.9399999999999998E-2</v>
      </c>
      <c r="AJ778">
        <v>102121.3</v>
      </c>
      <c r="AK778" s="13">
        <v>7.9399999999999998E-2</v>
      </c>
      <c r="AL778">
        <v>2787.7919999999999</v>
      </c>
      <c r="AM778">
        <v>1286485.1299999999</v>
      </c>
      <c r="AN778">
        <v>-3485395.21</v>
      </c>
      <c r="AO778">
        <v>50</v>
      </c>
      <c r="AP778">
        <v>2042.43</v>
      </c>
      <c r="AQ778" s="13">
        <v>-7.4000000000000003E-3</v>
      </c>
      <c r="AR778" s="13">
        <v>8.2500000000000004E-2</v>
      </c>
      <c r="AS778" t="s">
        <v>572</v>
      </c>
      <c r="AU778" s="2">
        <v>44517</v>
      </c>
      <c r="AV778" t="s">
        <v>36</v>
      </c>
      <c r="AW778">
        <v>2413</v>
      </c>
      <c r="AX778">
        <v>2369.4</v>
      </c>
      <c r="AZ778" s="2">
        <f t="shared" si="84"/>
        <v>44517</v>
      </c>
      <c r="BA778" t="s">
        <v>197</v>
      </c>
      <c r="BB778">
        <v>461.47089999999997</v>
      </c>
      <c r="BC778" s="8">
        <v>498.10250000000002</v>
      </c>
      <c r="BE778" t="str">
        <f t="shared" si="85"/>
        <v>BSOFT44517</v>
      </c>
      <c r="BF778">
        <v>1</v>
      </c>
      <c r="BH778" t="str">
        <f t="shared" si="86"/>
        <v>SIEMENS44517</v>
      </c>
      <c r="BI778">
        <v>1</v>
      </c>
      <c r="BL778" t="str">
        <f t="shared" si="87"/>
        <v>SIEMENS44517</v>
      </c>
      <c r="BM778">
        <v>1</v>
      </c>
      <c r="BN778" t="str">
        <f t="shared" si="88"/>
        <v>ERROR</v>
      </c>
      <c r="BR778" t="str">
        <f t="shared" si="89"/>
        <v>BSOFT44517</v>
      </c>
      <c r="BS778">
        <v>1</v>
      </c>
      <c r="BT778">
        <f t="shared" si="90"/>
        <v>1</v>
      </c>
      <c r="BY778" s="12"/>
      <c r="CA778" s="12"/>
      <c r="CC778" s="13"/>
      <c r="CE778" s="13"/>
      <c r="CK778" s="13"/>
      <c r="CL778" s="13"/>
    </row>
    <row r="779" spans="1:90" x14ac:dyDescent="0.45">
      <c r="A779">
        <v>1</v>
      </c>
      <c r="B779" s="2">
        <v>44522</v>
      </c>
      <c r="C779" s="2">
        <v>44523</v>
      </c>
      <c r="D779" t="s">
        <v>27</v>
      </c>
      <c r="E779" t="s">
        <v>104</v>
      </c>
      <c r="F779" t="s">
        <v>394</v>
      </c>
      <c r="G779">
        <v>3100</v>
      </c>
      <c r="H779">
        <v>6200</v>
      </c>
      <c r="I779">
        <v>2</v>
      </c>
      <c r="J779">
        <v>321.60000000000002</v>
      </c>
      <c r="K779">
        <v>1993920.0000000002</v>
      </c>
      <c r="L779">
        <v>348.7</v>
      </c>
      <c r="M779">
        <v>168019.9999999998</v>
      </c>
      <c r="N779">
        <v>405.50655600000005</v>
      </c>
      <c r="O779">
        <v>167614.49344399979</v>
      </c>
      <c r="P779">
        <v>2161940</v>
      </c>
      <c r="Q779" t="s">
        <v>93</v>
      </c>
      <c r="R779">
        <v>1</v>
      </c>
      <c r="S779">
        <v>0</v>
      </c>
      <c r="T779">
        <v>1</v>
      </c>
      <c r="U779">
        <v>0</v>
      </c>
      <c r="V779">
        <v>900</v>
      </c>
      <c r="W779">
        <v>300</v>
      </c>
      <c r="X779">
        <v>102500</v>
      </c>
      <c r="Y779">
        <v>92500</v>
      </c>
      <c r="Z779">
        <v>4000000</v>
      </c>
      <c r="AA779">
        <v>2</v>
      </c>
      <c r="AC779" t="s">
        <v>675</v>
      </c>
      <c r="AD779" t="s">
        <v>571</v>
      </c>
      <c r="AE779" s="12">
        <v>44517.486111111109</v>
      </c>
      <c r="AF779">
        <v>5699.6260000000002</v>
      </c>
      <c r="AG779" s="12">
        <v>44518.392361111109</v>
      </c>
      <c r="AH779" s="8">
        <v>5760.0060000000003</v>
      </c>
      <c r="AI779" s="13">
        <v>1.06E-2</v>
      </c>
      <c r="AJ779">
        <v>13628.61</v>
      </c>
      <c r="AK779" s="13">
        <v>1.06E-2</v>
      </c>
      <c r="AL779">
        <v>225.7139</v>
      </c>
      <c r="AM779">
        <v>1286485.1299999999</v>
      </c>
      <c r="AN779">
        <v>-3471766.6</v>
      </c>
      <c r="AO779">
        <v>50</v>
      </c>
      <c r="AP779">
        <v>272.57</v>
      </c>
      <c r="AQ779" s="13">
        <v>-8.3999999999999995E-3</v>
      </c>
      <c r="AR779" s="13">
        <v>2.1100000000000001E-2</v>
      </c>
      <c r="AS779" t="s">
        <v>572</v>
      </c>
      <c r="AU779" s="2">
        <v>44522</v>
      </c>
      <c r="AV779" t="s">
        <v>104</v>
      </c>
      <c r="AW779">
        <v>321.60000000000002</v>
      </c>
      <c r="AX779">
        <v>348.7</v>
      </c>
      <c r="AZ779" s="2">
        <f t="shared" si="84"/>
        <v>44517</v>
      </c>
      <c r="BA779" t="s">
        <v>168</v>
      </c>
      <c r="BB779">
        <v>5699.6260000000002</v>
      </c>
      <c r="BC779" s="8">
        <v>5760.0060000000003</v>
      </c>
      <c r="BE779" t="str">
        <f t="shared" si="85"/>
        <v>LTTS44517</v>
      </c>
      <c r="BF779">
        <v>1</v>
      </c>
      <c r="BH779" t="str">
        <f t="shared" si="86"/>
        <v>VEDL44522</v>
      </c>
      <c r="BI779">
        <v>1</v>
      </c>
      <c r="BL779" t="str">
        <f t="shared" si="87"/>
        <v>VEDL44522</v>
      </c>
      <c r="BM779">
        <v>1</v>
      </c>
      <c r="BN779">
        <f t="shared" si="88"/>
        <v>1</v>
      </c>
      <c r="BR779" t="str">
        <f t="shared" si="89"/>
        <v>LTTS44517</v>
      </c>
      <c r="BS779">
        <v>1</v>
      </c>
      <c r="BT779">
        <f t="shared" si="90"/>
        <v>1</v>
      </c>
      <c r="BY779" s="12"/>
      <c r="CA779" s="12"/>
      <c r="CC779" s="13"/>
      <c r="CE779" s="13"/>
      <c r="CK779" s="13"/>
      <c r="CL779" s="13"/>
    </row>
    <row r="780" spans="1:90" x14ac:dyDescent="0.45">
      <c r="A780">
        <v>1</v>
      </c>
      <c r="B780" s="2">
        <v>44523</v>
      </c>
      <c r="C780" s="2">
        <v>44524</v>
      </c>
      <c r="D780" t="s">
        <v>27</v>
      </c>
      <c r="E780" t="s">
        <v>47</v>
      </c>
      <c r="F780" t="s">
        <v>414</v>
      </c>
      <c r="G780">
        <v>10500</v>
      </c>
      <c r="H780">
        <v>21000</v>
      </c>
      <c r="I780">
        <v>2</v>
      </c>
      <c r="J780">
        <v>63.45</v>
      </c>
      <c r="K780">
        <v>1332450</v>
      </c>
      <c r="L780">
        <v>63.75</v>
      </c>
      <c r="M780">
        <v>6299.99999999994</v>
      </c>
      <c r="N780">
        <v>273.43552</v>
      </c>
      <c r="O780">
        <v>6026.56447999994</v>
      </c>
      <c r="P780">
        <v>1338750</v>
      </c>
      <c r="Q780" t="s">
        <v>93</v>
      </c>
      <c r="R780">
        <v>1</v>
      </c>
      <c r="S780">
        <v>0</v>
      </c>
      <c r="T780">
        <v>1</v>
      </c>
      <c r="U780">
        <v>0</v>
      </c>
      <c r="V780">
        <v>900</v>
      </c>
      <c r="W780">
        <v>300</v>
      </c>
      <c r="X780">
        <v>114000</v>
      </c>
      <c r="Y780">
        <v>92500</v>
      </c>
      <c r="Z780">
        <v>4000000</v>
      </c>
      <c r="AA780">
        <v>2</v>
      </c>
      <c r="AC780" t="s">
        <v>715</v>
      </c>
      <c r="AD780" t="s">
        <v>571</v>
      </c>
      <c r="AE780" s="12">
        <v>44517.486111111109</v>
      </c>
      <c r="AF780">
        <v>3266.6320000000001</v>
      </c>
      <c r="AG780" s="12">
        <v>44518.395833333336</v>
      </c>
      <c r="AH780" s="8">
        <v>3170.8760000000002</v>
      </c>
      <c r="AI780" s="13">
        <v>-2.93E-2</v>
      </c>
      <c r="AJ780">
        <v>-37711.21</v>
      </c>
      <c r="AK780" s="13">
        <v>-2.93E-2</v>
      </c>
      <c r="AL780">
        <v>393.8261</v>
      </c>
      <c r="AM780">
        <v>1286485.1299999999</v>
      </c>
      <c r="AN780">
        <v>-3509477.81</v>
      </c>
      <c r="AO780">
        <v>51</v>
      </c>
      <c r="AP780">
        <v>-739.44</v>
      </c>
      <c r="AQ780" s="13">
        <v>-2.93E-2</v>
      </c>
      <c r="AR780" s="13">
        <v>3.8899999999999997E-2</v>
      </c>
      <c r="AS780" t="s">
        <v>572</v>
      </c>
      <c r="AU780" s="2">
        <v>44523</v>
      </c>
      <c r="AV780" t="s">
        <v>47</v>
      </c>
      <c r="AW780">
        <v>63.45</v>
      </c>
      <c r="AX780">
        <v>63.75</v>
      </c>
      <c r="AZ780" s="2">
        <f t="shared" si="84"/>
        <v>44517</v>
      </c>
      <c r="BA780" t="s">
        <v>176</v>
      </c>
      <c r="BB780">
        <v>3266.6320000000001</v>
      </c>
      <c r="BC780" s="8">
        <v>3170.8760000000002</v>
      </c>
      <c r="BE780" t="str">
        <f t="shared" si="85"/>
        <v>METROPOLIS44517</v>
      </c>
      <c r="BF780">
        <v>1</v>
      </c>
      <c r="BH780" t="str">
        <f t="shared" si="86"/>
        <v>BHEL44523</v>
      </c>
      <c r="BI780">
        <v>1</v>
      </c>
      <c r="BL780" t="str">
        <f t="shared" si="87"/>
        <v>BHEL44523</v>
      </c>
      <c r="BM780">
        <v>1</v>
      </c>
      <c r="BN780">
        <f t="shared" si="88"/>
        <v>1</v>
      </c>
      <c r="BR780" t="str">
        <f t="shared" si="89"/>
        <v>METROPOLIS44517</v>
      </c>
      <c r="BS780">
        <v>1</v>
      </c>
      <c r="BT780">
        <f t="shared" si="90"/>
        <v>1</v>
      </c>
      <c r="BY780" s="12"/>
      <c r="CA780" s="12"/>
      <c r="CC780" s="13"/>
      <c r="CE780" s="13"/>
      <c r="CK780" s="13"/>
      <c r="CL780" s="13"/>
    </row>
    <row r="781" spans="1:90" x14ac:dyDescent="0.45">
      <c r="A781">
        <v>2</v>
      </c>
      <c r="B781" s="2">
        <v>44523</v>
      </c>
      <c r="C781" s="2">
        <v>44524</v>
      </c>
      <c r="D781" t="s">
        <v>27</v>
      </c>
      <c r="E781" t="s">
        <v>197</v>
      </c>
      <c r="F781" t="s">
        <v>547</v>
      </c>
      <c r="G781">
        <v>1300</v>
      </c>
      <c r="H781">
        <v>3900</v>
      </c>
      <c r="I781">
        <v>3</v>
      </c>
      <c r="J781">
        <v>475.8</v>
      </c>
      <c r="K781">
        <v>1855620</v>
      </c>
      <c r="L781">
        <v>506.25</v>
      </c>
      <c r="M781">
        <v>118754.99999999996</v>
      </c>
      <c r="N781">
        <v>375.96777699999996</v>
      </c>
      <c r="O781">
        <v>118379.03222299996</v>
      </c>
      <c r="P781">
        <v>1974375</v>
      </c>
      <c r="Q781" t="s">
        <v>93</v>
      </c>
      <c r="R781">
        <v>2</v>
      </c>
      <c r="S781">
        <v>1</v>
      </c>
      <c r="T781">
        <v>1</v>
      </c>
      <c r="U781">
        <v>0</v>
      </c>
      <c r="V781">
        <v>900</v>
      </c>
      <c r="W781">
        <v>300</v>
      </c>
      <c r="X781">
        <v>114500</v>
      </c>
      <c r="Y781">
        <v>92500</v>
      </c>
      <c r="Z781">
        <v>4000000</v>
      </c>
      <c r="AA781">
        <v>2</v>
      </c>
      <c r="AC781" t="s">
        <v>645</v>
      </c>
      <c r="AD781" t="s">
        <v>571</v>
      </c>
      <c r="AE781" s="12">
        <v>44517.486111111109</v>
      </c>
      <c r="AF781">
        <v>192.94399999999999</v>
      </c>
      <c r="AG781" s="12">
        <v>44518.395833333336</v>
      </c>
      <c r="AH781" s="8">
        <v>191.90790000000001</v>
      </c>
      <c r="AI781" s="13">
        <v>-5.4000000000000003E-3</v>
      </c>
      <c r="AJ781">
        <v>-6908.36</v>
      </c>
      <c r="AK781" s="13">
        <v>-5.4000000000000003E-3</v>
      </c>
      <c r="AL781">
        <v>6667.6610000000001</v>
      </c>
      <c r="AM781">
        <v>1286485.1299999999</v>
      </c>
      <c r="AN781">
        <v>-3516386.18</v>
      </c>
      <c r="AO781">
        <v>51</v>
      </c>
      <c r="AP781">
        <v>-135.46</v>
      </c>
      <c r="AQ781" s="13">
        <v>-1.09E-2</v>
      </c>
      <c r="AR781" s="13">
        <v>3.7000000000000002E-3</v>
      </c>
      <c r="AS781" t="s">
        <v>572</v>
      </c>
      <c r="AU781" s="2">
        <v>44523</v>
      </c>
      <c r="AV781" t="s">
        <v>197</v>
      </c>
      <c r="AW781">
        <v>475.8</v>
      </c>
      <c r="AX781">
        <v>506.25</v>
      </c>
      <c r="AZ781" s="2">
        <f t="shared" si="84"/>
        <v>44517</v>
      </c>
      <c r="BA781" t="s">
        <v>42</v>
      </c>
      <c r="BB781">
        <v>192.94399999999999</v>
      </c>
      <c r="BC781" s="8">
        <v>191.90790000000001</v>
      </c>
      <c r="BE781" t="str">
        <f t="shared" si="85"/>
        <v>POWERGRID44517</v>
      </c>
      <c r="BF781">
        <v>1</v>
      </c>
      <c r="BH781" t="str">
        <f t="shared" si="86"/>
        <v>BSOFT44523</v>
      </c>
      <c r="BI781">
        <v>1</v>
      </c>
      <c r="BL781" t="str">
        <f t="shared" si="87"/>
        <v>BSOFT44523</v>
      </c>
      <c r="BM781">
        <v>1</v>
      </c>
      <c r="BN781" t="str">
        <f t="shared" si="88"/>
        <v>ERROR</v>
      </c>
      <c r="BR781" t="str">
        <f t="shared" si="89"/>
        <v>POWERGRID44517</v>
      </c>
      <c r="BS781">
        <v>1</v>
      </c>
      <c r="BT781">
        <f t="shared" si="90"/>
        <v>1</v>
      </c>
      <c r="BY781" s="12"/>
      <c r="CA781" s="12"/>
      <c r="CC781" s="13"/>
      <c r="CE781" s="13"/>
      <c r="CK781" s="13"/>
      <c r="CL781" s="13"/>
    </row>
    <row r="782" spans="1:90" x14ac:dyDescent="0.45">
      <c r="A782">
        <v>3</v>
      </c>
      <c r="B782" s="2">
        <v>44523</v>
      </c>
      <c r="C782" s="2">
        <v>44524</v>
      </c>
      <c r="D782" t="s">
        <v>27</v>
      </c>
      <c r="E782" t="s">
        <v>96</v>
      </c>
      <c r="F782" t="s">
        <v>493</v>
      </c>
      <c r="G782">
        <v>1150</v>
      </c>
      <c r="H782">
        <v>3450</v>
      </c>
      <c r="I782">
        <v>3</v>
      </c>
      <c r="J782">
        <v>502.55</v>
      </c>
      <c r="K782">
        <v>1733797.5</v>
      </c>
      <c r="L782">
        <v>512.25</v>
      </c>
      <c r="M782">
        <v>33464.999999999964</v>
      </c>
      <c r="N782">
        <v>344.72827599999999</v>
      </c>
      <c r="O782">
        <v>33120.271723999962</v>
      </c>
      <c r="P782">
        <v>1767262.5</v>
      </c>
      <c r="Q782" t="s">
        <v>93</v>
      </c>
      <c r="R782">
        <v>1</v>
      </c>
      <c r="S782">
        <v>0</v>
      </c>
      <c r="T782">
        <v>1</v>
      </c>
      <c r="U782">
        <v>0</v>
      </c>
      <c r="V782">
        <v>900</v>
      </c>
      <c r="W782">
        <v>300</v>
      </c>
      <c r="X782">
        <v>114000</v>
      </c>
      <c r="Y782">
        <v>92500</v>
      </c>
      <c r="Z782">
        <v>4000000</v>
      </c>
      <c r="AA782">
        <v>2</v>
      </c>
      <c r="AC782" t="s">
        <v>598</v>
      </c>
      <c r="AD782" t="s">
        <v>571</v>
      </c>
      <c r="AE782" s="12">
        <v>44517.486111111109</v>
      </c>
      <c r="AF782">
        <v>1190.9949999999999</v>
      </c>
      <c r="AG782" s="12">
        <v>44518.395833333336</v>
      </c>
      <c r="AH782" s="8">
        <v>1178.77</v>
      </c>
      <c r="AI782" s="13">
        <v>-1.03E-2</v>
      </c>
      <c r="AJ782">
        <v>-13205.16</v>
      </c>
      <c r="AK782" s="13">
        <v>-1.03E-2</v>
      </c>
      <c r="AL782">
        <v>1080.1769999999999</v>
      </c>
      <c r="AM782">
        <v>1286485.1299999999</v>
      </c>
      <c r="AN782">
        <v>-3529591.34</v>
      </c>
      <c r="AO782">
        <v>51</v>
      </c>
      <c r="AP782">
        <v>-258.92</v>
      </c>
      <c r="AQ782" s="13">
        <v>-1.03E-2</v>
      </c>
      <c r="AR782" s="13">
        <v>3.8999999999999998E-3</v>
      </c>
      <c r="AS782" t="s">
        <v>572</v>
      </c>
      <c r="AU782" s="2">
        <v>44523</v>
      </c>
      <c r="AV782" t="s">
        <v>96</v>
      </c>
      <c r="AW782">
        <v>502.55</v>
      </c>
      <c r="AX782">
        <v>512.25</v>
      </c>
      <c r="AZ782" s="2">
        <f t="shared" si="84"/>
        <v>44517</v>
      </c>
      <c r="BA782" t="s">
        <v>157</v>
      </c>
      <c r="BB782">
        <v>1190.9949999999999</v>
      </c>
      <c r="BC782" s="8">
        <v>1178.77</v>
      </c>
      <c r="BE782" t="str">
        <f t="shared" si="85"/>
        <v>SBILIFE44517</v>
      </c>
      <c r="BF782">
        <v>1</v>
      </c>
      <c r="BH782" t="str">
        <f t="shared" si="86"/>
        <v>GLENMARK44523</v>
      </c>
      <c r="BI782">
        <v>1</v>
      </c>
      <c r="BL782" t="str">
        <f t="shared" si="87"/>
        <v>GLENMARK44523</v>
      </c>
      <c r="BM782">
        <v>1</v>
      </c>
      <c r="BN782">
        <f t="shared" si="88"/>
        <v>1</v>
      </c>
      <c r="BR782" t="str">
        <f t="shared" si="89"/>
        <v>SBILIFE44517</v>
      </c>
      <c r="BS782">
        <v>1</v>
      </c>
      <c r="BT782">
        <f t="shared" si="90"/>
        <v>1</v>
      </c>
      <c r="BY782" s="12"/>
      <c r="CA782" s="12"/>
      <c r="CC782" s="13"/>
      <c r="CE782" s="13"/>
      <c r="CK782" s="13"/>
      <c r="CL782" s="13"/>
    </row>
    <row r="783" spans="1:90" x14ac:dyDescent="0.45">
      <c r="A783">
        <v>4</v>
      </c>
      <c r="B783" s="2">
        <v>44523</v>
      </c>
      <c r="C783" s="2">
        <v>44524</v>
      </c>
      <c r="D783" t="s">
        <v>27</v>
      </c>
      <c r="E783" t="s">
        <v>181</v>
      </c>
      <c r="F783" t="s">
        <v>527</v>
      </c>
      <c r="G783">
        <v>475</v>
      </c>
      <c r="H783">
        <v>950</v>
      </c>
      <c r="I783">
        <v>2</v>
      </c>
      <c r="J783">
        <v>1409.3</v>
      </c>
      <c r="K783">
        <v>1338835</v>
      </c>
      <c r="L783">
        <v>1409.45</v>
      </c>
      <c r="M783">
        <v>142.5000000000864</v>
      </c>
      <c r="N783">
        <v>273.74863749999997</v>
      </c>
      <c r="O783">
        <v>-131.24863749991357</v>
      </c>
      <c r="P783">
        <v>1338977.5</v>
      </c>
      <c r="Q783" t="s">
        <v>93</v>
      </c>
      <c r="R783">
        <v>2</v>
      </c>
      <c r="S783">
        <v>1</v>
      </c>
      <c r="T783">
        <v>1</v>
      </c>
      <c r="U783">
        <v>0</v>
      </c>
      <c r="V783">
        <v>900</v>
      </c>
      <c r="W783">
        <v>300</v>
      </c>
      <c r="X783">
        <v>114500</v>
      </c>
      <c r="Y783">
        <v>92500</v>
      </c>
      <c r="Z783">
        <v>4000000</v>
      </c>
      <c r="AA783">
        <v>2</v>
      </c>
      <c r="AC783" t="s">
        <v>590</v>
      </c>
      <c r="AD783" t="s">
        <v>571</v>
      </c>
      <c r="AE783" s="12">
        <v>44522.434027777781</v>
      </c>
      <c r="AF783">
        <v>321.75700000000001</v>
      </c>
      <c r="AG783" s="12">
        <v>44523.392361111109</v>
      </c>
      <c r="AH783" s="8">
        <v>348.84820000000002</v>
      </c>
      <c r="AI783" s="13">
        <v>8.4199999999999997E-2</v>
      </c>
      <c r="AJ783">
        <v>108958.7</v>
      </c>
      <c r="AK783" s="13">
        <v>8.4199999999999997E-2</v>
      </c>
      <c r="AL783">
        <v>4021.922</v>
      </c>
      <c r="AM783">
        <v>1294081.75</v>
      </c>
      <c r="AN783">
        <v>-3420632.63</v>
      </c>
      <c r="AO783">
        <v>65</v>
      </c>
      <c r="AP783">
        <v>1676.29</v>
      </c>
      <c r="AQ783" s="13">
        <v>-2.2200000000000001E-2</v>
      </c>
      <c r="AR783" s="13">
        <v>8.6199999999999999E-2</v>
      </c>
      <c r="AS783" t="s">
        <v>572</v>
      </c>
      <c r="AU783" s="2">
        <v>44523</v>
      </c>
      <c r="AV783" t="s">
        <v>181</v>
      </c>
      <c r="AW783">
        <v>1409.3</v>
      </c>
      <c r="AX783">
        <v>1409.45</v>
      </c>
      <c r="AZ783" s="2">
        <f t="shared" si="84"/>
        <v>44522</v>
      </c>
      <c r="BA783" t="s">
        <v>104</v>
      </c>
      <c r="BB783">
        <v>321.75700000000001</v>
      </c>
      <c r="BC783" s="8">
        <v>348.84820000000002</v>
      </c>
      <c r="BE783" t="str">
        <f t="shared" si="85"/>
        <v>VEDL44522</v>
      </c>
      <c r="BF783">
        <v>1</v>
      </c>
      <c r="BH783" t="str">
        <f t="shared" si="86"/>
        <v>HAL44523</v>
      </c>
      <c r="BI783">
        <v>1</v>
      </c>
      <c r="BL783" t="str">
        <f t="shared" si="87"/>
        <v>HAL44523</v>
      </c>
      <c r="BM783">
        <v>1</v>
      </c>
      <c r="BN783" t="str">
        <f t="shared" si="88"/>
        <v>ERROR</v>
      </c>
      <c r="BR783" t="str">
        <f t="shared" si="89"/>
        <v>VEDL44522</v>
      </c>
      <c r="BS783">
        <v>1</v>
      </c>
      <c r="BT783">
        <f t="shared" si="90"/>
        <v>1</v>
      </c>
      <c r="BY783" s="12"/>
      <c r="CA783" s="12"/>
      <c r="CC783" s="13"/>
      <c r="CE783" s="13"/>
      <c r="CK783" s="13"/>
      <c r="CL783" s="13"/>
    </row>
    <row r="784" spans="1:90" x14ac:dyDescent="0.45">
      <c r="A784">
        <v>5</v>
      </c>
      <c r="B784" s="2">
        <v>44523</v>
      </c>
      <c r="C784" s="2">
        <v>44524</v>
      </c>
      <c r="D784" t="s">
        <v>27</v>
      </c>
      <c r="E784" t="s">
        <v>79</v>
      </c>
      <c r="F784" t="s">
        <v>476</v>
      </c>
      <c r="G784">
        <v>1350</v>
      </c>
      <c r="H784">
        <v>2700</v>
      </c>
      <c r="I784">
        <v>2</v>
      </c>
      <c r="J784">
        <v>689.05</v>
      </c>
      <c r="K784">
        <v>1860434.9999999998</v>
      </c>
      <c r="L784">
        <v>681.3</v>
      </c>
      <c r="M784">
        <v>-20925</v>
      </c>
      <c r="N784">
        <v>359.37834700000002</v>
      </c>
      <c r="O784">
        <v>-21284.378347000002</v>
      </c>
      <c r="P784">
        <v>1839509.9999999998</v>
      </c>
      <c r="Q784" t="s">
        <v>93</v>
      </c>
      <c r="R784">
        <v>2</v>
      </c>
      <c r="S784">
        <v>1</v>
      </c>
      <c r="T784">
        <v>2</v>
      </c>
      <c r="U784">
        <v>0</v>
      </c>
      <c r="V784">
        <v>900</v>
      </c>
      <c r="W784">
        <v>300</v>
      </c>
      <c r="X784">
        <v>114500</v>
      </c>
      <c r="Y784">
        <v>92500</v>
      </c>
      <c r="Z784">
        <v>4000000</v>
      </c>
      <c r="AA784">
        <v>2</v>
      </c>
      <c r="AC784" t="s">
        <v>690</v>
      </c>
      <c r="AD784" t="s">
        <v>571</v>
      </c>
      <c r="AE784" s="12">
        <v>44523.486111111109</v>
      </c>
      <c r="AF784">
        <v>502.7987</v>
      </c>
      <c r="AG784" s="12">
        <v>44524.392361111109</v>
      </c>
      <c r="AH784" s="8">
        <v>511.99329999999998</v>
      </c>
      <c r="AI784" s="13">
        <v>1.83E-2</v>
      </c>
      <c r="AJ784">
        <v>24063.17</v>
      </c>
      <c r="AK784" s="13">
        <v>1.83E-2</v>
      </c>
      <c r="AL784">
        <v>2617.098</v>
      </c>
      <c r="AM784">
        <v>1315873.5</v>
      </c>
      <c r="AN784">
        <v>-3396569.46</v>
      </c>
      <c r="AO784">
        <v>50</v>
      </c>
      <c r="AP784">
        <v>481.26</v>
      </c>
      <c r="AQ784" s="13">
        <v>-2.3E-3</v>
      </c>
      <c r="AR784" s="13">
        <v>3.8800000000000001E-2</v>
      </c>
      <c r="AS784" t="s">
        <v>572</v>
      </c>
      <c r="AU784" s="2">
        <v>44523</v>
      </c>
      <c r="AV784" t="s">
        <v>79</v>
      </c>
      <c r="AW784">
        <v>689.05</v>
      </c>
      <c r="AX784">
        <v>681.3</v>
      </c>
      <c r="AZ784" s="2">
        <f t="shared" si="84"/>
        <v>44523</v>
      </c>
      <c r="BA784" t="s">
        <v>96</v>
      </c>
      <c r="BB784">
        <v>502.7987</v>
      </c>
      <c r="BC784" s="8">
        <v>511.99329999999998</v>
      </c>
      <c r="BE784" t="str">
        <f t="shared" si="85"/>
        <v>GLENMARK44523</v>
      </c>
      <c r="BF784">
        <v>1</v>
      </c>
      <c r="BH784" t="str">
        <f t="shared" si="86"/>
        <v>JSWSTEEL44523</v>
      </c>
      <c r="BI784">
        <v>1</v>
      </c>
      <c r="BL784" t="str">
        <f t="shared" si="87"/>
        <v>JSWSTEEL44523</v>
      </c>
      <c r="BM784">
        <v>1</v>
      </c>
      <c r="BN784">
        <f t="shared" si="88"/>
        <v>1</v>
      </c>
      <c r="BR784" t="str">
        <f t="shared" si="89"/>
        <v>GLENMARK44523</v>
      </c>
      <c r="BS784">
        <v>1</v>
      </c>
      <c r="BT784">
        <f t="shared" si="90"/>
        <v>1</v>
      </c>
      <c r="BY784" s="12"/>
      <c r="CA784" s="12"/>
      <c r="CC784" s="13"/>
      <c r="CE784" s="13"/>
      <c r="CK784" s="13"/>
      <c r="CL784" s="13"/>
    </row>
    <row r="785" spans="1:90" x14ac:dyDescent="0.45">
      <c r="A785">
        <v>6</v>
      </c>
      <c r="B785" s="2">
        <v>44523</v>
      </c>
      <c r="C785" s="2">
        <v>44524</v>
      </c>
      <c r="D785" t="s">
        <v>27</v>
      </c>
      <c r="E785" t="s">
        <v>46</v>
      </c>
      <c r="F785" t="s">
        <v>463</v>
      </c>
      <c r="G785">
        <v>8500</v>
      </c>
      <c r="H785">
        <v>17000</v>
      </c>
      <c r="I785">
        <v>2</v>
      </c>
      <c r="J785">
        <v>97.8</v>
      </c>
      <c r="K785">
        <v>1662600</v>
      </c>
      <c r="L785">
        <v>97.05</v>
      </c>
      <c r="M785">
        <v>-12750</v>
      </c>
      <c r="N785">
        <v>326.92327000000006</v>
      </c>
      <c r="O785">
        <v>-13076.923269999999</v>
      </c>
      <c r="P785">
        <v>1649850</v>
      </c>
      <c r="Q785" t="s">
        <v>93</v>
      </c>
      <c r="R785">
        <v>1</v>
      </c>
      <c r="S785">
        <v>0</v>
      </c>
      <c r="T785">
        <v>1</v>
      </c>
      <c r="U785">
        <v>0</v>
      </c>
      <c r="V785">
        <v>900</v>
      </c>
      <c r="W785">
        <v>300</v>
      </c>
      <c r="X785">
        <v>114000</v>
      </c>
      <c r="Y785">
        <v>92500</v>
      </c>
      <c r="Z785">
        <v>4000000</v>
      </c>
      <c r="AA785">
        <v>2</v>
      </c>
      <c r="AC785" t="s">
        <v>594</v>
      </c>
      <c r="AD785" t="s">
        <v>571</v>
      </c>
      <c r="AE785" s="12">
        <v>44523.486111111109</v>
      </c>
      <c r="AF785">
        <v>384.33049999999997</v>
      </c>
      <c r="AG785" s="12">
        <v>44524.392361111109</v>
      </c>
      <c r="AH785" s="8">
        <v>379.98439999999999</v>
      </c>
      <c r="AI785" s="13">
        <v>-1.1299999999999999E-2</v>
      </c>
      <c r="AJ785">
        <v>-14880.21</v>
      </c>
      <c r="AK785" s="13">
        <v>-1.1299999999999999E-2</v>
      </c>
      <c r="AL785">
        <v>3423.8069999999998</v>
      </c>
      <c r="AM785">
        <v>1315873.3799999999</v>
      </c>
      <c r="AN785">
        <v>-3411449.67</v>
      </c>
      <c r="AO785">
        <v>50</v>
      </c>
      <c r="AP785">
        <v>-297.60000000000002</v>
      </c>
      <c r="AQ785" s="13">
        <v>-1.2999999999999999E-2</v>
      </c>
      <c r="AR785" s="13">
        <v>2.3999999999999998E-3</v>
      </c>
      <c r="AS785" t="s">
        <v>572</v>
      </c>
      <c r="AU785" s="2">
        <v>44523</v>
      </c>
      <c r="AV785" t="s">
        <v>46</v>
      </c>
      <c r="AW785">
        <v>97.8</v>
      </c>
      <c r="AX785">
        <v>97.05</v>
      </c>
      <c r="AZ785" s="2">
        <f t="shared" si="84"/>
        <v>44523</v>
      </c>
      <c r="BA785" t="s">
        <v>51</v>
      </c>
      <c r="BB785">
        <v>384.33049999999997</v>
      </c>
      <c r="BC785" s="8">
        <v>379.98439999999999</v>
      </c>
      <c r="BE785" t="str">
        <f t="shared" si="85"/>
        <v>JINDALSTEL44523</v>
      </c>
      <c r="BF785">
        <v>1</v>
      </c>
      <c r="BH785" t="str">
        <f t="shared" si="86"/>
        <v>NATIONALUM44523</v>
      </c>
      <c r="BI785">
        <v>1</v>
      </c>
      <c r="BL785" t="str">
        <f t="shared" si="87"/>
        <v>NATIONALUM44523</v>
      </c>
      <c r="BM785">
        <v>1</v>
      </c>
      <c r="BN785">
        <f t="shared" si="88"/>
        <v>1</v>
      </c>
      <c r="BR785" t="str">
        <f t="shared" si="89"/>
        <v>JINDALSTEL44523</v>
      </c>
      <c r="BS785">
        <v>1</v>
      </c>
      <c r="BT785" t="str">
        <f t="shared" si="90"/>
        <v>ERROR</v>
      </c>
      <c r="BY785" s="12"/>
      <c r="CA785" s="12"/>
      <c r="CC785" s="13"/>
      <c r="CE785" s="13"/>
      <c r="CK785" s="13"/>
      <c r="CL785" s="13"/>
    </row>
    <row r="786" spans="1:90" x14ac:dyDescent="0.45">
      <c r="A786">
        <v>7</v>
      </c>
      <c r="B786" s="2">
        <v>44523</v>
      </c>
      <c r="C786" s="2">
        <v>44524</v>
      </c>
      <c r="D786" t="s">
        <v>27</v>
      </c>
      <c r="E786" t="s">
        <v>43</v>
      </c>
      <c r="F786" t="s">
        <v>549</v>
      </c>
      <c r="G786">
        <v>6700</v>
      </c>
      <c r="H786">
        <v>13400</v>
      </c>
      <c r="I786">
        <v>2</v>
      </c>
      <c r="J786">
        <v>143.02500000000001</v>
      </c>
      <c r="K786">
        <v>1916535</v>
      </c>
      <c r="L786">
        <v>142.4</v>
      </c>
      <c r="M786">
        <v>-8375</v>
      </c>
      <c r="N786">
        <v>370.43419700000004</v>
      </c>
      <c r="O786">
        <v>-8745.4341970000005</v>
      </c>
      <c r="P786">
        <v>1908160</v>
      </c>
      <c r="Q786" t="s">
        <v>93</v>
      </c>
      <c r="R786">
        <v>1</v>
      </c>
      <c r="S786">
        <v>0</v>
      </c>
      <c r="T786">
        <v>1</v>
      </c>
      <c r="U786">
        <v>0</v>
      </c>
      <c r="V786">
        <v>900</v>
      </c>
      <c r="W786">
        <v>300</v>
      </c>
      <c r="X786">
        <v>114000</v>
      </c>
      <c r="Y786">
        <v>92500</v>
      </c>
      <c r="Z786">
        <v>4000000</v>
      </c>
      <c r="AA786">
        <v>2</v>
      </c>
      <c r="AC786" t="s">
        <v>660</v>
      </c>
      <c r="AD786" t="s">
        <v>571</v>
      </c>
      <c r="AE786" s="12">
        <v>44523.486111111109</v>
      </c>
      <c r="AF786">
        <v>97.836889999999997</v>
      </c>
      <c r="AG786" s="12">
        <v>44524.392361111109</v>
      </c>
      <c r="AH786" s="8">
        <v>97.101429999999993</v>
      </c>
      <c r="AI786" s="13">
        <v>-7.4999999999999997E-3</v>
      </c>
      <c r="AJ786">
        <v>-9892.23</v>
      </c>
      <c r="AK786" s="13">
        <v>-7.4999999999999997E-3</v>
      </c>
      <c r="AL786">
        <v>13449.67</v>
      </c>
      <c r="AM786">
        <v>1315873.5</v>
      </c>
      <c r="AN786">
        <v>-3421341.9</v>
      </c>
      <c r="AO786">
        <v>50</v>
      </c>
      <c r="AP786">
        <v>-197.84</v>
      </c>
      <c r="AQ786" s="13">
        <v>-1.47E-2</v>
      </c>
      <c r="AR786" s="13">
        <v>1.6999999999999999E-3</v>
      </c>
      <c r="AS786" t="s">
        <v>572</v>
      </c>
      <c r="AU786" s="2">
        <v>44523</v>
      </c>
      <c r="AV786" t="s">
        <v>43</v>
      </c>
      <c r="AW786">
        <v>143.02500000000001</v>
      </c>
      <c r="AX786">
        <v>142.4</v>
      </c>
      <c r="AZ786" s="2">
        <f t="shared" si="84"/>
        <v>44523</v>
      </c>
      <c r="BA786" t="s">
        <v>46</v>
      </c>
      <c r="BB786">
        <v>97.836889999999997</v>
      </c>
      <c r="BC786" s="8">
        <v>97.101429999999993</v>
      </c>
      <c r="BE786" t="str">
        <f t="shared" si="85"/>
        <v>NATIONALUM44523</v>
      </c>
      <c r="BF786">
        <v>1</v>
      </c>
      <c r="BH786" t="str">
        <f t="shared" si="86"/>
        <v>NMDC44523</v>
      </c>
      <c r="BI786">
        <v>1</v>
      </c>
      <c r="BL786" t="str">
        <f t="shared" si="87"/>
        <v>NMDC44523</v>
      </c>
      <c r="BM786">
        <v>1</v>
      </c>
      <c r="BN786">
        <f t="shared" si="88"/>
        <v>1</v>
      </c>
      <c r="BR786" t="str">
        <f t="shared" si="89"/>
        <v>NATIONALUM44523</v>
      </c>
      <c r="BS786">
        <v>1</v>
      </c>
      <c r="BT786">
        <f t="shared" si="90"/>
        <v>1</v>
      </c>
      <c r="BY786" s="12"/>
      <c r="CA786" s="12"/>
      <c r="CC786" s="13"/>
      <c r="CE786" s="13"/>
      <c r="CK786" s="13"/>
      <c r="CL786" s="13"/>
    </row>
    <row r="787" spans="1:90" x14ac:dyDescent="0.45">
      <c r="A787">
        <v>8</v>
      </c>
      <c r="B787" s="2">
        <v>44523</v>
      </c>
      <c r="C787" s="2">
        <v>44524</v>
      </c>
      <c r="D787" t="s">
        <v>27</v>
      </c>
      <c r="E787" t="s">
        <v>72</v>
      </c>
      <c r="F787" t="s">
        <v>500</v>
      </c>
      <c r="G787">
        <v>4750</v>
      </c>
      <c r="H787">
        <v>14250</v>
      </c>
      <c r="I787">
        <v>3</v>
      </c>
      <c r="J787">
        <v>113.1</v>
      </c>
      <c r="K787">
        <v>1611675</v>
      </c>
      <c r="L787">
        <v>110.75</v>
      </c>
      <c r="M787">
        <v>-33487.49999999992</v>
      </c>
      <c r="N787">
        <v>315.72286750000001</v>
      </c>
      <c r="O787">
        <v>-33803.222867499921</v>
      </c>
      <c r="P787">
        <v>1578187.5</v>
      </c>
      <c r="Q787" t="s">
        <v>93</v>
      </c>
      <c r="R787">
        <v>2</v>
      </c>
      <c r="S787">
        <v>1</v>
      </c>
      <c r="T787">
        <v>1</v>
      </c>
      <c r="U787">
        <v>0</v>
      </c>
      <c r="V787">
        <v>900</v>
      </c>
      <c r="W787">
        <v>300</v>
      </c>
      <c r="X787">
        <v>114500</v>
      </c>
      <c r="Y787">
        <v>92500</v>
      </c>
      <c r="Z787">
        <v>4000000</v>
      </c>
      <c r="AA787">
        <v>2</v>
      </c>
      <c r="AC787" t="s">
        <v>751</v>
      </c>
      <c r="AD787" t="s">
        <v>571</v>
      </c>
      <c r="AE787" s="12">
        <v>44523.486111111109</v>
      </c>
      <c r="AF787">
        <v>143.07149999999999</v>
      </c>
      <c r="AG787" s="12">
        <v>44524.392361111109</v>
      </c>
      <c r="AH787" s="8">
        <v>142.3271</v>
      </c>
      <c r="AI787" s="13">
        <v>-5.1999999999999998E-3</v>
      </c>
      <c r="AJ787">
        <v>-6846.48</v>
      </c>
      <c r="AK787" s="13">
        <v>-5.1999999999999998E-3</v>
      </c>
      <c r="AL787">
        <v>9197.3140000000003</v>
      </c>
      <c r="AM787">
        <v>1315873.5</v>
      </c>
      <c r="AN787">
        <v>-3428188.38</v>
      </c>
      <c r="AO787">
        <v>50</v>
      </c>
      <c r="AP787">
        <v>-136.93</v>
      </c>
      <c r="AQ787" s="13">
        <v>-1.24E-2</v>
      </c>
      <c r="AR787" s="13">
        <v>3.7000000000000002E-3</v>
      </c>
      <c r="AS787" t="s">
        <v>572</v>
      </c>
      <c r="AU787" s="2">
        <v>44523</v>
      </c>
      <c r="AV787" t="s">
        <v>72</v>
      </c>
      <c r="AW787">
        <v>113.1</v>
      </c>
      <c r="AX787">
        <v>110.75</v>
      </c>
      <c r="AZ787" s="2">
        <f t="shared" si="84"/>
        <v>44523</v>
      </c>
      <c r="BA787" t="s">
        <v>43</v>
      </c>
      <c r="BB787">
        <v>143.07149999999999</v>
      </c>
      <c r="BC787" s="8">
        <v>142.3271</v>
      </c>
      <c r="BE787" t="str">
        <f t="shared" si="85"/>
        <v>NMDC44523</v>
      </c>
      <c r="BF787">
        <v>1</v>
      </c>
      <c r="BH787" t="str">
        <f t="shared" si="86"/>
        <v>SAIL44523</v>
      </c>
      <c r="BI787">
        <v>1</v>
      </c>
      <c r="BL787" t="str">
        <f t="shared" si="87"/>
        <v>SAIL44523</v>
      </c>
      <c r="BM787">
        <v>1</v>
      </c>
      <c r="BN787">
        <f t="shared" si="88"/>
        <v>1</v>
      </c>
      <c r="BR787" t="str">
        <f t="shared" si="89"/>
        <v>NMDC44523</v>
      </c>
      <c r="BS787">
        <v>1</v>
      </c>
      <c r="BT787">
        <f t="shared" si="90"/>
        <v>1</v>
      </c>
      <c r="BY787" s="12"/>
      <c r="CA787" s="12"/>
      <c r="CC787" s="13"/>
      <c r="CE787" s="13"/>
      <c r="CK787" s="13"/>
      <c r="CL787" s="13"/>
    </row>
    <row r="788" spans="1:90" x14ac:dyDescent="0.45">
      <c r="A788">
        <v>9</v>
      </c>
      <c r="B788" s="2">
        <v>44523</v>
      </c>
      <c r="C788" s="2">
        <v>44524</v>
      </c>
      <c r="D788" t="s">
        <v>27</v>
      </c>
      <c r="E788" t="s">
        <v>77</v>
      </c>
      <c r="F788" t="s">
        <v>413</v>
      </c>
      <c r="G788">
        <v>6750</v>
      </c>
      <c r="H788">
        <v>6750</v>
      </c>
      <c r="I788">
        <v>1</v>
      </c>
      <c r="J788">
        <v>234.85</v>
      </c>
      <c r="K788">
        <v>1585237.5</v>
      </c>
      <c r="L788">
        <v>242.6</v>
      </c>
      <c r="M788">
        <v>52312.5</v>
      </c>
      <c r="N788">
        <v>321.94032249999998</v>
      </c>
      <c r="O788">
        <v>51990.559677500001</v>
      </c>
      <c r="P788">
        <v>1637550</v>
      </c>
      <c r="Q788" t="s">
        <v>93</v>
      </c>
      <c r="R788">
        <v>1</v>
      </c>
      <c r="S788">
        <v>0</v>
      </c>
      <c r="T788">
        <v>1</v>
      </c>
      <c r="U788">
        <v>0</v>
      </c>
      <c r="V788">
        <v>900</v>
      </c>
      <c r="W788">
        <v>300</v>
      </c>
      <c r="X788">
        <v>114000</v>
      </c>
      <c r="Y788">
        <v>92500</v>
      </c>
      <c r="Z788">
        <v>4000000</v>
      </c>
      <c r="AA788">
        <v>2</v>
      </c>
      <c r="AC788" t="s">
        <v>697</v>
      </c>
      <c r="AD788" t="s">
        <v>571</v>
      </c>
      <c r="AE788" s="12">
        <v>44523.489583333336</v>
      </c>
      <c r="AF788">
        <v>113.14449999999999</v>
      </c>
      <c r="AG788" s="12">
        <v>44524.392361111109</v>
      </c>
      <c r="AH788" s="8">
        <v>110.6876</v>
      </c>
      <c r="AI788" s="13">
        <v>-2.1700000000000001E-2</v>
      </c>
      <c r="AJ788">
        <v>-28572.959999999999</v>
      </c>
      <c r="AK788" s="13">
        <v>-2.1700000000000001E-2</v>
      </c>
      <c r="AL788">
        <v>11629.68</v>
      </c>
      <c r="AM788">
        <v>1315834.5</v>
      </c>
      <c r="AN788">
        <v>-3456761.34</v>
      </c>
      <c r="AO788">
        <v>49</v>
      </c>
      <c r="AP788">
        <v>-583.12</v>
      </c>
      <c r="AQ788" s="13">
        <v>-2.3400000000000001E-2</v>
      </c>
      <c r="AR788" s="13">
        <v>0</v>
      </c>
      <c r="AS788" t="s">
        <v>572</v>
      </c>
      <c r="AU788" s="2">
        <v>44523</v>
      </c>
      <c r="AV788" t="s">
        <v>77</v>
      </c>
      <c r="AW788">
        <v>234.85</v>
      </c>
      <c r="AX788">
        <v>242.6</v>
      </c>
      <c r="AZ788" s="2">
        <f t="shared" si="84"/>
        <v>44523</v>
      </c>
      <c r="BA788" t="s">
        <v>72</v>
      </c>
      <c r="BB788">
        <v>113.14449999999999</v>
      </c>
      <c r="BC788" s="8">
        <v>110.6876</v>
      </c>
      <c r="BE788" t="str">
        <f t="shared" si="85"/>
        <v>SAIL44523</v>
      </c>
      <c r="BF788">
        <v>1</v>
      </c>
      <c r="BH788" t="str">
        <f t="shared" si="86"/>
        <v>TATAPOWER44523</v>
      </c>
      <c r="BI788">
        <v>1</v>
      </c>
      <c r="BL788" t="str">
        <f t="shared" si="87"/>
        <v>TATAPOWER44523</v>
      </c>
      <c r="BM788">
        <v>1</v>
      </c>
      <c r="BN788" t="str">
        <f t="shared" si="88"/>
        <v>ERROR</v>
      </c>
      <c r="BR788" t="str">
        <f t="shared" si="89"/>
        <v>SAIL44523</v>
      </c>
      <c r="BS788">
        <v>1</v>
      </c>
      <c r="BT788">
        <f t="shared" si="90"/>
        <v>1</v>
      </c>
      <c r="BY788" s="12"/>
      <c r="CA788" s="12"/>
      <c r="CC788" s="13"/>
      <c r="CE788" s="13"/>
      <c r="CK788" s="13"/>
      <c r="CL788" s="13"/>
    </row>
    <row r="789" spans="1:90" x14ac:dyDescent="0.45">
      <c r="A789">
        <v>10</v>
      </c>
      <c r="B789" s="2">
        <v>44523</v>
      </c>
      <c r="C789" s="2">
        <v>44524</v>
      </c>
      <c r="D789" t="s">
        <v>27</v>
      </c>
      <c r="E789" t="s">
        <v>111</v>
      </c>
      <c r="F789" t="s">
        <v>460</v>
      </c>
      <c r="G789">
        <v>1500</v>
      </c>
      <c r="H789">
        <v>3000</v>
      </c>
      <c r="I789">
        <v>2</v>
      </c>
      <c r="J789">
        <v>527.75</v>
      </c>
      <c r="K789">
        <v>1583250</v>
      </c>
      <c r="L789">
        <v>538.72500000000002</v>
      </c>
      <c r="M789">
        <v>32925.000000000065</v>
      </c>
      <c r="N789">
        <v>319.18835500000006</v>
      </c>
      <c r="O789">
        <v>32605.811645000067</v>
      </c>
      <c r="P789">
        <v>1616175</v>
      </c>
      <c r="Q789" t="s">
        <v>93</v>
      </c>
      <c r="R789">
        <v>1</v>
      </c>
      <c r="S789">
        <v>0</v>
      </c>
      <c r="T789">
        <v>1</v>
      </c>
      <c r="U789">
        <v>0</v>
      </c>
      <c r="V789">
        <v>900</v>
      </c>
      <c r="W789">
        <v>300</v>
      </c>
      <c r="X789">
        <v>114000</v>
      </c>
      <c r="Y789">
        <v>92500</v>
      </c>
      <c r="Z789">
        <v>4000000</v>
      </c>
      <c r="AA789">
        <v>2</v>
      </c>
      <c r="AC789" t="s">
        <v>683</v>
      </c>
      <c r="AD789" t="s">
        <v>571</v>
      </c>
      <c r="AE789" s="12">
        <v>44523.496527777781</v>
      </c>
      <c r="AF789">
        <v>3447.7950000000001</v>
      </c>
      <c r="AG789" s="12">
        <v>44524.392361111109</v>
      </c>
      <c r="AH789" s="8">
        <v>3515.2429999999999</v>
      </c>
      <c r="AI789" s="13">
        <v>1.9599999999999999E-2</v>
      </c>
      <c r="AJ789">
        <v>25699.85</v>
      </c>
      <c r="AK789" s="13">
        <v>1.9599999999999999E-2</v>
      </c>
      <c r="AL789">
        <v>381.03199999999998</v>
      </c>
      <c r="AM789">
        <v>1313720.25</v>
      </c>
      <c r="AN789">
        <v>-3431061.5</v>
      </c>
      <c r="AO789">
        <v>47</v>
      </c>
      <c r="AP789">
        <v>546.80999999999995</v>
      </c>
      <c r="AQ789" s="13">
        <v>-1.0699999999999999E-2</v>
      </c>
      <c r="AR789" s="13">
        <v>2.2599999999999999E-2</v>
      </c>
      <c r="AS789" t="s">
        <v>572</v>
      </c>
      <c r="AU789" s="2">
        <v>44523</v>
      </c>
      <c r="AV789" t="s">
        <v>111</v>
      </c>
      <c r="AW789">
        <v>527.75</v>
      </c>
      <c r="AX789">
        <v>538.72500000000002</v>
      </c>
      <c r="AZ789" s="2">
        <f t="shared" si="84"/>
        <v>44523</v>
      </c>
      <c r="BA789" t="s">
        <v>171</v>
      </c>
      <c r="BB789">
        <v>3447.7950000000001</v>
      </c>
      <c r="BC789" s="8">
        <v>3515.2429999999999</v>
      </c>
      <c r="BE789" t="str">
        <f t="shared" si="85"/>
        <v>NAVINFLUOR44523</v>
      </c>
      <c r="BF789">
        <v>1</v>
      </c>
      <c r="BH789" t="str">
        <f t="shared" si="86"/>
        <v>TORNTPOWER44523</v>
      </c>
      <c r="BI789">
        <v>1</v>
      </c>
      <c r="BL789" t="str">
        <f t="shared" si="87"/>
        <v>TORNTPOWER44523</v>
      </c>
      <c r="BM789">
        <v>1</v>
      </c>
      <c r="BN789" t="str">
        <f t="shared" si="88"/>
        <v>ERROR</v>
      </c>
      <c r="BR789" t="str">
        <f t="shared" si="89"/>
        <v>NAVINFLUOR44523</v>
      </c>
      <c r="BS789">
        <v>1</v>
      </c>
      <c r="BT789" t="str">
        <f t="shared" si="90"/>
        <v>ERROR</v>
      </c>
      <c r="BY789" s="12"/>
      <c r="CA789" s="12"/>
      <c r="CC789" s="13"/>
      <c r="CE789" s="13"/>
      <c r="CK789" s="13"/>
      <c r="CL789" s="13"/>
    </row>
    <row r="790" spans="1:90" x14ac:dyDescent="0.45">
      <c r="A790">
        <v>1</v>
      </c>
      <c r="B790" s="2">
        <v>44524</v>
      </c>
      <c r="C790" s="2">
        <v>44525</v>
      </c>
      <c r="D790" t="s">
        <v>27</v>
      </c>
      <c r="E790" t="s">
        <v>98</v>
      </c>
      <c r="F790" t="s">
        <v>485</v>
      </c>
      <c r="G790">
        <v>1250</v>
      </c>
      <c r="H790">
        <v>2500</v>
      </c>
      <c r="I790">
        <v>2</v>
      </c>
      <c r="J790">
        <v>773.3</v>
      </c>
      <c r="K790">
        <v>1933250</v>
      </c>
      <c r="L790">
        <v>765.85</v>
      </c>
      <c r="M790">
        <v>-18624.999999999829</v>
      </c>
      <c r="N790">
        <v>371.98522500000001</v>
      </c>
      <c r="O790">
        <v>-18996.985224999829</v>
      </c>
      <c r="P790">
        <v>1914625</v>
      </c>
      <c r="Q790" t="s">
        <v>93</v>
      </c>
      <c r="R790">
        <v>1</v>
      </c>
      <c r="S790">
        <v>0</v>
      </c>
      <c r="T790">
        <v>1</v>
      </c>
      <c r="U790">
        <v>0</v>
      </c>
      <c r="V790">
        <v>900</v>
      </c>
      <c r="W790">
        <v>300</v>
      </c>
      <c r="X790">
        <v>114000</v>
      </c>
      <c r="Y790">
        <v>92500</v>
      </c>
      <c r="Z790">
        <v>4000000</v>
      </c>
      <c r="AA790">
        <v>2</v>
      </c>
      <c r="AC790" t="s">
        <v>610</v>
      </c>
      <c r="AD790" t="s">
        <v>571</v>
      </c>
      <c r="AE790" s="12">
        <v>44523.486111111109</v>
      </c>
      <c r="AF790">
        <v>63.481720000000003</v>
      </c>
      <c r="AG790" s="12">
        <v>44524.395833333336</v>
      </c>
      <c r="AH790" s="8">
        <v>63.086860000000001</v>
      </c>
      <c r="AI790" s="13">
        <v>-6.1999999999999998E-3</v>
      </c>
      <c r="AJ790">
        <v>-8185.02</v>
      </c>
      <c r="AK790" s="13">
        <v>-6.1999999999999998E-3</v>
      </c>
      <c r="AL790">
        <v>20728.38</v>
      </c>
      <c r="AM790">
        <v>1315873.5</v>
      </c>
      <c r="AN790">
        <v>-3439246.51</v>
      </c>
      <c r="AO790">
        <v>51</v>
      </c>
      <c r="AP790">
        <v>-160.49</v>
      </c>
      <c r="AQ790" s="13">
        <v>-6.7999999999999996E-3</v>
      </c>
      <c r="AR790" s="13">
        <v>1.29E-2</v>
      </c>
      <c r="AS790" t="s">
        <v>572</v>
      </c>
      <c r="AU790" s="2">
        <v>44524</v>
      </c>
      <c r="AV790" t="s">
        <v>98</v>
      </c>
      <c r="AW790">
        <v>773.3</v>
      </c>
      <c r="AX790">
        <v>765.85</v>
      </c>
      <c r="AZ790" s="2">
        <f t="shared" si="84"/>
        <v>44523</v>
      </c>
      <c r="BA790" t="s">
        <v>47</v>
      </c>
      <c r="BB790">
        <v>63.481720000000003</v>
      </c>
      <c r="BC790" s="8">
        <v>63.086860000000001</v>
      </c>
      <c r="BE790" t="str">
        <f t="shared" si="85"/>
        <v>BHEL44523</v>
      </c>
      <c r="BF790">
        <v>1</v>
      </c>
      <c r="BH790" t="str">
        <f t="shared" si="86"/>
        <v>ADANIPORTS44524</v>
      </c>
      <c r="BI790">
        <v>1</v>
      </c>
      <c r="BL790" t="str">
        <f t="shared" si="87"/>
        <v>ADANIPORTS44524</v>
      </c>
      <c r="BM790">
        <v>1</v>
      </c>
      <c r="BN790">
        <f t="shared" si="88"/>
        <v>1</v>
      </c>
      <c r="BR790" t="str">
        <f t="shared" si="89"/>
        <v>BHEL44523</v>
      </c>
      <c r="BS790">
        <v>1</v>
      </c>
      <c r="BT790">
        <f t="shared" si="90"/>
        <v>1</v>
      </c>
      <c r="BY790" s="12"/>
      <c r="CA790" s="12"/>
      <c r="CC790" s="13"/>
      <c r="CE790" s="13"/>
      <c r="CK790" s="13"/>
      <c r="CL790" s="13"/>
    </row>
    <row r="791" spans="1:90" x14ac:dyDescent="0.45">
      <c r="A791">
        <v>2</v>
      </c>
      <c r="B791" s="2">
        <v>44524</v>
      </c>
      <c r="C791" s="2">
        <v>44525</v>
      </c>
      <c r="D791" t="s">
        <v>27</v>
      </c>
      <c r="E791" t="s">
        <v>198</v>
      </c>
      <c r="F791" t="s">
        <v>548</v>
      </c>
      <c r="G791">
        <v>1500</v>
      </c>
      <c r="H791">
        <v>4500</v>
      </c>
      <c r="I791">
        <v>3</v>
      </c>
      <c r="J791">
        <v>387.2</v>
      </c>
      <c r="K791">
        <v>1742400</v>
      </c>
      <c r="L791">
        <v>382.2</v>
      </c>
      <c r="M791">
        <v>-22500</v>
      </c>
      <c r="N791">
        <v>339.21058000000005</v>
      </c>
      <c r="O791">
        <v>-22839.210579999999</v>
      </c>
      <c r="P791">
        <v>1719900</v>
      </c>
      <c r="Q791" t="s">
        <v>93</v>
      </c>
      <c r="R791">
        <v>3</v>
      </c>
      <c r="S791">
        <v>2</v>
      </c>
      <c r="T791">
        <v>1</v>
      </c>
      <c r="U791">
        <v>0</v>
      </c>
      <c r="V791">
        <v>900</v>
      </c>
      <c r="W791">
        <v>300</v>
      </c>
      <c r="X791">
        <v>115500</v>
      </c>
      <c r="Y791">
        <v>92500</v>
      </c>
      <c r="Z791">
        <v>4000000</v>
      </c>
      <c r="AA791">
        <v>2</v>
      </c>
      <c r="AC791" t="s">
        <v>643</v>
      </c>
      <c r="AD791" t="s">
        <v>571</v>
      </c>
      <c r="AE791" s="12">
        <v>44523.486111111109</v>
      </c>
      <c r="AF791">
        <v>38.869419999999998</v>
      </c>
      <c r="AG791" s="12">
        <v>44524.395833333336</v>
      </c>
      <c r="AH791" s="8">
        <v>39.360599999999998</v>
      </c>
      <c r="AI791" s="13">
        <v>1.26E-2</v>
      </c>
      <c r="AJ791">
        <v>16628.259999999998</v>
      </c>
      <c r="AK791" s="13">
        <v>1.26E-2</v>
      </c>
      <c r="AL791">
        <v>33853.69</v>
      </c>
      <c r="AM791">
        <v>1315873.5</v>
      </c>
      <c r="AN791">
        <v>-3422618.26</v>
      </c>
      <c r="AO791">
        <v>51</v>
      </c>
      <c r="AP791">
        <v>326.04000000000002</v>
      </c>
      <c r="AQ791" s="13">
        <v>-5.5999999999999999E-3</v>
      </c>
      <c r="AR791" s="13">
        <v>2.3900000000000001E-2</v>
      </c>
      <c r="AS791" t="s">
        <v>572</v>
      </c>
      <c r="AU791" s="2">
        <v>44524</v>
      </c>
      <c r="AV791" t="s">
        <v>198</v>
      </c>
      <c r="AW791">
        <v>387.2</v>
      </c>
      <c r="AX791">
        <v>382.2</v>
      </c>
      <c r="AZ791" s="2">
        <f t="shared" si="84"/>
        <v>44523</v>
      </c>
      <c r="BA791" t="s">
        <v>71</v>
      </c>
      <c r="BB791">
        <v>38.869419999999998</v>
      </c>
      <c r="BC791" s="8">
        <v>39.360599999999998</v>
      </c>
      <c r="BE791" t="str">
        <f t="shared" si="85"/>
        <v>GMRINFRA44523</v>
      </c>
      <c r="BF791">
        <v>1</v>
      </c>
      <c r="BH791" t="str">
        <f t="shared" si="86"/>
        <v>CHAMBLFERT44524</v>
      </c>
      <c r="BI791">
        <v>1</v>
      </c>
      <c r="BL791" t="str">
        <f t="shared" si="87"/>
        <v>CHAMBLFERT44524</v>
      </c>
      <c r="BM791">
        <v>1</v>
      </c>
      <c r="BN791">
        <f t="shared" si="88"/>
        <v>1</v>
      </c>
      <c r="BR791" t="str">
        <f t="shared" si="89"/>
        <v>GMRINFRA44523</v>
      </c>
      <c r="BS791">
        <v>1</v>
      </c>
      <c r="BT791" t="str">
        <f t="shared" si="90"/>
        <v>ERROR</v>
      </c>
      <c r="BY791" s="12"/>
      <c r="CA791" s="12"/>
      <c r="CC791" s="13"/>
      <c r="CE791" s="13"/>
      <c r="CK791" s="13"/>
      <c r="CL791" s="13"/>
    </row>
    <row r="792" spans="1:90" x14ac:dyDescent="0.45">
      <c r="A792">
        <v>3</v>
      </c>
      <c r="B792" s="2">
        <v>44524</v>
      </c>
      <c r="C792" s="2">
        <v>44525</v>
      </c>
      <c r="D792" t="s">
        <v>27</v>
      </c>
      <c r="E792" t="s">
        <v>158</v>
      </c>
      <c r="F792" t="s">
        <v>446</v>
      </c>
      <c r="G792">
        <v>425</v>
      </c>
      <c r="H792">
        <v>1275</v>
      </c>
      <c r="I792">
        <v>3</v>
      </c>
      <c r="J792">
        <v>1517.45</v>
      </c>
      <c r="K792">
        <v>1934748.75</v>
      </c>
      <c r="L792">
        <v>1488.5</v>
      </c>
      <c r="M792">
        <v>-36911.250000000058</v>
      </c>
      <c r="N792">
        <v>369.96034675000004</v>
      </c>
      <c r="O792">
        <v>-37281.210346750056</v>
      </c>
      <c r="P792">
        <v>1897837.5</v>
      </c>
      <c r="Q792" t="s">
        <v>93</v>
      </c>
      <c r="R792">
        <v>1</v>
      </c>
      <c r="S792">
        <v>0</v>
      </c>
      <c r="T792">
        <v>1</v>
      </c>
      <c r="U792">
        <v>0</v>
      </c>
      <c r="V792">
        <v>900</v>
      </c>
      <c r="W792">
        <v>300</v>
      </c>
      <c r="X792">
        <v>114000</v>
      </c>
      <c r="Y792">
        <v>92500</v>
      </c>
      <c r="Z792">
        <v>4000000</v>
      </c>
      <c r="AA792">
        <v>2</v>
      </c>
      <c r="AC792" t="s">
        <v>670</v>
      </c>
      <c r="AD792" t="s">
        <v>571</v>
      </c>
      <c r="AE792" s="12">
        <v>44523.489583333336</v>
      </c>
      <c r="AF792">
        <v>688.82410000000004</v>
      </c>
      <c r="AG792" s="12">
        <v>44524.395833333336</v>
      </c>
      <c r="AH792" s="8">
        <v>680.56880000000001</v>
      </c>
      <c r="AI792" s="13">
        <v>-1.2E-2</v>
      </c>
      <c r="AJ792">
        <v>-15769.79</v>
      </c>
      <c r="AK792" s="13">
        <v>-1.2E-2</v>
      </c>
      <c r="AL792">
        <v>1910.2619999999999</v>
      </c>
      <c r="AM792">
        <v>1315834.5</v>
      </c>
      <c r="AN792">
        <v>-3438388.04</v>
      </c>
      <c r="AO792">
        <v>50</v>
      </c>
      <c r="AP792">
        <v>-315.39999999999998</v>
      </c>
      <c r="AQ792" s="13">
        <v>-2.0899999999999998E-2</v>
      </c>
      <c r="AR792" s="13">
        <v>8.0000000000000004E-4</v>
      </c>
      <c r="AS792" t="s">
        <v>572</v>
      </c>
      <c r="AU792" s="2">
        <v>44524</v>
      </c>
      <c r="AV792" t="s">
        <v>158</v>
      </c>
      <c r="AW792">
        <v>1517.45</v>
      </c>
      <c r="AX792">
        <v>1488.5</v>
      </c>
      <c r="AZ792" s="2">
        <f t="shared" si="84"/>
        <v>44523</v>
      </c>
      <c r="BA792" t="s">
        <v>79</v>
      </c>
      <c r="BB792">
        <v>688.82410000000004</v>
      </c>
      <c r="BC792" s="8">
        <v>680.56880000000001</v>
      </c>
      <c r="BE792" t="str">
        <f t="shared" si="85"/>
        <v>JSWSTEEL44523</v>
      </c>
      <c r="BF792">
        <v>1</v>
      </c>
      <c r="BH792" t="str">
        <f t="shared" si="86"/>
        <v>ICICIGI44524</v>
      </c>
      <c r="BI792">
        <v>1</v>
      </c>
      <c r="BL792" t="str">
        <f t="shared" si="87"/>
        <v>ICICIGI44524</v>
      </c>
      <c r="BM792">
        <v>1</v>
      </c>
      <c r="BN792">
        <f t="shared" si="88"/>
        <v>1</v>
      </c>
      <c r="BR792" t="str">
        <f t="shared" si="89"/>
        <v>JSWSTEEL44523</v>
      </c>
      <c r="BS792">
        <v>1</v>
      </c>
      <c r="BT792">
        <f t="shared" si="90"/>
        <v>1</v>
      </c>
      <c r="BY792" s="12"/>
      <c r="CA792" s="12"/>
      <c r="CC792" s="13"/>
      <c r="CE792" s="13"/>
      <c r="CK792" s="13"/>
      <c r="CL792" s="13"/>
    </row>
    <row r="793" spans="1:90" x14ac:dyDescent="0.45">
      <c r="A793">
        <v>4</v>
      </c>
      <c r="B793" s="2">
        <v>44524</v>
      </c>
      <c r="C793" s="2">
        <v>44525</v>
      </c>
      <c r="D793" t="s">
        <v>27</v>
      </c>
      <c r="E793" t="s">
        <v>129</v>
      </c>
      <c r="F793" t="s">
        <v>449</v>
      </c>
      <c r="G793">
        <v>7700</v>
      </c>
      <c r="H793">
        <v>7700</v>
      </c>
      <c r="I793">
        <v>1</v>
      </c>
      <c r="J793">
        <v>154.35</v>
      </c>
      <c r="K793">
        <v>1188495</v>
      </c>
      <c r="L793">
        <v>153.5</v>
      </c>
      <c r="M793">
        <v>-6544.9999999999563</v>
      </c>
      <c r="N793">
        <v>247.477847</v>
      </c>
      <c r="O793">
        <v>-6792.4778469999565</v>
      </c>
      <c r="P793">
        <v>1181950</v>
      </c>
      <c r="Q793" t="s">
        <v>93</v>
      </c>
      <c r="R793">
        <v>1</v>
      </c>
      <c r="S793">
        <v>0</v>
      </c>
      <c r="T793">
        <v>2</v>
      </c>
      <c r="U793">
        <v>0</v>
      </c>
      <c r="V793">
        <v>900</v>
      </c>
      <c r="W793">
        <v>300</v>
      </c>
      <c r="X793">
        <v>114000</v>
      </c>
      <c r="Y793">
        <v>92500</v>
      </c>
      <c r="Z793">
        <v>4000000</v>
      </c>
      <c r="AA793">
        <v>2</v>
      </c>
      <c r="AC793" t="s">
        <v>752</v>
      </c>
      <c r="AD793" t="s">
        <v>571</v>
      </c>
      <c r="AE793" s="12">
        <v>44524.486111111109</v>
      </c>
      <c r="AF793">
        <v>773.50070000000005</v>
      </c>
      <c r="AG793" s="12">
        <v>44525.392361111109</v>
      </c>
      <c r="AH793" s="8">
        <v>765.44740000000002</v>
      </c>
      <c r="AI793" s="13">
        <v>-1.04E-2</v>
      </c>
      <c r="AJ793">
        <v>-13663.24</v>
      </c>
      <c r="AK793" s="13">
        <v>-1.04E-2</v>
      </c>
      <c r="AL793">
        <v>1696.6010000000001</v>
      </c>
      <c r="AM793">
        <v>1312322.3799999999</v>
      </c>
      <c r="AN793">
        <v>-3452051.28</v>
      </c>
      <c r="AO793">
        <v>50</v>
      </c>
      <c r="AP793">
        <v>-273.26</v>
      </c>
      <c r="AQ793" s="13">
        <v>-1.49E-2</v>
      </c>
      <c r="AR793" s="13">
        <v>3.3E-3</v>
      </c>
      <c r="AS793" t="s">
        <v>572</v>
      </c>
      <c r="AU793" s="2">
        <v>44524</v>
      </c>
      <c r="AV793" t="s">
        <v>129</v>
      </c>
      <c r="AW793">
        <v>154.35</v>
      </c>
      <c r="AX793">
        <v>153.5</v>
      </c>
      <c r="AZ793" s="2">
        <f t="shared" si="84"/>
        <v>44524</v>
      </c>
      <c r="BA793" t="s">
        <v>98</v>
      </c>
      <c r="BB793">
        <v>773.50070000000005</v>
      </c>
      <c r="BC793" s="8">
        <v>765.44740000000002</v>
      </c>
      <c r="BE793" t="str">
        <f t="shared" si="85"/>
        <v>ADANIPORTS44524</v>
      </c>
      <c r="BF793">
        <v>1</v>
      </c>
      <c r="BH793" t="str">
        <f t="shared" si="86"/>
        <v>ONGC44524</v>
      </c>
      <c r="BI793">
        <v>1</v>
      </c>
      <c r="BL793" t="str">
        <f t="shared" si="87"/>
        <v>ONGC44524</v>
      </c>
      <c r="BM793">
        <v>1</v>
      </c>
      <c r="BN793">
        <f t="shared" si="88"/>
        <v>1</v>
      </c>
      <c r="BR793" t="str">
        <f t="shared" si="89"/>
        <v>ADANIPORTS44524</v>
      </c>
      <c r="BS793">
        <v>1</v>
      </c>
      <c r="BT793">
        <f t="shared" si="90"/>
        <v>1</v>
      </c>
      <c r="BY793" s="12"/>
      <c r="CA793" s="12"/>
      <c r="CC793" s="13"/>
      <c r="CE793" s="13"/>
      <c r="CK793" s="13"/>
      <c r="CL793" s="13"/>
    </row>
    <row r="794" spans="1:90" x14ac:dyDescent="0.45">
      <c r="A794">
        <v>5</v>
      </c>
      <c r="B794" s="2">
        <v>44524</v>
      </c>
      <c r="C794" s="2">
        <v>44525</v>
      </c>
      <c r="D794" t="s">
        <v>27</v>
      </c>
      <c r="E794" t="s">
        <v>41</v>
      </c>
      <c r="F794" t="s">
        <v>405</v>
      </c>
      <c r="G794">
        <v>3000</v>
      </c>
      <c r="H794">
        <v>6000</v>
      </c>
      <c r="I794">
        <v>2</v>
      </c>
      <c r="J794">
        <v>334.5</v>
      </c>
      <c r="K794">
        <v>2007000</v>
      </c>
      <c r="L794">
        <v>333.35</v>
      </c>
      <c r="M794">
        <v>-6899.9999999998636</v>
      </c>
      <c r="N794">
        <v>385.92466000000002</v>
      </c>
      <c r="O794">
        <v>-7285.9246599998633</v>
      </c>
      <c r="P794">
        <v>2000100.0000000002</v>
      </c>
      <c r="Q794" t="s">
        <v>93</v>
      </c>
      <c r="R794">
        <v>1</v>
      </c>
      <c r="S794">
        <v>0</v>
      </c>
      <c r="T794">
        <v>2</v>
      </c>
      <c r="U794">
        <v>0</v>
      </c>
      <c r="V794">
        <v>900</v>
      </c>
      <c r="W794">
        <v>300</v>
      </c>
      <c r="X794">
        <v>114000</v>
      </c>
      <c r="Y794">
        <v>92500</v>
      </c>
      <c r="Z794">
        <v>4000000</v>
      </c>
      <c r="AA794">
        <v>2</v>
      </c>
      <c r="AC794" t="s">
        <v>753</v>
      </c>
      <c r="AD794" t="s">
        <v>571</v>
      </c>
      <c r="AE794" s="12">
        <v>44524.489583333336</v>
      </c>
      <c r="AF794">
        <v>385.74270000000001</v>
      </c>
      <c r="AG794" s="12">
        <v>44525.392361111109</v>
      </c>
      <c r="AH794" s="8">
        <v>381.99400000000003</v>
      </c>
      <c r="AI794" s="13">
        <v>-9.7000000000000003E-3</v>
      </c>
      <c r="AJ794">
        <v>-12755.74</v>
      </c>
      <c r="AK794" s="13">
        <v>-9.7000000000000003E-3</v>
      </c>
      <c r="AL794">
        <v>3402.71</v>
      </c>
      <c r="AM794">
        <v>1312570.6299999999</v>
      </c>
      <c r="AN794">
        <v>-3464807.02</v>
      </c>
      <c r="AO794">
        <v>49</v>
      </c>
      <c r="AP794">
        <v>-260.32</v>
      </c>
      <c r="AQ794" s="13">
        <v>-1.5699999999999999E-2</v>
      </c>
      <c r="AR794" s="13">
        <v>1.23E-2</v>
      </c>
      <c r="AS794" t="s">
        <v>572</v>
      </c>
      <c r="AU794" s="2">
        <v>44524</v>
      </c>
      <c r="AV794" t="s">
        <v>41</v>
      </c>
      <c r="AW794">
        <v>334.5</v>
      </c>
      <c r="AX794">
        <v>333.35</v>
      </c>
      <c r="AZ794" s="2">
        <f t="shared" si="84"/>
        <v>44524</v>
      </c>
      <c r="BA794" t="s">
        <v>198</v>
      </c>
      <c r="BB794">
        <v>385.74270000000001</v>
      </c>
      <c r="BC794" s="8">
        <v>381.99400000000003</v>
      </c>
      <c r="BE794" t="str">
        <f t="shared" si="85"/>
        <v>CHAMBLFERT44524</v>
      </c>
      <c r="BF794">
        <v>1</v>
      </c>
      <c r="BH794" t="str">
        <f t="shared" si="86"/>
        <v>ZEEL44524</v>
      </c>
      <c r="BI794">
        <v>1</v>
      </c>
      <c r="BL794" t="str">
        <f t="shared" si="87"/>
        <v>ZEEL44524</v>
      </c>
      <c r="BM794">
        <v>1</v>
      </c>
      <c r="BN794">
        <f t="shared" si="88"/>
        <v>1</v>
      </c>
      <c r="BR794" t="str">
        <f t="shared" si="89"/>
        <v>CHAMBLFERT44524</v>
      </c>
      <c r="BS794">
        <v>1</v>
      </c>
      <c r="BT794">
        <f t="shared" si="90"/>
        <v>1</v>
      </c>
      <c r="BY794" s="12"/>
      <c r="CA794" s="12"/>
      <c r="CC794" s="13"/>
      <c r="CE794" s="13"/>
      <c r="CK794" s="13"/>
      <c r="CL794" s="13"/>
    </row>
    <row r="795" spans="1:90" x14ac:dyDescent="0.45">
      <c r="A795">
        <v>1</v>
      </c>
      <c r="B795" s="2">
        <v>44525</v>
      </c>
      <c r="C795" s="2">
        <v>44526</v>
      </c>
      <c r="D795" t="s">
        <v>27</v>
      </c>
      <c r="E795" t="s">
        <v>197</v>
      </c>
      <c r="F795" t="s">
        <v>547</v>
      </c>
      <c r="G795">
        <v>1300</v>
      </c>
      <c r="H795">
        <v>3900</v>
      </c>
      <c r="I795">
        <v>3</v>
      </c>
      <c r="J795">
        <v>504.2</v>
      </c>
      <c r="K795">
        <v>1966380</v>
      </c>
      <c r="L795">
        <v>495.36666666999997</v>
      </c>
      <c r="M795">
        <v>-34449.999987000061</v>
      </c>
      <c r="N795">
        <v>375.61902600161983</v>
      </c>
      <c r="O795">
        <v>-34825.619013001684</v>
      </c>
      <c r="P795">
        <v>1931930.0000129999</v>
      </c>
      <c r="Q795" t="s">
        <v>93</v>
      </c>
      <c r="R795">
        <v>2</v>
      </c>
      <c r="S795">
        <v>1</v>
      </c>
      <c r="T795">
        <v>1</v>
      </c>
      <c r="U795">
        <v>0</v>
      </c>
      <c r="V795">
        <v>900</v>
      </c>
      <c r="W795">
        <v>300</v>
      </c>
      <c r="X795">
        <v>114500</v>
      </c>
      <c r="Y795">
        <v>92500</v>
      </c>
      <c r="Z795">
        <v>4000000</v>
      </c>
      <c r="AA795">
        <v>2</v>
      </c>
      <c r="AC795" t="s">
        <v>756</v>
      </c>
      <c r="AD795" t="s">
        <v>571</v>
      </c>
      <c r="AE795" s="12">
        <v>44524.493055555555</v>
      </c>
      <c r="AF795">
        <v>335.25560000000002</v>
      </c>
      <c r="AG795" s="12">
        <v>44525.392361111109</v>
      </c>
      <c r="AH795" s="8">
        <v>335.38220000000001</v>
      </c>
      <c r="AI795" s="13">
        <v>4.0000000000000002E-4</v>
      </c>
      <c r="AJ795">
        <v>495.86</v>
      </c>
      <c r="AK795" s="13">
        <v>4.0000000000000002E-4</v>
      </c>
      <c r="AL795">
        <v>3916.748</v>
      </c>
      <c r="AM795">
        <v>1313111.6299999999</v>
      </c>
      <c r="AN795">
        <v>-3464311.16</v>
      </c>
      <c r="AO795">
        <v>48</v>
      </c>
      <c r="AP795">
        <v>10.33</v>
      </c>
      <c r="AQ795" s="13">
        <v>-1.7000000000000001E-2</v>
      </c>
      <c r="AR795" s="13">
        <v>1.55E-2</v>
      </c>
      <c r="AS795" t="s">
        <v>572</v>
      </c>
      <c r="AU795" s="2">
        <v>44525</v>
      </c>
      <c r="AV795" t="s">
        <v>197</v>
      </c>
      <c r="AW795">
        <v>504.2</v>
      </c>
      <c r="AX795">
        <v>495.36666666999997</v>
      </c>
      <c r="AZ795" s="2">
        <f t="shared" si="84"/>
        <v>44524</v>
      </c>
      <c r="BA795" t="s">
        <v>41</v>
      </c>
      <c r="BB795">
        <v>335.25560000000002</v>
      </c>
      <c r="BC795" s="8">
        <v>335.38220000000001</v>
      </c>
      <c r="BE795" t="str">
        <f t="shared" si="85"/>
        <v>ZEEL44524</v>
      </c>
      <c r="BF795">
        <v>1</v>
      </c>
      <c r="BH795" t="str">
        <f t="shared" si="86"/>
        <v>BSOFT44525</v>
      </c>
      <c r="BI795">
        <v>1</v>
      </c>
      <c r="BL795" t="str">
        <f t="shared" si="87"/>
        <v>BSOFT44525</v>
      </c>
      <c r="BM795">
        <v>1</v>
      </c>
      <c r="BN795">
        <f t="shared" si="88"/>
        <v>1</v>
      </c>
      <c r="BR795" t="str">
        <f t="shared" si="89"/>
        <v>ZEEL44524</v>
      </c>
      <c r="BS795">
        <v>1</v>
      </c>
      <c r="BT795">
        <f t="shared" si="90"/>
        <v>1</v>
      </c>
      <c r="BY795" s="12"/>
      <c r="CA795" s="12"/>
      <c r="CC795" s="13"/>
      <c r="CE795" s="13"/>
      <c r="CK795" s="13"/>
      <c r="CL795" s="13"/>
    </row>
    <row r="796" spans="1:90" x14ac:dyDescent="0.45">
      <c r="A796">
        <v>2</v>
      </c>
      <c r="B796" s="2">
        <v>44525</v>
      </c>
      <c r="C796" s="2">
        <v>44526</v>
      </c>
      <c r="D796" t="s">
        <v>27</v>
      </c>
      <c r="E796" t="s">
        <v>198</v>
      </c>
      <c r="F796" t="s">
        <v>548</v>
      </c>
      <c r="G796">
        <v>1500</v>
      </c>
      <c r="H796">
        <v>4500</v>
      </c>
      <c r="I796">
        <v>3</v>
      </c>
      <c r="J796">
        <v>397.01666666999898</v>
      </c>
      <c r="K796">
        <v>1786575.0000149955</v>
      </c>
      <c r="L796">
        <v>393.85</v>
      </c>
      <c r="M796">
        <v>-14250.000014995323</v>
      </c>
      <c r="N796">
        <v>347.71294000066882</v>
      </c>
      <c r="O796">
        <v>-14597.712954995992</v>
      </c>
      <c r="P796">
        <v>1772325</v>
      </c>
      <c r="Q796" t="s">
        <v>93</v>
      </c>
      <c r="R796">
        <v>2</v>
      </c>
      <c r="S796">
        <v>1</v>
      </c>
      <c r="T796">
        <v>2</v>
      </c>
      <c r="U796">
        <v>0</v>
      </c>
      <c r="V796">
        <v>900</v>
      </c>
      <c r="W796">
        <v>300</v>
      </c>
      <c r="X796">
        <v>114500</v>
      </c>
      <c r="Y796">
        <v>92500</v>
      </c>
      <c r="Z796">
        <v>4000000</v>
      </c>
      <c r="AA796">
        <v>2</v>
      </c>
      <c r="AC796" t="s">
        <v>754</v>
      </c>
      <c r="AD796" t="s">
        <v>571</v>
      </c>
      <c r="AE796" s="12">
        <v>44524.486111111109</v>
      </c>
      <c r="AF796">
        <v>1518.203</v>
      </c>
      <c r="AG796" s="12">
        <v>44525.395833333336</v>
      </c>
      <c r="AH796" s="8">
        <v>1479.1690000000001</v>
      </c>
      <c r="AI796" s="13">
        <v>-2.5700000000000001E-2</v>
      </c>
      <c r="AJ796">
        <v>-33740.660000000003</v>
      </c>
      <c r="AK796" s="13">
        <v>-2.5700000000000001E-2</v>
      </c>
      <c r="AL796">
        <v>864.39160000000004</v>
      </c>
      <c r="AM796">
        <v>1312322.3799999999</v>
      </c>
      <c r="AN796">
        <v>-3498051.82</v>
      </c>
      <c r="AO796">
        <v>51</v>
      </c>
      <c r="AP796">
        <v>-661.58</v>
      </c>
      <c r="AQ796" s="13">
        <v>-2.8799999999999999E-2</v>
      </c>
      <c r="AR796" s="13">
        <v>4.7999999999999996E-3</v>
      </c>
      <c r="AS796" t="s">
        <v>572</v>
      </c>
      <c r="AU796" s="2">
        <v>44525</v>
      </c>
      <c r="AV796" t="s">
        <v>198</v>
      </c>
      <c r="AW796">
        <v>397.01666666999898</v>
      </c>
      <c r="AX796">
        <v>393.85</v>
      </c>
      <c r="AZ796" s="2">
        <f t="shared" si="84"/>
        <v>44524</v>
      </c>
      <c r="BA796" t="s">
        <v>158</v>
      </c>
      <c r="BB796">
        <v>1518.203</v>
      </c>
      <c r="BC796" s="8">
        <v>1479.1690000000001</v>
      </c>
      <c r="BE796" t="str">
        <f t="shared" si="85"/>
        <v>ICICIGI44524</v>
      </c>
      <c r="BF796">
        <v>1</v>
      </c>
      <c r="BH796" t="str">
        <f t="shared" si="86"/>
        <v>CHAMBLFERT44525</v>
      </c>
      <c r="BI796">
        <v>1</v>
      </c>
      <c r="BL796" t="str">
        <f t="shared" si="87"/>
        <v>CHAMBLFERT44525</v>
      </c>
      <c r="BM796">
        <v>1</v>
      </c>
      <c r="BN796">
        <f t="shared" si="88"/>
        <v>1</v>
      </c>
      <c r="BR796" t="str">
        <f t="shared" si="89"/>
        <v>ICICIGI44524</v>
      </c>
      <c r="BS796">
        <v>1</v>
      </c>
      <c r="BT796">
        <f t="shared" si="90"/>
        <v>1</v>
      </c>
      <c r="BY796" s="12"/>
      <c r="CA796" s="12"/>
      <c r="CC796" s="13"/>
      <c r="CE796" s="13"/>
      <c r="CK796" s="13"/>
      <c r="CL796" s="13"/>
    </row>
    <row r="797" spans="1:90" x14ac:dyDescent="0.45">
      <c r="A797">
        <v>3</v>
      </c>
      <c r="B797" s="2">
        <v>44525</v>
      </c>
      <c r="C797" s="2">
        <v>44526</v>
      </c>
      <c r="D797" t="s">
        <v>27</v>
      </c>
      <c r="E797" t="s">
        <v>193</v>
      </c>
      <c r="F797" t="s">
        <v>543</v>
      </c>
      <c r="G797">
        <v>2300</v>
      </c>
      <c r="H797">
        <v>4600</v>
      </c>
      <c r="I797">
        <v>2</v>
      </c>
      <c r="J797">
        <v>294.75</v>
      </c>
      <c r="K797">
        <v>1355850</v>
      </c>
      <c r="L797">
        <v>278.7</v>
      </c>
      <c r="M797">
        <v>-73830.000000000058</v>
      </c>
      <c r="N797">
        <v>267.41060200000004</v>
      </c>
      <c r="O797">
        <v>-74097.410602000062</v>
      </c>
      <c r="P797">
        <v>1282020</v>
      </c>
      <c r="Q797" t="s">
        <v>93</v>
      </c>
      <c r="R797">
        <v>1</v>
      </c>
      <c r="S797">
        <v>0</v>
      </c>
      <c r="T797">
        <v>2</v>
      </c>
      <c r="U797">
        <v>0</v>
      </c>
      <c r="V797">
        <v>900</v>
      </c>
      <c r="W797">
        <v>300</v>
      </c>
      <c r="X797">
        <v>114000</v>
      </c>
      <c r="Y797">
        <v>92500</v>
      </c>
      <c r="Z797">
        <v>4000000</v>
      </c>
      <c r="AA797">
        <v>2</v>
      </c>
      <c r="AC797" t="s">
        <v>755</v>
      </c>
      <c r="AD797" t="s">
        <v>571</v>
      </c>
      <c r="AE797" s="12">
        <v>44524.486111111109</v>
      </c>
      <c r="AF797">
        <v>154.37719999999999</v>
      </c>
      <c r="AG797" s="12">
        <v>44525.395833333336</v>
      </c>
      <c r="AH797" s="8">
        <v>153.44640000000001</v>
      </c>
      <c r="AI797" s="13">
        <v>-6.0000000000000001E-3</v>
      </c>
      <c r="AJ797">
        <v>-7912.5</v>
      </c>
      <c r="AK797" s="13">
        <v>-6.0000000000000001E-3</v>
      </c>
      <c r="AL797">
        <v>8500.7549999999992</v>
      </c>
      <c r="AM797">
        <v>1312322.3799999999</v>
      </c>
      <c r="AN797">
        <v>-3505964.32</v>
      </c>
      <c r="AO797">
        <v>51</v>
      </c>
      <c r="AP797">
        <v>-155.15</v>
      </c>
      <c r="AQ797" s="13">
        <v>-6.0000000000000001E-3</v>
      </c>
      <c r="AR797" s="13">
        <v>1.44E-2</v>
      </c>
      <c r="AS797" t="s">
        <v>572</v>
      </c>
      <c r="AU797" s="2">
        <v>44525</v>
      </c>
      <c r="AV797" t="s">
        <v>193</v>
      </c>
      <c r="AW797">
        <v>294.75</v>
      </c>
      <c r="AX797">
        <v>278.7</v>
      </c>
      <c r="AZ797" s="2">
        <f t="shared" si="84"/>
        <v>44524</v>
      </c>
      <c r="BA797" t="s">
        <v>129</v>
      </c>
      <c r="BB797">
        <v>154.37719999999999</v>
      </c>
      <c r="BC797" s="8">
        <v>153.44640000000001</v>
      </c>
      <c r="BE797" t="str">
        <f t="shared" si="85"/>
        <v>ONGC44524</v>
      </c>
      <c r="BF797">
        <v>1</v>
      </c>
      <c r="BH797" t="str">
        <f t="shared" si="86"/>
        <v>DELTACORP44525</v>
      </c>
      <c r="BI797">
        <v>1</v>
      </c>
      <c r="BL797" t="str">
        <f t="shared" si="87"/>
        <v>DELTACORP44525</v>
      </c>
      <c r="BM797">
        <v>1</v>
      </c>
      <c r="BN797">
        <f t="shared" si="88"/>
        <v>1</v>
      </c>
      <c r="BR797" t="str">
        <f t="shared" si="89"/>
        <v>ONGC44524</v>
      </c>
      <c r="BS797">
        <v>1</v>
      </c>
      <c r="BT797">
        <f t="shared" si="90"/>
        <v>1</v>
      </c>
      <c r="BY797" s="12"/>
      <c r="CA797" s="12"/>
      <c r="CC797" s="13"/>
      <c r="CE797" s="13"/>
      <c r="CK797" s="13"/>
      <c r="CL797" s="13"/>
    </row>
    <row r="798" spans="1:90" x14ac:dyDescent="0.45">
      <c r="A798">
        <v>4</v>
      </c>
      <c r="B798" s="2">
        <v>44525</v>
      </c>
      <c r="C798" s="2">
        <v>44526</v>
      </c>
      <c r="D798" t="s">
        <v>27</v>
      </c>
      <c r="E798" t="s">
        <v>138</v>
      </c>
      <c r="F798" t="s">
        <v>451</v>
      </c>
      <c r="G798">
        <v>325</v>
      </c>
      <c r="H798">
        <v>650</v>
      </c>
      <c r="I798">
        <v>2</v>
      </c>
      <c r="J798">
        <v>2247.4</v>
      </c>
      <c r="K798">
        <v>1460810</v>
      </c>
      <c r="L798">
        <v>2171.1999999999998</v>
      </c>
      <c r="M798">
        <v>-49530.000000000175</v>
      </c>
      <c r="N798">
        <v>288.19761400000004</v>
      </c>
      <c r="O798">
        <v>-49818.197614000172</v>
      </c>
      <c r="P798">
        <v>1411279.9999999998</v>
      </c>
      <c r="Q798" t="s">
        <v>93</v>
      </c>
      <c r="R798">
        <v>1</v>
      </c>
      <c r="S798">
        <v>0</v>
      </c>
      <c r="T798">
        <v>1</v>
      </c>
      <c r="U798">
        <v>0</v>
      </c>
      <c r="V798">
        <v>900</v>
      </c>
      <c r="W798">
        <v>300</v>
      </c>
      <c r="X798">
        <v>114000</v>
      </c>
      <c r="Y798">
        <v>92500</v>
      </c>
      <c r="Z798">
        <v>4000000</v>
      </c>
      <c r="AA798">
        <v>2</v>
      </c>
      <c r="AC798" t="s">
        <v>759</v>
      </c>
      <c r="AD798" t="s">
        <v>571</v>
      </c>
      <c r="AE798" s="12">
        <v>44525.486111111109</v>
      </c>
      <c r="AF798">
        <v>2249.5239999999999</v>
      </c>
      <c r="AG798" s="12">
        <v>44526.392361111109</v>
      </c>
      <c r="AH798" s="8">
        <v>2170.1329999999998</v>
      </c>
      <c r="AI798" s="13">
        <v>-3.5299999999999998E-2</v>
      </c>
      <c r="AJ798">
        <v>-45837.96</v>
      </c>
      <c r="AK798" s="13">
        <v>-3.5299999999999998E-2</v>
      </c>
      <c r="AL798">
        <v>577.36980000000005</v>
      </c>
      <c r="AM798">
        <v>1298807.1299999999</v>
      </c>
      <c r="AN798">
        <v>-3551802.29</v>
      </c>
      <c r="AO798">
        <v>50</v>
      </c>
      <c r="AP798">
        <v>-916.76</v>
      </c>
      <c r="AQ798" s="13">
        <v>-4.07E-2</v>
      </c>
      <c r="AR798" s="13">
        <v>2.0000000000000001E-4</v>
      </c>
      <c r="AS798" t="s">
        <v>572</v>
      </c>
      <c r="AU798" s="2">
        <v>44525</v>
      </c>
      <c r="AV798" t="s">
        <v>138</v>
      </c>
      <c r="AW798">
        <v>2247.4</v>
      </c>
      <c r="AX798">
        <v>2171.1999999999998</v>
      </c>
      <c r="AZ798" s="2">
        <f t="shared" si="84"/>
        <v>44525</v>
      </c>
      <c r="BA798" t="s">
        <v>138</v>
      </c>
      <c r="BB798">
        <v>2249.5239999999999</v>
      </c>
      <c r="BC798" s="8">
        <v>2170.1329999999998</v>
      </c>
      <c r="BE798" t="str">
        <f t="shared" si="85"/>
        <v>GODREJPROP44525</v>
      </c>
      <c r="BF798">
        <v>1</v>
      </c>
      <c r="BH798" t="str">
        <f t="shared" si="86"/>
        <v>GODREJPROP44525</v>
      </c>
      <c r="BI798">
        <v>1</v>
      </c>
      <c r="BL798" t="str">
        <f t="shared" si="87"/>
        <v>GODREJPROP44525</v>
      </c>
      <c r="BM798">
        <v>1</v>
      </c>
      <c r="BN798">
        <f t="shared" si="88"/>
        <v>1</v>
      </c>
      <c r="BR798" t="str">
        <f t="shared" si="89"/>
        <v>GODREJPROP44525</v>
      </c>
      <c r="BS798">
        <v>1</v>
      </c>
      <c r="BT798">
        <f t="shared" si="90"/>
        <v>1</v>
      </c>
      <c r="BY798" s="12"/>
      <c r="CA798" s="12"/>
      <c r="CC798" s="13"/>
      <c r="CE798" s="13"/>
      <c r="CK798" s="13"/>
      <c r="CL798" s="13"/>
    </row>
    <row r="799" spans="1:90" x14ac:dyDescent="0.45">
      <c r="A799">
        <v>5</v>
      </c>
      <c r="B799" s="2">
        <v>44525</v>
      </c>
      <c r="C799" s="2">
        <v>44526</v>
      </c>
      <c r="D799" t="s">
        <v>27</v>
      </c>
      <c r="E799" t="s">
        <v>54</v>
      </c>
      <c r="F799" t="s">
        <v>425</v>
      </c>
      <c r="G799">
        <v>250</v>
      </c>
      <c r="H799">
        <v>500</v>
      </c>
      <c r="I799">
        <v>2</v>
      </c>
      <c r="J799">
        <v>2984.75</v>
      </c>
      <c r="K799">
        <v>1492375</v>
      </c>
      <c r="L799">
        <v>3027.6750000000002</v>
      </c>
      <c r="M799">
        <v>21462.500000000091</v>
      </c>
      <c r="N799">
        <v>302.38407750000005</v>
      </c>
      <c r="O799">
        <v>21160.115922500092</v>
      </c>
      <c r="P799">
        <v>1513837.5</v>
      </c>
      <c r="Q799" t="s">
        <v>93</v>
      </c>
      <c r="R799">
        <v>1</v>
      </c>
      <c r="S799">
        <v>0</v>
      </c>
      <c r="T799">
        <v>2</v>
      </c>
      <c r="U799">
        <v>0</v>
      </c>
      <c r="V799">
        <v>900</v>
      </c>
      <c r="W799">
        <v>300</v>
      </c>
      <c r="X799">
        <v>114000</v>
      </c>
      <c r="Y799">
        <v>92500</v>
      </c>
      <c r="Z799">
        <v>4000000</v>
      </c>
      <c r="AA799">
        <v>2</v>
      </c>
      <c r="AC799" t="s">
        <v>760</v>
      </c>
      <c r="AD799" t="s">
        <v>571</v>
      </c>
      <c r="AE799" s="12">
        <v>44525.486111111109</v>
      </c>
      <c r="AF799">
        <v>526.05870000000004</v>
      </c>
      <c r="AG799" s="12">
        <v>44526.392361111109</v>
      </c>
      <c r="AH799" s="8">
        <v>532.87159999999994</v>
      </c>
      <c r="AI799" s="13">
        <v>1.2999999999999999E-2</v>
      </c>
      <c r="AJ799">
        <v>16820.64</v>
      </c>
      <c r="AK799" s="13">
        <v>1.2999999999999999E-2</v>
      </c>
      <c r="AL799">
        <v>2468.94</v>
      </c>
      <c r="AM799">
        <v>1298807.1299999999</v>
      </c>
      <c r="AN799">
        <v>-3534981.65</v>
      </c>
      <c r="AO799">
        <v>50</v>
      </c>
      <c r="AP799">
        <v>336.41</v>
      </c>
      <c r="AQ799" s="13">
        <v>-8.8000000000000005E-3</v>
      </c>
      <c r="AR799" s="13">
        <v>1.9800000000000002E-2</v>
      </c>
      <c r="AS799" t="s">
        <v>572</v>
      </c>
      <c r="AU799" s="2">
        <v>44525</v>
      </c>
      <c r="AV799" t="s">
        <v>54</v>
      </c>
      <c r="AW799">
        <v>2984.75</v>
      </c>
      <c r="AX799">
        <v>3027.6750000000002</v>
      </c>
      <c r="AZ799" s="2">
        <f t="shared" si="84"/>
        <v>44525</v>
      </c>
      <c r="BA799" t="s">
        <v>203</v>
      </c>
      <c r="BB799">
        <v>526.05870000000004</v>
      </c>
      <c r="BC799" s="8">
        <v>532.87159999999994</v>
      </c>
      <c r="BE799" t="str">
        <f t="shared" si="85"/>
        <v>LAURUSLABS44525</v>
      </c>
      <c r="BF799">
        <v>1</v>
      </c>
      <c r="BH799" t="str">
        <f t="shared" si="86"/>
        <v>TORNTPHARM44525</v>
      </c>
      <c r="BI799">
        <v>1</v>
      </c>
      <c r="BL799" t="str">
        <f t="shared" si="87"/>
        <v>TORNTPHARM44525</v>
      </c>
      <c r="BM799">
        <v>1</v>
      </c>
      <c r="BN799">
        <f t="shared" si="88"/>
        <v>1</v>
      </c>
      <c r="BR799" t="str">
        <f t="shared" si="89"/>
        <v>LAURUSLABS44525</v>
      </c>
      <c r="BS799">
        <v>1</v>
      </c>
      <c r="BT799" t="str">
        <f t="shared" si="90"/>
        <v>ERROR</v>
      </c>
      <c r="BY799" s="12"/>
      <c r="CA799" s="12"/>
      <c r="CC799" s="13"/>
      <c r="CE799" s="13"/>
      <c r="CK799" s="13"/>
      <c r="CL799" s="13"/>
    </row>
    <row r="800" spans="1:90" x14ac:dyDescent="0.45">
      <c r="A800">
        <v>1</v>
      </c>
      <c r="B800" s="2">
        <v>44531</v>
      </c>
      <c r="C800" s="2">
        <v>44532</v>
      </c>
      <c r="D800" t="s">
        <v>27</v>
      </c>
      <c r="E800" t="s">
        <v>198</v>
      </c>
      <c r="F800" t="s">
        <v>548</v>
      </c>
      <c r="G800">
        <v>1500</v>
      </c>
      <c r="H800">
        <v>4500</v>
      </c>
      <c r="I800">
        <v>3</v>
      </c>
      <c r="J800">
        <v>393.2</v>
      </c>
      <c r="K800">
        <v>1769400</v>
      </c>
      <c r="L800">
        <v>395.85</v>
      </c>
      <c r="M800">
        <v>11925.000000000153</v>
      </c>
      <c r="N800">
        <v>348.06833500000005</v>
      </c>
      <c r="O800">
        <v>11576.931665000153</v>
      </c>
      <c r="P800">
        <v>1781325</v>
      </c>
      <c r="Q800" t="s">
        <v>93</v>
      </c>
      <c r="R800">
        <v>1</v>
      </c>
      <c r="S800">
        <v>0</v>
      </c>
      <c r="T800">
        <v>1</v>
      </c>
      <c r="U800">
        <v>0</v>
      </c>
      <c r="V800">
        <v>900</v>
      </c>
      <c r="W800">
        <v>300</v>
      </c>
      <c r="X800">
        <v>114000</v>
      </c>
      <c r="Y800">
        <v>92500</v>
      </c>
      <c r="Z800">
        <v>4000000</v>
      </c>
      <c r="AA800">
        <v>2</v>
      </c>
      <c r="AC800" t="s">
        <v>757</v>
      </c>
      <c r="AD800" t="s">
        <v>571</v>
      </c>
      <c r="AE800" s="12">
        <v>44525.489583333336</v>
      </c>
      <c r="AF800">
        <v>504.45209999999997</v>
      </c>
      <c r="AG800" s="12">
        <v>44526.392361111109</v>
      </c>
      <c r="AH800" s="8">
        <v>495.0976</v>
      </c>
      <c r="AI800" s="13">
        <v>-1.8499999999999999E-2</v>
      </c>
      <c r="AJ800">
        <v>-24043.83</v>
      </c>
      <c r="AK800" s="13">
        <v>-1.8499999999999999E-2</v>
      </c>
      <c r="AL800">
        <v>2570.2959999999998</v>
      </c>
      <c r="AM800">
        <v>1296591.1299999999</v>
      </c>
      <c r="AN800">
        <v>-3559025.48</v>
      </c>
      <c r="AO800">
        <v>49</v>
      </c>
      <c r="AP800">
        <v>-490.69</v>
      </c>
      <c r="AQ800" s="13">
        <v>-2.8500000000000001E-2</v>
      </c>
      <c r="AR800" s="13">
        <v>5.9999999999999995E-4</v>
      </c>
      <c r="AS800" t="s">
        <v>572</v>
      </c>
      <c r="AU800" s="2">
        <v>44531</v>
      </c>
      <c r="AV800" t="s">
        <v>198</v>
      </c>
      <c r="AW800">
        <v>393.2</v>
      </c>
      <c r="AX800">
        <v>395.85</v>
      </c>
      <c r="AZ800" s="2">
        <f t="shared" si="84"/>
        <v>44525</v>
      </c>
      <c r="BA800" t="s">
        <v>197</v>
      </c>
      <c r="BB800">
        <v>504.45209999999997</v>
      </c>
      <c r="BC800" s="8">
        <v>495.0976</v>
      </c>
      <c r="BE800" t="str">
        <f t="shared" si="85"/>
        <v>BSOFT44525</v>
      </c>
      <c r="BF800">
        <v>1</v>
      </c>
      <c r="BH800" t="str">
        <f t="shared" si="86"/>
        <v>CHAMBLFERT44531</v>
      </c>
      <c r="BI800">
        <v>1</v>
      </c>
      <c r="BL800" t="str">
        <f t="shared" si="87"/>
        <v>CHAMBLFERT44531</v>
      </c>
      <c r="BM800">
        <v>1</v>
      </c>
      <c r="BN800">
        <f t="shared" si="88"/>
        <v>1</v>
      </c>
      <c r="BR800" t="str">
        <f t="shared" si="89"/>
        <v>BSOFT44525</v>
      </c>
      <c r="BS800">
        <v>1</v>
      </c>
      <c r="BT800">
        <f t="shared" si="90"/>
        <v>1</v>
      </c>
      <c r="BY800" s="12"/>
      <c r="CA800" s="12"/>
      <c r="CC800" s="13"/>
      <c r="CE800" s="13"/>
      <c r="CK800" s="13"/>
      <c r="CL800" s="13"/>
    </row>
    <row r="801" spans="1:90" x14ac:dyDescent="0.45">
      <c r="A801">
        <v>2</v>
      </c>
      <c r="B801" s="2">
        <v>44531</v>
      </c>
      <c r="C801" s="2">
        <v>44532</v>
      </c>
      <c r="D801" t="s">
        <v>27</v>
      </c>
      <c r="E801" t="s">
        <v>123</v>
      </c>
      <c r="F801" t="s">
        <v>439</v>
      </c>
      <c r="G801">
        <v>600</v>
      </c>
      <c r="H801">
        <v>1800</v>
      </c>
      <c r="I801">
        <v>3</v>
      </c>
      <c r="J801">
        <v>905.6</v>
      </c>
      <c r="K801">
        <v>1630080</v>
      </c>
      <c r="L801">
        <v>916.15</v>
      </c>
      <c r="M801">
        <v>18989.99999999992</v>
      </c>
      <c r="N801">
        <v>325.37569000000002</v>
      </c>
      <c r="O801">
        <v>18664.624309999919</v>
      </c>
      <c r="P801">
        <v>1649070</v>
      </c>
      <c r="Q801" t="s">
        <v>93</v>
      </c>
      <c r="R801">
        <v>1</v>
      </c>
      <c r="S801">
        <v>0</v>
      </c>
      <c r="T801">
        <v>1</v>
      </c>
      <c r="U801">
        <v>0</v>
      </c>
      <c r="V801">
        <v>900</v>
      </c>
      <c r="W801">
        <v>300</v>
      </c>
      <c r="X801">
        <v>114000</v>
      </c>
      <c r="Y801">
        <v>92500</v>
      </c>
      <c r="Z801">
        <v>4000000</v>
      </c>
      <c r="AA801">
        <v>2</v>
      </c>
      <c r="AC801" t="s">
        <v>753</v>
      </c>
      <c r="AD801" t="s">
        <v>571</v>
      </c>
      <c r="AE801" s="12">
        <v>44525.486111111109</v>
      </c>
      <c r="AF801">
        <v>397.25099999999998</v>
      </c>
      <c r="AG801" s="12">
        <v>44526.395833333336</v>
      </c>
      <c r="AH801" s="8">
        <v>393.3562</v>
      </c>
      <c r="AI801" s="13">
        <v>-9.7999999999999997E-3</v>
      </c>
      <c r="AJ801">
        <v>-12733.67</v>
      </c>
      <c r="AK801" s="13">
        <v>-9.7999999999999997E-3</v>
      </c>
      <c r="AL801">
        <v>3269.4870000000001</v>
      </c>
      <c r="AM801">
        <v>1298807.1299999999</v>
      </c>
      <c r="AN801">
        <v>-3571759.15</v>
      </c>
      <c r="AO801">
        <v>51</v>
      </c>
      <c r="AP801">
        <v>-249.68</v>
      </c>
      <c r="AQ801" s="13">
        <v>-2.1700000000000001E-2</v>
      </c>
      <c r="AR801" s="13">
        <v>2.1100000000000001E-2</v>
      </c>
      <c r="AS801" t="s">
        <v>572</v>
      </c>
      <c r="AU801" s="2">
        <v>44531</v>
      </c>
      <c r="AV801" t="s">
        <v>123</v>
      </c>
      <c r="AW801">
        <v>905.6</v>
      </c>
      <c r="AX801">
        <v>916.15</v>
      </c>
      <c r="AZ801" s="2">
        <f t="shared" si="84"/>
        <v>44525</v>
      </c>
      <c r="BA801" t="s">
        <v>198</v>
      </c>
      <c r="BB801">
        <v>397.25099999999998</v>
      </c>
      <c r="BC801" s="8">
        <v>393.3562</v>
      </c>
      <c r="BE801" t="str">
        <f t="shared" si="85"/>
        <v>CHAMBLFERT44525</v>
      </c>
      <c r="BF801">
        <v>1</v>
      </c>
      <c r="BH801" t="str">
        <f t="shared" si="86"/>
        <v>CUMMINSIND44531</v>
      </c>
      <c r="BI801">
        <v>1</v>
      </c>
      <c r="BL801" t="str">
        <f t="shared" si="87"/>
        <v>CUMMINSIND44531</v>
      </c>
      <c r="BM801">
        <v>1</v>
      </c>
      <c r="BN801">
        <f t="shared" si="88"/>
        <v>1</v>
      </c>
      <c r="BR801" t="str">
        <f t="shared" si="89"/>
        <v>CHAMBLFERT44525</v>
      </c>
      <c r="BS801">
        <v>1</v>
      </c>
      <c r="BT801">
        <f t="shared" si="90"/>
        <v>1</v>
      </c>
      <c r="BY801" s="12"/>
      <c r="CA801" s="12"/>
      <c r="CC801" s="13"/>
      <c r="CE801" s="13"/>
      <c r="CK801" s="13"/>
      <c r="CL801" s="13"/>
    </row>
    <row r="802" spans="1:90" x14ac:dyDescent="0.45">
      <c r="A802">
        <v>3</v>
      </c>
      <c r="B802" s="2">
        <v>44531</v>
      </c>
      <c r="C802" s="2">
        <v>44532</v>
      </c>
      <c r="D802" t="s">
        <v>27</v>
      </c>
      <c r="E802" t="s">
        <v>58</v>
      </c>
      <c r="F802" t="s">
        <v>436</v>
      </c>
      <c r="G802">
        <v>900</v>
      </c>
      <c r="H802">
        <v>1800</v>
      </c>
      <c r="I802">
        <v>2</v>
      </c>
      <c r="J802">
        <v>932.6</v>
      </c>
      <c r="K802">
        <v>1678680</v>
      </c>
      <c r="L802">
        <v>931.15</v>
      </c>
      <c r="M802">
        <v>-2610.0000000000819</v>
      </c>
      <c r="N802">
        <v>330.90745000000004</v>
      </c>
      <c r="O802">
        <v>-2940.907450000082</v>
      </c>
      <c r="P802">
        <v>1676070</v>
      </c>
      <c r="Q802" t="s">
        <v>93</v>
      </c>
      <c r="R802">
        <v>2</v>
      </c>
      <c r="S802">
        <v>1</v>
      </c>
      <c r="T802">
        <v>1</v>
      </c>
      <c r="U802">
        <v>0</v>
      </c>
      <c r="V802">
        <v>900</v>
      </c>
      <c r="W802">
        <v>300</v>
      </c>
      <c r="X802">
        <v>114500</v>
      </c>
      <c r="Y802">
        <v>92500</v>
      </c>
      <c r="Z802">
        <v>4000000</v>
      </c>
      <c r="AA802">
        <v>2</v>
      </c>
      <c r="AC802" t="s">
        <v>758</v>
      </c>
      <c r="AD802" t="s">
        <v>571</v>
      </c>
      <c r="AE802" s="12">
        <v>44525.486111111109</v>
      </c>
      <c r="AF802">
        <v>294.87470000000002</v>
      </c>
      <c r="AG802" s="12">
        <v>44526.395833333336</v>
      </c>
      <c r="AH802" s="8">
        <v>278.82089999999999</v>
      </c>
      <c r="AI802" s="13">
        <v>-5.4399999999999997E-2</v>
      </c>
      <c r="AJ802">
        <v>-70710.69</v>
      </c>
      <c r="AK802" s="13">
        <v>-5.4399999999999997E-2</v>
      </c>
      <c r="AL802">
        <v>4404.607</v>
      </c>
      <c r="AM802">
        <v>1298807.1299999999</v>
      </c>
      <c r="AN802">
        <v>-3642469.84</v>
      </c>
      <c r="AO802">
        <v>51</v>
      </c>
      <c r="AP802">
        <v>-1386.48</v>
      </c>
      <c r="AQ802" s="13">
        <v>-5.79E-2</v>
      </c>
      <c r="AR802" s="13">
        <v>4.1999999999999997E-3</v>
      </c>
      <c r="AS802" t="s">
        <v>572</v>
      </c>
      <c r="AU802" s="2">
        <v>44531</v>
      </c>
      <c r="AV802" t="s">
        <v>58</v>
      </c>
      <c r="AW802">
        <v>932.6</v>
      </c>
      <c r="AX802">
        <v>931.15</v>
      </c>
      <c r="AZ802" s="2">
        <f t="shared" si="84"/>
        <v>44525</v>
      </c>
      <c r="BA802" t="s">
        <v>193</v>
      </c>
      <c r="BB802">
        <v>294.87470000000002</v>
      </c>
      <c r="BC802" s="8">
        <v>278.82089999999999</v>
      </c>
      <c r="BE802" t="str">
        <f t="shared" si="85"/>
        <v>DELTACORP44525</v>
      </c>
      <c r="BF802">
        <v>1</v>
      </c>
      <c r="BH802" t="str">
        <f t="shared" si="86"/>
        <v>INDUSINDBK44531</v>
      </c>
      <c r="BI802">
        <v>1</v>
      </c>
      <c r="BL802" t="str">
        <f t="shared" si="87"/>
        <v>INDUSINDBK44531</v>
      </c>
      <c r="BM802">
        <v>1</v>
      </c>
      <c r="BN802">
        <f t="shared" si="88"/>
        <v>1</v>
      </c>
      <c r="BR802" t="str">
        <f t="shared" si="89"/>
        <v>DELTACORP44525</v>
      </c>
      <c r="BS802">
        <v>1</v>
      </c>
      <c r="BT802">
        <f t="shared" si="90"/>
        <v>1</v>
      </c>
      <c r="BY802" s="12"/>
      <c r="CA802" s="12"/>
      <c r="CC802" s="13"/>
      <c r="CE802" s="13"/>
      <c r="CK802" s="13"/>
      <c r="CL802" s="13"/>
    </row>
    <row r="803" spans="1:90" x14ac:dyDescent="0.45">
      <c r="A803">
        <v>4</v>
      </c>
      <c r="B803" s="2">
        <v>44531</v>
      </c>
      <c r="C803" s="2">
        <v>44532</v>
      </c>
      <c r="D803" t="s">
        <v>27</v>
      </c>
      <c r="E803" t="s">
        <v>170</v>
      </c>
      <c r="F803" t="s">
        <v>482</v>
      </c>
      <c r="G803">
        <v>325</v>
      </c>
      <c r="H803">
        <v>650</v>
      </c>
      <c r="I803">
        <v>2</v>
      </c>
      <c r="J803">
        <v>2981.8</v>
      </c>
      <c r="K803">
        <v>1938170.0000000002</v>
      </c>
      <c r="L803">
        <v>2993.0250000000001</v>
      </c>
      <c r="M803">
        <v>7296.2499999999409</v>
      </c>
      <c r="N803">
        <v>376.04747674999999</v>
      </c>
      <c r="O803">
        <v>6920.2025232499409</v>
      </c>
      <c r="P803">
        <v>1945466.25</v>
      </c>
      <c r="Q803" t="s">
        <v>93</v>
      </c>
      <c r="R803">
        <v>1</v>
      </c>
      <c r="S803">
        <v>0</v>
      </c>
      <c r="T803">
        <v>2</v>
      </c>
      <c r="U803">
        <v>0</v>
      </c>
      <c r="V803">
        <v>900</v>
      </c>
      <c r="W803">
        <v>300</v>
      </c>
      <c r="X803">
        <v>114000</v>
      </c>
      <c r="Y803">
        <v>92500</v>
      </c>
      <c r="Z803">
        <v>4000000</v>
      </c>
      <c r="AA803">
        <v>2</v>
      </c>
      <c r="AC803" t="s">
        <v>761</v>
      </c>
      <c r="AD803" t="s">
        <v>571</v>
      </c>
      <c r="AE803" s="12">
        <v>44525.486111111109</v>
      </c>
      <c r="AF803">
        <v>2986.223</v>
      </c>
      <c r="AG803" s="12">
        <v>44526.395833333336</v>
      </c>
      <c r="AH803" s="8">
        <v>3024.5230000000001</v>
      </c>
      <c r="AI803" s="13">
        <v>1.2800000000000001E-2</v>
      </c>
      <c r="AJ803">
        <v>16657.5</v>
      </c>
      <c r="AK803" s="13">
        <v>1.2800000000000001E-2</v>
      </c>
      <c r="AL803">
        <v>434.93310000000002</v>
      </c>
      <c r="AM803">
        <v>1298807.1299999999</v>
      </c>
      <c r="AN803">
        <v>-3625812.33</v>
      </c>
      <c r="AO803">
        <v>51</v>
      </c>
      <c r="AP803">
        <v>326.62</v>
      </c>
      <c r="AQ803" s="13">
        <v>-1.0999999999999999E-2</v>
      </c>
      <c r="AR803" s="13">
        <v>2.8000000000000001E-2</v>
      </c>
      <c r="AS803" t="s">
        <v>572</v>
      </c>
      <c r="AU803" s="2">
        <v>44531</v>
      </c>
      <c r="AV803" t="s">
        <v>170</v>
      </c>
      <c r="AW803">
        <v>2981.8</v>
      </c>
      <c r="AX803">
        <v>2993.0250000000001</v>
      </c>
      <c r="AZ803" s="2">
        <f t="shared" si="84"/>
        <v>44525</v>
      </c>
      <c r="BA803" t="s">
        <v>54</v>
      </c>
      <c r="BB803">
        <v>2986.223</v>
      </c>
      <c r="BC803" s="8">
        <v>3024.5230000000001</v>
      </c>
      <c r="BE803" t="str">
        <f t="shared" si="85"/>
        <v>TORNTPHARM44525</v>
      </c>
      <c r="BF803">
        <v>1</v>
      </c>
      <c r="BH803" t="str">
        <f t="shared" si="86"/>
        <v>MPHASIS44531</v>
      </c>
      <c r="BI803">
        <v>1</v>
      </c>
      <c r="BL803" t="str">
        <f t="shared" si="87"/>
        <v>MPHASIS44531</v>
      </c>
      <c r="BM803">
        <v>1</v>
      </c>
      <c r="BN803">
        <f t="shared" si="88"/>
        <v>1</v>
      </c>
      <c r="BR803" t="str">
        <f t="shared" si="89"/>
        <v>TORNTPHARM44525</v>
      </c>
      <c r="BS803">
        <v>1</v>
      </c>
      <c r="BT803">
        <f t="shared" si="90"/>
        <v>1</v>
      </c>
      <c r="BY803" s="12"/>
      <c r="CA803" s="12"/>
      <c r="CC803" s="13"/>
      <c r="CE803" s="13"/>
      <c r="CK803" s="13"/>
      <c r="CL803" s="13"/>
    </row>
    <row r="804" spans="1:90" x14ac:dyDescent="0.45">
      <c r="A804">
        <v>1</v>
      </c>
      <c r="B804" s="2">
        <v>44532</v>
      </c>
      <c r="C804" s="2">
        <v>44533</v>
      </c>
      <c r="D804" t="s">
        <v>27</v>
      </c>
      <c r="E804" t="s">
        <v>71</v>
      </c>
      <c r="F804" t="s">
        <v>445</v>
      </c>
      <c r="G804">
        <v>22500</v>
      </c>
      <c r="H804">
        <v>45000</v>
      </c>
      <c r="I804">
        <v>2</v>
      </c>
      <c r="J804">
        <v>40.950000000000003</v>
      </c>
      <c r="K804">
        <v>1842750.0000000002</v>
      </c>
      <c r="L804">
        <v>41.3</v>
      </c>
      <c r="M804">
        <v>15749.999999999744</v>
      </c>
      <c r="N804">
        <v>360.95575000000002</v>
      </c>
      <c r="O804">
        <v>15389.044249999744</v>
      </c>
      <c r="P804">
        <v>1858499.9999999998</v>
      </c>
      <c r="Q804" t="s">
        <v>93</v>
      </c>
      <c r="R804">
        <v>2</v>
      </c>
      <c r="S804">
        <v>2</v>
      </c>
      <c r="T804">
        <v>1</v>
      </c>
      <c r="U804">
        <v>0</v>
      </c>
      <c r="V804">
        <v>900</v>
      </c>
      <c r="W804">
        <v>300</v>
      </c>
      <c r="X804">
        <v>115000</v>
      </c>
      <c r="Y804">
        <v>92500</v>
      </c>
      <c r="Z804">
        <v>4000000</v>
      </c>
      <c r="AA804">
        <v>2</v>
      </c>
      <c r="AC804" t="s">
        <v>637</v>
      </c>
      <c r="AD804" t="s">
        <v>571</v>
      </c>
      <c r="AE804" s="12">
        <v>44531.486111111109</v>
      </c>
      <c r="AF804">
        <v>906.07039999999995</v>
      </c>
      <c r="AG804" s="12">
        <v>44532.392361111109</v>
      </c>
      <c r="AH804" s="8">
        <v>915.68910000000005</v>
      </c>
      <c r="AI804" s="13">
        <v>1.06E-2</v>
      </c>
      <c r="AJ804">
        <v>13533.47</v>
      </c>
      <c r="AK804" s="13">
        <v>1.06E-2</v>
      </c>
      <c r="AL804">
        <v>1406.9960000000001</v>
      </c>
      <c r="AM804">
        <v>1274837.6299999999</v>
      </c>
      <c r="AN804">
        <v>-3612278.86</v>
      </c>
      <c r="AO804">
        <v>50</v>
      </c>
      <c r="AP804">
        <v>270.67</v>
      </c>
      <c r="AQ804" s="13">
        <v>-9.1999999999999998E-3</v>
      </c>
      <c r="AR804" s="13">
        <v>1.32E-2</v>
      </c>
      <c r="AS804" t="s">
        <v>572</v>
      </c>
      <c r="AU804" s="2">
        <v>44532</v>
      </c>
      <c r="AV804" t="s">
        <v>71</v>
      </c>
      <c r="AW804">
        <v>40.950000000000003</v>
      </c>
      <c r="AX804">
        <v>41.3</v>
      </c>
      <c r="AZ804" s="2">
        <f t="shared" si="84"/>
        <v>44531</v>
      </c>
      <c r="BA804" t="s">
        <v>123</v>
      </c>
      <c r="BB804">
        <v>906.07039999999995</v>
      </c>
      <c r="BC804" s="8">
        <v>915.68910000000005</v>
      </c>
      <c r="BE804" t="str">
        <f t="shared" si="85"/>
        <v>CUMMINSIND44531</v>
      </c>
      <c r="BF804">
        <v>1</v>
      </c>
      <c r="BH804" t="str">
        <f t="shared" si="86"/>
        <v>GMRINFRA44532</v>
      </c>
      <c r="BI804">
        <v>1</v>
      </c>
      <c r="BL804" t="str">
        <f t="shared" si="87"/>
        <v>GMRINFRA44532</v>
      </c>
      <c r="BM804">
        <v>1</v>
      </c>
      <c r="BN804">
        <f t="shared" si="88"/>
        <v>1</v>
      </c>
      <c r="BR804" t="str">
        <f t="shared" si="89"/>
        <v>CUMMINSIND44531</v>
      </c>
      <c r="BS804">
        <v>1</v>
      </c>
      <c r="BT804">
        <f t="shared" si="90"/>
        <v>1</v>
      </c>
      <c r="BY804" s="12"/>
      <c r="CA804" s="12"/>
      <c r="CC804" s="13"/>
      <c r="CE804" s="13"/>
      <c r="CK804" s="13"/>
      <c r="CL804" s="13"/>
    </row>
    <row r="805" spans="1:90" x14ac:dyDescent="0.45">
      <c r="A805">
        <v>2</v>
      </c>
      <c r="B805" s="2">
        <v>44532</v>
      </c>
      <c r="C805" s="2">
        <v>44533</v>
      </c>
      <c r="D805" t="s">
        <v>27</v>
      </c>
      <c r="E805" t="s">
        <v>146</v>
      </c>
      <c r="F805" t="s">
        <v>523</v>
      </c>
      <c r="G805">
        <v>300</v>
      </c>
      <c r="H805">
        <v>600</v>
      </c>
      <c r="I805">
        <v>2</v>
      </c>
      <c r="J805">
        <v>2793.25</v>
      </c>
      <c r="K805">
        <v>1675950</v>
      </c>
      <c r="L805">
        <v>2819.85</v>
      </c>
      <c r="M805">
        <v>15959.999999999945</v>
      </c>
      <c r="N805">
        <v>332.75935600000003</v>
      </c>
      <c r="O805">
        <v>15627.240643999945</v>
      </c>
      <c r="P805">
        <v>1691910</v>
      </c>
      <c r="Q805" t="s">
        <v>93</v>
      </c>
      <c r="R805">
        <v>2</v>
      </c>
      <c r="S805">
        <v>1</v>
      </c>
      <c r="T805">
        <v>1</v>
      </c>
      <c r="U805">
        <v>0</v>
      </c>
      <c r="V805">
        <v>900</v>
      </c>
      <c r="W805">
        <v>300</v>
      </c>
      <c r="X805">
        <v>114500</v>
      </c>
      <c r="Y805">
        <v>92500</v>
      </c>
      <c r="Z805">
        <v>4000000</v>
      </c>
      <c r="AA805">
        <v>2</v>
      </c>
      <c r="AC805" t="s">
        <v>677</v>
      </c>
      <c r="AD805" t="s">
        <v>571</v>
      </c>
      <c r="AE805" s="12">
        <v>44531.486111111109</v>
      </c>
      <c r="AF805">
        <v>2982.9409999999998</v>
      </c>
      <c r="AG805" s="12">
        <v>44532.392361111109</v>
      </c>
      <c r="AH805" s="8">
        <v>3020.5390000000002</v>
      </c>
      <c r="AI805" s="13">
        <v>1.26E-2</v>
      </c>
      <c r="AJ805">
        <v>16068.49</v>
      </c>
      <c r="AK805" s="13">
        <v>1.26E-2</v>
      </c>
      <c r="AL805">
        <v>427.37610000000001</v>
      </c>
      <c r="AM805">
        <v>1274837.5</v>
      </c>
      <c r="AN805">
        <v>-3596210.37</v>
      </c>
      <c r="AO805">
        <v>50</v>
      </c>
      <c r="AP805">
        <v>321.37</v>
      </c>
      <c r="AQ805" s="13">
        <v>-1E-3</v>
      </c>
      <c r="AR805" s="13">
        <v>2.4199999999999999E-2</v>
      </c>
      <c r="AS805" t="s">
        <v>572</v>
      </c>
      <c r="AU805" s="2">
        <v>44532</v>
      </c>
      <c r="AV805" t="s">
        <v>146</v>
      </c>
      <c r="AW805">
        <v>2793.25</v>
      </c>
      <c r="AX805">
        <v>2819.85</v>
      </c>
      <c r="AZ805" s="2">
        <f t="shared" si="84"/>
        <v>44531</v>
      </c>
      <c r="BA805" t="s">
        <v>170</v>
      </c>
      <c r="BB805">
        <v>2982.9409999999998</v>
      </c>
      <c r="BC805" s="8">
        <v>3020.5390000000002</v>
      </c>
      <c r="BE805" t="str">
        <f t="shared" si="85"/>
        <v>MPHASIS44531</v>
      </c>
      <c r="BF805">
        <v>1</v>
      </c>
      <c r="BH805" t="str">
        <f t="shared" si="86"/>
        <v>HDFC44532</v>
      </c>
      <c r="BI805">
        <v>1</v>
      </c>
      <c r="BL805" t="str">
        <f t="shared" si="87"/>
        <v>HDFC44532</v>
      </c>
      <c r="BM805">
        <v>1</v>
      </c>
      <c r="BN805">
        <f t="shared" si="88"/>
        <v>1</v>
      </c>
      <c r="BR805" t="str">
        <f t="shared" si="89"/>
        <v>MPHASIS44531</v>
      </c>
      <c r="BS805">
        <v>1</v>
      </c>
      <c r="BT805">
        <f t="shared" si="90"/>
        <v>1</v>
      </c>
      <c r="BY805" s="12"/>
      <c r="CA805" s="12"/>
      <c r="CC805" s="13"/>
      <c r="CE805" s="13"/>
      <c r="CK805" s="13"/>
      <c r="CL805" s="13"/>
    </row>
    <row r="806" spans="1:90" x14ac:dyDescent="0.45">
      <c r="A806">
        <v>3</v>
      </c>
      <c r="B806" s="2">
        <v>44532</v>
      </c>
      <c r="C806" s="2">
        <v>44533</v>
      </c>
      <c r="D806" t="s">
        <v>27</v>
      </c>
      <c r="E806" t="s">
        <v>56</v>
      </c>
      <c r="F806" t="s">
        <v>418</v>
      </c>
      <c r="G806">
        <v>70000</v>
      </c>
      <c r="H806">
        <v>140000</v>
      </c>
      <c r="I806">
        <v>2</v>
      </c>
      <c r="J806">
        <v>12.85</v>
      </c>
      <c r="K806">
        <v>1799000</v>
      </c>
      <c r="L806">
        <v>12.9</v>
      </c>
      <c r="M806">
        <v>7000.0000000000991</v>
      </c>
      <c r="N806">
        <v>352.46300000000008</v>
      </c>
      <c r="O806">
        <v>6647.5370000000994</v>
      </c>
      <c r="P806">
        <v>1806000</v>
      </c>
      <c r="Q806" t="s">
        <v>93</v>
      </c>
      <c r="R806">
        <v>1</v>
      </c>
      <c r="S806">
        <v>0</v>
      </c>
      <c r="T806">
        <v>1</v>
      </c>
      <c r="U806">
        <v>0</v>
      </c>
      <c r="V806">
        <v>900</v>
      </c>
      <c r="W806">
        <v>300</v>
      </c>
      <c r="X806">
        <v>114000</v>
      </c>
      <c r="Y806">
        <v>92500</v>
      </c>
      <c r="Z806">
        <v>4000000</v>
      </c>
      <c r="AA806">
        <v>2</v>
      </c>
      <c r="AC806" t="s">
        <v>762</v>
      </c>
      <c r="AD806" t="s">
        <v>571</v>
      </c>
      <c r="AE806" s="12">
        <v>44531.489583333336</v>
      </c>
      <c r="AF806">
        <v>310.75529999999998</v>
      </c>
      <c r="AG806" s="12">
        <v>44532.392361111109</v>
      </c>
      <c r="AH806" s="8">
        <v>305.4348</v>
      </c>
      <c r="AI806" s="13">
        <v>-1.7100000000000001E-2</v>
      </c>
      <c r="AJ806">
        <v>-21835.62</v>
      </c>
      <c r="AK806" s="13">
        <v>-1.7100000000000001E-2</v>
      </c>
      <c r="AL806">
        <v>4104.0540000000001</v>
      </c>
      <c r="AM806">
        <v>1275356.5</v>
      </c>
      <c r="AN806">
        <v>-3618045.99</v>
      </c>
      <c r="AO806">
        <v>49</v>
      </c>
      <c r="AP806">
        <v>-445.62</v>
      </c>
      <c r="AQ806" s="13">
        <v>-2.1299999999999999E-2</v>
      </c>
      <c r="AR806" s="13">
        <v>0</v>
      </c>
      <c r="AS806" t="s">
        <v>572</v>
      </c>
      <c r="AU806" s="2">
        <v>44532</v>
      </c>
      <c r="AV806" t="s">
        <v>56</v>
      </c>
      <c r="AW806">
        <v>12.85</v>
      </c>
      <c r="AX806">
        <v>12.9</v>
      </c>
      <c r="AZ806" s="2">
        <f t="shared" si="84"/>
        <v>44531</v>
      </c>
      <c r="BA806" t="s">
        <v>199</v>
      </c>
      <c r="BB806">
        <v>310.75529999999998</v>
      </c>
      <c r="BC806" s="8">
        <v>305.4348</v>
      </c>
      <c r="BE806" t="str">
        <f t="shared" si="85"/>
        <v>GSPL44531</v>
      </c>
      <c r="BF806">
        <v>1</v>
      </c>
      <c r="BH806" t="str">
        <f t="shared" si="86"/>
        <v>IDEA44532</v>
      </c>
      <c r="BI806">
        <v>1</v>
      </c>
      <c r="BL806" t="str">
        <f t="shared" si="87"/>
        <v>IDEA44532</v>
      </c>
      <c r="BM806">
        <v>1</v>
      </c>
      <c r="BN806">
        <f t="shared" si="88"/>
        <v>1</v>
      </c>
      <c r="BR806" t="str">
        <f t="shared" si="89"/>
        <v>GSPL44531</v>
      </c>
      <c r="BS806">
        <v>1</v>
      </c>
      <c r="BT806" t="str">
        <f t="shared" si="90"/>
        <v>ERROR</v>
      </c>
      <c r="BY806" s="12"/>
      <c r="CA806" s="12"/>
      <c r="CC806" s="13"/>
      <c r="CE806" s="13"/>
      <c r="CK806" s="13"/>
      <c r="CL806" s="13"/>
    </row>
    <row r="807" spans="1:90" x14ac:dyDescent="0.45">
      <c r="A807">
        <v>1</v>
      </c>
      <c r="B807" s="2">
        <v>44533</v>
      </c>
      <c r="C807" s="2">
        <v>44536</v>
      </c>
      <c r="D807" t="s">
        <v>27</v>
      </c>
      <c r="E807" t="s">
        <v>198</v>
      </c>
      <c r="F807" t="s">
        <v>548</v>
      </c>
      <c r="G807">
        <v>1500</v>
      </c>
      <c r="H807">
        <v>3000</v>
      </c>
      <c r="I807">
        <v>2</v>
      </c>
      <c r="J807">
        <v>415</v>
      </c>
      <c r="K807">
        <v>1245000</v>
      </c>
      <c r="L807">
        <v>415.45</v>
      </c>
      <c r="M807">
        <v>1349.9999999999659</v>
      </c>
      <c r="N807">
        <v>258.02220999999997</v>
      </c>
      <c r="O807">
        <v>1091.9777899999658</v>
      </c>
      <c r="P807">
        <v>1246350</v>
      </c>
      <c r="Q807" t="s">
        <v>93</v>
      </c>
      <c r="R807">
        <v>1</v>
      </c>
      <c r="S807">
        <v>0</v>
      </c>
      <c r="T807">
        <v>2</v>
      </c>
      <c r="U807">
        <v>0</v>
      </c>
      <c r="V807">
        <v>900</v>
      </c>
      <c r="W807">
        <v>300</v>
      </c>
      <c r="X807">
        <v>114000</v>
      </c>
      <c r="Y807">
        <v>92500</v>
      </c>
      <c r="Z807">
        <v>4000000</v>
      </c>
      <c r="AA807">
        <v>2</v>
      </c>
      <c r="AC807" t="s">
        <v>634</v>
      </c>
      <c r="AD807" t="s">
        <v>571</v>
      </c>
      <c r="AE807" s="12">
        <v>44531.489583333336</v>
      </c>
      <c r="AF807">
        <v>933.06200000000001</v>
      </c>
      <c r="AG807" s="12">
        <v>44532.392361111109</v>
      </c>
      <c r="AH807" s="8">
        <v>931.54190000000006</v>
      </c>
      <c r="AI807" s="13">
        <v>-1.6000000000000001E-3</v>
      </c>
      <c r="AJ807">
        <v>-2077.75</v>
      </c>
      <c r="AK807" s="13">
        <v>-1.6000000000000001E-3</v>
      </c>
      <c r="AL807">
        <v>1366.8510000000001</v>
      </c>
      <c r="AM807">
        <v>1275356.3799999999</v>
      </c>
      <c r="AN807">
        <v>-3620123.74</v>
      </c>
      <c r="AO807">
        <v>49</v>
      </c>
      <c r="AP807">
        <v>-42.4</v>
      </c>
      <c r="AQ807" s="13">
        <v>-1.1599999999999999E-2</v>
      </c>
      <c r="AR807" s="13">
        <v>8.8999999999999999E-3</v>
      </c>
      <c r="AS807" t="s">
        <v>572</v>
      </c>
      <c r="AU807" s="2">
        <v>44533</v>
      </c>
      <c r="AV807" t="s">
        <v>198</v>
      </c>
      <c r="AW807">
        <v>415</v>
      </c>
      <c r="AX807">
        <v>415.45</v>
      </c>
      <c r="AZ807" s="2">
        <f t="shared" si="84"/>
        <v>44531</v>
      </c>
      <c r="BA807" t="s">
        <v>58</v>
      </c>
      <c r="BB807">
        <v>933.06200000000001</v>
      </c>
      <c r="BC807" s="8">
        <v>931.54190000000006</v>
      </c>
      <c r="BE807" t="str">
        <f t="shared" si="85"/>
        <v>INDUSINDBK44531</v>
      </c>
      <c r="BF807">
        <v>1</v>
      </c>
      <c r="BH807" t="str">
        <f t="shared" si="86"/>
        <v>CHAMBLFERT44533</v>
      </c>
      <c r="BI807">
        <v>1</v>
      </c>
      <c r="BL807" t="str">
        <f t="shared" si="87"/>
        <v>CHAMBLFERT44533</v>
      </c>
      <c r="BM807">
        <v>1</v>
      </c>
      <c r="BN807">
        <f t="shared" si="88"/>
        <v>1</v>
      </c>
      <c r="BR807" t="str">
        <f t="shared" si="89"/>
        <v>INDUSINDBK44531</v>
      </c>
      <c r="BS807">
        <v>1</v>
      </c>
      <c r="BT807">
        <f t="shared" si="90"/>
        <v>1</v>
      </c>
      <c r="BY807" s="12"/>
      <c r="CA807" s="12"/>
      <c r="CC807" s="13"/>
      <c r="CE807" s="13"/>
      <c r="CK807" s="13"/>
      <c r="CL807" s="13"/>
    </row>
    <row r="808" spans="1:90" x14ac:dyDescent="0.45">
      <c r="A808">
        <v>2</v>
      </c>
      <c r="B808" s="2">
        <v>44533</v>
      </c>
      <c r="C808" s="2">
        <v>44536</v>
      </c>
      <c r="D808" t="s">
        <v>27</v>
      </c>
      <c r="E808" t="s">
        <v>160</v>
      </c>
      <c r="F808" t="s">
        <v>470</v>
      </c>
      <c r="G808">
        <v>250</v>
      </c>
      <c r="H808">
        <v>750</v>
      </c>
      <c r="I808">
        <v>3</v>
      </c>
      <c r="J808">
        <v>2330</v>
      </c>
      <c r="K808">
        <v>1747500</v>
      </c>
      <c r="L808">
        <v>2314.0166666700002</v>
      </c>
      <c r="M808">
        <v>-11987.499997499868</v>
      </c>
      <c r="N808">
        <v>341.38335750031149</v>
      </c>
      <c r="O808">
        <v>-12328.88335500018</v>
      </c>
      <c r="P808">
        <v>1735512.5000025001</v>
      </c>
      <c r="Q808" t="s">
        <v>93</v>
      </c>
      <c r="R808">
        <v>1</v>
      </c>
      <c r="S808">
        <v>0</v>
      </c>
      <c r="T808">
        <v>2</v>
      </c>
      <c r="U808">
        <v>0</v>
      </c>
      <c r="V808">
        <v>900</v>
      </c>
      <c r="W808">
        <v>300</v>
      </c>
      <c r="X808">
        <v>114000</v>
      </c>
      <c r="Y808">
        <v>92500</v>
      </c>
      <c r="Z808">
        <v>4000000</v>
      </c>
      <c r="AA808">
        <v>2</v>
      </c>
      <c r="AC808" t="s">
        <v>749</v>
      </c>
      <c r="AD808" t="s">
        <v>571</v>
      </c>
      <c r="AE808" s="12">
        <v>44531.486111111109</v>
      </c>
      <c r="AF808">
        <v>393.41469999999998</v>
      </c>
      <c r="AG808" s="12">
        <v>44532.395833333336</v>
      </c>
      <c r="AH808" s="8">
        <v>393.10649999999998</v>
      </c>
      <c r="AI808" s="13">
        <v>-8.0000000000000004E-4</v>
      </c>
      <c r="AJ808">
        <v>-998.7</v>
      </c>
      <c r="AK808" s="13">
        <v>-8.0000000000000004E-4</v>
      </c>
      <c r="AL808">
        <v>3240.442</v>
      </c>
      <c r="AM808">
        <v>1274837.5</v>
      </c>
      <c r="AN808">
        <v>-3621122.45</v>
      </c>
      <c r="AO808">
        <v>51</v>
      </c>
      <c r="AP808">
        <v>-19.579999999999998</v>
      </c>
      <c r="AQ808" s="13">
        <v>-3.3E-3</v>
      </c>
      <c r="AR808" s="13">
        <v>1.7500000000000002E-2</v>
      </c>
      <c r="AS808" t="s">
        <v>572</v>
      </c>
      <c r="AU808" s="2">
        <v>44533</v>
      </c>
      <c r="AV808" t="s">
        <v>160</v>
      </c>
      <c r="AW808">
        <v>2330</v>
      </c>
      <c r="AX808">
        <v>2314.0166666700002</v>
      </c>
      <c r="AZ808" s="2">
        <f t="shared" si="84"/>
        <v>44531</v>
      </c>
      <c r="BA808" t="s">
        <v>198</v>
      </c>
      <c r="BB808">
        <v>393.41469999999998</v>
      </c>
      <c r="BC808" s="8">
        <v>393.10649999999998</v>
      </c>
      <c r="BE808" t="str">
        <f t="shared" si="85"/>
        <v>CHAMBLFERT44531</v>
      </c>
      <c r="BF808">
        <v>1</v>
      </c>
      <c r="BH808" t="str">
        <f t="shared" si="86"/>
        <v>DEEPAKNTR44533</v>
      </c>
      <c r="BI808">
        <v>1</v>
      </c>
      <c r="BL808" t="str">
        <f t="shared" si="87"/>
        <v>DEEPAKNTR44533</v>
      </c>
      <c r="BM808">
        <v>1</v>
      </c>
      <c r="BN808">
        <f t="shared" si="88"/>
        <v>1</v>
      </c>
      <c r="BR808" t="str">
        <f t="shared" si="89"/>
        <v>CHAMBLFERT44531</v>
      </c>
      <c r="BS808">
        <v>1</v>
      </c>
      <c r="BT808">
        <f t="shared" si="90"/>
        <v>1</v>
      </c>
      <c r="BY808" s="12"/>
      <c r="CA808" s="12"/>
      <c r="CC808" s="13"/>
      <c r="CE808" s="13"/>
      <c r="CK808" s="13"/>
      <c r="CL808" s="13"/>
    </row>
    <row r="809" spans="1:90" x14ac:dyDescent="0.45">
      <c r="A809">
        <v>3</v>
      </c>
      <c r="B809" s="2">
        <v>44533</v>
      </c>
      <c r="C809" s="2">
        <v>44536</v>
      </c>
      <c r="D809" t="s">
        <v>27</v>
      </c>
      <c r="E809" t="s">
        <v>199</v>
      </c>
      <c r="F809" t="s">
        <v>550</v>
      </c>
      <c r="G809">
        <v>1700</v>
      </c>
      <c r="H809">
        <v>5100</v>
      </c>
      <c r="I809">
        <v>3</v>
      </c>
      <c r="J809">
        <v>316.85000000000002</v>
      </c>
      <c r="K809">
        <v>1615935</v>
      </c>
      <c r="L809">
        <v>307.75</v>
      </c>
      <c r="M809">
        <v>-46410.000000000116</v>
      </c>
      <c r="N809">
        <v>314.83351599999997</v>
      </c>
      <c r="O809">
        <v>-46724.833516000115</v>
      </c>
      <c r="P809">
        <v>1569525</v>
      </c>
      <c r="Q809" t="s">
        <v>93</v>
      </c>
      <c r="R809">
        <v>1</v>
      </c>
      <c r="S809">
        <v>0</v>
      </c>
      <c r="T809">
        <v>1</v>
      </c>
      <c r="U809">
        <v>0</v>
      </c>
      <c r="V809">
        <v>900</v>
      </c>
      <c r="W809">
        <v>300</v>
      </c>
      <c r="X809">
        <v>114000</v>
      </c>
      <c r="Y809">
        <v>92500</v>
      </c>
      <c r="Z809">
        <v>4000000</v>
      </c>
      <c r="AA809">
        <v>2</v>
      </c>
      <c r="AC809" t="s">
        <v>721</v>
      </c>
      <c r="AD809" t="s">
        <v>571</v>
      </c>
      <c r="AE809" s="12">
        <v>44532.489583333336</v>
      </c>
      <c r="AF809">
        <v>2793.3960000000002</v>
      </c>
      <c r="AG809" s="12">
        <v>44533.392361111109</v>
      </c>
      <c r="AH809" s="8">
        <v>2818.3919999999998</v>
      </c>
      <c r="AI809" s="13">
        <v>8.8999999999999999E-3</v>
      </c>
      <c r="AJ809">
        <v>11415.5</v>
      </c>
      <c r="AK809" s="13">
        <v>8.8999999999999999E-3</v>
      </c>
      <c r="AL809">
        <v>456.71129999999999</v>
      </c>
      <c r="AM809">
        <v>1275775.5</v>
      </c>
      <c r="AN809">
        <v>-3609706.95</v>
      </c>
      <c r="AO809">
        <v>49</v>
      </c>
      <c r="AP809">
        <v>232.97</v>
      </c>
      <c r="AQ809" s="13">
        <v>-5.0000000000000001E-4</v>
      </c>
      <c r="AR809" s="13">
        <v>1.2699999999999999E-2</v>
      </c>
      <c r="AS809" t="s">
        <v>572</v>
      </c>
      <c r="AU809" s="2">
        <v>44533</v>
      </c>
      <c r="AV809" t="s">
        <v>199</v>
      </c>
      <c r="AW809">
        <v>316.85000000000002</v>
      </c>
      <c r="AX809">
        <v>307.75</v>
      </c>
      <c r="AZ809" s="2">
        <f t="shared" si="84"/>
        <v>44532</v>
      </c>
      <c r="BA809" t="s">
        <v>146</v>
      </c>
      <c r="BB809">
        <v>2793.3960000000002</v>
      </c>
      <c r="BC809" s="8">
        <v>2818.3919999999998</v>
      </c>
      <c r="BE809" t="str">
        <f t="shared" si="85"/>
        <v>HDFC44532</v>
      </c>
      <c r="BF809">
        <v>1</v>
      </c>
      <c r="BH809" t="str">
        <f t="shared" si="86"/>
        <v>GSPL44533</v>
      </c>
      <c r="BI809">
        <v>1</v>
      </c>
      <c r="BL809" t="str">
        <f t="shared" si="87"/>
        <v>GSPL44533</v>
      </c>
      <c r="BM809">
        <v>1</v>
      </c>
      <c r="BN809">
        <f t="shared" si="88"/>
        <v>1</v>
      </c>
      <c r="BR809" t="str">
        <f t="shared" si="89"/>
        <v>HDFC44532</v>
      </c>
      <c r="BS809">
        <v>1</v>
      </c>
      <c r="BT809">
        <f t="shared" si="90"/>
        <v>1</v>
      </c>
      <c r="BY809" s="12"/>
      <c r="CA809" s="12"/>
      <c r="CC809" s="13"/>
      <c r="CE809" s="13"/>
      <c r="CK809" s="13"/>
      <c r="CL809" s="13"/>
    </row>
    <row r="810" spans="1:90" x14ac:dyDescent="0.45">
      <c r="A810">
        <v>4</v>
      </c>
      <c r="B810" s="2">
        <v>44533</v>
      </c>
      <c r="C810" s="2">
        <v>44536</v>
      </c>
      <c r="D810" t="s">
        <v>27</v>
      </c>
      <c r="E810" t="s">
        <v>182</v>
      </c>
      <c r="F810" t="s">
        <v>530</v>
      </c>
      <c r="G810">
        <v>1250</v>
      </c>
      <c r="H810">
        <v>7500</v>
      </c>
      <c r="I810">
        <v>6</v>
      </c>
      <c r="J810">
        <v>256.52499999999998</v>
      </c>
      <c r="K810">
        <v>1923937.4999999998</v>
      </c>
      <c r="L810">
        <v>253.65</v>
      </c>
      <c r="M810">
        <v>-21562.499999999785</v>
      </c>
      <c r="N810">
        <v>370.04353749999996</v>
      </c>
      <c r="O810">
        <v>-21932.543537499787</v>
      </c>
      <c r="P810">
        <v>1902375</v>
      </c>
      <c r="Q810" t="s">
        <v>93</v>
      </c>
      <c r="R810">
        <v>3</v>
      </c>
      <c r="S810">
        <v>2</v>
      </c>
      <c r="T810">
        <v>2</v>
      </c>
      <c r="U810">
        <v>0</v>
      </c>
      <c r="V810">
        <v>900</v>
      </c>
      <c r="W810">
        <v>300</v>
      </c>
      <c r="X810">
        <v>115500</v>
      </c>
      <c r="Y810">
        <v>92500</v>
      </c>
      <c r="Z810">
        <v>4000000</v>
      </c>
      <c r="AA810">
        <v>2</v>
      </c>
      <c r="AC810" t="s">
        <v>614</v>
      </c>
      <c r="AD810" t="s">
        <v>571</v>
      </c>
      <c r="AE810" s="12">
        <v>44532.489583333336</v>
      </c>
      <c r="AF810">
        <v>12.841010000000001</v>
      </c>
      <c r="AG810" s="12">
        <v>44533.392361111109</v>
      </c>
      <c r="AH810" s="8">
        <v>12.90516</v>
      </c>
      <c r="AI810" s="13">
        <v>5.0000000000000001E-3</v>
      </c>
      <c r="AJ810">
        <v>6373.41</v>
      </c>
      <c r="AK810" s="13">
        <v>5.0000000000000001E-3</v>
      </c>
      <c r="AL810">
        <v>99351.64</v>
      </c>
      <c r="AM810">
        <v>1275775.5</v>
      </c>
      <c r="AN810">
        <v>-3603333.54</v>
      </c>
      <c r="AO810">
        <v>49</v>
      </c>
      <c r="AP810">
        <v>130.07</v>
      </c>
      <c r="AQ810" s="13">
        <v>-3.0499999999999999E-2</v>
      </c>
      <c r="AR810" s="13">
        <v>2.41E-2</v>
      </c>
      <c r="AS810" t="s">
        <v>572</v>
      </c>
      <c r="AU810" s="2">
        <v>44533</v>
      </c>
      <c r="AV810" t="s">
        <v>182</v>
      </c>
      <c r="AW810">
        <v>256.52499999999998</v>
      </c>
      <c r="AX810">
        <v>253.65</v>
      </c>
      <c r="AZ810" s="2">
        <f t="shared" si="84"/>
        <v>44532</v>
      </c>
      <c r="BA810" t="s">
        <v>56</v>
      </c>
      <c r="BB810">
        <v>12.841010000000001</v>
      </c>
      <c r="BC810" s="8">
        <v>12.90516</v>
      </c>
      <c r="BE810" t="str">
        <f t="shared" si="85"/>
        <v>IDEA44532</v>
      </c>
      <c r="BF810">
        <v>1</v>
      </c>
      <c r="BH810" t="str">
        <f t="shared" si="86"/>
        <v>IEX44533</v>
      </c>
      <c r="BI810">
        <v>1</v>
      </c>
      <c r="BL810" t="str">
        <f t="shared" si="87"/>
        <v>IEX44533</v>
      </c>
      <c r="BM810">
        <v>1</v>
      </c>
      <c r="BN810">
        <f t="shared" si="88"/>
        <v>1</v>
      </c>
      <c r="BR810" t="str">
        <f t="shared" si="89"/>
        <v>IDEA44532</v>
      </c>
      <c r="BS810">
        <v>1</v>
      </c>
      <c r="BT810">
        <f t="shared" si="90"/>
        <v>1</v>
      </c>
      <c r="BY810" s="12"/>
      <c r="CA810" s="12"/>
      <c r="CC810" s="13"/>
      <c r="CE810" s="13"/>
      <c r="CK810" s="13"/>
      <c r="CL810" s="13"/>
    </row>
    <row r="811" spans="1:90" x14ac:dyDescent="0.45">
      <c r="A811">
        <v>5</v>
      </c>
      <c r="B811" s="2">
        <v>44533</v>
      </c>
      <c r="C811" s="2">
        <v>44536</v>
      </c>
      <c r="D811" t="s">
        <v>27</v>
      </c>
      <c r="E811" t="s">
        <v>187</v>
      </c>
      <c r="F811" t="s">
        <v>536</v>
      </c>
      <c r="G811">
        <v>4022</v>
      </c>
      <c r="H811">
        <v>8044</v>
      </c>
      <c r="I811">
        <v>2</v>
      </c>
      <c r="J811">
        <v>195.45</v>
      </c>
      <c r="K811">
        <v>1572199.7999999998</v>
      </c>
      <c r="L811">
        <v>191.6</v>
      </c>
      <c r="M811">
        <v>-30969.399999999954</v>
      </c>
      <c r="N811">
        <v>309.35741891999999</v>
      </c>
      <c r="O811">
        <v>-31278.757418919955</v>
      </c>
      <c r="P811">
        <v>1541230.4</v>
      </c>
      <c r="Q811" t="s">
        <v>93</v>
      </c>
      <c r="R811">
        <v>1</v>
      </c>
      <c r="S811">
        <v>0</v>
      </c>
      <c r="T811">
        <v>2</v>
      </c>
      <c r="U811">
        <v>0</v>
      </c>
      <c r="V811">
        <v>900</v>
      </c>
      <c r="W811">
        <v>300</v>
      </c>
      <c r="X811">
        <v>114000</v>
      </c>
      <c r="Y811">
        <v>92500</v>
      </c>
      <c r="Z811">
        <v>4000000</v>
      </c>
      <c r="AA811">
        <v>2</v>
      </c>
      <c r="AC811" t="s">
        <v>643</v>
      </c>
      <c r="AD811" t="s">
        <v>571</v>
      </c>
      <c r="AE811" s="12">
        <v>44532.493055555555</v>
      </c>
      <c r="AF811">
        <v>40.995370000000001</v>
      </c>
      <c r="AG811" s="12">
        <v>44533.392361111109</v>
      </c>
      <c r="AH811" s="8">
        <v>41.303519999999999</v>
      </c>
      <c r="AI811" s="13">
        <v>7.4999999999999997E-3</v>
      </c>
      <c r="AJ811">
        <v>9586.52</v>
      </c>
      <c r="AK811" s="13">
        <v>7.4999999999999997E-3</v>
      </c>
      <c r="AL811">
        <v>31109.93</v>
      </c>
      <c r="AM811">
        <v>1275362.8799999999</v>
      </c>
      <c r="AN811">
        <v>-3593747.01</v>
      </c>
      <c r="AO811">
        <v>48</v>
      </c>
      <c r="AP811">
        <v>199.72</v>
      </c>
      <c r="AQ811" s="13">
        <v>-1.3299999999999999E-2</v>
      </c>
      <c r="AR811" s="13">
        <v>1.84E-2</v>
      </c>
      <c r="AS811" t="s">
        <v>572</v>
      </c>
      <c r="AU811" s="2">
        <v>44533</v>
      </c>
      <c r="AV811" t="s">
        <v>187</v>
      </c>
      <c r="AW811">
        <v>195.45</v>
      </c>
      <c r="AX811">
        <v>191.6</v>
      </c>
      <c r="AZ811" s="2">
        <f t="shared" si="84"/>
        <v>44532</v>
      </c>
      <c r="BA811" t="s">
        <v>71</v>
      </c>
      <c r="BB811">
        <v>40.995370000000001</v>
      </c>
      <c r="BC811" s="8">
        <v>41.303519999999999</v>
      </c>
      <c r="BE811" t="str">
        <f t="shared" si="85"/>
        <v>GMRINFRA44532</v>
      </c>
      <c r="BF811">
        <v>1</v>
      </c>
      <c r="BH811" t="str">
        <f t="shared" si="86"/>
        <v>INDHOTEL44533</v>
      </c>
      <c r="BI811">
        <v>1</v>
      </c>
      <c r="BL811" t="str">
        <f t="shared" si="87"/>
        <v>INDHOTEL44533</v>
      </c>
      <c r="BM811">
        <v>1</v>
      </c>
      <c r="BN811">
        <f t="shared" si="88"/>
        <v>1</v>
      </c>
      <c r="BR811" t="str">
        <f t="shared" si="89"/>
        <v>GMRINFRA44532</v>
      </c>
      <c r="BS811">
        <v>1</v>
      </c>
      <c r="BT811">
        <f t="shared" si="90"/>
        <v>1</v>
      </c>
      <c r="BY811" s="12"/>
      <c r="CA811" s="12"/>
      <c r="CC811" s="13"/>
      <c r="CE811" s="13"/>
      <c r="CK811" s="13"/>
      <c r="CL811" s="13"/>
    </row>
    <row r="812" spans="1:90" x14ac:dyDescent="0.45">
      <c r="A812">
        <v>6</v>
      </c>
      <c r="B812" s="2">
        <v>44533</v>
      </c>
      <c r="C812" s="2">
        <v>44536</v>
      </c>
      <c r="D812" t="s">
        <v>27</v>
      </c>
      <c r="E812" t="s">
        <v>34</v>
      </c>
      <c r="F812" t="s">
        <v>479</v>
      </c>
      <c r="G812">
        <v>407</v>
      </c>
      <c r="H812">
        <v>1221</v>
      </c>
      <c r="I812">
        <v>3</v>
      </c>
      <c r="J812">
        <v>1465.75</v>
      </c>
      <c r="K812">
        <v>1789680.75</v>
      </c>
      <c r="L812">
        <v>1436.65</v>
      </c>
      <c r="M812">
        <v>-35531.099999999889</v>
      </c>
      <c r="N812">
        <v>345.58680784000001</v>
      </c>
      <c r="O812">
        <v>-35876.686807839891</v>
      </c>
      <c r="P812">
        <v>1754149.6500000001</v>
      </c>
      <c r="Q812" t="s">
        <v>93</v>
      </c>
      <c r="R812">
        <v>2</v>
      </c>
      <c r="S812">
        <v>1</v>
      </c>
      <c r="T812">
        <v>1</v>
      </c>
      <c r="U812">
        <v>0</v>
      </c>
      <c r="V812">
        <v>900</v>
      </c>
      <c r="W812">
        <v>300</v>
      </c>
      <c r="X812">
        <v>114500</v>
      </c>
      <c r="Y812">
        <v>92500</v>
      </c>
      <c r="Z812">
        <v>4000000</v>
      </c>
      <c r="AA812">
        <v>2</v>
      </c>
      <c r="AC812" t="s">
        <v>674</v>
      </c>
      <c r="AD812" t="s">
        <v>571</v>
      </c>
      <c r="AE812" s="12">
        <v>44533.486111111109</v>
      </c>
      <c r="AF812">
        <v>1463.181</v>
      </c>
      <c r="AG812" s="12">
        <v>44536.392361111109</v>
      </c>
      <c r="AH812" s="8">
        <v>1435.905</v>
      </c>
      <c r="AI812" s="13">
        <v>-1.8599999999999998E-2</v>
      </c>
      <c r="AJ812">
        <v>-23884.53</v>
      </c>
      <c r="AK812" s="13">
        <v>-1.8599999999999998E-2</v>
      </c>
      <c r="AL812">
        <v>875.66089999999997</v>
      </c>
      <c r="AM812">
        <v>1281250.6299999999</v>
      </c>
      <c r="AN812">
        <v>-3617631.54</v>
      </c>
      <c r="AO812">
        <v>50</v>
      </c>
      <c r="AP812">
        <v>-477.69</v>
      </c>
      <c r="AQ812" s="13">
        <v>-3.5999999999999997E-2</v>
      </c>
      <c r="AR812" s="13">
        <v>3.7000000000000002E-3</v>
      </c>
      <c r="AS812" t="s">
        <v>572</v>
      </c>
      <c r="AU812" s="2">
        <v>44533</v>
      </c>
      <c r="AV812" t="s">
        <v>34</v>
      </c>
      <c r="AW812">
        <v>1465.75</v>
      </c>
      <c r="AX812">
        <v>1436.65</v>
      </c>
      <c r="AZ812" s="2">
        <f t="shared" si="84"/>
        <v>44533</v>
      </c>
      <c r="BA812" t="s">
        <v>34</v>
      </c>
      <c r="BB812">
        <v>1463.181</v>
      </c>
      <c r="BC812" s="8">
        <v>1435.905</v>
      </c>
      <c r="BE812" t="str">
        <f t="shared" si="85"/>
        <v>PVR44533</v>
      </c>
      <c r="BF812">
        <v>1</v>
      </c>
      <c r="BH812" t="str">
        <f t="shared" si="86"/>
        <v>PVR44533</v>
      </c>
      <c r="BI812">
        <v>1</v>
      </c>
      <c r="BL812" t="str">
        <f t="shared" si="87"/>
        <v>PVR44533</v>
      </c>
      <c r="BM812">
        <v>1</v>
      </c>
      <c r="BN812">
        <f t="shared" si="88"/>
        <v>1</v>
      </c>
      <c r="BR812" t="str">
        <f t="shared" si="89"/>
        <v>PVR44533</v>
      </c>
      <c r="BS812">
        <v>1</v>
      </c>
      <c r="BT812">
        <f t="shared" si="90"/>
        <v>1</v>
      </c>
      <c r="BY812" s="12"/>
      <c r="CA812" s="12"/>
      <c r="CC812" s="13"/>
      <c r="CE812" s="13"/>
      <c r="CK812" s="13"/>
      <c r="CL812" s="13"/>
    </row>
    <row r="813" spans="1:90" x14ac:dyDescent="0.45">
      <c r="A813">
        <v>1</v>
      </c>
      <c r="B813" s="2">
        <v>44537</v>
      </c>
      <c r="C813" s="2">
        <v>44538</v>
      </c>
      <c r="D813" t="s">
        <v>27</v>
      </c>
      <c r="E813" t="s">
        <v>54</v>
      </c>
      <c r="F813" t="s">
        <v>425</v>
      </c>
      <c r="G813">
        <v>250</v>
      </c>
      <c r="H813">
        <v>500</v>
      </c>
      <c r="I813">
        <v>2</v>
      </c>
      <c r="J813">
        <v>3065.6</v>
      </c>
      <c r="K813">
        <v>1532800</v>
      </c>
      <c r="L813">
        <v>3087.75</v>
      </c>
      <c r="M813">
        <v>11075.000000000045</v>
      </c>
      <c r="N813">
        <v>307.92970500000007</v>
      </c>
      <c r="O813">
        <v>10767.070295000045</v>
      </c>
      <c r="P813">
        <v>1543875</v>
      </c>
      <c r="Q813" t="s">
        <v>93</v>
      </c>
      <c r="R813">
        <v>2</v>
      </c>
      <c r="S813">
        <v>1</v>
      </c>
      <c r="T813">
        <v>2</v>
      </c>
      <c r="U813">
        <v>0</v>
      </c>
      <c r="V813">
        <v>900</v>
      </c>
      <c r="W813">
        <v>300</v>
      </c>
      <c r="X813">
        <v>114500</v>
      </c>
      <c r="Y813">
        <v>92500</v>
      </c>
      <c r="Z813">
        <v>4000000</v>
      </c>
      <c r="AA813">
        <v>2</v>
      </c>
      <c r="AC813" t="s">
        <v>749</v>
      </c>
      <c r="AD813" t="s">
        <v>571</v>
      </c>
      <c r="AE813" s="12">
        <v>44533.486111111109</v>
      </c>
      <c r="AF813">
        <v>414.90730000000002</v>
      </c>
      <c r="AG813" s="12">
        <v>44536.395833333336</v>
      </c>
      <c r="AH813" s="8">
        <v>414.88470000000001</v>
      </c>
      <c r="AI813" s="13">
        <v>-1E-4</v>
      </c>
      <c r="AJ813">
        <v>-69.790000000000006</v>
      </c>
      <c r="AK813" s="13">
        <v>-1E-4</v>
      </c>
      <c r="AL813">
        <v>3088.04</v>
      </c>
      <c r="AM813">
        <v>1281250.6299999999</v>
      </c>
      <c r="AN813">
        <v>-3617701.33</v>
      </c>
      <c r="AO813">
        <v>51</v>
      </c>
      <c r="AP813">
        <v>-1.37</v>
      </c>
      <c r="AQ813" s="13">
        <v>-2.7900000000000001E-2</v>
      </c>
      <c r="AR813" s="13">
        <v>1.11E-2</v>
      </c>
      <c r="AS813" t="s">
        <v>572</v>
      </c>
      <c r="AU813" s="2">
        <v>44537</v>
      </c>
      <c r="AV813" t="s">
        <v>54</v>
      </c>
      <c r="AW813">
        <v>3065.6</v>
      </c>
      <c r="AX813">
        <v>3087.75</v>
      </c>
      <c r="AZ813" s="2">
        <f t="shared" si="84"/>
        <v>44533</v>
      </c>
      <c r="BA813" t="s">
        <v>198</v>
      </c>
      <c r="BB813">
        <v>414.90730000000002</v>
      </c>
      <c r="BC813" s="8">
        <v>414.88470000000001</v>
      </c>
      <c r="BE813" t="str">
        <f t="shared" si="85"/>
        <v>CHAMBLFERT44533</v>
      </c>
      <c r="BF813">
        <v>1</v>
      </c>
      <c r="BH813" t="str">
        <f t="shared" si="86"/>
        <v>TORNTPHARM44537</v>
      </c>
      <c r="BI813">
        <v>1</v>
      </c>
      <c r="BL813" t="str">
        <f t="shared" si="87"/>
        <v>TORNTPHARM44537</v>
      </c>
      <c r="BM813">
        <v>1</v>
      </c>
      <c r="BN813">
        <f t="shared" si="88"/>
        <v>1</v>
      </c>
      <c r="BR813" t="str">
        <f t="shared" si="89"/>
        <v>CHAMBLFERT44533</v>
      </c>
      <c r="BS813">
        <v>1</v>
      </c>
      <c r="BT813">
        <f t="shared" si="90"/>
        <v>1</v>
      </c>
      <c r="BY813" s="12"/>
      <c r="CA813" s="12"/>
      <c r="CC813" s="13"/>
      <c r="CE813" s="13"/>
      <c r="CK813" s="13"/>
      <c r="CL813" s="13"/>
    </row>
    <row r="814" spans="1:90" x14ac:dyDescent="0.45">
      <c r="A814">
        <v>1</v>
      </c>
      <c r="B814" s="2">
        <v>44538</v>
      </c>
      <c r="C814" s="2">
        <v>44539</v>
      </c>
      <c r="D814" t="s">
        <v>27</v>
      </c>
      <c r="E814" t="s">
        <v>200</v>
      </c>
      <c r="F814" t="s">
        <v>551</v>
      </c>
      <c r="G814">
        <v>250</v>
      </c>
      <c r="H814">
        <v>750</v>
      </c>
      <c r="I814">
        <v>3</v>
      </c>
      <c r="J814">
        <v>1915.25</v>
      </c>
      <c r="K814">
        <v>1436437.5</v>
      </c>
      <c r="L814">
        <v>1910.5</v>
      </c>
      <c r="M814">
        <v>-3562.5</v>
      </c>
      <c r="N814">
        <v>289.80133749999993</v>
      </c>
      <c r="O814">
        <v>-3852.3013375</v>
      </c>
      <c r="P814">
        <v>1432875</v>
      </c>
      <c r="Q814" t="s">
        <v>93</v>
      </c>
      <c r="R814">
        <v>1</v>
      </c>
      <c r="S814">
        <v>0</v>
      </c>
      <c r="T814">
        <v>1</v>
      </c>
      <c r="U814">
        <v>0</v>
      </c>
      <c r="V814">
        <v>900</v>
      </c>
      <c r="W814">
        <v>300</v>
      </c>
      <c r="X814">
        <v>114000</v>
      </c>
      <c r="Y814">
        <v>92500</v>
      </c>
      <c r="Z814">
        <v>4000000</v>
      </c>
      <c r="AA814">
        <v>2</v>
      </c>
      <c r="AC814" t="s">
        <v>682</v>
      </c>
      <c r="AD814" t="s">
        <v>571</v>
      </c>
      <c r="AE814" s="12">
        <v>44533.486111111109</v>
      </c>
      <c r="AF814">
        <v>2331.172</v>
      </c>
      <c r="AG814" s="12">
        <v>44536.395833333336</v>
      </c>
      <c r="AH814" s="8">
        <v>2312.0360000000001</v>
      </c>
      <c r="AI814" s="13">
        <v>-8.2000000000000007E-3</v>
      </c>
      <c r="AJ814">
        <v>-10517.46</v>
      </c>
      <c r="AK814" s="13">
        <v>-8.2000000000000007E-3</v>
      </c>
      <c r="AL814">
        <v>549.61649999999997</v>
      </c>
      <c r="AM814">
        <v>1281250.5</v>
      </c>
      <c r="AN814">
        <v>-3628218.79</v>
      </c>
      <c r="AO814">
        <v>51</v>
      </c>
      <c r="AP814">
        <v>-206.22</v>
      </c>
      <c r="AQ814" s="13">
        <v>-1.6899999999999998E-2</v>
      </c>
      <c r="AR814" s="13">
        <v>7.7999999999999996E-3</v>
      </c>
      <c r="AS814" t="s">
        <v>572</v>
      </c>
      <c r="AU814" s="2">
        <v>44538</v>
      </c>
      <c r="AV814" t="s">
        <v>200</v>
      </c>
      <c r="AW814">
        <v>1915.25</v>
      </c>
      <c r="AX814">
        <v>1910.5</v>
      </c>
      <c r="AZ814" s="2">
        <f t="shared" si="84"/>
        <v>44533</v>
      </c>
      <c r="BA814" t="s">
        <v>160</v>
      </c>
      <c r="BB814">
        <v>2331.172</v>
      </c>
      <c r="BC814" s="8">
        <v>2312.0360000000001</v>
      </c>
      <c r="BE814" t="str">
        <f t="shared" si="85"/>
        <v>DEEPAKNTR44533</v>
      </c>
      <c r="BF814">
        <v>1</v>
      </c>
      <c r="BH814" t="str">
        <f t="shared" si="86"/>
        <v>DALBHARAT44538</v>
      </c>
      <c r="BI814">
        <v>1</v>
      </c>
      <c r="BL814" t="str">
        <f t="shared" si="87"/>
        <v>DALBHARAT44538</v>
      </c>
      <c r="BM814">
        <v>1</v>
      </c>
      <c r="BN814">
        <f t="shared" si="88"/>
        <v>1</v>
      </c>
      <c r="BR814" t="str">
        <f t="shared" si="89"/>
        <v>DEEPAKNTR44533</v>
      </c>
      <c r="BS814">
        <v>1</v>
      </c>
      <c r="BT814">
        <f t="shared" si="90"/>
        <v>1</v>
      </c>
      <c r="BY814" s="12"/>
      <c r="CA814" s="12"/>
      <c r="CC814" s="13"/>
      <c r="CE814" s="13"/>
      <c r="CK814" s="13"/>
      <c r="CL814" s="13"/>
    </row>
    <row r="815" spans="1:90" x14ac:dyDescent="0.45">
      <c r="A815">
        <v>2</v>
      </c>
      <c r="B815" s="2">
        <v>44538</v>
      </c>
      <c r="C815" s="2">
        <v>44539</v>
      </c>
      <c r="D815" t="s">
        <v>27</v>
      </c>
      <c r="E815" t="s">
        <v>193</v>
      </c>
      <c r="F815" t="s">
        <v>543</v>
      </c>
      <c r="G815">
        <v>2300</v>
      </c>
      <c r="H815">
        <v>4600</v>
      </c>
      <c r="I815">
        <v>2</v>
      </c>
      <c r="J815">
        <v>269.60000000000002</v>
      </c>
      <c r="K815">
        <v>1240160</v>
      </c>
      <c r="L815">
        <v>269.2</v>
      </c>
      <c r="M815">
        <v>-1840.0000000001569</v>
      </c>
      <c r="N815">
        <v>256.80580800000001</v>
      </c>
      <c r="O815">
        <v>-2096.805808000157</v>
      </c>
      <c r="P815">
        <v>1238320</v>
      </c>
      <c r="Q815" t="s">
        <v>93</v>
      </c>
      <c r="R815">
        <v>1</v>
      </c>
      <c r="S815">
        <v>0</v>
      </c>
      <c r="T815">
        <v>1</v>
      </c>
      <c r="U815">
        <v>0</v>
      </c>
      <c r="V815">
        <v>900</v>
      </c>
      <c r="W815">
        <v>300</v>
      </c>
      <c r="X815">
        <v>114000</v>
      </c>
      <c r="Y815">
        <v>92500</v>
      </c>
      <c r="Z815">
        <v>4000000</v>
      </c>
      <c r="AA815">
        <v>2</v>
      </c>
      <c r="AC815" t="s">
        <v>762</v>
      </c>
      <c r="AD815" t="s">
        <v>571</v>
      </c>
      <c r="AE815" s="12">
        <v>44533.486111111109</v>
      </c>
      <c r="AF815">
        <v>317.00839999999999</v>
      </c>
      <c r="AG815" s="12">
        <v>44536.395833333336</v>
      </c>
      <c r="AH815" s="8">
        <v>306.89280000000002</v>
      </c>
      <c r="AI815" s="13">
        <v>-3.1899999999999998E-2</v>
      </c>
      <c r="AJ815">
        <v>-40884.15</v>
      </c>
      <c r="AK815" s="13">
        <v>-3.1899999999999998E-2</v>
      </c>
      <c r="AL815">
        <v>4041.6930000000002</v>
      </c>
      <c r="AM815">
        <v>1281250.6299999999</v>
      </c>
      <c r="AN815">
        <v>-3669102.94</v>
      </c>
      <c r="AO815">
        <v>51</v>
      </c>
      <c r="AP815">
        <v>-801.65</v>
      </c>
      <c r="AQ815" s="13">
        <v>-3.1899999999999998E-2</v>
      </c>
      <c r="AR815" s="13">
        <v>7.4999999999999997E-3</v>
      </c>
      <c r="AS815" t="s">
        <v>572</v>
      </c>
      <c r="AU815" s="2">
        <v>44538</v>
      </c>
      <c r="AV815" t="s">
        <v>193</v>
      </c>
      <c r="AW815">
        <v>269.60000000000002</v>
      </c>
      <c r="AX815">
        <v>269.2</v>
      </c>
      <c r="AZ815" s="2">
        <f t="shared" si="84"/>
        <v>44533</v>
      </c>
      <c r="BA815" t="s">
        <v>199</v>
      </c>
      <c r="BB815">
        <v>317.00839999999999</v>
      </c>
      <c r="BC815" s="8">
        <v>306.89280000000002</v>
      </c>
      <c r="BE815" t="str">
        <f t="shared" si="85"/>
        <v>GSPL44533</v>
      </c>
      <c r="BF815">
        <v>1</v>
      </c>
      <c r="BH815" t="str">
        <f t="shared" si="86"/>
        <v>DELTACORP44538</v>
      </c>
      <c r="BI815">
        <v>1</v>
      </c>
      <c r="BL815" t="str">
        <f t="shared" si="87"/>
        <v>DELTACORP44538</v>
      </c>
      <c r="BM815">
        <v>1</v>
      </c>
      <c r="BN815">
        <f t="shared" si="88"/>
        <v>1</v>
      </c>
      <c r="BR815" t="str">
        <f t="shared" si="89"/>
        <v>GSPL44533</v>
      </c>
      <c r="BS815">
        <v>1</v>
      </c>
      <c r="BT815">
        <f t="shared" si="90"/>
        <v>1</v>
      </c>
      <c r="BY815" s="12"/>
      <c r="CA815" s="12"/>
      <c r="CC815" s="13"/>
      <c r="CE815" s="13"/>
      <c r="CK815" s="13"/>
      <c r="CL815" s="13"/>
    </row>
    <row r="816" spans="1:90" x14ac:dyDescent="0.45">
      <c r="A816">
        <v>3</v>
      </c>
      <c r="B816" s="2">
        <v>44538</v>
      </c>
      <c r="C816" s="2">
        <v>44539</v>
      </c>
      <c r="D816" t="s">
        <v>27</v>
      </c>
      <c r="E816" t="s">
        <v>187</v>
      </c>
      <c r="F816" t="s">
        <v>536</v>
      </c>
      <c r="G816">
        <v>4022</v>
      </c>
      <c r="H816">
        <v>8044</v>
      </c>
      <c r="I816">
        <v>2</v>
      </c>
      <c r="J816">
        <v>204.15</v>
      </c>
      <c r="K816">
        <v>1642182.6</v>
      </c>
      <c r="L816">
        <v>202.67500000000001</v>
      </c>
      <c r="M816">
        <v>-11864.899999999954</v>
      </c>
      <c r="N816">
        <v>323.57892938000003</v>
      </c>
      <c r="O816">
        <v>-12188.478929379955</v>
      </c>
      <c r="P816">
        <v>1630317.7000000002</v>
      </c>
      <c r="Q816" t="s">
        <v>93</v>
      </c>
      <c r="R816">
        <v>1</v>
      </c>
      <c r="S816">
        <v>0</v>
      </c>
      <c r="T816">
        <v>2</v>
      </c>
      <c r="U816">
        <v>0</v>
      </c>
      <c r="V816">
        <v>900</v>
      </c>
      <c r="W816">
        <v>300</v>
      </c>
      <c r="X816">
        <v>114000</v>
      </c>
      <c r="Y816">
        <v>92500</v>
      </c>
      <c r="Z816">
        <v>4000000</v>
      </c>
      <c r="AA816">
        <v>2</v>
      </c>
      <c r="AC816" t="s">
        <v>737</v>
      </c>
      <c r="AD816" t="s">
        <v>571</v>
      </c>
      <c r="AE816" s="12">
        <v>44533.486111111109</v>
      </c>
      <c r="AF816">
        <v>195.4477</v>
      </c>
      <c r="AG816" s="12">
        <v>44536.395833333336</v>
      </c>
      <c r="AH816" s="8">
        <v>191.4084</v>
      </c>
      <c r="AI816" s="13">
        <v>-2.07E-2</v>
      </c>
      <c r="AJ816">
        <v>-26479.49</v>
      </c>
      <c r="AK816" s="13">
        <v>-2.07E-2</v>
      </c>
      <c r="AL816">
        <v>6555.4660000000003</v>
      </c>
      <c r="AM816">
        <v>1281250.6299999999</v>
      </c>
      <c r="AN816">
        <v>-3695582.43</v>
      </c>
      <c r="AO816">
        <v>51</v>
      </c>
      <c r="AP816">
        <v>-519.21</v>
      </c>
      <c r="AQ816" s="13">
        <v>-3.27E-2</v>
      </c>
      <c r="AR816" s="13">
        <v>6.1999999999999998E-3</v>
      </c>
      <c r="AS816" t="s">
        <v>572</v>
      </c>
      <c r="AU816" s="2">
        <v>44538</v>
      </c>
      <c r="AV816" t="s">
        <v>187</v>
      </c>
      <c r="AW816">
        <v>204.15</v>
      </c>
      <c r="AX816">
        <v>202.67500000000001</v>
      </c>
      <c r="AZ816" s="2">
        <f t="shared" si="84"/>
        <v>44533</v>
      </c>
      <c r="BA816" t="s">
        <v>187</v>
      </c>
      <c r="BB816">
        <v>195.4477</v>
      </c>
      <c r="BC816" s="8">
        <v>191.4084</v>
      </c>
      <c r="BE816" t="str">
        <f t="shared" si="85"/>
        <v>INDHOTEL44533</v>
      </c>
      <c r="BF816">
        <v>1</v>
      </c>
      <c r="BH816" t="str">
        <f t="shared" si="86"/>
        <v>INDHOTEL44538</v>
      </c>
      <c r="BI816">
        <v>1</v>
      </c>
      <c r="BL816" t="str">
        <f t="shared" si="87"/>
        <v>INDHOTEL44538</v>
      </c>
      <c r="BM816">
        <v>1</v>
      </c>
      <c r="BN816">
        <f t="shared" si="88"/>
        <v>1</v>
      </c>
      <c r="BR816" t="str">
        <f t="shared" si="89"/>
        <v>INDHOTEL44533</v>
      </c>
      <c r="BS816">
        <v>1</v>
      </c>
      <c r="BT816">
        <f t="shared" si="90"/>
        <v>1</v>
      </c>
      <c r="BY816" s="12"/>
      <c r="CA816" s="12"/>
      <c r="CC816" s="13"/>
      <c r="CE816" s="13"/>
      <c r="CK816" s="13"/>
      <c r="CL816" s="13"/>
    </row>
    <row r="817" spans="1:90" x14ac:dyDescent="0.45">
      <c r="A817">
        <v>4</v>
      </c>
      <c r="B817" s="2">
        <v>44538</v>
      </c>
      <c r="C817" s="2">
        <v>44539</v>
      </c>
      <c r="D817" t="s">
        <v>27</v>
      </c>
      <c r="E817" t="s">
        <v>38</v>
      </c>
      <c r="F817" t="s">
        <v>537</v>
      </c>
      <c r="G817">
        <v>350</v>
      </c>
      <c r="H817">
        <v>700</v>
      </c>
      <c r="I817">
        <v>2</v>
      </c>
      <c r="J817">
        <v>1711</v>
      </c>
      <c r="K817">
        <v>1197700</v>
      </c>
      <c r="L817">
        <v>1712.5250000000001</v>
      </c>
      <c r="M817">
        <v>1067.5000000000637</v>
      </c>
      <c r="N817">
        <v>249.98385050000002</v>
      </c>
      <c r="O817">
        <v>817.51614950006365</v>
      </c>
      <c r="P817">
        <v>1198767.5</v>
      </c>
      <c r="Q817" t="s">
        <v>93</v>
      </c>
      <c r="R817">
        <v>1</v>
      </c>
      <c r="S817">
        <v>0</v>
      </c>
      <c r="T817">
        <v>2</v>
      </c>
      <c r="U817">
        <v>0</v>
      </c>
      <c r="V817">
        <v>900</v>
      </c>
      <c r="W817">
        <v>300</v>
      </c>
      <c r="X817">
        <v>114000</v>
      </c>
      <c r="Y817">
        <v>92500</v>
      </c>
      <c r="Z817">
        <v>4000000</v>
      </c>
      <c r="AA817">
        <v>2</v>
      </c>
      <c r="AC817" t="s">
        <v>731</v>
      </c>
      <c r="AD817" t="s">
        <v>571</v>
      </c>
      <c r="AE817" s="12">
        <v>44533.489583333336</v>
      </c>
      <c r="AF817">
        <v>256.32810000000001</v>
      </c>
      <c r="AG817" s="12">
        <v>44536.395833333336</v>
      </c>
      <c r="AH817" s="8">
        <v>253.49619999999999</v>
      </c>
      <c r="AI817" s="13">
        <v>-1.0999999999999999E-2</v>
      </c>
      <c r="AJ817">
        <v>-14193.37</v>
      </c>
      <c r="AK817" s="13">
        <v>-1.0999999999999999E-2</v>
      </c>
      <c r="AL817">
        <v>5011.9610000000002</v>
      </c>
      <c r="AM817">
        <v>1284706.5</v>
      </c>
      <c r="AN817">
        <v>-3709775.8</v>
      </c>
      <c r="AO817">
        <v>50</v>
      </c>
      <c r="AP817">
        <v>-283.87</v>
      </c>
      <c r="AQ817" s="13">
        <v>-1.55E-2</v>
      </c>
      <c r="AR817" s="13">
        <v>1.04E-2</v>
      </c>
      <c r="AS817" t="s">
        <v>572</v>
      </c>
      <c r="AU817" s="2">
        <v>44538</v>
      </c>
      <c r="AV817" t="s">
        <v>38</v>
      </c>
      <c r="AW817">
        <v>1711</v>
      </c>
      <c r="AX817">
        <v>1712.5250000000001</v>
      </c>
      <c r="AZ817" s="2">
        <f t="shared" si="84"/>
        <v>44533</v>
      </c>
      <c r="BA817" t="s">
        <v>182</v>
      </c>
      <c r="BB817">
        <v>256.32810000000001</v>
      </c>
      <c r="BC817" s="8">
        <v>253.49619999999999</v>
      </c>
      <c r="BE817" t="str">
        <f t="shared" si="85"/>
        <v>IEX44533</v>
      </c>
      <c r="BF817">
        <v>1</v>
      </c>
      <c r="BH817" t="str">
        <f t="shared" si="86"/>
        <v>MCX44538</v>
      </c>
      <c r="BI817">
        <v>1</v>
      </c>
      <c r="BL817" t="str">
        <f t="shared" si="87"/>
        <v>MCX44538</v>
      </c>
      <c r="BM817">
        <v>1</v>
      </c>
      <c r="BN817">
        <f t="shared" si="88"/>
        <v>1</v>
      </c>
      <c r="BR817" t="str">
        <f t="shared" si="89"/>
        <v>IEX44533</v>
      </c>
      <c r="BS817">
        <v>1</v>
      </c>
      <c r="BT817">
        <f t="shared" si="90"/>
        <v>1</v>
      </c>
      <c r="BY817" s="12"/>
      <c r="CA817" s="12"/>
      <c r="CC817" s="13"/>
      <c r="CE817" s="13"/>
      <c r="CK817" s="13"/>
      <c r="CL817" s="13"/>
    </row>
    <row r="818" spans="1:90" x14ac:dyDescent="0.45">
      <c r="A818">
        <v>5</v>
      </c>
      <c r="B818" s="2">
        <v>44538</v>
      </c>
      <c r="C818" s="2">
        <v>44539</v>
      </c>
      <c r="D818" t="s">
        <v>27</v>
      </c>
      <c r="E818" t="s">
        <v>201</v>
      </c>
      <c r="F818" t="s">
        <v>552</v>
      </c>
      <c r="G818">
        <v>250</v>
      </c>
      <c r="H818">
        <v>750</v>
      </c>
      <c r="I818">
        <v>3</v>
      </c>
      <c r="J818">
        <v>1909.65</v>
      </c>
      <c r="K818">
        <v>1432237.5</v>
      </c>
      <c r="L818">
        <v>1902.91666667</v>
      </c>
      <c r="M818">
        <v>-5049.9999975000374</v>
      </c>
      <c r="N818">
        <v>288.90535500031149</v>
      </c>
      <c r="O818">
        <v>-5338.9053525003492</v>
      </c>
      <c r="P818">
        <v>1427187.5000025001</v>
      </c>
      <c r="Q818" t="s">
        <v>93</v>
      </c>
      <c r="R818">
        <v>2</v>
      </c>
      <c r="S818">
        <v>2</v>
      </c>
      <c r="T818">
        <v>1</v>
      </c>
      <c r="U818">
        <v>0</v>
      </c>
      <c r="V818">
        <v>900</v>
      </c>
      <c r="W818">
        <v>300</v>
      </c>
      <c r="X818">
        <v>115000</v>
      </c>
      <c r="Y818">
        <v>92500</v>
      </c>
      <c r="Z818">
        <v>4000000</v>
      </c>
      <c r="AA818">
        <v>2</v>
      </c>
      <c r="AC818" t="s">
        <v>621</v>
      </c>
      <c r="AD818" t="s">
        <v>571</v>
      </c>
      <c r="AE818" s="12">
        <v>44537.489583333336</v>
      </c>
      <c r="AF818">
        <v>3067.1149999999998</v>
      </c>
      <c r="AG818" s="12">
        <v>44538.395833333336</v>
      </c>
      <c r="AH818" s="8">
        <v>3086.0610000000001</v>
      </c>
      <c r="AI818" s="13">
        <v>6.1999999999999998E-3</v>
      </c>
      <c r="AJ818">
        <v>7771.12</v>
      </c>
      <c r="AK818" s="13">
        <v>6.1999999999999998E-3</v>
      </c>
      <c r="AL818">
        <v>410.1721</v>
      </c>
      <c r="AM818">
        <v>1258044.8799999999</v>
      </c>
      <c r="AN818">
        <v>-3702004.68</v>
      </c>
      <c r="AO818">
        <v>50</v>
      </c>
      <c r="AP818">
        <v>155.41999999999999</v>
      </c>
      <c r="AQ818" s="13">
        <v>-3.0999999999999999E-3</v>
      </c>
      <c r="AR818" s="13">
        <v>1.4200000000000001E-2</v>
      </c>
      <c r="AS818" t="s">
        <v>572</v>
      </c>
      <c r="AU818" s="2">
        <v>44538</v>
      </c>
      <c r="AV818" t="s">
        <v>201</v>
      </c>
      <c r="AW818">
        <v>1909.65</v>
      </c>
      <c r="AX818">
        <v>1902.91666667</v>
      </c>
      <c r="AZ818" s="2">
        <f t="shared" si="84"/>
        <v>44537</v>
      </c>
      <c r="BA818" t="s">
        <v>54</v>
      </c>
      <c r="BB818">
        <v>3067.1149999999998</v>
      </c>
      <c r="BC818" s="8">
        <v>3086.0610000000001</v>
      </c>
      <c r="BE818" t="str">
        <f t="shared" si="85"/>
        <v>TORNTPHARM44537</v>
      </c>
      <c r="BF818">
        <v>1</v>
      </c>
      <c r="BH818" t="str">
        <f t="shared" si="86"/>
        <v>WHIRLPOOL44538</v>
      </c>
      <c r="BI818">
        <v>1</v>
      </c>
      <c r="BL818" t="str">
        <f t="shared" si="87"/>
        <v>WHIRLPOOL44538</v>
      </c>
      <c r="BM818">
        <v>1</v>
      </c>
      <c r="BN818">
        <f t="shared" si="88"/>
        <v>1</v>
      </c>
      <c r="BR818" t="str">
        <f t="shared" si="89"/>
        <v>TORNTPHARM44537</v>
      </c>
      <c r="BS818">
        <v>1</v>
      </c>
      <c r="BT818">
        <f t="shared" si="90"/>
        <v>1</v>
      </c>
      <c r="BY818" s="12"/>
      <c r="CA818" s="12"/>
      <c r="CC818" s="13"/>
      <c r="CE818" s="13"/>
      <c r="CK818" s="13"/>
      <c r="CL818" s="13"/>
    </row>
    <row r="819" spans="1:90" x14ac:dyDescent="0.45">
      <c r="A819">
        <v>1</v>
      </c>
      <c r="B819" s="2">
        <v>44539</v>
      </c>
      <c r="C819" s="2">
        <v>44540</v>
      </c>
      <c r="D819" t="s">
        <v>27</v>
      </c>
      <c r="E819" t="s">
        <v>202</v>
      </c>
      <c r="F819" t="s">
        <v>553</v>
      </c>
      <c r="G819">
        <v>2600</v>
      </c>
      <c r="H819">
        <v>7800</v>
      </c>
      <c r="I819">
        <v>3</v>
      </c>
      <c r="J819">
        <v>179.05</v>
      </c>
      <c r="K819">
        <v>1396590</v>
      </c>
      <c r="L819">
        <v>176.65</v>
      </c>
      <c r="M819">
        <v>-18720.000000000044</v>
      </c>
      <c r="N819">
        <v>281.17051600000002</v>
      </c>
      <c r="O819">
        <v>-19001.170516000042</v>
      </c>
      <c r="P819">
        <v>1377870</v>
      </c>
      <c r="Q819" t="s">
        <v>93</v>
      </c>
      <c r="R819">
        <v>2</v>
      </c>
      <c r="S819">
        <v>2</v>
      </c>
      <c r="T819">
        <v>1</v>
      </c>
      <c r="U819">
        <v>0</v>
      </c>
      <c r="V819">
        <v>900</v>
      </c>
      <c r="W819">
        <v>300</v>
      </c>
      <c r="X819">
        <v>115000</v>
      </c>
      <c r="Y819">
        <v>92500</v>
      </c>
      <c r="Z819">
        <v>4000000</v>
      </c>
      <c r="AA819">
        <v>2</v>
      </c>
      <c r="AC819" t="s">
        <v>740</v>
      </c>
      <c r="AD819" t="s">
        <v>571</v>
      </c>
      <c r="AE819" s="12">
        <v>44538.486111111109</v>
      </c>
      <c r="AF819">
        <v>269.71809999999999</v>
      </c>
      <c r="AG819" s="12">
        <v>44539.392361111109</v>
      </c>
      <c r="AH819" s="8">
        <v>269.05950000000001</v>
      </c>
      <c r="AI819" s="13">
        <v>-2.3999999999999998E-3</v>
      </c>
      <c r="AJ819">
        <v>-3075.7</v>
      </c>
      <c r="AK819" s="13">
        <v>-2.3999999999999998E-3</v>
      </c>
      <c r="AL819">
        <v>4670.058</v>
      </c>
      <c r="AM819">
        <v>1259599.1299999999</v>
      </c>
      <c r="AN819">
        <v>-3705080.39</v>
      </c>
      <c r="AO819">
        <v>50</v>
      </c>
      <c r="AP819">
        <v>-61.51</v>
      </c>
      <c r="AQ819" s="13">
        <v>-4.3E-3</v>
      </c>
      <c r="AR819" s="13">
        <v>1.5900000000000001E-2</v>
      </c>
      <c r="AS819" t="s">
        <v>572</v>
      </c>
      <c r="AU819" s="2">
        <v>44539</v>
      </c>
      <c r="AV819" t="s">
        <v>202</v>
      </c>
      <c r="AW819">
        <v>179.05</v>
      </c>
      <c r="AX819">
        <v>176.65</v>
      </c>
      <c r="AZ819" s="2">
        <f t="shared" si="84"/>
        <v>44538</v>
      </c>
      <c r="BA819" t="s">
        <v>193</v>
      </c>
      <c r="BB819">
        <v>269.71809999999999</v>
      </c>
      <c r="BC819" s="8">
        <v>269.05950000000001</v>
      </c>
      <c r="BE819" t="str">
        <f t="shared" si="85"/>
        <v>DELTACORP44538</v>
      </c>
      <c r="BF819">
        <v>1</v>
      </c>
      <c r="BH819" t="str">
        <f t="shared" si="86"/>
        <v>FSL44539</v>
      </c>
      <c r="BI819">
        <v>1</v>
      </c>
      <c r="BL819" t="str">
        <f t="shared" si="87"/>
        <v>FSL44539</v>
      </c>
      <c r="BM819">
        <v>1</v>
      </c>
      <c r="BN819">
        <f t="shared" si="88"/>
        <v>1</v>
      </c>
      <c r="BR819" t="str">
        <f t="shared" si="89"/>
        <v>DELTACORP44538</v>
      </c>
      <c r="BS819">
        <v>1</v>
      </c>
      <c r="BT819">
        <f t="shared" si="90"/>
        <v>1</v>
      </c>
      <c r="BY819" s="12"/>
      <c r="CA819" s="12"/>
      <c r="CC819" s="13"/>
      <c r="CE819" s="13"/>
      <c r="CK819" s="13"/>
      <c r="CL819" s="13"/>
    </row>
    <row r="820" spans="1:90" x14ac:dyDescent="0.45">
      <c r="A820">
        <v>2</v>
      </c>
      <c r="B820" s="2">
        <v>44539</v>
      </c>
      <c r="C820" s="2">
        <v>44540</v>
      </c>
      <c r="D820" t="s">
        <v>27</v>
      </c>
      <c r="E820" t="s">
        <v>71</v>
      </c>
      <c r="F820" t="s">
        <v>445</v>
      </c>
      <c r="G820">
        <v>22500</v>
      </c>
      <c r="H820">
        <v>22500</v>
      </c>
      <c r="I820">
        <v>1</v>
      </c>
      <c r="J820">
        <v>44.35</v>
      </c>
      <c r="K820">
        <v>997875</v>
      </c>
      <c r="L820">
        <v>44.7</v>
      </c>
      <c r="M820">
        <v>7875.0000000000318</v>
      </c>
      <c r="N820">
        <v>217.02167500000004</v>
      </c>
      <c r="O820">
        <v>7657.9783250000319</v>
      </c>
      <c r="P820">
        <v>1005750.0000000001</v>
      </c>
      <c r="Q820" t="s">
        <v>93</v>
      </c>
      <c r="R820">
        <v>1</v>
      </c>
      <c r="S820">
        <v>0</v>
      </c>
      <c r="T820">
        <v>1</v>
      </c>
      <c r="U820">
        <v>0</v>
      </c>
      <c r="V820">
        <v>900</v>
      </c>
      <c r="W820">
        <v>300</v>
      </c>
      <c r="X820">
        <v>114000</v>
      </c>
      <c r="Y820">
        <v>92500</v>
      </c>
      <c r="Z820">
        <v>4000000</v>
      </c>
      <c r="AA820">
        <v>2</v>
      </c>
      <c r="AC820" t="s">
        <v>764</v>
      </c>
      <c r="AD820" t="s">
        <v>571</v>
      </c>
      <c r="AE820" s="12">
        <v>44538.493055555555</v>
      </c>
      <c r="AF820">
        <v>1910.6120000000001</v>
      </c>
      <c r="AG820" s="12">
        <v>44539.392361111109</v>
      </c>
      <c r="AH820" s="8">
        <v>1902.9480000000001</v>
      </c>
      <c r="AI820" s="13">
        <v>-4.0000000000000001E-3</v>
      </c>
      <c r="AJ820">
        <v>-5044.33</v>
      </c>
      <c r="AK820" s="13">
        <v>-4.0000000000000001E-3</v>
      </c>
      <c r="AL820">
        <v>658.18539999999996</v>
      </c>
      <c r="AM820">
        <v>1257537</v>
      </c>
      <c r="AN820">
        <v>-3710124.72</v>
      </c>
      <c r="AO820">
        <v>48</v>
      </c>
      <c r="AP820">
        <v>-105.09</v>
      </c>
      <c r="AQ820" s="13">
        <v>-1.4999999999999999E-2</v>
      </c>
      <c r="AR820" s="13">
        <v>6.1999999999999998E-3</v>
      </c>
      <c r="AS820" t="s">
        <v>572</v>
      </c>
      <c r="AU820" s="2">
        <v>44539</v>
      </c>
      <c r="AV820" t="s">
        <v>71</v>
      </c>
      <c r="AW820">
        <v>44.35</v>
      </c>
      <c r="AX820">
        <v>44.7</v>
      </c>
      <c r="AZ820" s="2">
        <f t="shared" si="84"/>
        <v>44538</v>
      </c>
      <c r="BA820" t="s">
        <v>201</v>
      </c>
      <c r="BB820">
        <v>1910.6120000000001</v>
      </c>
      <c r="BC820" s="8">
        <v>1902.9480000000001</v>
      </c>
      <c r="BE820" t="str">
        <f t="shared" si="85"/>
        <v>WHIRLPOOL44538</v>
      </c>
      <c r="BF820">
        <v>1</v>
      </c>
      <c r="BH820" t="str">
        <f t="shared" si="86"/>
        <v>GMRINFRA44539</v>
      </c>
      <c r="BI820">
        <v>1</v>
      </c>
      <c r="BL820" t="str">
        <f t="shared" si="87"/>
        <v>GMRINFRA44539</v>
      </c>
      <c r="BM820">
        <v>1</v>
      </c>
      <c r="BN820">
        <f t="shared" si="88"/>
        <v>1</v>
      </c>
      <c r="BR820" t="str">
        <f t="shared" si="89"/>
        <v>WHIRLPOOL44538</v>
      </c>
      <c r="BS820">
        <v>1</v>
      </c>
      <c r="BT820">
        <f t="shared" si="90"/>
        <v>1</v>
      </c>
      <c r="BY820" s="12"/>
      <c r="CA820" s="12"/>
      <c r="CC820" s="13"/>
      <c r="CE820" s="13"/>
      <c r="CK820" s="13"/>
      <c r="CL820" s="13"/>
    </row>
    <row r="821" spans="1:90" x14ac:dyDescent="0.45">
      <c r="A821">
        <v>3</v>
      </c>
      <c r="B821" s="2">
        <v>44539</v>
      </c>
      <c r="C821" s="2">
        <v>44540</v>
      </c>
      <c r="D821" t="s">
        <v>27</v>
      </c>
      <c r="E821" t="s">
        <v>56</v>
      </c>
      <c r="F821" t="s">
        <v>418</v>
      </c>
      <c r="G821">
        <v>70000</v>
      </c>
      <c r="H821">
        <v>70000</v>
      </c>
      <c r="I821">
        <v>1</v>
      </c>
      <c r="J821">
        <v>16.100000000000001</v>
      </c>
      <c r="K821">
        <v>1127000</v>
      </c>
      <c r="L821">
        <v>16.75</v>
      </c>
      <c r="M821">
        <v>45499.999999999898</v>
      </c>
      <c r="N821">
        <v>243.55770000000001</v>
      </c>
      <c r="O821">
        <v>45256.442299999901</v>
      </c>
      <c r="P821">
        <v>1172500</v>
      </c>
      <c r="Q821" t="s">
        <v>93</v>
      </c>
      <c r="R821">
        <v>1</v>
      </c>
      <c r="S821">
        <v>0</v>
      </c>
      <c r="T821">
        <v>1</v>
      </c>
      <c r="U821">
        <v>0</v>
      </c>
      <c r="V821">
        <v>900</v>
      </c>
      <c r="W821">
        <v>300</v>
      </c>
      <c r="X821">
        <v>114000</v>
      </c>
      <c r="Y821">
        <v>92500</v>
      </c>
      <c r="Z821">
        <v>4000000</v>
      </c>
      <c r="AA821">
        <v>2</v>
      </c>
      <c r="AC821" t="s">
        <v>738</v>
      </c>
      <c r="AD821" t="s">
        <v>571</v>
      </c>
      <c r="AE821" s="12">
        <v>44538.486111111109</v>
      </c>
      <c r="AF821">
        <v>1711.8710000000001</v>
      </c>
      <c r="AG821" s="12">
        <v>44539.395833333336</v>
      </c>
      <c r="AH821" s="8">
        <v>1710.787</v>
      </c>
      <c r="AI821" s="13">
        <v>-5.9999999999999995E-4</v>
      </c>
      <c r="AJ821">
        <v>-797.61</v>
      </c>
      <c r="AK821" s="13">
        <v>-5.9999999999999995E-4</v>
      </c>
      <c r="AL821">
        <v>735.80269999999996</v>
      </c>
      <c r="AM821">
        <v>1259599</v>
      </c>
      <c r="AN821">
        <v>-3710922.33</v>
      </c>
      <c r="AO821">
        <v>51</v>
      </c>
      <c r="AP821">
        <v>-15.64</v>
      </c>
      <c r="AQ821" s="13">
        <v>-9.7000000000000003E-3</v>
      </c>
      <c r="AR821" s="13">
        <v>3.0700000000000002E-2</v>
      </c>
      <c r="AS821" t="s">
        <v>572</v>
      </c>
      <c r="AU821" s="2">
        <v>44539</v>
      </c>
      <c r="AV821" t="s">
        <v>56</v>
      </c>
      <c r="AW821">
        <v>16.100000000000001</v>
      </c>
      <c r="AX821">
        <v>16.75</v>
      </c>
      <c r="AZ821" s="2">
        <f t="shared" si="84"/>
        <v>44538</v>
      </c>
      <c r="BA821" t="s">
        <v>38</v>
      </c>
      <c r="BB821">
        <v>1711.8710000000001</v>
      </c>
      <c r="BC821" s="8">
        <v>1710.787</v>
      </c>
      <c r="BE821" t="str">
        <f t="shared" si="85"/>
        <v>MCX44538</v>
      </c>
      <c r="BF821">
        <v>1</v>
      </c>
      <c r="BH821" t="str">
        <f t="shared" si="86"/>
        <v>IDEA44539</v>
      </c>
      <c r="BI821">
        <v>1</v>
      </c>
      <c r="BL821" t="str">
        <f t="shared" si="87"/>
        <v>IDEA44539</v>
      </c>
      <c r="BM821">
        <v>1</v>
      </c>
      <c r="BN821">
        <f t="shared" si="88"/>
        <v>1</v>
      </c>
      <c r="BR821" t="str">
        <f t="shared" si="89"/>
        <v>MCX44538</v>
      </c>
      <c r="BS821">
        <v>1</v>
      </c>
      <c r="BT821">
        <f t="shared" si="90"/>
        <v>1</v>
      </c>
      <c r="BY821" s="12"/>
      <c r="CA821" s="12"/>
      <c r="CC821" s="13"/>
      <c r="CE821" s="13"/>
      <c r="CK821" s="13"/>
      <c r="CL821" s="13"/>
    </row>
    <row r="822" spans="1:90" x14ac:dyDescent="0.45">
      <c r="A822">
        <v>4</v>
      </c>
      <c r="B822" s="2">
        <v>44539</v>
      </c>
      <c r="C822" s="2">
        <v>44540</v>
      </c>
      <c r="D822" t="s">
        <v>27</v>
      </c>
      <c r="E822" t="s">
        <v>156</v>
      </c>
      <c r="F822" t="s">
        <v>389</v>
      </c>
      <c r="G822">
        <v>2800</v>
      </c>
      <c r="H822">
        <v>5600</v>
      </c>
      <c r="I822">
        <v>2</v>
      </c>
      <c r="J822">
        <v>278.05</v>
      </c>
      <c r="K822">
        <v>1557080</v>
      </c>
      <c r="L822">
        <v>276.92500000000001</v>
      </c>
      <c r="M822">
        <v>-6300</v>
      </c>
      <c r="N822">
        <v>309.87295600000004</v>
      </c>
      <c r="O822">
        <v>-6609.8729560000002</v>
      </c>
      <c r="P822">
        <v>1550780</v>
      </c>
      <c r="Q822" t="s">
        <v>93</v>
      </c>
      <c r="R822">
        <v>1</v>
      </c>
      <c r="S822">
        <v>0</v>
      </c>
      <c r="T822">
        <v>2</v>
      </c>
      <c r="U822">
        <v>0</v>
      </c>
      <c r="V822">
        <v>900</v>
      </c>
      <c r="W822">
        <v>300</v>
      </c>
      <c r="X822">
        <v>114000</v>
      </c>
      <c r="Y822">
        <v>92500</v>
      </c>
      <c r="Z822">
        <v>4000000</v>
      </c>
      <c r="AA822">
        <v>2</v>
      </c>
      <c r="AC822" t="s">
        <v>763</v>
      </c>
      <c r="AD822" t="s">
        <v>571</v>
      </c>
      <c r="AE822" s="12">
        <v>44538.489583333336</v>
      </c>
      <c r="AF822">
        <v>1915.4960000000001</v>
      </c>
      <c r="AG822" s="12">
        <v>44539.395833333336</v>
      </c>
      <c r="AH822" s="8">
        <v>1908.5889999999999</v>
      </c>
      <c r="AI822" s="13">
        <v>-3.5999999999999999E-3</v>
      </c>
      <c r="AJ822">
        <v>-4536.57</v>
      </c>
      <c r="AK822" s="13">
        <v>-3.5999999999999999E-3</v>
      </c>
      <c r="AL822">
        <v>656.80709999999999</v>
      </c>
      <c r="AM822">
        <v>1258111.3799999999</v>
      </c>
      <c r="AN822">
        <v>-3715458.89</v>
      </c>
      <c r="AO822">
        <v>50</v>
      </c>
      <c r="AP822">
        <v>-90.73</v>
      </c>
      <c r="AQ822" s="13">
        <v>-9.4000000000000004E-3</v>
      </c>
      <c r="AR822" s="13">
        <v>6.7000000000000002E-3</v>
      </c>
      <c r="AS822" t="s">
        <v>572</v>
      </c>
      <c r="AU822" s="2">
        <v>44539</v>
      </c>
      <c r="AV822" t="s">
        <v>156</v>
      </c>
      <c r="AW822">
        <v>278.05</v>
      </c>
      <c r="AX822">
        <v>276.92500000000001</v>
      </c>
      <c r="AZ822" s="2">
        <f t="shared" si="84"/>
        <v>44538</v>
      </c>
      <c r="BA822" t="s">
        <v>200</v>
      </c>
      <c r="BB822">
        <v>1915.4960000000001</v>
      </c>
      <c r="BC822" s="8">
        <v>1908.5889999999999</v>
      </c>
      <c r="BE822" t="str">
        <f t="shared" si="85"/>
        <v>DALBHARAT44538</v>
      </c>
      <c r="BF822">
        <v>1</v>
      </c>
      <c r="BH822" t="str">
        <f t="shared" si="86"/>
        <v>INDUSTOWER44539</v>
      </c>
      <c r="BI822">
        <v>1</v>
      </c>
      <c r="BL822" t="str">
        <f t="shared" si="87"/>
        <v>INDUSTOWER44539</v>
      </c>
      <c r="BM822">
        <v>1</v>
      </c>
      <c r="BN822">
        <f t="shared" si="88"/>
        <v>1</v>
      </c>
      <c r="BR822" t="str">
        <f t="shared" si="89"/>
        <v>DALBHARAT44538</v>
      </c>
      <c r="BS822">
        <v>1</v>
      </c>
      <c r="BT822">
        <f t="shared" si="90"/>
        <v>1</v>
      </c>
      <c r="BY822" s="12"/>
      <c r="CA822" s="12"/>
      <c r="CC822" s="13"/>
      <c r="CE822" s="13"/>
      <c r="CK822" s="13"/>
      <c r="CL822" s="13"/>
    </row>
    <row r="823" spans="1:90" x14ac:dyDescent="0.45">
      <c r="A823">
        <v>1</v>
      </c>
      <c r="B823" s="2">
        <v>44540</v>
      </c>
      <c r="C823" s="2">
        <v>44543</v>
      </c>
      <c r="D823" t="s">
        <v>27</v>
      </c>
      <c r="E823" t="s">
        <v>63</v>
      </c>
      <c r="F823" t="s">
        <v>384</v>
      </c>
      <c r="G823">
        <v>500</v>
      </c>
      <c r="H823">
        <v>1000</v>
      </c>
      <c r="I823">
        <v>2</v>
      </c>
      <c r="J823">
        <v>1774.35</v>
      </c>
      <c r="K823">
        <v>1774350</v>
      </c>
      <c r="L823">
        <v>1756.1</v>
      </c>
      <c r="M823">
        <v>-18250</v>
      </c>
      <c r="N823">
        <v>345.14607000000007</v>
      </c>
      <c r="O823">
        <v>-18595.146069999999</v>
      </c>
      <c r="P823">
        <v>1756100</v>
      </c>
      <c r="Q823" t="s">
        <v>93</v>
      </c>
      <c r="R823">
        <v>1</v>
      </c>
      <c r="S823">
        <v>0</v>
      </c>
      <c r="T823">
        <v>2</v>
      </c>
      <c r="U823">
        <v>0</v>
      </c>
      <c r="V823">
        <v>900</v>
      </c>
      <c r="W823">
        <v>300</v>
      </c>
      <c r="X823">
        <v>114000</v>
      </c>
      <c r="Y823">
        <v>92500</v>
      </c>
      <c r="Z823">
        <v>4000000</v>
      </c>
      <c r="AA823">
        <v>2</v>
      </c>
      <c r="AC823" t="s">
        <v>737</v>
      </c>
      <c r="AD823" t="s">
        <v>571</v>
      </c>
      <c r="AE823" s="12">
        <v>44538.493055555555</v>
      </c>
      <c r="AF823">
        <v>204.95240000000001</v>
      </c>
      <c r="AG823" s="12">
        <v>44539.395833333336</v>
      </c>
      <c r="AH823" s="8">
        <v>202.4973</v>
      </c>
      <c r="AI823" s="13">
        <v>-1.2E-2</v>
      </c>
      <c r="AJ823">
        <v>-15063.88</v>
      </c>
      <c r="AK823" s="13">
        <v>-1.2E-2</v>
      </c>
      <c r="AL823">
        <v>6135.75</v>
      </c>
      <c r="AM823">
        <v>1257536.8799999999</v>
      </c>
      <c r="AN823">
        <v>-3730522.78</v>
      </c>
      <c r="AO823">
        <v>49</v>
      </c>
      <c r="AP823">
        <v>-307.43</v>
      </c>
      <c r="AQ823" s="13">
        <v>-1.4200000000000001E-2</v>
      </c>
      <c r="AR823" s="13">
        <v>2.0000000000000001E-4</v>
      </c>
      <c r="AS823" t="s">
        <v>572</v>
      </c>
      <c r="AU823" s="2">
        <v>44540</v>
      </c>
      <c r="AV823" t="s">
        <v>63</v>
      </c>
      <c r="AW823">
        <v>1774.35</v>
      </c>
      <c r="AX823">
        <v>1756.1</v>
      </c>
      <c r="AZ823" s="2">
        <f t="shared" si="84"/>
        <v>44538</v>
      </c>
      <c r="BA823" t="s">
        <v>187</v>
      </c>
      <c r="BB823">
        <v>204.95240000000001</v>
      </c>
      <c r="BC823" s="8">
        <v>202.4973</v>
      </c>
      <c r="BE823" t="str">
        <f t="shared" si="85"/>
        <v>INDHOTEL44538</v>
      </c>
      <c r="BF823">
        <v>1</v>
      </c>
      <c r="BH823" t="str">
        <f t="shared" si="86"/>
        <v>ADANIENT44540</v>
      </c>
      <c r="BI823">
        <v>1</v>
      </c>
      <c r="BL823" t="str">
        <f t="shared" si="87"/>
        <v>ADANIENT44540</v>
      </c>
      <c r="BM823">
        <v>1</v>
      </c>
      <c r="BN823">
        <f t="shared" si="88"/>
        <v>1</v>
      </c>
      <c r="BR823" t="str">
        <f t="shared" si="89"/>
        <v>INDHOTEL44538</v>
      </c>
      <c r="BS823">
        <v>1</v>
      </c>
      <c r="BT823">
        <f t="shared" si="90"/>
        <v>1</v>
      </c>
      <c r="BY823" s="12"/>
      <c r="CA823" s="12"/>
      <c r="CC823" s="13"/>
      <c r="CE823" s="13"/>
      <c r="CK823" s="13"/>
      <c r="CL823" s="13"/>
    </row>
    <row r="824" spans="1:90" x14ac:dyDescent="0.45">
      <c r="A824">
        <v>2</v>
      </c>
      <c r="B824" s="2">
        <v>44540</v>
      </c>
      <c r="C824" s="2">
        <v>44543</v>
      </c>
      <c r="D824" t="s">
        <v>27</v>
      </c>
      <c r="E824" t="s">
        <v>96</v>
      </c>
      <c r="F824" t="s">
        <v>493</v>
      </c>
      <c r="G824">
        <v>1150</v>
      </c>
      <c r="H824">
        <v>2300</v>
      </c>
      <c r="I824">
        <v>2</v>
      </c>
      <c r="J824">
        <v>532.25</v>
      </c>
      <c r="K824">
        <v>1224175</v>
      </c>
      <c r="L824">
        <v>541.70000000000005</v>
      </c>
      <c r="M824">
        <v>21735.000000000106</v>
      </c>
      <c r="N824">
        <v>257.03859100000005</v>
      </c>
      <c r="O824">
        <v>21477.961409000105</v>
      </c>
      <c r="P824">
        <v>1245910</v>
      </c>
      <c r="Q824" t="s">
        <v>93</v>
      </c>
      <c r="R824">
        <v>1</v>
      </c>
      <c r="S824">
        <v>0</v>
      </c>
      <c r="T824">
        <v>1</v>
      </c>
      <c r="U824">
        <v>0</v>
      </c>
      <c r="V824">
        <v>900</v>
      </c>
      <c r="W824">
        <v>300</v>
      </c>
      <c r="X824">
        <v>114000</v>
      </c>
      <c r="Y824">
        <v>92500</v>
      </c>
      <c r="Z824">
        <v>4000000</v>
      </c>
      <c r="AA824">
        <v>2</v>
      </c>
      <c r="AC824" t="s">
        <v>643</v>
      </c>
      <c r="AD824" t="s">
        <v>571</v>
      </c>
      <c r="AE824" s="12">
        <v>44539.486111111109</v>
      </c>
      <c r="AF824">
        <v>44.352820000000001</v>
      </c>
      <c r="AG824" s="12">
        <v>44540.392361111109</v>
      </c>
      <c r="AH824" s="8">
        <v>44.697189999999999</v>
      </c>
      <c r="AI824" s="13">
        <v>7.7999999999999996E-3</v>
      </c>
      <c r="AJ824">
        <v>9735.66</v>
      </c>
      <c r="AK824" s="13">
        <v>7.7999999999999996E-3</v>
      </c>
      <c r="AL824">
        <v>28270.93</v>
      </c>
      <c r="AM824">
        <v>1253895.5</v>
      </c>
      <c r="AN824">
        <v>-3720787.11</v>
      </c>
      <c r="AO824">
        <v>50</v>
      </c>
      <c r="AP824">
        <v>194.71</v>
      </c>
      <c r="AQ824" s="13">
        <v>-1.5800000000000002E-2</v>
      </c>
      <c r="AR824" s="13">
        <v>1.01E-2</v>
      </c>
      <c r="AS824" t="s">
        <v>572</v>
      </c>
      <c r="AU824" s="2">
        <v>44540</v>
      </c>
      <c r="AV824" t="s">
        <v>96</v>
      </c>
      <c r="AW824">
        <v>532.25</v>
      </c>
      <c r="AX824">
        <v>541.70000000000005</v>
      </c>
      <c r="AZ824" s="2">
        <f t="shared" si="84"/>
        <v>44539</v>
      </c>
      <c r="BA824" t="s">
        <v>71</v>
      </c>
      <c r="BB824">
        <v>44.352820000000001</v>
      </c>
      <c r="BC824" s="8">
        <v>44.697189999999999</v>
      </c>
      <c r="BE824" t="str">
        <f t="shared" si="85"/>
        <v>GMRINFRA44539</v>
      </c>
      <c r="BF824">
        <v>1</v>
      </c>
      <c r="BH824" t="str">
        <f t="shared" si="86"/>
        <v>GLENMARK44540</v>
      </c>
      <c r="BI824">
        <v>1</v>
      </c>
      <c r="BL824" t="str">
        <f t="shared" si="87"/>
        <v>GLENMARK44540</v>
      </c>
      <c r="BM824">
        <v>1</v>
      </c>
      <c r="BN824">
        <f t="shared" si="88"/>
        <v>1</v>
      </c>
      <c r="BR824" t="str">
        <f t="shared" si="89"/>
        <v>GMRINFRA44539</v>
      </c>
      <c r="BS824">
        <v>1</v>
      </c>
      <c r="BT824">
        <f t="shared" si="90"/>
        <v>1</v>
      </c>
      <c r="BY824" s="12"/>
      <c r="CA824" s="12"/>
      <c r="CC824" s="13"/>
      <c r="CE824" s="13"/>
      <c r="CK824" s="13"/>
      <c r="CL824" s="13"/>
    </row>
    <row r="825" spans="1:90" x14ac:dyDescent="0.45">
      <c r="A825">
        <v>3</v>
      </c>
      <c r="B825" s="2">
        <v>44540</v>
      </c>
      <c r="C825" s="2">
        <v>44543</v>
      </c>
      <c r="D825" t="s">
        <v>27</v>
      </c>
      <c r="E825" t="s">
        <v>190</v>
      </c>
      <c r="F825" t="s">
        <v>540</v>
      </c>
      <c r="G825">
        <v>700</v>
      </c>
      <c r="H825">
        <v>1400</v>
      </c>
      <c r="I825">
        <v>2</v>
      </c>
      <c r="J825">
        <v>900.9</v>
      </c>
      <c r="K825">
        <v>1261260</v>
      </c>
      <c r="L825">
        <v>904.25</v>
      </c>
      <c r="M825">
        <v>4690.0000000000318</v>
      </c>
      <c r="N825">
        <v>261.18956600000001</v>
      </c>
      <c r="O825">
        <v>4428.8104340000318</v>
      </c>
      <c r="P825">
        <v>1265950</v>
      </c>
      <c r="Q825" t="s">
        <v>93</v>
      </c>
      <c r="R825">
        <v>1</v>
      </c>
      <c r="S825">
        <v>0</v>
      </c>
      <c r="T825">
        <v>1</v>
      </c>
      <c r="U825">
        <v>0</v>
      </c>
      <c r="V825">
        <v>900</v>
      </c>
      <c r="W825">
        <v>300</v>
      </c>
      <c r="X825">
        <v>114000</v>
      </c>
      <c r="Y825">
        <v>92500</v>
      </c>
      <c r="Z825">
        <v>4000000</v>
      </c>
      <c r="AA825">
        <v>2</v>
      </c>
      <c r="AC825" t="s">
        <v>750</v>
      </c>
      <c r="AD825" t="s">
        <v>571</v>
      </c>
      <c r="AE825" s="12">
        <v>44539.493055555555</v>
      </c>
      <c r="AF825">
        <v>179.13149999999999</v>
      </c>
      <c r="AG825" s="12">
        <v>44540.392361111109</v>
      </c>
      <c r="AH825" s="8">
        <v>176.66159999999999</v>
      </c>
      <c r="AI825" s="13">
        <v>-1.38E-2</v>
      </c>
      <c r="AJ825">
        <v>-17303.82</v>
      </c>
      <c r="AK825" s="13">
        <v>-1.38E-2</v>
      </c>
      <c r="AL825">
        <v>7005.88</v>
      </c>
      <c r="AM825">
        <v>1254974</v>
      </c>
      <c r="AN825">
        <v>-3738090.94</v>
      </c>
      <c r="AO825">
        <v>48</v>
      </c>
      <c r="AP825">
        <v>-360.5</v>
      </c>
      <c r="AQ825" s="13">
        <v>-1.8599999999999998E-2</v>
      </c>
      <c r="AR825" s="13">
        <v>9.5999999999999992E-3</v>
      </c>
      <c r="AS825" t="s">
        <v>572</v>
      </c>
      <c r="AU825" s="2">
        <v>44540</v>
      </c>
      <c r="AV825" t="s">
        <v>190</v>
      </c>
      <c r="AW825">
        <v>900.9</v>
      </c>
      <c r="AX825">
        <v>904.25</v>
      </c>
      <c r="AZ825" s="2">
        <f t="shared" si="84"/>
        <v>44539</v>
      </c>
      <c r="BA825" t="s">
        <v>202</v>
      </c>
      <c r="BB825">
        <v>179.13149999999999</v>
      </c>
      <c r="BC825" s="8">
        <v>176.66159999999999</v>
      </c>
      <c r="BE825" t="str">
        <f t="shared" si="85"/>
        <v>FSL44539</v>
      </c>
      <c r="BF825">
        <v>1</v>
      </c>
      <c r="BH825" t="str">
        <f t="shared" si="86"/>
        <v>OBEROIRLTY44540</v>
      </c>
      <c r="BI825">
        <v>1</v>
      </c>
      <c r="BL825" t="str">
        <f t="shared" si="87"/>
        <v>OBEROIRLTY44540</v>
      </c>
      <c r="BM825">
        <v>1</v>
      </c>
      <c r="BN825">
        <f t="shared" si="88"/>
        <v>1</v>
      </c>
      <c r="BR825" t="str">
        <f t="shared" si="89"/>
        <v>FSL44539</v>
      </c>
      <c r="BS825">
        <v>1</v>
      </c>
      <c r="BT825">
        <f t="shared" si="90"/>
        <v>1</v>
      </c>
      <c r="BY825" s="12"/>
      <c r="CA825" s="12"/>
      <c r="CC825" s="13"/>
      <c r="CE825" s="13"/>
      <c r="CK825" s="13"/>
      <c r="CL825" s="13"/>
    </row>
    <row r="826" spans="1:90" x14ac:dyDescent="0.45">
      <c r="A826">
        <v>4</v>
      </c>
      <c r="B826" s="2">
        <v>44540</v>
      </c>
      <c r="C826" s="2">
        <v>44543</v>
      </c>
      <c r="D826" t="s">
        <v>27</v>
      </c>
      <c r="E826" t="s">
        <v>36</v>
      </c>
      <c r="F826" t="s">
        <v>424</v>
      </c>
      <c r="G826">
        <v>275</v>
      </c>
      <c r="H826">
        <v>550</v>
      </c>
      <c r="I826">
        <v>2</v>
      </c>
      <c r="J826">
        <v>2468.35</v>
      </c>
      <c r="K826">
        <v>1357592.5</v>
      </c>
      <c r="L826">
        <v>2477.0749999999998</v>
      </c>
      <c r="M826">
        <v>4798.74999999995</v>
      </c>
      <c r="N826">
        <v>277.50257525000001</v>
      </c>
      <c r="O826">
        <v>4521.2474247499504</v>
      </c>
      <c r="P826">
        <v>1362391.25</v>
      </c>
      <c r="Q826" t="s">
        <v>93</v>
      </c>
      <c r="R826">
        <v>2</v>
      </c>
      <c r="S826">
        <v>2</v>
      </c>
      <c r="T826">
        <v>1</v>
      </c>
      <c r="U826">
        <v>0</v>
      </c>
      <c r="V826">
        <v>900</v>
      </c>
      <c r="W826">
        <v>300</v>
      </c>
      <c r="X826">
        <v>115000</v>
      </c>
      <c r="Y826">
        <v>92500</v>
      </c>
      <c r="Z826">
        <v>4000000</v>
      </c>
      <c r="AA826">
        <v>2</v>
      </c>
      <c r="AC826" t="s">
        <v>614</v>
      </c>
      <c r="AD826" t="s">
        <v>571</v>
      </c>
      <c r="AE826" s="12">
        <v>44539.486111111109</v>
      </c>
      <c r="AF826">
        <v>16.09272</v>
      </c>
      <c r="AG826" s="12">
        <v>44540.395833333336</v>
      </c>
      <c r="AH826" s="8">
        <v>16.683299999999999</v>
      </c>
      <c r="AI826" s="13">
        <v>3.6700000000000003E-2</v>
      </c>
      <c r="AJ826">
        <v>46016.18</v>
      </c>
      <c r="AK826" s="13">
        <v>3.6700000000000003E-2</v>
      </c>
      <c r="AL826">
        <v>77916.94</v>
      </c>
      <c r="AM826">
        <v>1253895.5</v>
      </c>
      <c r="AN826">
        <v>-3692074.75</v>
      </c>
      <c r="AO826">
        <v>51</v>
      </c>
      <c r="AP826">
        <v>902.28</v>
      </c>
      <c r="AQ826" s="13">
        <v>-2.7000000000000001E-3</v>
      </c>
      <c r="AR826" s="13">
        <v>4.7100000000000003E-2</v>
      </c>
      <c r="AS826" t="s">
        <v>572</v>
      </c>
      <c r="AU826" s="2">
        <v>44540</v>
      </c>
      <c r="AV826" t="s">
        <v>36</v>
      </c>
      <c r="AW826">
        <v>2468.35</v>
      </c>
      <c r="AX826">
        <v>2477.0749999999998</v>
      </c>
      <c r="AZ826" s="2">
        <f t="shared" si="84"/>
        <v>44539</v>
      </c>
      <c r="BA826" t="s">
        <v>56</v>
      </c>
      <c r="BB826">
        <v>16.09272</v>
      </c>
      <c r="BC826" s="8">
        <v>16.683299999999999</v>
      </c>
      <c r="BE826" t="str">
        <f t="shared" si="85"/>
        <v>IDEA44539</v>
      </c>
      <c r="BF826">
        <v>1</v>
      </c>
      <c r="BH826" t="str">
        <f t="shared" si="86"/>
        <v>SIEMENS44540</v>
      </c>
      <c r="BI826">
        <v>1</v>
      </c>
      <c r="BL826" t="str">
        <f t="shared" si="87"/>
        <v>SIEMENS44540</v>
      </c>
      <c r="BM826">
        <v>1</v>
      </c>
      <c r="BN826">
        <f t="shared" si="88"/>
        <v>1</v>
      </c>
      <c r="BR826" t="str">
        <f t="shared" si="89"/>
        <v>IDEA44539</v>
      </c>
      <c r="BS826">
        <v>1</v>
      </c>
      <c r="BT826">
        <f t="shared" si="90"/>
        <v>1</v>
      </c>
      <c r="BY826" s="12"/>
      <c r="CA826" s="12"/>
      <c r="CC826" s="13"/>
      <c r="CE826" s="13"/>
      <c r="CK826" s="13"/>
      <c r="CL826" s="13"/>
    </row>
    <row r="827" spans="1:90" x14ac:dyDescent="0.45">
      <c r="A827">
        <v>1</v>
      </c>
      <c r="B827" s="2">
        <v>44543</v>
      </c>
      <c r="C827" s="2">
        <v>44544</v>
      </c>
      <c r="D827" t="s">
        <v>27</v>
      </c>
      <c r="E827" t="s">
        <v>197</v>
      </c>
      <c r="F827" t="s">
        <v>547</v>
      </c>
      <c r="G827">
        <v>1300</v>
      </c>
      <c r="H827">
        <v>2600</v>
      </c>
      <c r="I827">
        <v>2</v>
      </c>
      <c r="J827">
        <v>508.6</v>
      </c>
      <c r="K827">
        <v>1322360</v>
      </c>
      <c r="L827">
        <v>508.85</v>
      </c>
      <c r="M827">
        <v>650</v>
      </c>
      <c r="N827">
        <v>271.02430200000003</v>
      </c>
      <c r="O827">
        <v>378.97569799999997</v>
      </c>
      <c r="P827">
        <v>1323010</v>
      </c>
      <c r="Q827" t="s">
        <v>93</v>
      </c>
      <c r="R827">
        <v>2</v>
      </c>
      <c r="S827">
        <v>1</v>
      </c>
      <c r="T827">
        <v>1</v>
      </c>
      <c r="U827">
        <v>0</v>
      </c>
      <c r="V827">
        <v>900</v>
      </c>
      <c r="W827">
        <v>300</v>
      </c>
      <c r="X827">
        <v>103000</v>
      </c>
      <c r="Y827">
        <v>92500</v>
      </c>
      <c r="Z827">
        <v>4000000</v>
      </c>
      <c r="AA827">
        <v>2</v>
      </c>
      <c r="AC827" t="s">
        <v>586</v>
      </c>
      <c r="AD827" t="s">
        <v>571</v>
      </c>
      <c r="AE827" s="12">
        <v>44539.486111111109</v>
      </c>
      <c r="AF827">
        <v>278.18900000000002</v>
      </c>
      <c r="AG827" s="12">
        <v>44540.395833333336</v>
      </c>
      <c r="AH827" s="8">
        <v>276.9228</v>
      </c>
      <c r="AI827" s="13">
        <v>-4.5999999999999999E-3</v>
      </c>
      <c r="AJ827">
        <v>-5707.21</v>
      </c>
      <c r="AK827" s="13">
        <v>-4.5999999999999999E-3</v>
      </c>
      <c r="AL827">
        <v>4507.3509999999997</v>
      </c>
      <c r="AM827">
        <v>1253895.5</v>
      </c>
      <c r="AN827">
        <v>-3697781.96</v>
      </c>
      <c r="AO827">
        <v>51</v>
      </c>
      <c r="AP827">
        <v>-111.91</v>
      </c>
      <c r="AQ827" s="13">
        <v>-1.11E-2</v>
      </c>
      <c r="AR827" s="13">
        <v>8.5000000000000006E-3</v>
      </c>
      <c r="AS827" t="s">
        <v>572</v>
      </c>
      <c r="AU827" s="2">
        <v>44543</v>
      </c>
      <c r="AV827" t="s">
        <v>197</v>
      </c>
      <c r="AW827">
        <v>508.6</v>
      </c>
      <c r="AX827">
        <v>508.85</v>
      </c>
      <c r="AZ827" s="2">
        <f t="shared" si="84"/>
        <v>44539</v>
      </c>
      <c r="BA827" t="s">
        <v>156</v>
      </c>
      <c r="BB827">
        <v>278.18900000000002</v>
      </c>
      <c r="BC827" s="8">
        <v>276.9228</v>
      </c>
      <c r="BE827" t="str">
        <f t="shared" si="85"/>
        <v>INDUSTOWER44539</v>
      </c>
      <c r="BF827">
        <v>1</v>
      </c>
      <c r="BH827" t="str">
        <f t="shared" si="86"/>
        <v>BSOFT44543</v>
      </c>
      <c r="BI827">
        <v>1</v>
      </c>
      <c r="BL827" t="str">
        <f t="shared" si="87"/>
        <v>BSOFT44543</v>
      </c>
      <c r="BM827">
        <v>1</v>
      </c>
      <c r="BN827">
        <f t="shared" si="88"/>
        <v>1</v>
      </c>
      <c r="BR827" t="str">
        <f t="shared" si="89"/>
        <v>INDUSTOWER44539</v>
      </c>
      <c r="BS827">
        <v>1</v>
      </c>
      <c r="BT827">
        <f t="shared" si="90"/>
        <v>1</v>
      </c>
      <c r="BY827" s="12"/>
      <c r="CA827" s="12"/>
      <c r="CC827" s="13"/>
      <c r="CE827" s="13"/>
      <c r="CK827" s="13"/>
      <c r="CL827" s="13"/>
    </row>
    <row r="828" spans="1:90" x14ac:dyDescent="0.45">
      <c r="A828">
        <v>2</v>
      </c>
      <c r="B828" s="2">
        <v>44543</v>
      </c>
      <c r="C828" s="2">
        <v>44544</v>
      </c>
      <c r="D828" t="s">
        <v>27</v>
      </c>
      <c r="E828" t="s">
        <v>153</v>
      </c>
      <c r="F828" t="s">
        <v>428</v>
      </c>
      <c r="G828">
        <v>100</v>
      </c>
      <c r="H828">
        <v>300</v>
      </c>
      <c r="I828">
        <v>3</v>
      </c>
      <c r="J828">
        <v>5566.1</v>
      </c>
      <c r="K828">
        <v>1669830</v>
      </c>
      <c r="L828">
        <v>5439.9</v>
      </c>
      <c r="M828">
        <v>-37860.000000000218</v>
      </c>
      <c r="N828">
        <v>325.01787999999999</v>
      </c>
      <c r="O828">
        <v>-38185.017880000218</v>
      </c>
      <c r="P828">
        <v>1631970</v>
      </c>
      <c r="Q828" t="s">
        <v>93</v>
      </c>
      <c r="R828">
        <v>2</v>
      </c>
      <c r="S828">
        <v>1</v>
      </c>
      <c r="T828">
        <v>1</v>
      </c>
      <c r="U828">
        <v>0</v>
      </c>
      <c r="V828">
        <v>900</v>
      </c>
      <c r="W828">
        <v>300</v>
      </c>
      <c r="X828">
        <v>103000</v>
      </c>
      <c r="Y828">
        <v>92500</v>
      </c>
      <c r="Z828">
        <v>4000000</v>
      </c>
      <c r="AA828">
        <v>2</v>
      </c>
      <c r="AC828" t="s">
        <v>743</v>
      </c>
      <c r="AD828" t="s">
        <v>571</v>
      </c>
      <c r="AE828" s="12">
        <v>44540.486111111109</v>
      </c>
      <c r="AF828">
        <v>901.35050000000001</v>
      </c>
      <c r="AG828" s="12">
        <v>44543.392361111109</v>
      </c>
      <c r="AH828" s="8">
        <v>903.44809999999995</v>
      </c>
      <c r="AI828" s="13">
        <v>2.3E-3</v>
      </c>
      <c r="AJ828">
        <v>2933.27</v>
      </c>
      <c r="AK828" s="13">
        <v>2.3E-3</v>
      </c>
      <c r="AL828">
        <v>1398.395</v>
      </c>
      <c r="AM828">
        <v>1260443.5</v>
      </c>
      <c r="AN828">
        <v>-3694848.69</v>
      </c>
      <c r="AO828">
        <v>50</v>
      </c>
      <c r="AP828">
        <v>58.67</v>
      </c>
      <c r="AQ828" s="13">
        <v>-1.66E-2</v>
      </c>
      <c r="AR828" s="13">
        <v>1.83E-2</v>
      </c>
      <c r="AS828" t="s">
        <v>572</v>
      </c>
      <c r="AU828" s="2">
        <v>44543</v>
      </c>
      <c r="AV828" t="s">
        <v>153</v>
      </c>
      <c r="AW828">
        <v>5566.1</v>
      </c>
      <c r="AX828">
        <v>5439.9</v>
      </c>
      <c r="AZ828" s="2">
        <f t="shared" si="84"/>
        <v>44540</v>
      </c>
      <c r="BA828" t="s">
        <v>190</v>
      </c>
      <c r="BB828">
        <v>901.35050000000001</v>
      </c>
      <c r="BC828" s="8">
        <v>903.44809999999995</v>
      </c>
      <c r="BE828" t="str">
        <f t="shared" si="85"/>
        <v>OBEROIRLTY44540</v>
      </c>
      <c r="BF828">
        <v>1</v>
      </c>
      <c r="BH828" t="str">
        <f t="shared" si="86"/>
        <v>COFORGE44543</v>
      </c>
      <c r="BI828">
        <v>1</v>
      </c>
      <c r="BL828" t="str">
        <f t="shared" si="87"/>
        <v>COFORGE44543</v>
      </c>
      <c r="BM828">
        <v>1</v>
      </c>
      <c r="BN828">
        <f t="shared" si="88"/>
        <v>1</v>
      </c>
      <c r="BR828" t="str">
        <f t="shared" si="89"/>
        <v>OBEROIRLTY44540</v>
      </c>
      <c r="BS828">
        <v>1</v>
      </c>
      <c r="BT828">
        <f t="shared" si="90"/>
        <v>1</v>
      </c>
      <c r="BY828" s="12"/>
      <c r="CA828" s="12"/>
      <c r="CC828" s="13"/>
      <c r="CE828" s="13"/>
      <c r="CK828" s="13"/>
      <c r="CL828" s="13"/>
    </row>
    <row r="829" spans="1:90" x14ac:dyDescent="0.45">
      <c r="A829">
        <v>3</v>
      </c>
      <c r="B829" s="2">
        <v>44543</v>
      </c>
      <c r="C829" s="2">
        <v>44544</v>
      </c>
      <c r="D829" t="s">
        <v>27</v>
      </c>
      <c r="E829" t="s">
        <v>170</v>
      </c>
      <c r="F829" t="s">
        <v>482</v>
      </c>
      <c r="G829">
        <v>325</v>
      </c>
      <c r="H829">
        <v>325</v>
      </c>
      <c r="I829">
        <v>1</v>
      </c>
      <c r="J829">
        <v>3270.95</v>
      </c>
      <c r="K829">
        <v>1063058.75</v>
      </c>
      <c r="L829">
        <v>3196.95</v>
      </c>
      <c r="M829">
        <v>-24050</v>
      </c>
      <c r="N829">
        <v>224.07291049999998</v>
      </c>
      <c r="O829">
        <v>-24274.072910499999</v>
      </c>
      <c r="P829">
        <v>1039008.7499999999</v>
      </c>
      <c r="Q829" t="s">
        <v>93</v>
      </c>
      <c r="R829">
        <v>1</v>
      </c>
      <c r="S829">
        <v>0</v>
      </c>
      <c r="T829">
        <v>1</v>
      </c>
      <c r="U829">
        <v>0</v>
      </c>
      <c r="V829">
        <v>900</v>
      </c>
      <c r="W829">
        <v>300</v>
      </c>
      <c r="X829">
        <v>102500</v>
      </c>
      <c r="Y829">
        <v>92500</v>
      </c>
      <c r="Z829">
        <v>4000000</v>
      </c>
      <c r="AA829">
        <v>2</v>
      </c>
      <c r="AC829" t="s">
        <v>620</v>
      </c>
      <c r="AD829" t="s">
        <v>571</v>
      </c>
      <c r="AE829" s="12">
        <v>44540.493055555555</v>
      </c>
      <c r="AF829">
        <v>2469.5839999999998</v>
      </c>
      <c r="AG829" s="12">
        <v>44543.392361111109</v>
      </c>
      <c r="AH829" s="8">
        <v>2477.5610000000001</v>
      </c>
      <c r="AI829" s="13">
        <v>3.2000000000000002E-3</v>
      </c>
      <c r="AJ829">
        <v>4068.46</v>
      </c>
      <c r="AK829" s="13">
        <v>3.2000000000000002E-3</v>
      </c>
      <c r="AL829">
        <v>510.02330000000001</v>
      </c>
      <c r="AM829">
        <v>1259545.6299999999</v>
      </c>
      <c r="AN829">
        <v>-3690780.23</v>
      </c>
      <c r="AO829">
        <v>48</v>
      </c>
      <c r="AP829">
        <v>84.76</v>
      </c>
      <c r="AQ829" s="13">
        <v>-8.6999999999999994E-3</v>
      </c>
      <c r="AR829" s="13">
        <v>4.7999999999999996E-3</v>
      </c>
      <c r="AS829" t="s">
        <v>572</v>
      </c>
      <c r="AU829" s="2">
        <v>44543</v>
      </c>
      <c r="AV829" t="s">
        <v>170</v>
      </c>
      <c r="AW829">
        <v>3270.95</v>
      </c>
      <c r="AX829">
        <v>3196.95</v>
      </c>
      <c r="AZ829" s="2">
        <f t="shared" si="84"/>
        <v>44540</v>
      </c>
      <c r="BA829" t="s">
        <v>36</v>
      </c>
      <c r="BB829">
        <v>2469.5839999999998</v>
      </c>
      <c r="BC829" s="8">
        <v>2477.5610000000001</v>
      </c>
      <c r="BE829" t="str">
        <f t="shared" si="85"/>
        <v>SIEMENS44540</v>
      </c>
      <c r="BF829">
        <v>1</v>
      </c>
      <c r="BH829" t="str">
        <f t="shared" si="86"/>
        <v>MPHASIS44543</v>
      </c>
      <c r="BI829">
        <v>1</v>
      </c>
      <c r="BL829" t="str">
        <f t="shared" si="87"/>
        <v>MPHASIS44543</v>
      </c>
      <c r="BM829">
        <v>1</v>
      </c>
      <c r="BN829">
        <f t="shared" si="88"/>
        <v>1</v>
      </c>
      <c r="BR829" t="str">
        <f t="shared" si="89"/>
        <v>SIEMENS44540</v>
      </c>
      <c r="BS829">
        <v>1</v>
      </c>
      <c r="BT829">
        <f t="shared" si="90"/>
        <v>1</v>
      </c>
      <c r="BY829" s="12"/>
      <c r="CA829" s="12"/>
      <c r="CC829" s="13"/>
      <c r="CE829" s="13"/>
      <c r="CK829" s="13"/>
      <c r="CL829" s="13"/>
    </row>
    <row r="830" spans="1:90" x14ac:dyDescent="0.45">
      <c r="A830">
        <v>4</v>
      </c>
      <c r="B830" s="2">
        <v>44543</v>
      </c>
      <c r="C830" s="2">
        <v>44544</v>
      </c>
      <c r="D830" t="s">
        <v>27</v>
      </c>
      <c r="E830" t="s">
        <v>67</v>
      </c>
      <c r="F830" t="s">
        <v>401</v>
      </c>
      <c r="G830">
        <v>275</v>
      </c>
      <c r="H830">
        <v>550</v>
      </c>
      <c r="I830">
        <v>2</v>
      </c>
      <c r="J830">
        <v>2798.45</v>
      </c>
      <c r="K830">
        <v>1539147.5</v>
      </c>
      <c r="L830">
        <v>2667.15</v>
      </c>
      <c r="M830">
        <v>-72214.999999999854</v>
      </c>
      <c r="N830">
        <v>298.62576800000005</v>
      </c>
      <c r="O830">
        <v>-72513.625767999853</v>
      </c>
      <c r="P830">
        <v>1466932.5</v>
      </c>
      <c r="Q830" t="s">
        <v>93</v>
      </c>
      <c r="R830">
        <v>1</v>
      </c>
      <c r="S830">
        <v>0</v>
      </c>
      <c r="T830">
        <v>1</v>
      </c>
      <c r="U830">
        <v>0</v>
      </c>
      <c r="V830">
        <v>900</v>
      </c>
      <c r="W830">
        <v>300</v>
      </c>
      <c r="X830">
        <v>102500</v>
      </c>
      <c r="Y830">
        <v>92500</v>
      </c>
      <c r="Z830">
        <v>4000000</v>
      </c>
      <c r="AA830">
        <v>2</v>
      </c>
      <c r="AC830" t="s">
        <v>579</v>
      </c>
      <c r="AD830" t="s">
        <v>571</v>
      </c>
      <c r="AE830" s="12">
        <v>44540.486111111109</v>
      </c>
      <c r="AF830">
        <v>1775.2719999999999</v>
      </c>
      <c r="AG830" s="12">
        <v>44543.395833333336</v>
      </c>
      <c r="AH830" s="8">
        <v>1755.2429999999999</v>
      </c>
      <c r="AI830" s="13">
        <v>-1.1299999999999999E-2</v>
      </c>
      <c r="AJ830">
        <v>-14220.6</v>
      </c>
      <c r="AK830" s="13">
        <v>-1.1299999999999999E-2</v>
      </c>
      <c r="AL830">
        <v>710.00030000000004</v>
      </c>
      <c r="AM830">
        <v>1260443.5</v>
      </c>
      <c r="AN830">
        <v>-3705000.83</v>
      </c>
      <c r="AO830">
        <v>51</v>
      </c>
      <c r="AP830">
        <v>-278.83999999999997</v>
      </c>
      <c r="AQ830" s="13">
        <v>-2.0899999999999998E-2</v>
      </c>
      <c r="AR830" s="13">
        <v>5.9999999999999995E-4</v>
      </c>
      <c r="AS830" t="s">
        <v>572</v>
      </c>
      <c r="AU830" s="2">
        <v>44543</v>
      </c>
      <c r="AV830" t="s">
        <v>67</v>
      </c>
      <c r="AW830">
        <v>2798.45</v>
      </c>
      <c r="AX830">
        <v>2667.15</v>
      </c>
      <c r="AZ830" s="2">
        <f t="shared" si="84"/>
        <v>44540</v>
      </c>
      <c r="BA830" t="s">
        <v>63</v>
      </c>
      <c r="BB830">
        <v>1775.2719999999999</v>
      </c>
      <c r="BC830" s="8">
        <v>1755.2429999999999</v>
      </c>
      <c r="BE830" t="str">
        <f t="shared" si="85"/>
        <v>ADANIENT44540</v>
      </c>
      <c r="BF830">
        <v>1</v>
      </c>
      <c r="BH830" t="str">
        <f t="shared" si="86"/>
        <v>PEL44543</v>
      </c>
      <c r="BI830">
        <v>1</v>
      </c>
      <c r="BL830" t="str">
        <f t="shared" si="87"/>
        <v>PEL44543</v>
      </c>
      <c r="BM830">
        <v>1</v>
      </c>
      <c r="BN830">
        <f t="shared" si="88"/>
        <v>1</v>
      </c>
      <c r="BR830" t="str">
        <f t="shared" si="89"/>
        <v>ADANIENT44540</v>
      </c>
      <c r="BS830">
        <v>1</v>
      </c>
      <c r="BT830">
        <f t="shared" si="90"/>
        <v>1</v>
      </c>
      <c r="BY830" s="12"/>
      <c r="CA830" s="12"/>
      <c r="CC830" s="13"/>
      <c r="CE830" s="13"/>
      <c r="CK830" s="13"/>
      <c r="CL830" s="13"/>
    </row>
    <row r="831" spans="1:90" x14ac:dyDescent="0.45">
      <c r="A831">
        <v>5</v>
      </c>
      <c r="B831" s="2">
        <v>44543</v>
      </c>
      <c r="C831" s="2">
        <v>44544</v>
      </c>
      <c r="D831" t="s">
        <v>27</v>
      </c>
      <c r="E831" t="s">
        <v>36</v>
      </c>
      <c r="F831" t="s">
        <v>424</v>
      </c>
      <c r="G831">
        <v>275</v>
      </c>
      <c r="H831">
        <v>550</v>
      </c>
      <c r="I831">
        <v>2</v>
      </c>
      <c r="J831">
        <v>2573.8000000000002</v>
      </c>
      <c r="K831">
        <v>1415590</v>
      </c>
      <c r="L831">
        <v>2531.4499999999998</v>
      </c>
      <c r="M831">
        <v>-23292.5000000002</v>
      </c>
      <c r="N831">
        <v>283.81558249999995</v>
      </c>
      <c r="O831">
        <v>-23576.3155825002</v>
      </c>
      <c r="P831">
        <v>1392297.5</v>
      </c>
      <c r="Q831" t="s">
        <v>93</v>
      </c>
      <c r="R831">
        <v>1</v>
      </c>
      <c r="S831">
        <v>0</v>
      </c>
      <c r="T831">
        <v>1</v>
      </c>
      <c r="U831">
        <v>0</v>
      </c>
      <c r="V831">
        <v>900</v>
      </c>
      <c r="W831">
        <v>300</v>
      </c>
      <c r="X831">
        <v>102500</v>
      </c>
      <c r="Y831">
        <v>92500</v>
      </c>
      <c r="Z831">
        <v>4000000</v>
      </c>
      <c r="AA831">
        <v>2</v>
      </c>
      <c r="AC831" t="s">
        <v>690</v>
      </c>
      <c r="AD831" t="s">
        <v>571</v>
      </c>
      <c r="AE831" s="12">
        <v>44540.486111111109</v>
      </c>
      <c r="AF831">
        <v>532.50750000000005</v>
      </c>
      <c r="AG831" s="12">
        <v>44543.395833333336</v>
      </c>
      <c r="AH831" s="8">
        <v>540.95849999999996</v>
      </c>
      <c r="AI831" s="13">
        <v>1.5900000000000001E-2</v>
      </c>
      <c r="AJ831">
        <v>20003.490000000002</v>
      </c>
      <c r="AK831" s="13">
        <v>1.5900000000000001E-2</v>
      </c>
      <c r="AL831">
        <v>2366.9969999999998</v>
      </c>
      <c r="AM831">
        <v>1260443.6299999999</v>
      </c>
      <c r="AN831">
        <v>-3684997.34</v>
      </c>
      <c r="AO831">
        <v>51</v>
      </c>
      <c r="AP831">
        <v>392.23</v>
      </c>
      <c r="AQ831" s="13">
        <v>-1.17E-2</v>
      </c>
      <c r="AR831" s="13">
        <v>1.8800000000000001E-2</v>
      </c>
      <c r="AS831" t="s">
        <v>572</v>
      </c>
      <c r="AU831" s="2">
        <v>44543</v>
      </c>
      <c r="AV831" t="s">
        <v>36</v>
      </c>
      <c r="AW831">
        <v>2573.8000000000002</v>
      </c>
      <c r="AX831">
        <v>2531.4499999999998</v>
      </c>
      <c r="AZ831" s="2">
        <f t="shared" si="84"/>
        <v>44540</v>
      </c>
      <c r="BA831" t="s">
        <v>96</v>
      </c>
      <c r="BB831">
        <v>532.50750000000005</v>
      </c>
      <c r="BC831" s="8">
        <v>540.95849999999996</v>
      </c>
      <c r="BE831" t="str">
        <f t="shared" si="85"/>
        <v>GLENMARK44540</v>
      </c>
      <c r="BF831">
        <v>1</v>
      </c>
      <c r="BH831" t="str">
        <f t="shared" si="86"/>
        <v>SIEMENS44543</v>
      </c>
      <c r="BI831">
        <v>1</v>
      </c>
      <c r="BL831" t="str">
        <f t="shared" si="87"/>
        <v>SIEMENS44543</v>
      </c>
      <c r="BM831">
        <v>1</v>
      </c>
      <c r="BN831">
        <f t="shared" si="88"/>
        <v>1</v>
      </c>
      <c r="BR831" t="str">
        <f t="shared" si="89"/>
        <v>GLENMARK44540</v>
      </c>
      <c r="BS831">
        <v>1</v>
      </c>
      <c r="BT831">
        <f t="shared" si="90"/>
        <v>1</v>
      </c>
      <c r="BY831" s="12"/>
      <c r="CA831" s="12"/>
      <c r="CC831" s="13"/>
      <c r="CE831" s="13"/>
      <c r="CK831" s="13"/>
      <c r="CL831" s="13"/>
    </row>
    <row r="832" spans="1:90" x14ac:dyDescent="0.45">
      <c r="A832">
        <v>6</v>
      </c>
      <c r="B832" s="2">
        <v>44543</v>
      </c>
      <c r="C832" s="2">
        <v>44544</v>
      </c>
      <c r="D832" t="s">
        <v>27</v>
      </c>
      <c r="E832" t="s">
        <v>180</v>
      </c>
      <c r="F832" t="s">
        <v>525</v>
      </c>
      <c r="G832">
        <v>675</v>
      </c>
      <c r="H832">
        <v>3375</v>
      </c>
      <c r="I832">
        <v>5</v>
      </c>
      <c r="J832">
        <v>486.08</v>
      </c>
      <c r="K832">
        <v>1640520</v>
      </c>
      <c r="L832">
        <v>497.7</v>
      </c>
      <c r="M832">
        <v>39217.500000000015</v>
      </c>
      <c r="N832">
        <v>329.66248450000001</v>
      </c>
      <c r="O832">
        <v>38887.837515500018</v>
      </c>
      <c r="P832">
        <v>1679737.5</v>
      </c>
      <c r="Q832" t="s">
        <v>93</v>
      </c>
      <c r="R832">
        <v>2</v>
      </c>
      <c r="S832">
        <v>1</v>
      </c>
      <c r="T832">
        <v>1</v>
      </c>
      <c r="U832">
        <v>0</v>
      </c>
      <c r="V832">
        <v>900</v>
      </c>
      <c r="W832">
        <v>300</v>
      </c>
      <c r="X832">
        <v>103000</v>
      </c>
      <c r="Y832">
        <v>92500</v>
      </c>
      <c r="Z832">
        <v>4000000</v>
      </c>
      <c r="AA832">
        <v>2</v>
      </c>
      <c r="AC832" t="s">
        <v>586</v>
      </c>
      <c r="AD832" t="s">
        <v>571</v>
      </c>
      <c r="AE832" s="12">
        <v>44540.489583333336</v>
      </c>
      <c r="AF832">
        <v>274.53719999999998</v>
      </c>
      <c r="AG832" s="12">
        <v>44543.395833333336</v>
      </c>
      <c r="AH832" s="8">
        <v>274.3254</v>
      </c>
      <c r="AI832" s="13">
        <v>-8.0000000000000004E-4</v>
      </c>
      <c r="AJ832">
        <v>-971.59</v>
      </c>
      <c r="AK832" s="13">
        <v>-8.0000000000000004E-4</v>
      </c>
      <c r="AL832">
        <v>4587.2790000000005</v>
      </c>
      <c r="AM832">
        <v>1259378.6299999999</v>
      </c>
      <c r="AN832">
        <v>-3685968.92</v>
      </c>
      <c r="AO832">
        <v>50</v>
      </c>
      <c r="AP832">
        <v>-19.43</v>
      </c>
      <c r="AQ832" s="13">
        <v>-7.1000000000000004E-3</v>
      </c>
      <c r="AR832" s="13">
        <v>7.4999999999999997E-3</v>
      </c>
      <c r="AS832" t="s">
        <v>572</v>
      </c>
      <c r="AU832" s="2">
        <v>44543</v>
      </c>
      <c r="AV832" t="s">
        <v>180</v>
      </c>
      <c r="AW832">
        <v>486.08</v>
      </c>
      <c r="AX832">
        <v>497.7</v>
      </c>
      <c r="AZ832" s="2">
        <f t="shared" si="84"/>
        <v>44540</v>
      </c>
      <c r="BA832" t="s">
        <v>156</v>
      </c>
      <c r="BB832">
        <v>274.53719999999998</v>
      </c>
      <c r="BC832" s="8">
        <v>274.3254</v>
      </c>
      <c r="BE832" t="str">
        <f t="shared" si="85"/>
        <v>INDUSTOWER44540</v>
      </c>
      <c r="BF832">
        <v>1</v>
      </c>
      <c r="BH832" t="str">
        <f t="shared" si="86"/>
        <v>STAR44543</v>
      </c>
      <c r="BI832">
        <v>1</v>
      </c>
      <c r="BL832" t="str">
        <f t="shared" si="87"/>
        <v>STAR44543</v>
      </c>
      <c r="BM832">
        <v>1</v>
      </c>
      <c r="BN832">
        <f t="shared" si="88"/>
        <v>1</v>
      </c>
      <c r="BR832" t="str">
        <f t="shared" si="89"/>
        <v>INDUSTOWER44540</v>
      </c>
      <c r="BS832">
        <v>1</v>
      </c>
      <c r="BT832" t="str">
        <f t="shared" si="90"/>
        <v>ERROR</v>
      </c>
      <c r="BY832" s="12"/>
      <c r="CA832" s="12"/>
      <c r="CC832" s="13"/>
      <c r="CE832" s="13"/>
      <c r="CK832" s="13"/>
      <c r="CL832" s="13"/>
    </row>
    <row r="833" spans="1:90" x14ac:dyDescent="0.45">
      <c r="A833">
        <v>1</v>
      </c>
      <c r="B833" s="2">
        <v>44544</v>
      </c>
      <c r="C833" s="2">
        <v>44545</v>
      </c>
      <c r="D833" t="s">
        <v>27</v>
      </c>
      <c r="E833" t="s">
        <v>177</v>
      </c>
      <c r="F833" t="s">
        <v>517</v>
      </c>
      <c r="G833">
        <v>2600</v>
      </c>
      <c r="H833">
        <v>5200</v>
      </c>
      <c r="I833">
        <v>2</v>
      </c>
      <c r="J833">
        <v>281</v>
      </c>
      <c r="K833">
        <v>1461200</v>
      </c>
      <c r="L833">
        <v>290.27499999999998</v>
      </c>
      <c r="M833">
        <v>48229.999999999884</v>
      </c>
      <c r="N833">
        <v>300.44449800000001</v>
      </c>
      <c r="O833">
        <v>47929.555501999886</v>
      </c>
      <c r="P833">
        <v>1509429.9999999998</v>
      </c>
      <c r="Q833" t="s">
        <v>93</v>
      </c>
      <c r="R833">
        <v>1</v>
      </c>
      <c r="S833">
        <v>0</v>
      </c>
      <c r="T833">
        <v>2</v>
      </c>
      <c r="U833">
        <v>0</v>
      </c>
      <c r="V833">
        <v>900</v>
      </c>
      <c r="W833">
        <v>300</v>
      </c>
      <c r="X833">
        <v>114000</v>
      </c>
      <c r="Y833">
        <v>92500</v>
      </c>
      <c r="Z833">
        <v>4000000</v>
      </c>
      <c r="AA833">
        <v>2</v>
      </c>
      <c r="AC833" t="s">
        <v>677</v>
      </c>
      <c r="AD833" t="s">
        <v>571</v>
      </c>
      <c r="AE833" s="12">
        <v>44543.434027777781</v>
      </c>
      <c r="AF833">
        <v>3272.5810000000001</v>
      </c>
      <c r="AG833" s="12">
        <v>44544.392361111109</v>
      </c>
      <c r="AH833" s="8">
        <v>3195.3919999999998</v>
      </c>
      <c r="AI833" s="13">
        <v>-2.3599999999999999E-2</v>
      </c>
      <c r="AJ833">
        <v>-29785.279999999999</v>
      </c>
      <c r="AK833" s="13">
        <v>-2.3599999999999999E-2</v>
      </c>
      <c r="AL833">
        <v>385.87470000000002</v>
      </c>
      <c r="AM833">
        <v>1262806.25</v>
      </c>
      <c r="AN833">
        <v>-3715754.21</v>
      </c>
      <c r="AO833">
        <v>65</v>
      </c>
      <c r="AP833">
        <v>-458.24</v>
      </c>
      <c r="AQ833" s="13">
        <v>-2.92E-2</v>
      </c>
      <c r="AR833" s="13">
        <v>3.3999999999999998E-3</v>
      </c>
      <c r="AS833" t="s">
        <v>572</v>
      </c>
      <c r="AU833" s="2">
        <v>44544</v>
      </c>
      <c r="AV833" t="s">
        <v>177</v>
      </c>
      <c r="AW833">
        <v>281</v>
      </c>
      <c r="AX833">
        <v>290.27499999999998</v>
      </c>
      <c r="AZ833" s="2">
        <f t="shared" si="84"/>
        <v>44543</v>
      </c>
      <c r="BA833" t="s">
        <v>170</v>
      </c>
      <c r="BB833">
        <v>3272.5810000000001</v>
      </c>
      <c r="BC833" s="8">
        <v>3195.3919999999998</v>
      </c>
      <c r="BE833" t="str">
        <f t="shared" si="85"/>
        <v>MPHASIS44543</v>
      </c>
      <c r="BF833">
        <v>1</v>
      </c>
      <c r="BH833" t="str">
        <f t="shared" si="86"/>
        <v>ABFRL44544</v>
      </c>
      <c r="BI833">
        <v>1</v>
      </c>
      <c r="BL833" t="str">
        <f t="shared" si="87"/>
        <v>ABFRL44544</v>
      </c>
      <c r="BM833">
        <v>1</v>
      </c>
      <c r="BN833">
        <f t="shared" si="88"/>
        <v>1</v>
      </c>
      <c r="BR833" t="str">
        <f t="shared" si="89"/>
        <v>MPHASIS44543</v>
      </c>
      <c r="BS833">
        <v>1</v>
      </c>
      <c r="BT833">
        <f t="shared" si="90"/>
        <v>1</v>
      </c>
      <c r="BY833" s="12"/>
      <c r="CA833" s="12"/>
      <c r="CC833" s="13"/>
      <c r="CE833" s="13"/>
      <c r="CK833" s="13"/>
      <c r="CL833" s="13"/>
    </row>
    <row r="834" spans="1:90" x14ac:dyDescent="0.45">
      <c r="A834">
        <v>2</v>
      </c>
      <c r="B834" s="2">
        <v>44544</v>
      </c>
      <c r="C834" s="2">
        <v>44545</v>
      </c>
      <c r="D834" t="s">
        <v>27</v>
      </c>
      <c r="E834" t="s">
        <v>133</v>
      </c>
      <c r="F834" t="s">
        <v>502</v>
      </c>
      <c r="G834">
        <v>850</v>
      </c>
      <c r="H834">
        <v>1700</v>
      </c>
      <c r="I834">
        <v>2</v>
      </c>
      <c r="J834">
        <v>945.5</v>
      </c>
      <c r="K834">
        <v>1607350</v>
      </c>
      <c r="L834">
        <v>934.35</v>
      </c>
      <c r="M834">
        <v>-18954.99999999996</v>
      </c>
      <c r="N834">
        <v>316.801827</v>
      </c>
      <c r="O834">
        <v>-19271.801826999959</v>
      </c>
      <c r="P834">
        <v>1588395</v>
      </c>
      <c r="Q834" t="s">
        <v>93</v>
      </c>
      <c r="R834">
        <v>1</v>
      </c>
      <c r="S834">
        <v>0</v>
      </c>
      <c r="T834">
        <v>1</v>
      </c>
      <c r="U834">
        <v>0</v>
      </c>
      <c r="V834">
        <v>900</v>
      </c>
      <c r="W834">
        <v>300</v>
      </c>
      <c r="X834">
        <v>114000</v>
      </c>
      <c r="Y834">
        <v>92500</v>
      </c>
      <c r="Z834">
        <v>4000000</v>
      </c>
      <c r="AA834">
        <v>2</v>
      </c>
      <c r="AC834" t="s">
        <v>597</v>
      </c>
      <c r="AD834" t="s">
        <v>571</v>
      </c>
      <c r="AE834" s="12">
        <v>44543.434027777781</v>
      </c>
      <c r="AF834">
        <v>2799.8420000000001</v>
      </c>
      <c r="AG834" s="12">
        <v>44544.392361111109</v>
      </c>
      <c r="AH834" s="8">
        <v>2665.84</v>
      </c>
      <c r="AI834" s="13">
        <v>-4.7899999999999998E-2</v>
      </c>
      <c r="AJ834">
        <v>-60438.61</v>
      </c>
      <c r="AK834" s="13">
        <v>-4.7899999999999998E-2</v>
      </c>
      <c r="AL834">
        <v>451.02760000000001</v>
      </c>
      <c r="AM834">
        <v>1262806.1299999999</v>
      </c>
      <c r="AN834">
        <v>-3776192.82</v>
      </c>
      <c r="AO834">
        <v>65</v>
      </c>
      <c r="AP834">
        <v>-929.82</v>
      </c>
      <c r="AQ834" s="13">
        <v>-5.1999999999999998E-2</v>
      </c>
      <c r="AR834" s="13">
        <v>6.7999999999999996E-3</v>
      </c>
      <c r="AS834" t="s">
        <v>572</v>
      </c>
      <c r="AU834" s="2">
        <v>44544</v>
      </c>
      <c r="AV834" t="s">
        <v>133</v>
      </c>
      <c r="AW834">
        <v>945.5</v>
      </c>
      <c r="AX834">
        <v>934.35</v>
      </c>
      <c r="AZ834" s="2">
        <f t="shared" si="84"/>
        <v>44543</v>
      </c>
      <c r="BA834" t="s">
        <v>67</v>
      </c>
      <c r="BB834">
        <v>2799.8420000000001</v>
      </c>
      <c r="BC834" s="8">
        <v>2665.84</v>
      </c>
      <c r="BE834" t="str">
        <f t="shared" si="85"/>
        <v>PEL44543</v>
      </c>
      <c r="BF834">
        <v>1</v>
      </c>
      <c r="BH834" t="str">
        <f t="shared" si="86"/>
        <v>LUPIN44544</v>
      </c>
      <c r="BI834">
        <v>1</v>
      </c>
      <c r="BL834" t="str">
        <f t="shared" si="87"/>
        <v>LUPIN44544</v>
      </c>
      <c r="BM834">
        <v>1</v>
      </c>
      <c r="BN834">
        <f t="shared" si="88"/>
        <v>1</v>
      </c>
      <c r="BR834" t="str">
        <f t="shared" si="89"/>
        <v>PEL44543</v>
      </c>
      <c r="BS834">
        <v>1</v>
      </c>
      <c r="BT834">
        <f t="shared" si="90"/>
        <v>1</v>
      </c>
      <c r="BY834" s="12"/>
      <c r="CA834" s="12"/>
      <c r="CC834" s="13"/>
      <c r="CE834" s="13"/>
      <c r="CK834" s="13"/>
      <c r="CL834" s="13"/>
    </row>
    <row r="835" spans="1:90" x14ac:dyDescent="0.45">
      <c r="A835">
        <v>1</v>
      </c>
      <c r="B835" s="2">
        <v>44545</v>
      </c>
      <c r="C835" s="2">
        <v>44546</v>
      </c>
      <c r="D835" t="s">
        <v>27</v>
      </c>
      <c r="E835" t="s">
        <v>48</v>
      </c>
      <c r="F835" t="s">
        <v>441</v>
      </c>
      <c r="G835">
        <v>1400</v>
      </c>
      <c r="H835">
        <v>2800</v>
      </c>
      <c r="I835">
        <v>2</v>
      </c>
      <c r="J835">
        <v>695.4</v>
      </c>
      <c r="K835">
        <v>1947120</v>
      </c>
      <c r="L835">
        <v>653.75</v>
      </c>
      <c r="M835">
        <v>-116619.99999999994</v>
      </c>
      <c r="N835">
        <v>362.12185200000005</v>
      </c>
      <c r="O835">
        <v>-116982.12185199994</v>
      </c>
      <c r="P835">
        <v>1830500</v>
      </c>
      <c r="Q835" t="s">
        <v>93</v>
      </c>
      <c r="R835">
        <v>1</v>
      </c>
      <c r="S835">
        <v>0</v>
      </c>
      <c r="T835">
        <v>2</v>
      </c>
      <c r="U835">
        <v>0</v>
      </c>
      <c r="V835">
        <v>900</v>
      </c>
      <c r="W835">
        <v>300</v>
      </c>
      <c r="X835">
        <v>114000</v>
      </c>
      <c r="Y835">
        <v>92500</v>
      </c>
      <c r="Z835">
        <v>4000000</v>
      </c>
      <c r="AA835">
        <v>2</v>
      </c>
      <c r="AC835" t="s">
        <v>620</v>
      </c>
      <c r="AD835" t="s">
        <v>571</v>
      </c>
      <c r="AE835" s="12">
        <v>44543.434027777781</v>
      </c>
      <c r="AF835">
        <v>2575.0729999999999</v>
      </c>
      <c r="AG835" s="12">
        <v>44544.392361111109</v>
      </c>
      <c r="AH835" s="8">
        <v>2530.181</v>
      </c>
      <c r="AI835" s="13">
        <v>-1.7399999999999999E-2</v>
      </c>
      <c r="AJ835">
        <v>-22014.87</v>
      </c>
      <c r="AK835" s="13">
        <v>-1.7399999999999999E-2</v>
      </c>
      <c r="AL835">
        <v>490.3963</v>
      </c>
      <c r="AM835">
        <v>1262806.25</v>
      </c>
      <c r="AN835">
        <v>-3798207.69</v>
      </c>
      <c r="AO835">
        <v>65</v>
      </c>
      <c r="AP835">
        <v>-338.69</v>
      </c>
      <c r="AQ835" s="13">
        <v>-3.4599999999999999E-2</v>
      </c>
      <c r="AR835" s="13">
        <v>6.9999999999999999E-4</v>
      </c>
      <c r="AS835" t="s">
        <v>572</v>
      </c>
      <c r="AU835" s="2">
        <v>44545</v>
      </c>
      <c r="AV835" t="s">
        <v>48</v>
      </c>
      <c r="AW835">
        <v>695.4</v>
      </c>
      <c r="AX835">
        <v>653.75</v>
      </c>
      <c r="AZ835" s="2">
        <f t="shared" si="84"/>
        <v>44543</v>
      </c>
      <c r="BA835" t="s">
        <v>36</v>
      </c>
      <c r="BB835">
        <v>2575.0729999999999</v>
      </c>
      <c r="BC835" s="8">
        <v>2530.181</v>
      </c>
      <c r="BE835" t="str">
        <f t="shared" si="85"/>
        <v>SIEMENS44543</v>
      </c>
      <c r="BF835">
        <v>1</v>
      </c>
      <c r="BH835" t="str">
        <f t="shared" si="86"/>
        <v>TVSMOTOR44545</v>
      </c>
      <c r="BI835">
        <v>1</v>
      </c>
      <c r="BL835" t="str">
        <f t="shared" si="87"/>
        <v>TVSMOTOR44545</v>
      </c>
      <c r="BM835">
        <v>1</v>
      </c>
      <c r="BN835">
        <f t="shared" si="88"/>
        <v>1</v>
      </c>
      <c r="BR835" t="str">
        <f t="shared" si="89"/>
        <v>SIEMENS44543</v>
      </c>
      <c r="BS835">
        <v>1</v>
      </c>
      <c r="BT835">
        <f t="shared" si="90"/>
        <v>1</v>
      </c>
      <c r="BY835" s="12"/>
      <c r="CA835" s="12"/>
      <c r="CC835" s="13"/>
      <c r="CE835" s="13"/>
      <c r="CK835" s="13"/>
      <c r="CL835" s="13"/>
    </row>
    <row r="836" spans="1:90" x14ac:dyDescent="0.45">
      <c r="A836">
        <v>1</v>
      </c>
      <c r="B836" s="2">
        <v>44551</v>
      </c>
      <c r="C836" s="2">
        <v>44552</v>
      </c>
      <c r="D836" t="s">
        <v>27</v>
      </c>
      <c r="E836" t="s">
        <v>177</v>
      </c>
      <c r="F836" t="s">
        <v>517</v>
      </c>
      <c r="G836">
        <v>2600</v>
      </c>
      <c r="H836">
        <v>5200</v>
      </c>
      <c r="I836">
        <v>2</v>
      </c>
      <c r="J836">
        <v>271.05</v>
      </c>
      <c r="K836">
        <v>1409460</v>
      </c>
      <c r="L836">
        <v>275.75</v>
      </c>
      <c r="M836">
        <v>24439.999999999942</v>
      </c>
      <c r="N836">
        <v>288.72585600000008</v>
      </c>
      <c r="O836">
        <v>24151.274143999941</v>
      </c>
      <c r="P836">
        <v>1433900</v>
      </c>
      <c r="Q836" t="s">
        <v>93</v>
      </c>
      <c r="R836">
        <v>1</v>
      </c>
      <c r="S836">
        <v>0</v>
      </c>
      <c r="T836">
        <v>1</v>
      </c>
      <c r="U836">
        <v>0</v>
      </c>
      <c r="V836">
        <v>900</v>
      </c>
      <c r="W836">
        <v>300</v>
      </c>
      <c r="X836">
        <v>114000</v>
      </c>
      <c r="Y836">
        <v>92500</v>
      </c>
      <c r="Z836">
        <v>4000000</v>
      </c>
      <c r="AA836">
        <v>2</v>
      </c>
      <c r="AC836" t="s">
        <v>748</v>
      </c>
      <c r="AD836" t="s">
        <v>571</v>
      </c>
      <c r="AE836" s="12">
        <v>44543.4375</v>
      </c>
      <c r="AF836">
        <v>508.75420000000003</v>
      </c>
      <c r="AG836" s="12">
        <v>44544.392361111109</v>
      </c>
      <c r="AH836" s="8">
        <v>509.10950000000003</v>
      </c>
      <c r="AI836" s="13">
        <v>6.9999999999999999E-4</v>
      </c>
      <c r="AJ836">
        <v>880.73</v>
      </c>
      <c r="AK836" s="13">
        <v>6.9999999999999999E-4</v>
      </c>
      <c r="AL836">
        <v>2478.8270000000002</v>
      </c>
      <c r="AM836">
        <v>1261113.75</v>
      </c>
      <c r="AN836">
        <v>-3797326.96</v>
      </c>
      <c r="AO836">
        <v>64</v>
      </c>
      <c r="AP836">
        <v>13.76</v>
      </c>
      <c r="AQ836" s="13">
        <v>-2.1100000000000001E-2</v>
      </c>
      <c r="AR836" s="13">
        <v>8.0999999999999996E-3</v>
      </c>
      <c r="AS836" t="s">
        <v>572</v>
      </c>
      <c r="AU836" s="2">
        <v>44551</v>
      </c>
      <c r="AV836" t="s">
        <v>177</v>
      </c>
      <c r="AW836">
        <v>271.05</v>
      </c>
      <c r="AX836">
        <v>275.75</v>
      </c>
      <c r="AZ836" s="2">
        <f t="shared" si="84"/>
        <v>44543</v>
      </c>
      <c r="BA836" t="s">
        <v>197</v>
      </c>
      <c r="BB836">
        <v>508.75420000000003</v>
      </c>
      <c r="BC836" s="8">
        <v>509.10950000000003</v>
      </c>
      <c r="BE836" t="str">
        <f t="shared" si="85"/>
        <v>BSOFT44543</v>
      </c>
      <c r="BF836">
        <v>1</v>
      </c>
      <c r="BH836" t="str">
        <f t="shared" si="86"/>
        <v>ABFRL44551</v>
      </c>
      <c r="BI836">
        <v>1</v>
      </c>
      <c r="BL836" t="str">
        <f t="shared" si="87"/>
        <v>ABFRL44551</v>
      </c>
      <c r="BM836">
        <v>1</v>
      </c>
      <c r="BN836">
        <f t="shared" si="88"/>
        <v>1</v>
      </c>
      <c r="BR836" t="str">
        <f t="shared" si="89"/>
        <v>BSOFT44543</v>
      </c>
      <c r="BS836">
        <v>1</v>
      </c>
      <c r="BT836">
        <f t="shared" si="90"/>
        <v>1</v>
      </c>
      <c r="BY836" s="12"/>
      <c r="CA836" s="12"/>
      <c r="CC836" s="13"/>
      <c r="CE836" s="13"/>
      <c r="CK836" s="13"/>
      <c r="CL836" s="13"/>
    </row>
    <row r="837" spans="1:90" x14ac:dyDescent="0.45">
      <c r="A837">
        <v>2</v>
      </c>
      <c r="B837" s="2">
        <v>44551</v>
      </c>
      <c r="C837" s="2">
        <v>44552</v>
      </c>
      <c r="D837" t="s">
        <v>27</v>
      </c>
      <c r="E837" t="s">
        <v>166</v>
      </c>
      <c r="F837" t="s">
        <v>477</v>
      </c>
      <c r="G837">
        <v>500</v>
      </c>
      <c r="H837">
        <v>1500</v>
      </c>
      <c r="I837">
        <v>3</v>
      </c>
      <c r="J837">
        <v>1049.96666667</v>
      </c>
      <c r="K837">
        <v>1574950.000005</v>
      </c>
      <c r="L837">
        <v>1030.03333333</v>
      </c>
      <c r="M837">
        <v>-29900.000009999985</v>
      </c>
      <c r="N837">
        <v>309.95599999960001</v>
      </c>
      <c r="O837">
        <v>-30209.956009999587</v>
      </c>
      <c r="P837">
        <v>1545049.999995</v>
      </c>
      <c r="Q837" t="s">
        <v>93</v>
      </c>
      <c r="R837">
        <v>3</v>
      </c>
      <c r="S837">
        <v>2</v>
      </c>
      <c r="T837">
        <v>2</v>
      </c>
      <c r="U837">
        <v>0</v>
      </c>
      <c r="V837">
        <v>900</v>
      </c>
      <c r="W837">
        <v>300</v>
      </c>
      <c r="X837">
        <v>115500</v>
      </c>
      <c r="Y837">
        <v>92500</v>
      </c>
      <c r="Z837">
        <v>4000000</v>
      </c>
      <c r="AA837">
        <v>2</v>
      </c>
      <c r="AC837" t="s">
        <v>624</v>
      </c>
      <c r="AD837" t="s">
        <v>571</v>
      </c>
      <c r="AE837" s="12">
        <v>44543.4375</v>
      </c>
      <c r="AF837">
        <v>5565.5860000000002</v>
      </c>
      <c r="AG837" s="12">
        <v>44544.392361111109</v>
      </c>
      <c r="AH837" s="8">
        <v>5437.2179999999998</v>
      </c>
      <c r="AI837" s="13">
        <v>-2.3099999999999999E-2</v>
      </c>
      <c r="AJ837">
        <v>-29087.08</v>
      </c>
      <c r="AK837" s="13">
        <v>-2.3099999999999999E-2</v>
      </c>
      <c r="AL837">
        <v>226.59139999999999</v>
      </c>
      <c r="AM837">
        <v>1261113.75</v>
      </c>
      <c r="AN837">
        <v>-3826414.04</v>
      </c>
      <c r="AO837">
        <v>64</v>
      </c>
      <c r="AP837">
        <v>-454.49</v>
      </c>
      <c r="AQ837" s="13">
        <v>-3.95E-2</v>
      </c>
      <c r="AR837" s="13">
        <v>6.4000000000000003E-3</v>
      </c>
      <c r="AS837" t="s">
        <v>572</v>
      </c>
      <c r="AU837" s="2">
        <v>44551</v>
      </c>
      <c r="AV837" t="s">
        <v>166</v>
      </c>
      <c r="AW837">
        <v>1049.96666667</v>
      </c>
      <c r="AX837">
        <v>1030.03333333</v>
      </c>
      <c r="AZ837" s="2">
        <f t="shared" si="84"/>
        <v>44543</v>
      </c>
      <c r="BA837" t="s">
        <v>153</v>
      </c>
      <c r="BB837">
        <v>5565.5860000000002</v>
      </c>
      <c r="BC837" s="8">
        <v>5437.2179999999998</v>
      </c>
      <c r="BE837" t="str">
        <f t="shared" si="85"/>
        <v>COFORGE44543</v>
      </c>
      <c r="BF837">
        <v>1</v>
      </c>
      <c r="BH837" t="str">
        <f t="shared" si="86"/>
        <v>AUBANK44551</v>
      </c>
      <c r="BI837">
        <v>1</v>
      </c>
      <c r="BL837" t="str">
        <f t="shared" si="87"/>
        <v>AUBANK44551</v>
      </c>
      <c r="BM837">
        <v>1</v>
      </c>
      <c r="BN837">
        <f t="shared" si="88"/>
        <v>1</v>
      </c>
      <c r="BR837" t="str">
        <f t="shared" si="89"/>
        <v>COFORGE44543</v>
      </c>
      <c r="BS837">
        <v>1</v>
      </c>
      <c r="BT837">
        <f t="shared" si="90"/>
        <v>1</v>
      </c>
      <c r="BY837" s="12"/>
      <c r="CA837" s="12"/>
      <c r="CC837" s="13"/>
      <c r="CE837" s="13"/>
      <c r="CK837" s="13"/>
      <c r="CL837" s="13"/>
    </row>
    <row r="838" spans="1:90" x14ac:dyDescent="0.45">
      <c r="A838">
        <v>3</v>
      </c>
      <c r="B838" s="2">
        <v>44551</v>
      </c>
      <c r="C838" s="2">
        <v>44552</v>
      </c>
      <c r="D838" t="s">
        <v>27</v>
      </c>
      <c r="E838" t="s">
        <v>65</v>
      </c>
      <c r="F838" t="s">
        <v>406</v>
      </c>
      <c r="G838">
        <v>50</v>
      </c>
      <c r="H838">
        <v>100</v>
      </c>
      <c r="I838">
        <v>2</v>
      </c>
      <c r="J838">
        <v>16279.8</v>
      </c>
      <c r="K838">
        <v>1627980</v>
      </c>
      <c r="L838">
        <v>16344.55</v>
      </c>
      <c r="M838">
        <v>6475</v>
      </c>
      <c r="N838">
        <v>323.46100100000001</v>
      </c>
      <c r="O838">
        <v>6151.5389990000003</v>
      </c>
      <c r="P838">
        <v>1634455</v>
      </c>
      <c r="Q838" t="s">
        <v>93</v>
      </c>
      <c r="R838">
        <v>1</v>
      </c>
      <c r="S838">
        <v>0</v>
      </c>
      <c r="T838">
        <v>1</v>
      </c>
      <c r="U838">
        <v>0</v>
      </c>
      <c r="V838">
        <v>900</v>
      </c>
      <c r="W838">
        <v>300</v>
      </c>
      <c r="X838">
        <v>114000</v>
      </c>
      <c r="Y838">
        <v>92500</v>
      </c>
      <c r="Z838">
        <v>4000000</v>
      </c>
      <c r="AA838">
        <v>2</v>
      </c>
      <c r="AC838" t="s">
        <v>723</v>
      </c>
      <c r="AD838" t="s">
        <v>571</v>
      </c>
      <c r="AE838" s="12">
        <v>44543.4375</v>
      </c>
      <c r="AF838">
        <v>486.34300000000002</v>
      </c>
      <c r="AG838" s="12">
        <v>44544.392361111109</v>
      </c>
      <c r="AH838" s="8">
        <v>497.46260000000001</v>
      </c>
      <c r="AI838" s="13">
        <v>2.29E-2</v>
      </c>
      <c r="AJ838">
        <v>28833.72</v>
      </c>
      <c r="AK838" s="13">
        <v>2.29E-2</v>
      </c>
      <c r="AL838">
        <v>2593.0540000000001</v>
      </c>
      <c r="AM838">
        <v>1261113.75</v>
      </c>
      <c r="AN838">
        <v>-3797580.32</v>
      </c>
      <c r="AO838">
        <v>64</v>
      </c>
      <c r="AP838">
        <v>450.53</v>
      </c>
      <c r="AQ838" s="13">
        <v>-4.4000000000000003E-3</v>
      </c>
      <c r="AR838" s="13">
        <v>2.4299999999999999E-2</v>
      </c>
      <c r="AS838" t="s">
        <v>572</v>
      </c>
      <c r="AU838" s="2">
        <v>44551</v>
      </c>
      <c r="AV838" t="s">
        <v>65</v>
      </c>
      <c r="AW838">
        <v>16279.8</v>
      </c>
      <c r="AX838">
        <v>16344.55</v>
      </c>
      <c r="AZ838" s="2">
        <f t="shared" si="84"/>
        <v>44543</v>
      </c>
      <c r="BA838" t="s">
        <v>180</v>
      </c>
      <c r="BB838">
        <v>486.34300000000002</v>
      </c>
      <c r="BC838" s="8">
        <v>497.46260000000001</v>
      </c>
      <c r="BE838" t="str">
        <f t="shared" si="85"/>
        <v>STAR44543</v>
      </c>
      <c r="BF838">
        <v>1</v>
      </c>
      <c r="BH838" t="str">
        <f t="shared" si="86"/>
        <v>BOSCHLTD44551</v>
      </c>
      <c r="BI838">
        <v>1</v>
      </c>
      <c r="BL838" t="str">
        <f t="shared" si="87"/>
        <v>BOSCHLTD44551</v>
      </c>
      <c r="BM838">
        <v>1</v>
      </c>
      <c r="BN838">
        <f t="shared" si="88"/>
        <v>1</v>
      </c>
      <c r="BR838" t="str">
        <f t="shared" si="89"/>
        <v>STAR44543</v>
      </c>
      <c r="BS838">
        <v>1</v>
      </c>
      <c r="BT838">
        <f t="shared" si="90"/>
        <v>1</v>
      </c>
      <c r="BY838" s="12"/>
      <c r="CA838" s="12"/>
      <c r="CC838" s="13"/>
      <c r="CE838" s="13"/>
      <c r="CK838" s="13"/>
      <c r="CL838" s="13"/>
    </row>
    <row r="839" spans="1:90" x14ac:dyDescent="0.45">
      <c r="A839">
        <v>4</v>
      </c>
      <c r="B839" s="2">
        <v>44551</v>
      </c>
      <c r="C839" s="2">
        <v>44552</v>
      </c>
      <c r="D839" t="s">
        <v>27</v>
      </c>
      <c r="E839" t="s">
        <v>200</v>
      </c>
      <c r="F839" t="s">
        <v>551</v>
      </c>
      <c r="G839">
        <v>250</v>
      </c>
      <c r="H839">
        <v>750</v>
      </c>
      <c r="I839">
        <v>3</v>
      </c>
      <c r="J839">
        <v>1894.25</v>
      </c>
      <c r="K839">
        <v>1420687.5</v>
      </c>
      <c r="L839">
        <v>1850.0166666699999</v>
      </c>
      <c r="M839">
        <v>-33174.999997500039</v>
      </c>
      <c r="N839">
        <v>283.44672000031147</v>
      </c>
      <c r="O839">
        <v>-33458.446717500352</v>
      </c>
      <c r="P839">
        <v>1387512.5000024999</v>
      </c>
      <c r="Q839" t="s">
        <v>93</v>
      </c>
      <c r="R839">
        <v>1</v>
      </c>
      <c r="S839">
        <v>0</v>
      </c>
      <c r="T839">
        <v>2</v>
      </c>
      <c r="U839">
        <v>0</v>
      </c>
      <c r="V839">
        <v>900</v>
      </c>
      <c r="W839">
        <v>300</v>
      </c>
      <c r="X839">
        <v>114000</v>
      </c>
      <c r="Y839">
        <v>92500</v>
      </c>
      <c r="Z839">
        <v>4000000</v>
      </c>
      <c r="AA839">
        <v>2</v>
      </c>
      <c r="AC839" t="s">
        <v>716</v>
      </c>
      <c r="AD839" t="s">
        <v>571</v>
      </c>
      <c r="AE839" s="12">
        <v>44544.486111111109</v>
      </c>
      <c r="AF839">
        <v>281.1431</v>
      </c>
      <c r="AG839" s="12">
        <v>44545.392361111109</v>
      </c>
      <c r="AH839" s="8">
        <v>292.60359999999997</v>
      </c>
      <c r="AI839" s="13">
        <v>4.0800000000000003E-2</v>
      </c>
      <c r="AJ839">
        <v>50567.01</v>
      </c>
      <c r="AK839" s="13">
        <v>4.0800000000000003E-2</v>
      </c>
      <c r="AL839">
        <v>4412.2870000000003</v>
      </c>
      <c r="AM839">
        <v>1240483.8799999999</v>
      </c>
      <c r="AN839">
        <v>-3747013.31</v>
      </c>
      <c r="AO839">
        <v>50</v>
      </c>
      <c r="AP839">
        <v>1011.34</v>
      </c>
      <c r="AQ839" s="13">
        <v>-9.7999999999999997E-3</v>
      </c>
      <c r="AR839" s="13">
        <v>4.3400000000000001E-2</v>
      </c>
      <c r="AS839" t="s">
        <v>572</v>
      </c>
      <c r="AU839" s="2">
        <v>44551</v>
      </c>
      <c r="AV839" t="s">
        <v>200</v>
      </c>
      <c r="AW839">
        <v>1894.25</v>
      </c>
      <c r="AX839">
        <v>1850.0166666699999</v>
      </c>
      <c r="AZ839" s="2">
        <f t="shared" si="84"/>
        <v>44544</v>
      </c>
      <c r="BA839" t="s">
        <v>177</v>
      </c>
      <c r="BB839">
        <v>281.1431</v>
      </c>
      <c r="BC839" s="8">
        <v>292.60359999999997</v>
      </c>
      <c r="BE839" t="str">
        <f t="shared" si="85"/>
        <v>ABFRL44544</v>
      </c>
      <c r="BF839">
        <v>1</v>
      </c>
      <c r="BH839" t="str">
        <f t="shared" si="86"/>
        <v>DALBHARAT44551</v>
      </c>
      <c r="BI839">
        <v>1</v>
      </c>
      <c r="BL839" t="str">
        <f t="shared" si="87"/>
        <v>DALBHARAT44551</v>
      </c>
      <c r="BM839">
        <v>1</v>
      </c>
      <c r="BN839">
        <f t="shared" si="88"/>
        <v>1</v>
      </c>
      <c r="BR839" t="str">
        <f t="shared" si="89"/>
        <v>ABFRL44544</v>
      </c>
      <c r="BS839">
        <v>1</v>
      </c>
      <c r="BT839">
        <f t="shared" si="90"/>
        <v>1</v>
      </c>
      <c r="BY839" s="12"/>
      <c r="CA839" s="12"/>
      <c r="CC839" s="13"/>
      <c r="CE839" s="13"/>
      <c r="CK839" s="13"/>
      <c r="CL839" s="13"/>
    </row>
    <row r="840" spans="1:90" x14ac:dyDescent="0.45">
      <c r="A840">
        <v>5</v>
      </c>
      <c r="B840" s="2">
        <v>44551</v>
      </c>
      <c r="C840" s="2">
        <v>44552</v>
      </c>
      <c r="D840" t="s">
        <v>27</v>
      </c>
      <c r="E840" t="s">
        <v>103</v>
      </c>
      <c r="F840" t="s">
        <v>504</v>
      </c>
      <c r="G840">
        <v>500</v>
      </c>
      <c r="H840">
        <v>1500</v>
      </c>
      <c r="I840">
        <v>3</v>
      </c>
      <c r="J840">
        <v>941.15</v>
      </c>
      <c r="K840">
        <v>1411725</v>
      </c>
      <c r="L840">
        <v>944.4</v>
      </c>
      <c r="M840">
        <v>4875</v>
      </c>
      <c r="N840">
        <v>286.67129499999999</v>
      </c>
      <c r="O840">
        <v>4588.3287049999999</v>
      </c>
      <c r="P840">
        <v>1416600</v>
      </c>
      <c r="Q840" t="s">
        <v>93</v>
      </c>
      <c r="R840">
        <v>1</v>
      </c>
      <c r="S840">
        <v>0</v>
      </c>
      <c r="T840">
        <v>1</v>
      </c>
      <c r="U840">
        <v>0</v>
      </c>
      <c r="V840">
        <v>900</v>
      </c>
      <c r="W840">
        <v>300</v>
      </c>
      <c r="X840">
        <v>114000</v>
      </c>
      <c r="Y840">
        <v>92500</v>
      </c>
      <c r="Z840">
        <v>4000000</v>
      </c>
      <c r="AA840">
        <v>2</v>
      </c>
      <c r="AC840" t="s">
        <v>699</v>
      </c>
      <c r="AD840" t="s">
        <v>571</v>
      </c>
      <c r="AE840" s="12">
        <v>44544.486111111109</v>
      </c>
      <c r="AF840">
        <v>945.97270000000003</v>
      </c>
      <c r="AG840" s="12">
        <v>44545.392361111109</v>
      </c>
      <c r="AH840" s="8">
        <v>934.57500000000005</v>
      </c>
      <c r="AI840" s="13">
        <v>-1.2E-2</v>
      </c>
      <c r="AJ840">
        <v>-14946.16</v>
      </c>
      <c r="AK840" s="13">
        <v>-1.2E-2</v>
      </c>
      <c r="AL840">
        <v>1311.3320000000001</v>
      </c>
      <c r="AM840">
        <v>1240484</v>
      </c>
      <c r="AN840">
        <v>-3761959.47</v>
      </c>
      <c r="AO840">
        <v>50</v>
      </c>
      <c r="AP840">
        <v>-298.92</v>
      </c>
      <c r="AQ840" s="13">
        <v>-1.7899999999999999E-2</v>
      </c>
      <c r="AR840" s="13">
        <v>5.3E-3</v>
      </c>
      <c r="AS840" t="s">
        <v>572</v>
      </c>
      <c r="AU840" s="2">
        <v>44551</v>
      </c>
      <c r="AV840" t="s">
        <v>103</v>
      </c>
      <c r="AW840">
        <v>941.15</v>
      </c>
      <c r="AX840">
        <v>944.4</v>
      </c>
      <c r="AZ840" s="2">
        <f t="shared" si="84"/>
        <v>44544</v>
      </c>
      <c r="BA840" t="s">
        <v>133</v>
      </c>
      <c r="BB840">
        <v>945.97270000000003</v>
      </c>
      <c r="BC840" s="8">
        <v>934.57500000000005</v>
      </c>
      <c r="BE840" t="str">
        <f t="shared" si="85"/>
        <v>LUPIN44544</v>
      </c>
      <c r="BF840">
        <v>1</v>
      </c>
      <c r="BH840" t="str">
        <f t="shared" si="86"/>
        <v>GODREJCP44551</v>
      </c>
      <c r="BI840">
        <v>1</v>
      </c>
      <c r="BL840" t="str">
        <f t="shared" si="87"/>
        <v>GODREJCP44551</v>
      </c>
      <c r="BM840">
        <v>1</v>
      </c>
      <c r="BN840">
        <f t="shared" si="88"/>
        <v>1</v>
      </c>
      <c r="BR840" t="str">
        <f t="shared" si="89"/>
        <v>LUPIN44544</v>
      </c>
      <c r="BS840">
        <v>1</v>
      </c>
      <c r="BT840">
        <f t="shared" si="90"/>
        <v>1</v>
      </c>
      <c r="BY840" s="12"/>
      <c r="CA840" s="12"/>
      <c r="CC840" s="13"/>
      <c r="CE840" s="13"/>
      <c r="CK840" s="13"/>
      <c r="CL840" s="13"/>
    </row>
    <row r="841" spans="1:90" x14ac:dyDescent="0.45">
      <c r="A841">
        <v>6</v>
      </c>
      <c r="B841" s="2">
        <v>44551</v>
      </c>
      <c r="C841" s="2">
        <v>44552</v>
      </c>
      <c r="D841" t="s">
        <v>27</v>
      </c>
      <c r="E841" t="s">
        <v>56</v>
      </c>
      <c r="F841" t="s">
        <v>418</v>
      </c>
      <c r="G841">
        <v>70000</v>
      </c>
      <c r="H841">
        <v>70000</v>
      </c>
      <c r="I841">
        <v>1</v>
      </c>
      <c r="J841">
        <v>14.5</v>
      </c>
      <c r="K841">
        <v>1015000</v>
      </c>
      <c r="L841">
        <v>14.05</v>
      </c>
      <c r="M841">
        <v>-31499.999999999949</v>
      </c>
      <c r="N841">
        <v>215.01310000000004</v>
      </c>
      <c r="O841">
        <v>-31715.013099999949</v>
      </c>
      <c r="P841">
        <v>983500</v>
      </c>
      <c r="Q841" t="s">
        <v>93</v>
      </c>
      <c r="R841">
        <v>2</v>
      </c>
      <c r="S841">
        <v>1</v>
      </c>
      <c r="T841">
        <v>1</v>
      </c>
      <c r="U841">
        <v>0</v>
      </c>
      <c r="V841">
        <v>900</v>
      </c>
      <c r="W841">
        <v>300</v>
      </c>
      <c r="X841">
        <v>114500</v>
      </c>
      <c r="Y841">
        <v>92500</v>
      </c>
      <c r="Z841">
        <v>4000000</v>
      </c>
      <c r="AA841">
        <v>2</v>
      </c>
      <c r="AC841" t="s">
        <v>639</v>
      </c>
      <c r="AD841" t="s">
        <v>571</v>
      </c>
      <c r="AE841" s="12">
        <v>44545.486111111109</v>
      </c>
      <c r="AF841">
        <v>695.74770000000001</v>
      </c>
      <c r="AG841" s="12">
        <v>44546.395833333336</v>
      </c>
      <c r="AH841" s="8">
        <v>653.34590000000003</v>
      </c>
      <c r="AI841" s="13">
        <v>-6.0900000000000003E-2</v>
      </c>
      <c r="AJ841">
        <v>-76034.320000000007</v>
      </c>
      <c r="AK841" s="13">
        <v>-6.0900000000000003E-2</v>
      </c>
      <c r="AL841">
        <v>1793.19</v>
      </c>
      <c r="AM841">
        <v>1247608.1299999999</v>
      </c>
      <c r="AN841">
        <v>-3837993.8</v>
      </c>
      <c r="AO841">
        <v>51</v>
      </c>
      <c r="AP841">
        <v>-1490.87</v>
      </c>
      <c r="AQ841" s="13">
        <v>-6.6799999999999998E-2</v>
      </c>
      <c r="AR841" s="13">
        <v>2.3E-2</v>
      </c>
      <c r="AS841" t="s">
        <v>572</v>
      </c>
      <c r="AU841" s="2">
        <v>44551</v>
      </c>
      <c r="AV841" t="s">
        <v>56</v>
      </c>
      <c r="AW841">
        <v>14.5</v>
      </c>
      <c r="AX841">
        <v>14.05</v>
      </c>
      <c r="AZ841" s="2">
        <f t="shared" ref="AZ841:AZ870" si="91">DATE(YEAR(AE841),MONTH(AE841),DAY(AE841))</f>
        <v>44545</v>
      </c>
      <c r="BA841" t="s">
        <v>48</v>
      </c>
      <c r="BB841">
        <v>695.74770000000001</v>
      </c>
      <c r="BC841" s="8">
        <v>653.34590000000003</v>
      </c>
      <c r="BE841" t="str">
        <f t="shared" ref="BE841:BE870" si="92">CONCATENATE(BA841,AZ841)</f>
        <v>TVSMOTOR44545</v>
      </c>
      <c r="BF841">
        <v>1</v>
      </c>
      <c r="BH841" t="str">
        <f t="shared" ref="BH841:BH858" si="93">CONCATENATE(AV841,AU841)</f>
        <v>IDEA44551</v>
      </c>
      <c r="BI841">
        <v>1</v>
      </c>
      <c r="BL841" t="str">
        <f t="shared" ref="BL841:BL858" si="94">CONCATENATE(AV841,AU841)</f>
        <v>IDEA44551</v>
      </c>
      <c r="BM841">
        <v>1</v>
      </c>
      <c r="BN841">
        <f t="shared" ref="BN841:BN858" si="95">IFERROR(VLOOKUP(BL841,$BE$9:$BF$958,2,0),"ERROR")</f>
        <v>1</v>
      </c>
      <c r="BR841" t="str">
        <f t="shared" ref="BR841:BR873" si="96">CONCATENATE(BA841,AZ841)</f>
        <v>TVSMOTOR44545</v>
      </c>
      <c r="BS841">
        <v>1</v>
      </c>
      <c r="BT841">
        <f t="shared" ref="BT841:BT873" si="97">IFERROR(VLOOKUP(BR841,$BH$9:$BI$958,2,0),"ERROR")</f>
        <v>1</v>
      </c>
      <c r="BY841" s="12"/>
      <c r="CA841" s="12"/>
      <c r="CC841" s="13"/>
      <c r="CE841" s="13"/>
      <c r="CK841" s="13"/>
      <c r="CL841" s="13"/>
    </row>
    <row r="842" spans="1:90" x14ac:dyDescent="0.45">
      <c r="A842">
        <v>7</v>
      </c>
      <c r="B842" s="2">
        <v>44551</v>
      </c>
      <c r="C842" s="2">
        <v>44552</v>
      </c>
      <c r="D842" t="s">
        <v>27</v>
      </c>
      <c r="E842" t="s">
        <v>156</v>
      </c>
      <c r="F842" t="s">
        <v>389</v>
      </c>
      <c r="G842">
        <v>2800</v>
      </c>
      <c r="H842">
        <v>5600</v>
      </c>
      <c r="I842">
        <v>2</v>
      </c>
      <c r="J842">
        <v>253.1</v>
      </c>
      <c r="K842">
        <v>1417360</v>
      </c>
      <c r="L842">
        <v>252.4</v>
      </c>
      <c r="M842">
        <v>-3919.9999999999363</v>
      </c>
      <c r="N842">
        <v>286.52888000000002</v>
      </c>
      <c r="O842">
        <v>-4206.5288799999362</v>
      </c>
      <c r="P842">
        <v>1413440</v>
      </c>
      <c r="Q842" t="s">
        <v>93</v>
      </c>
      <c r="R842">
        <v>2</v>
      </c>
      <c r="S842">
        <v>1</v>
      </c>
      <c r="T842">
        <v>1</v>
      </c>
      <c r="U842">
        <v>0</v>
      </c>
      <c r="V842">
        <v>900</v>
      </c>
      <c r="W842">
        <v>300</v>
      </c>
      <c r="X842">
        <v>114500</v>
      </c>
      <c r="Y842">
        <v>92500</v>
      </c>
      <c r="Z842">
        <v>4000000</v>
      </c>
      <c r="AA842">
        <v>2</v>
      </c>
      <c r="AC842" t="s">
        <v>716</v>
      </c>
      <c r="AD842" t="s">
        <v>571</v>
      </c>
      <c r="AE842" s="12">
        <v>44551.486111111109</v>
      </c>
      <c r="AF842">
        <v>271.13549999999998</v>
      </c>
      <c r="AG842" s="12">
        <v>44552.392361111109</v>
      </c>
      <c r="AH842" s="8">
        <v>275.61779999999999</v>
      </c>
      <c r="AI842" s="13">
        <v>1.6500000000000001E-2</v>
      </c>
      <c r="AJ842">
        <v>20373.55</v>
      </c>
      <c r="AK842" s="13">
        <v>1.6500000000000001E-2</v>
      </c>
      <c r="AL842">
        <v>4545.3329999999996</v>
      </c>
      <c r="AM842">
        <v>1232401.25</v>
      </c>
      <c r="AN842">
        <v>-3817620.25</v>
      </c>
      <c r="AO842">
        <v>50</v>
      </c>
      <c r="AP842">
        <v>407.47</v>
      </c>
      <c r="AQ842" s="13">
        <v>-1.7600000000000001E-2</v>
      </c>
      <c r="AR842" s="13">
        <v>2.81E-2</v>
      </c>
      <c r="AS842" t="s">
        <v>572</v>
      </c>
      <c r="AU842" s="2">
        <v>44551</v>
      </c>
      <c r="AV842" t="s">
        <v>156</v>
      </c>
      <c r="AW842">
        <v>253.1</v>
      </c>
      <c r="AX842">
        <v>252.4</v>
      </c>
      <c r="AZ842" s="2">
        <f t="shared" si="91"/>
        <v>44551</v>
      </c>
      <c r="BA842" t="s">
        <v>177</v>
      </c>
      <c r="BB842">
        <v>271.13549999999998</v>
      </c>
      <c r="BC842" s="8">
        <v>275.61779999999999</v>
      </c>
      <c r="BE842" t="str">
        <f t="shared" si="92"/>
        <v>ABFRL44551</v>
      </c>
      <c r="BF842">
        <v>1</v>
      </c>
      <c r="BH842" t="str">
        <f t="shared" si="93"/>
        <v>INDUSTOWER44551</v>
      </c>
      <c r="BI842">
        <v>1</v>
      </c>
      <c r="BL842" t="str">
        <f t="shared" si="94"/>
        <v>INDUSTOWER44551</v>
      </c>
      <c r="BM842">
        <v>1</v>
      </c>
      <c r="BN842">
        <f t="shared" si="95"/>
        <v>1</v>
      </c>
      <c r="BR842" t="str">
        <f t="shared" si="96"/>
        <v>ABFRL44551</v>
      </c>
      <c r="BS842">
        <v>1</v>
      </c>
      <c r="BT842">
        <f t="shared" si="97"/>
        <v>1</v>
      </c>
      <c r="BY842" s="12"/>
      <c r="CA842" s="12"/>
      <c r="CC842" s="13"/>
      <c r="CE842" s="13"/>
      <c r="CK842" s="13"/>
      <c r="CL842" s="13"/>
    </row>
    <row r="843" spans="1:90" x14ac:dyDescent="0.45">
      <c r="A843">
        <v>8</v>
      </c>
      <c r="B843" s="2">
        <v>44551</v>
      </c>
      <c r="C843" s="2">
        <v>44552</v>
      </c>
      <c r="D843" t="s">
        <v>27</v>
      </c>
      <c r="E843" t="s">
        <v>97</v>
      </c>
      <c r="F843" t="s">
        <v>422</v>
      </c>
      <c r="G843">
        <v>8924</v>
      </c>
      <c r="H843">
        <v>17848</v>
      </c>
      <c r="I843">
        <v>2</v>
      </c>
      <c r="J843">
        <v>78.3</v>
      </c>
      <c r="K843">
        <v>1397498.4</v>
      </c>
      <c r="L843">
        <v>77.599999999999994</v>
      </c>
      <c r="M843">
        <v>-12493.600000000051</v>
      </c>
      <c r="N843">
        <v>282.10002671999996</v>
      </c>
      <c r="O843">
        <v>-12775.700026720051</v>
      </c>
      <c r="P843">
        <v>1385004.7999999998</v>
      </c>
      <c r="Q843" t="s">
        <v>93</v>
      </c>
      <c r="R843">
        <v>2</v>
      </c>
      <c r="S843">
        <v>2</v>
      </c>
      <c r="T843">
        <v>1</v>
      </c>
      <c r="U843">
        <v>0</v>
      </c>
      <c r="V843">
        <v>900</v>
      </c>
      <c r="W843">
        <v>300</v>
      </c>
      <c r="X843">
        <v>115000</v>
      </c>
      <c r="Y843">
        <v>92500</v>
      </c>
      <c r="Z843">
        <v>4000000</v>
      </c>
      <c r="AA843">
        <v>2</v>
      </c>
      <c r="AC843" t="s">
        <v>602</v>
      </c>
      <c r="AD843" t="s">
        <v>571</v>
      </c>
      <c r="AE843" s="12">
        <v>44551.486111111109</v>
      </c>
      <c r="AF843">
        <v>16287.85</v>
      </c>
      <c r="AG843" s="12">
        <v>44552.392361111109</v>
      </c>
      <c r="AH843" s="8">
        <v>16336.42</v>
      </c>
      <c r="AI843" s="13">
        <v>3.0000000000000001E-3</v>
      </c>
      <c r="AJ843">
        <v>3674.99</v>
      </c>
      <c r="AK843" s="13">
        <v>3.0000000000000001E-3</v>
      </c>
      <c r="AL843">
        <v>75.663830000000004</v>
      </c>
      <c r="AM843">
        <v>1232401.25</v>
      </c>
      <c r="AN843">
        <v>-3813945.26</v>
      </c>
      <c r="AO843">
        <v>50</v>
      </c>
      <c r="AP843">
        <v>73.5</v>
      </c>
      <c r="AQ843" s="13">
        <v>-1.34E-2</v>
      </c>
      <c r="AR843" s="13">
        <v>9.2999999999999992E-3</v>
      </c>
      <c r="AS843" t="s">
        <v>572</v>
      </c>
      <c r="AU843" s="2">
        <v>44551</v>
      </c>
      <c r="AV843" t="s">
        <v>97</v>
      </c>
      <c r="AW843">
        <v>78.3</v>
      </c>
      <c r="AX843">
        <v>77.599999999999994</v>
      </c>
      <c r="AZ843" s="2">
        <f t="shared" si="91"/>
        <v>44551</v>
      </c>
      <c r="BA843" t="s">
        <v>65</v>
      </c>
      <c r="BB843">
        <v>16287.85</v>
      </c>
      <c r="BC843" s="8">
        <v>16336.42</v>
      </c>
      <c r="BE843" t="str">
        <f t="shared" si="92"/>
        <v>BOSCHLTD44551</v>
      </c>
      <c r="BF843">
        <v>1</v>
      </c>
      <c r="BH843" t="str">
        <f t="shared" si="93"/>
        <v>L_TFH44551</v>
      </c>
      <c r="BI843">
        <v>1</v>
      </c>
      <c r="BL843" t="str">
        <f t="shared" si="94"/>
        <v>L_TFH44551</v>
      </c>
      <c r="BM843">
        <v>1</v>
      </c>
      <c r="BN843">
        <f t="shared" si="95"/>
        <v>1</v>
      </c>
      <c r="BR843" t="str">
        <f t="shared" si="96"/>
        <v>BOSCHLTD44551</v>
      </c>
      <c r="BS843">
        <v>1</v>
      </c>
      <c r="BT843">
        <f t="shared" si="97"/>
        <v>1</v>
      </c>
      <c r="BY843" s="12"/>
      <c r="CA843" s="12"/>
      <c r="CC843" s="13"/>
      <c r="CE843" s="13"/>
      <c r="CK843" s="13"/>
      <c r="CL843" s="13"/>
    </row>
    <row r="844" spans="1:90" x14ac:dyDescent="0.45">
      <c r="A844">
        <v>9</v>
      </c>
      <c r="B844" s="2">
        <v>44551</v>
      </c>
      <c r="C844" s="2">
        <v>44552</v>
      </c>
      <c r="D844" t="s">
        <v>27</v>
      </c>
      <c r="E844" t="s">
        <v>87</v>
      </c>
      <c r="F844" t="s">
        <v>457</v>
      </c>
      <c r="G844">
        <v>650</v>
      </c>
      <c r="H844">
        <v>1300</v>
      </c>
      <c r="I844">
        <v>2</v>
      </c>
      <c r="J844">
        <v>968.25</v>
      </c>
      <c r="K844">
        <v>1258725</v>
      </c>
      <c r="L844">
        <v>961.27499999999998</v>
      </c>
      <c r="M844">
        <v>-9067.5000000000291</v>
      </c>
      <c r="N844">
        <v>259.04645950000003</v>
      </c>
      <c r="O844">
        <v>-9326.5464595000285</v>
      </c>
      <c r="P844">
        <v>1249657.5</v>
      </c>
      <c r="Q844" t="s">
        <v>93</v>
      </c>
      <c r="R844">
        <v>2</v>
      </c>
      <c r="S844">
        <v>1</v>
      </c>
      <c r="T844">
        <v>2</v>
      </c>
      <c r="U844">
        <v>0</v>
      </c>
      <c r="V844">
        <v>900</v>
      </c>
      <c r="W844">
        <v>300</v>
      </c>
      <c r="X844">
        <v>114500</v>
      </c>
      <c r="Y844">
        <v>92500</v>
      </c>
      <c r="Z844">
        <v>4000000</v>
      </c>
      <c r="AA844">
        <v>2</v>
      </c>
      <c r="AC844" t="s">
        <v>701</v>
      </c>
      <c r="AD844" t="s">
        <v>571</v>
      </c>
      <c r="AE844" s="12">
        <v>44551.486111111109</v>
      </c>
      <c r="AF844">
        <v>941.63750000000005</v>
      </c>
      <c r="AG844" s="12">
        <v>44552.392361111109</v>
      </c>
      <c r="AH844" s="8">
        <v>943.93769999999995</v>
      </c>
      <c r="AI844" s="13">
        <v>2.3999999999999998E-3</v>
      </c>
      <c r="AJ844">
        <v>3010.47</v>
      </c>
      <c r="AK844" s="13">
        <v>2.3999999999999998E-3</v>
      </c>
      <c r="AL844">
        <v>1308.7850000000001</v>
      </c>
      <c r="AM844">
        <v>1232401.25</v>
      </c>
      <c r="AN844">
        <v>-3810934.79</v>
      </c>
      <c r="AO844">
        <v>50</v>
      </c>
      <c r="AP844">
        <v>60.21</v>
      </c>
      <c r="AQ844" s="13">
        <v>-1.6299999999999999E-2</v>
      </c>
      <c r="AR844" s="13">
        <v>6.4999999999999997E-3</v>
      </c>
      <c r="AS844" t="s">
        <v>572</v>
      </c>
      <c r="AU844" s="2">
        <v>44551</v>
      </c>
      <c r="AV844" t="s">
        <v>87</v>
      </c>
      <c r="AW844">
        <v>968.25</v>
      </c>
      <c r="AX844">
        <v>961.27499999999998</v>
      </c>
      <c r="AZ844" s="2">
        <f t="shared" si="91"/>
        <v>44551</v>
      </c>
      <c r="BA844" t="s">
        <v>103</v>
      </c>
      <c r="BB844">
        <v>941.63750000000005</v>
      </c>
      <c r="BC844" s="8">
        <v>943.93769999999995</v>
      </c>
      <c r="BE844" t="str">
        <f t="shared" si="92"/>
        <v>GODREJCP44551</v>
      </c>
      <c r="BF844">
        <v>1</v>
      </c>
      <c r="BH844" t="str">
        <f t="shared" si="93"/>
        <v>MFSL44551</v>
      </c>
      <c r="BI844">
        <v>1</v>
      </c>
      <c r="BL844" t="str">
        <f t="shared" si="94"/>
        <v>MFSL44551</v>
      </c>
      <c r="BM844">
        <v>1</v>
      </c>
      <c r="BN844">
        <f t="shared" si="95"/>
        <v>1</v>
      </c>
      <c r="BR844" t="str">
        <f t="shared" si="96"/>
        <v>GODREJCP44551</v>
      </c>
      <c r="BS844">
        <v>1</v>
      </c>
      <c r="BT844">
        <f t="shared" si="97"/>
        <v>1</v>
      </c>
      <c r="BY844" s="12"/>
      <c r="CA844" s="12"/>
      <c r="CC844" s="13"/>
      <c r="CE844" s="13"/>
      <c r="CK844" s="13"/>
      <c r="CL844" s="13"/>
    </row>
    <row r="845" spans="1:90" x14ac:dyDescent="0.45">
      <c r="A845">
        <v>10</v>
      </c>
      <c r="B845" s="2">
        <v>44551</v>
      </c>
      <c r="C845" s="2">
        <v>44552</v>
      </c>
      <c r="D845" t="s">
        <v>27</v>
      </c>
      <c r="E845" t="s">
        <v>43</v>
      </c>
      <c r="F845" t="s">
        <v>549</v>
      </c>
      <c r="G845">
        <v>6700</v>
      </c>
      <c r="H845">
        <v>13400</v>
      </c>
      <c r="I845">
        <v>2</v>
      </c>
      <c r="J845">
        <v>134.55000000000001</v>
      </c>
      <c r="K845">
        <v>1802970.0000000002</v>
      </c>
      <c r="L845">
        <v>134.19999999999999</v>
      </c>
      <c r="M845">
        <v>-4690.0000000003047</v>
      </c>
      <c r="N845">
        <v>351.67814999999996</v>
      </c>
      <c r="O845">
        <v>-5041.6781500003044</v>
      </c>
      <c r="P845">
        <v>1798279.9999999998</v>
      </c>
      <c r="Q845" t="s">
        <v>93</v>
      </c>
      <c r="R845">
        <v>1</v>
      </c>
      <c r="S845">
        <v>0</v>
      </c>
      <c r="T845">
        <v>1</v>
      </c>
      <c r="U845">
        <v>0</v>
      </c>
      <c r="V845">
        <v>900</v>
      </c>
      <c r="W845">
        <v>300</v>
      </c>
      <c r="X845">
        <v>114000</v>
      </c>
      <c r="Y845">
        <v>92500</v>
      </c>
      <c r="Z845">
        <v>4000000</v>
      </c>
      <c r="AA845">
        <v>2</v>
      </c>
      <c r="AC845" t="s">
        <v>751</v>
      </c>
      <c r="AD845" t="s">
        <v>571</v>
      </c>
      <c r="AE845" s="12">
        <v>44551.486111111109</v>
      </c>
      <c r="AF845">
        <v>134.56720000000001</v>
      </c>
      <c r="AG845" s="12">
        <v>44552.392361111109</v>
      </c>
      <c r="AH845" s="8">
        <v>134.1148</v>
      </c>
      <c r="AI845" s="13">
        <v>-3.3999999999999998E-3</v>
      </c>
      <c r="AJ845">
        <v>-4143.1899999999996</v>
      </c>
      <c r="AK845" s="13">
        <v>-3.3999999999999998E-3</v>
      </c>
      <c r="AL845">
        <v>9158.2559999999994</v>
      </c>
      <c r="AM845">
        <v>1232401.25</v>
      </c>
      <c r="AN845">
        <v>-3815077.98</v>
      </c>
      <c r="AO845">
        <v>50</v>
      </c>
      <c r="AP845">
        <v>-82.86</v>
      </c>
      <c r="AQ845" s="13">
        <v>-1.5699999999999999E-2</v>
      </c>
      <c r="AR845" s="13">
        <v>5.4000000000000003E-3</v>
      </c>
      <c r="AS845" t="s">
        <v>572</v>
      </c>
      <c r="AU845" s="2">
        <v>44551</v>
      </c>
      <c r="AV845" t="s">
        <v>43</v>
      </c>
      <c r="AW845">
        <v>134.55000000000001</v>
      </c>
      <c r="AX845">
        <v>134.19999999999999</v>
      </c>
      <c r="AZ845" s="2">
        <f t="shared" si="91"/>
        <v>44551</v>
      </c>
      <c r="BA845" t="s">
        <v>43</v>
      </c>
      <c r="BB845">
        <v>134.56720000000001</v>
      </c>
      <c r="BC845" s="8">
        <v>134.1148</v>
      </c>
      <c r="BE845" t="str">
        <f t="shared" si="92"/>
        <v>NMDC44551</v>
      </c>
      <c r="BF845">
        <v>1</v>
      </c>
      <c r="BH845" t="str">
        <f t="shared" si="93"/>
        <v>NMDC44551</v>
      </c>
      <c r="BI845">
        <v>1</v>
      </c>
      <c r="BL845" t="str">
        <f t="shared" si="94"/>
        <v>NMDC44551</v>
      </c>
      <c r="BM845">
        <v>1</v>
      </c>
      <c r="BN845">
        <f t="shared" si="95"/>
        <v>1</v>
      </c>
      <c r="BR845" t="str">
        <f t="shared" si="96"/>
        <v>NMDC44551</v>
      </c>
      <c r="BS845">
        <v>1</v>
      </c>
      <c r="BT845">
        <f t="shared" si="97"/>
        <v>1</v>
      </c>
      <c r="BY845" s="12"/>
      <c r="CA845" s="12"/>
      <c r="CC845" s="13"/>
      <c r="CE845" s="13"/>
      <c r="CK845" s="13"/>
      <c r="CL845" s="13"/>
    </row>
    <row r="846" spans="1:90" x14ac:dyDescent="0.45">
      <c r="A846">
        <v>1</v>
      </c>
      <c r="B846" s="2">
        <v>44552</v>
      </c>
      <c r="C846" s="2">
        <v>44553</v>
      </c>
      <c r="D846" t="s">
        <v>27</v>
      </c>
      <c r="E846" t="s">
        <v>71</v>
      </c>
      <c r="F846" t="s">
        <v>445</v>
      </c>
      <c r="G846">
        <v>22500</v>
      </c>
      <c r="H846">
        <v>22500</v>
      </c>
      <c r="I846">
        <v>1</v>
      </c>
      <c r="J846">
        <v>42.8</v>
      </c>
      <c r="K846">
        <v>962999.99999999988</v>
      </c>
      <c r="L846">
        <v>43</v>
      </c>
      <c r="M846">
        <v>4500.0000000000637</v>
      </c>
      <c r="N846">
        <v>210.7003</v>
      </c>
      <c r="O846">
        <v>4289.2997000000632</v>
      </c>
      <c r="P846">
        <v>967500</v>
      </c>
      <c r="Q846" t="s">
        <v>93</v>
      </c>
      <c r="R846">
        <v>1</v>
      </c>
      <c r="S846">
        <v>0</v>
      </c>
      <c r="T846">
        <v>1</v>
      </c>
      <c r="U846">
        <v>0</v>
      </c>
      <c r="V846">
        <v>900</v>
      </c>
      <c r="W846">
        <v>300</v>
      </c>
      <c r="X846">
        <v>114000</v>
      </c>
      <c r="Y846">
        <v>92500</v>
      </c>
      <c r="Z846">
        <v>4000000</v>
      </c>
      <c r="AA846">
        <v>2</v>
      </c>
      <c r="AC846" t="s">
        <v>586</v>
      </c>
      <c r="AD846" t="s">
        <v>571</v>
      </c>
      <c r="AE846" s="12">
        <v>44551.489583333336</v>
      </c>
      <c r="AF846">
        <v>253.22319999999999</v>
      </c>
      <c r="AG846" s="12">
        <v>44552.392361111109</v>
      </c>
      <c r="AH846" s="8">
        <v>252.27379999999999</v>
      </c>
      <c r="AI846" s="13">
        <v>-3.7000000000000002E-3</v>
      </c>
      <c r="AJ846">
        <v>-4613.8999999999996</v>
      </c>
      <c r="AK846" s="13">
        <v>-3.7000000000000002E-3</v>
      </c>
      <c r="AL846">
        <v>4859.8010000000004</v>
      </c>
      <c r="AM846">
        <v>1230614.25</v>
      </c>
      <c r="AN846">
        <v>-3819691.88</v>
      </c>
      <c r="AO846">
        <v>49</v>
      </c>
      <c r="AP846">
        <v>-94.16</v>
      </c>
      <c r="AQ846" s="13">
        <v>-2.0199999999999999E-2</v>
      </c>
      <c r="AR846" s="13">
        <v>3.5000000000000001E-3</v>
      </c>
      <c r="AS846" t="s">
        <v>572</v>
      </c>
      <c r="AU846" s="2">
        <v>44552</v>
      </c>
      <c r="AV846" t="s">
        <v>71</v>
      </c>
      <c r="AW846">
        <v>42.8</v>
      </c>
      <c r="AX846">
        <v>43</v>
      </c>
      <c r="AZ846" s="2">
        <f t="shared" si="91"/>
        <v>44551</v>
      </c>
      <c r="BA846" t="s">
        <v>156</v>
      </c>
      <c r="BB846">
        <v>253.22319999999999</v>
      </c>
      <c r="BC846" s="8">
        <v>252.27379999999999</v>
      </c>
      <c r="BE846" t="str">
        <f t="shared" si="92"/>
        <v>INDUSTOWER44551</v>
      </c>
      <c r="BF846">
        <v>1</v>
      </c>
      <c r="BH846" t="str">
        <f t="shared" si="93"/>
        <v>GMRINFRA44552</v>
      </c>
      <c r="BI846">
        <v>1</v>
      </c>
      <c r="BL846" t="str">
        <f t="shared" si="94"/>
        <v>GMRINFRA44552</v>
      </c>
      <c r="BM846">
        <v>1</v>
      </c>
      <c r="BN846">
        <f t="shared" si="95"/>
        <v>1</v>
      </c>
      <c r="BR846" t="str">
        <f t="shared" si="96"/>
        <v>INDUSTOWER44551</v>
      </c>
      <c r="BS846">
        <v>1</v>
      </c>
      <c r="BT846">
        <f t="shared" si="97"/>
        <v>1</v>
      </c>
      <c r="BY846" s="12"/>
      <c r="CA846" s="12"/>
      <c r="CC846" s="13"/>
      <c r="CE846" s="13"/>
      <c r="CK846" s="13"/>
      <c r="CL846" s="13"/>
    </row>
    <row r="847" spans="1:90" x14ac:dyDescent="0.45">
      <c r="A847">
        <v>2</v>
      </c>
      <c r="B847" s="2">
        <v>44552</v>
      </c>
      <c r="C847" s="2">
        <v>44553</v>
      </c>
      <c r="D847" t="s">
        <v>27</v>
      </c>
      <c r="E847" t="s">
        <v>86</v>
      </c>
      <c r="F847" t="s">
        <v>421</v>
      </c>
      <c r="G847">
        <v>250</v>
      </c>
      <c r="H847">
        <v>750</v>
      </c>
      <c r="I847">
        <v>3</v>
      </c>
      <c r="J847">
        <v>1899</v>
      </c>
      <c r="K847">
        <v>1424250</v>
      </c>
      <c r="L847">
        <v>1948.1</v>
      </c>
      <c r="M847">
        <v>36824.999999999935</v>
      </c>
      <c r="N847">
        <v>292.77149500000007</v>
      </c>
      <c r="O847">
        <v>36532.228504999934</v>
      </c>
      <c r="P847">
        <v>1461075</v>
      </c>
      <c r="Q847" t="s">
        <v>93</v>
      </c>
      <c r="R847">
        <v>1</v>
      </c>
      <c r="S847">
        <v>0</v>
      </c>
      <c r="T847">
        <v>1</v>
      </c>
      <c r="U847">
        <v>0</v>
      </c>
      <c r="V847">
        <v>900</v>
      </c>
      <c r="W847">
        <v>300</v>
      </c>
      <c r="X847">
        <v>114000</v>
      </c>
      <c r="Y847">
        <v>92500</v>
      </c>
      <c r="Z847">
        <v>4000000</v>
      </c>
      <c r="AA847">
        <v>2</v>
      </c>
      <c r="AC847" t="s">
        <v>614</v>
      </c>
      <c r="AD847" t="s">
        <v>571</v>
      </c>
      <c r="AE847" s="12">
        <v>44551.493055555555</v>
      </c>
      <c r="AF847">
        <v>14.507250000000001</v>
      </c>
      <c r="AG847" s="12">
        <v>44552.392361111109</v>
      </c>
      <c r="AH847" s="8">
        <v>14.04297</v>
      </c>
      <c r="AI847" s="13">
        <v>-3.2000000000000001E-2</v>
      </c>
      <c r="AJ847">
        <v>-39369.480000000003</v>
      </c>
      <c r="AK847" s="13">
        <v>-3.2000000000000001E-2</v>
      </c>
      <c r="AL847">
        <v>84796.84</v>
      </c>
      <c r="AM847">
        <v>1230169</v>
      </c>
      <c r="AN847">
        <v>-3859061.36</v>
      </c>
      <c r="AO847">
        <v>48</v>
      </c>
      <c r="AP847">
        <v>-820.2</v>
      </c>
      <c r="AQ847" s="13">
        <v>-4.19E-2</v>
      </c>
      <c r="AR847" s="13">
        <v>6.4000000000000003E-3</v>
      </c>
      <c r="AS847" t="s">
        <v>572</v>
      </c>
      <c r="AU847" s="2">
        <v>44552</v>
      </c>
      <c r="AV847" t="s">
        <v>86</v>
      </c>
      <c r="AW847">
        <v>1899</v>
      </c>
      <c r="AX847">
        <v>1948.1</v>
      </c>
      <c r="AZ847" s="2">
        <f t="shared" si="91"/>
        <v>44551</v>
      </c>
      <c r="BA847" t="s">
        <v>56</v>
      </c>
      <c r="BB847">
        <v>14.507250000000001</v>
      </c>
      <c r="BC847" s="8">
        <v>14.04297</v>
      </c>
      <c r="BE847" t="str">
        <f t="shared" si="92"/>
        <v>IDEA44551</v>
      </c>
      <c r="BF847">
        <v>1</v>
      </c>
      <c r="BH847" t="str">
        <f t="shared" si="93"/>
        <v>INDIGO44552</v>
      </c>
      <c r="BI847">
        <v>1</v>
      </c>
      <c r="BL847" t="str">
        <f t="shared" si="94"/>
        <v>INDIGO44552</v>
      </c>
      <c r="BM847">
        <v>1</v>
      </c>
      <c r="BN847">
        <f t="shared" si="95"/>
        <v>1</v>
      </c>
      <c r="BR847" t="str">
        <f t="shared" si="96"/>
        <v>IDEA44551</v>
      </c>
      <c r="BS847">
        <v>1</v>
      </c>
      <c r="BT847">
        <f t="shared" si="97"/>
        <v>1</v>
      </c>
      <c r="BY847" s="12"/>
      <c r="CA847" s="12"/>
      <c r="CC847" s="13"/>
      <c r="CE847" s="13"/>
      <c r="CK847" s="13"/>
      <c r="CL847" s="13"/>
    </row>
    <row r="848" spans="1:90" x14ac:dyDescent="0.45">
      <c r="A848">
        <v>3</v>
      </c>
      <c r="B848" s="2">
        <v>44552</v>
      </c>
      <c r="C848" s="2">
        <v>44553</v>
      </c>
      <c r="D848" t="s">
        <v>27</v>
      </c>
      <c r="E848" t="s">
        <v>34</v>
      </c>
      <c r="F848" t="s">
        <v>479</v>
      </c>
      <c r="G848">
        <v>407</v>
      </c>
      <c r="H848">
        <v>1221</v>
      </c>
      <c r="I848">
        <v>3</v>
      </c>
      <c r="J848">
        <v>1316.9333333299901</v>
      </c>
      <c r="K848">
        <v>1607975.5999959179</v>
      </c>
      <c r="L848">
        <v>1333.95</v>
      </c>
      <c r="M848">
        <v>20777.350004082153</v>
      </c>
      <c r="N848">
        <v>321.85832932981799</v>
      </c>
      <c r="O848">
        <v>20455.491674752335</v>
      </c>
      <c r="P848">
        <v>1628752.95</v>
      </c>
      <c r="Q848" t="s">
        <v>93</v>
      </c>
      <c r="R848">
        <v>3</v>
      </c>
      <c r="S848">
        <v>2</v>
      </c>
      <c r="T848">
        <v>1</v>
      </c>
      <c r="U848">
        <v>0</v>
      </c>
      <c r="V848">
        <v>900</v>
      </c>
      <c r="W848">
        <v>300</v>
      </c>
      <c r="X848">
        <v>115500</v>
      </c>
      <c r="Y848">
        <v>92500</v>
      </c>
      <c r="Z848">
        <v>4000000</v>
      </c>
      <c r="AA848">
        <v>2</v>
      </c>
      <c r="AC848" t="s">
        <v>618</v>
      </c>
      <c r="AD848" t="s">
        <v>571</v>
      </c>
      <c r="AE848" s="12">
        <v>44551.493055555555</v>
      </c>
      <c r="AF848">
        <v>78.339150000000004</v>
      </c>
      <c r="AG848" s="12">
        <v>44552.392361111109</v>
      </c>
      <c r="AH848" s="8">
        <v>77.586060000000003</v>
      </c>
      <c r="AI848" s="13">
        <v>-9.5999999999999992E-3</v>
      </c>
      <c r="AJ848">
        <v>-11824.45</v>
      </c>
      <c r="AK848" s="13">
        <v>-9.5999999999999992E-3</v>
      </c>
      <c r="AL848">
        <v>15703.12</v>
      </c>
      <c r="AM848">
        <v>1230169.1299999999</v>
      </c>
      <c r="AN848">
        <v>-3870885.81</v>
      </c>
      <c r="AO848">
        <v>48</v>
      </c>
      <c r="AP848">
        <v>-246.34</v>
      </c>
      <c r="AQ848" s="13">
        <v>-2.1600000000000001E-2</v>
      </c>
      <c r="AR848" s="13">
        <v>1.4E-3</v>
      </c>
      <c r="AS848" t="s">
        <v>572</v>
      </c>
      <c r="AU848" s="2">
        <v>44552</v>
      </c>
      <c r="AV848" t="s">
        <v>34</v>
      </c>
      <c r="AW848">
        <v>1316.9333333299901</v>
      </c>
      <c r="AX848">
        <v>1333.95</v>
      </c>
      <c r="AZ848" s="2">
        <f t="shared" si="91"/>
        <v>44551</v>
      </c>
      <c r="BA848" t="s">
        <v>97</v>
      </c>
      <c r="BB848">
        <v>78.339150000000004</v>
      </c>
      <c r="BC848" s="8">
        <v>77.586060000000003</v>
      </c>
      <c r="BE848" t="str">
        <f t="shared" si="92"/>
        <v>L_TFH44551</v>
      </c>
      <c r="BF848">
        <v>1</v>
      </c>
      <c r="BH848" t="str">
        <f t="shared" si="93"/>
        <v>PVR44552</v>
      </c>
      <c r="BI848">
        <v>1</v>
      </c>
      <c r="BL848" t="str">
        <f t="shared" si="94"/>
        <v>PVR44552</v>
      </c>
      <c r="BM848">
        <v>1</v>
      </c>
      <c r="BN848">
        <f t="shared" si="95"/>
        <v>1</v>
      </c>
      <c r="BR848" t="str">
        <f t="shared" si="96"/>
        <v>L_TFH44551</v>
      </c>
      <c r="BS848">
        <v>1</v>
      </c>
      <c r="BT848">
        <f t="shared" si="97"/>
        <v>1</v>
      </c>
      <c r="BY848" s="12"/>
      <c r="CA848" s="12"/>
      <c r="CC848" s="13"/>
      <c r="CE848" s="13"/>
      <c r="CK848" s="13"/>
      <c r="CL848" s="13"/>
    </row>
    <row r="849" spans="1:90" x14ac:dyDescent="0.45">
      <c r="A849">
        <v>4</v>
      </c>
      <c r="B849" s="2">
        <v>44552</v>
      </c>
      <c r="C849" s="2">
        <v>44553</v>
      </c>
      <c r="D849" t="s">
        <v>27</v>
      </c>
      <c r="E849" t="s">
        <v>76</v>
      </c>
      <c r="F849" t="s">
        <v>484</v>
      </c>
      <c r="G849">
        <v>625</v>
      </c>
      <c r="H849">
        <v>625</v>
      </c>
      <c r="I849">
        <v>1</v>
      </c>
      <c r="J849">
        <v>2289.9499999999998</v>
      </c>
      <c r="K849">
        <v>1431218.75</v>
      </c>
      <c r="L849">
        <v>2315.65</v>
      </c>
      <c r="M849">
        <v>16062.500000000171</v>
      </c>
      <c r="N849">
        <v>291.36359999999996</v>
      </c>
      <c r="O849">
        <v>15771.13640000017</v>
      </c>
      <c r="P849">
        <v>1447281.25</v>
      </c>
      <c r="Q849" t="s">
        <v>93</v>
      </c>
      <c r="R849">
        <v>1</v>
      </c>
      <c r="S849">
        <v>0</v>
      </c>
      <c r="T849">
        <v>2</v>
      </c>
      <c r="U849">
        <v>0</v>
      </c>
      <c r="V849">
        <v>900</v>
      </c>
      <c r="W849">
        <v>300</v>
      </c>
      <c r="X849">
        <v>114000</v>
      </c>
      <c r="Y849">
        <v>92500</v>
      </c>
      <c r="Z849">
        <v>4000000</v>
      </c>
      <c r="AA849">
        <v>2</v>
      </c>
      <c r="AC849" t="s">
        <v>763</v>
      </c>
      <c r="AD849" t="s">
        <v>571</v>
      </c>
      <c r="AE849" s="12">
        <v>44551.486111111109</v>
      </c>
      <c r="AF849">
        <v>1895.212</v>
      </c>
      <c r="AG849" s="12">
        <v>44552.395833333336</v>
      </c>
      <c r="AH849" s="8">
        <v>1848.3</v>
      </c>
      <c r="AI849" s="13">
        <v>-2.4799999999999999E-2</v>
      </c>
      <c r="AJ849">
        <v>-30505.52</v>
      </c>
      <c r="AK849" s="13">
        <v>-2.4799999999999999E-2</v>
      </c>
      <c r="AL849">
        <v>650.27110000000005</v>
      </c>
      <c r="AM849">
        <v>1232401.25</v>
      </c>
      <c r="AN849">
        <v>-3901391.32</v>
      </c>
      <c r="AO849">
        <v>51</v>
      </c>
      <c r="AP849">
        <v>-598.15</v>
      </c>
      <c r="AQ849" s="13">
        <v>-2.75E-2</v>
      </c>
      <c r="AR849" s="13">
        <v>4.5999999999999999E-3</v>
      </c>
      <c r="AS849" t="s">
        <v>572</v>
      </c>
      <c r="AU849" s="2">
        <v>44552</v>
      </c>
      <c r="AV849" t="s">
        <v>76</v>
      </c>
      <c r="AW849">
        <v>2289.9499999999998</v>
      </c>
      <c r="AX849">
        <v>2315.65</v>
      </c>
      <c r="AZ849" s="2">
        <f t="shared" si="91"/>
        <v>44551</v>
      </c>
      <c r="BA849" t="s">
        <v>200</v>
      </c>
      <c r="BB849">
        <v>1895.212</v>
      </c>
      <c r="BC849" s="8">
        <v>1848.3</v>
      </c>
      <c r="BE849" t="str">
        <f t="shared" si="92"/>
        <v>DALBHARAT44551</v>
      </c>
      <c r="BF849">
        <v>1</v>
      </c>
      <c r="BH849" t="str">
        <f t="shared" si="93"/>
        <v>SRF44552</v>
      </c>
      <c r="BI849">
        <v>1</v>
      </c>
      <c r="BL849" t="str">
        <f t="shared" si="94"/>
        <v>SRF44552</v>
      </c>
      <c r="BM849">
        <v>1</v>
      </c>
      <c r="BN849">
        <f t="shared" si="95"/>
        <v>1</v>
      </c>
      <c r="BR849" t="str">
        <f t="shared" si="96"/>
        <v>DALBHARAT44551</v>
      </c>
      <c r="BS849">
        <v>1</v>
      </c>
      <c r="BT849">
        <f t="shared" si="97"/>
        <v>1</v>
      </c>
      <c r="BY849" s="12"/>
      <c r="CA849" s="12"/>
      <c r="CC849" s="13"/>
      <c r="CE849" s="13"/>
      <c r="CK849" s="13"/>
      <c r="CL849" s="13"/>
    </row>
    <row r="850" spans="1:90" x14ac:dyDescent="0.45">
      <c r="A850">
        <v>1</v>
      </c>
      <c r="B850" s="2">
        <v>44553</v>
      </c>
      <c r="C850" s="2">
        <v>44554</v>
      </c>
      <c r="D850" t="s">
        <v>27</v>
      </c>
      <c r="E850" t="s">
        <v>68</v>
      </c>
      <c r="F850" t="s">
        <v>407</v>
      </c>
      <c r="G850">
        <v>1250</v>
      </c>
      <c r="H850">
        <v>2500</v>
      </c>
      <c r="I850">
        <v>2</v>
      </c>
      <c r="J850">
        <v>535.79999999999995</v>
      </c>
      <c r="K850">
        <v>1339500</v>
      </c>
      <c r="L850">
        <v>530.95000000000005</v>
      </c>
      <c r="M850">
        <v>-12124.999999999773</v>
      </c>
      <c r="N850">
        <v>272.33262500000001</v>
      </c>
      <c r="O850">
        <v>-12397.332624999774</v>
      </c>
      <c r="P850">
        <v>1327375</v>
      </c>
      <c r="Q850" t="s">
        <v>93</v>
      </c>
      <c r="R850">
        <v>1</v>
      </c>
      <c r="S850">
        <v>0</v>
      </c>
      <c r="T850">
        <v>2</v>
      </c>
      <c r="U850">
        <v>0</v>
      </c>
      <c r="V850">
        <v>900</v>
      </c>
      <c r="W850">
        <v>300</v>
      </c>
      <c r="X850">
        <v>114000</v>
      </c>
      <c r="Y850">
        <v>92500</v>
      </c>
      <c r="Z850">
        <v>4000000</v>
      </c>
      <c r="AA850">
        <v>2</v>
      </c>
      <c r="AC850" t="s">
        <v>706</v>
      </c>
      <c r="AD850" t="s">
        <v>571</v>
      </c>
      <c r="AE850" s="12">
        <v>44551.489583333336</v>
      </c>
      <c r="AF850">
        <v>968.72130000000004</v>
      </c>
      <c r="AG850" s="12">
        <v>44552.395833333336</v>
      </c>
      <c r="AH850" s="8">
        <v>960.03909999999996</v>
      </c>
      <c r="AI850" s="13">
        <v>-8.9999999999999993E-3</v>
      </c>
      <c r="AJ850">
        <v>-11029.55</v>
      </c>
      <c r="AK850" s="13">
        <v>-8.9999999999999993E-3</v>
      </c>
      <c r="AL850">
        <v>1270.3489999999999</v>
      </c>
      <c r="AM850">
        <v>1230614.3799999999</v>
      </c>
      <c r="AN850">
        <v>-3912420.88</v>
      </c>
      <c r="AO850">
        <v>50</v>
      </c>
      <c r="AP850">
        <v>-220.59</v>
      </c>
      <c r="AQ850" s="13">
        <v>-1.15E-2</v>
      </c>
      <c r="AR850" s="13">
        <v>2.3999999999999998E-3</v>
      </c>
      <c r="AS850" t="s">
        <v>572</v>
      </c>
      <c r="AU850" s="2">
        <v>44553</v>
      </c>
      <c r="AV850" t="s">
        <v>68</v>
      </c>
      <c r="AW850">
        <v>535.79999999999995</v>
      </c>
      <c r="AX850">
        <v>530.95000000000005</v>
      </c>
      <c r="AZ850" s="2">
        <f t="shared" si="91"/>
        <v>44551</v>
      </c>
      <c r="BA850" t="s">
        <v>87</v>
      </c>
      <c r="BB850">
        <v>968.72130000000004</v>
      </c>
      <c r="BC850" s="8">
        <v>960.03909999999996</v>
      </c>
      <c r="BE850" t="str">
        <f t="shared" si="92"/>
        <v>MFSL44551</v>
      </c>
      <c r="BF850">
        <v>1</v>
      </c>
      <c r="BH850" t="str">
        <f t="shared" si="93"/>
        <v>CHOLAFIN44553</v>
      </c>
      <c r="BI850">
        <v>1</v>
      </c>
      <c r="BL850" t="str">
        <f t="shared" si="94"/>
        <v>CHOLAFIN44553</v>
      </c>
      <c r="BM850">
        <v>1</v>
      </c>
      <c r="BN850">
        <f t="shared" si="95"/>
        <v>1</v>
      </c>
      <c r="BR850" t="str">
        <f t="shared" si="96"/>
        <v>MFSL44551</v>
      </c>
      <c r="BS850">
        <v>1</v>
      </c>
      <c r="BT850">
        <f t="shared" si="97"/>
        <v>1</v>
      </c>
      <c r="BY850" s="12"/>
      <c r="CA850" s="12"/>
      <c r="CC850" s="13"/>
      <c r="CE850" s="13"/>
      <c r="CK850" s="13"/>
      <c r="CL850" s="13"/>
    </row>
    <row r="851" spans="1:90" x14ac:dyDescent="0.45">
      <c r="A851">
        <v>2</v>
      </c>
      <c r="B851" s="2">
        <v>44553</v>
      </c>
      <c r="C851" s="2">
        <v>44554</v>
      </c>
      <c r="D851" t="s">
        <v>27</v>
      </c>
      <c r="E851" t="s">
        <v>202</v>
      </c>
      <c r="F851" t="s">
        <v>553</v>
      </c>
      <c r="G851">
        <v>2600</v>
      </c>
      <c r="H851">
        <v>7800</v>
      </c>
      <c r="I851">
        <v>3</v>
      </c>
      <c r="J851">
        <v>170.9</v>
      </c>
      <c r="K851">
        <v>1333020</v>
      </c>
      <c r="L851">
        <v>176.61666667</v>
      </c>
      <c r="M851">
        <v>44590.000025999965</v>
      </c>
      <c r="N851">
        <v>278.30289800323959</v>
      </c>
      <c r="O851">
        <v>44311.697127996726</v>
      </c>
      <c r="P851">
        <v>1377610.000026</v>
      </c>
      <c r="Q851" t="s">
        <v>93</v>
      </c>
      <c r="R851">
        <v>1</v>
      </c>
      <c r="S851">
        <v>0</v>
      </c>
      <c r="T851">
        <v>2</v>
      </c>
      <c r="U851">
        <v>0</v>
      </c>
      <c r="V851">
        <v>900</v>
      </c>
      <c r="W851">
        <v>300</v>
      </c>
      <c r="X851">
        <v>114000</v>
      </c>
      <c r="Y851">
        <v>92500</v>
      </c>
      <c r="Z851">
        <v>4000000</v>
      </c>
      <c r="AA851">
        <v>2</v>
      </c>
      <c r="AC851" t="s">
        <v>672</v>
      </c>
      <c r="AD851" t="s">
        <v>571</v>
      </c>
      <c r="AE851" s="12">
        <v>44551.496527777781</v>
      </c>
      <c r="AF851">
        <v>1051.0999999999999</v>
      </c>
      <c r="AG851" s="12">
        <v>44552.395833333336</v>
      </c>
      <c r="AH851" s="8">
        <v>1028.97</v>
      </c>
      <c r="AI851" s="13">
        <v>-2.1100000000000001E-2</v>
      </c>
      <c r="AJ851">
        <v>-25912.68</v>
      </c>
      <c r="AK851" s="13">
        <v>-2.1100000000000001E-2</v>
      </c>
      <c r="AL851">
        <v>1170.93</v>
      </c>
      <c r="AM851">
        <v>1230764.3799999999</v>
      </c>
      <c r="AN851">
        <v>-3938333.55</v>
      </c>
      <c r="AO851">
        <v>48</v>
      </c>
      <c r="AP851">
        <v>-539.85</v>
      </c>
      <c r="AQ851" s="13">
        <v>-2.98E-2</v>
      </c>
      <c r="AR851" s="13">
        <v>1.06E-2</v>
      </c>
      <c r="AS851" t="s">
        <v>572</v>
      </c>
      <c r="AU851" s="2">
        <v>44553</v>
      </c>
      <c r="AV851" t="s">
        <v>202</v>
      </c>
      <c r="AW851">
        <v>170.9</v>
      </c>
      <c r="AX851">
        <v>176.61666667</v>
      </c>
      <c r="AZ851" s="2">
        <f t="shared" si="91"/>
        <v>44551</v>
      </c>
      <c r="BA851" t="s">
        <v>166</v>
      </c>
      <c r="BB851">
        <v>1051.0999999999999</v>
      </c>
      <c r="BC851" s="8">
        <v>1028.97</v>
      </c>
      <c r="BE851" t="str">
        <f t="shared" si="92"/>
        <v>AUBANK44551</v>
      </c>
      <c r="BF851">
        <v>1</v>
      </c>
      <c r="BH851" t="str">
        <f t="shared" si="93"/>
        <v>FSL44553</v>
      </c>
      <c r="BI851">
        <v>1</v>
      </c>
      <c r="BL851" t="str">
        <f t="shared" si="94"/>
        <v>FSL44553</v>
      </c>
      <c r="BM851">
        <v>1</v>
      </c>
      <c r="BN851">
        <f t="shared" si="95"/>
        <v>1</v>
      </c>
      <c r="BR851" t="str">
        <f t="shared" si="96"/>
        <v>AUBANK44551</v>
      </c>
      <c r="BS851">
        <v>1</v>
      </c>
      <c r="BT851">
        <f t="shared" si="97"/>
        <v>1</v>
      </c>
      <c r="BY851" s="12"/>
      <c r="CA851" s="12"/>
      <c r="CC851" s="13"/>
      <c r="CE851" s="13"/>
      <c r="CK851" s="13"/>
      <c r="CL851" s="13"/>
    </row>
    <row r="852" spans="1:90" x14ac:dyDescent="0.45">
      <c r="A852">
        <v>3</v>
      </c>
      <c r="B852" s="2">
        <v>44553</v>
      </c>
      <c r="C852" s="2">
        <v>44554</v>
      </c>
      <c r="D852" t="s">
        <v>27</v>
      </c>
      <c r="E852" t="s">
        <v>97</v>
      </c>
      <c r="F852" t="s">
        <v>422</v>
      </c>
      <c r="G852">
        <v>8924</v>
      </c>
      <c r="H852">
        <v>17848</v>
      </c>
      <c r="I852">
        <v>2</v>
      </c>
      <c r="J852">
        <v>83.25</v>
      </c>
      <c r="K852">
        <v>1485846</v>
      </c>
      <c r="L852">
        <v>79.3</v>
      </c>
      <c r="M852">
        <v>-70499.600000000049</v>
      </c>
      <c r="N852">
        <v>289.82089304000004</v>
      </c>
      <c r="O852">
        <v>-70789.420893040049</v>
      </c>
      <c r="P852">
        <v>1415346.4</v>
      </c>
      <c r="Q852" t="s">
        <v>93</v>
      </c>
      <c r="R852">
        <v>2</v>
      </c>
      <c r="S852">
        <v>1</v>
      </c>
      <c r="T852">
        <v>1</v>
      </c>
      <c r="U852">
        <v>0</v>
      </c>
      <c r="V852">
        <v>900</v>
      </c>
      <c r="W852">
        <v>300</v>
      </c>
      <c r="X852">
        <v>114500</v>
      </c>
      <c r="Y852">
        <v>92500</v>
      </c>
      <c r="Z852">
        <v>4000000</v>
      </c>
      <c r="AA852">
        <v>2</v>
      </c>
      <c r="AC852" t="s">
        <v>672</v>
      </c>
      <c r="AD852" t="s">
        <v>571</v>
      </c>
      <c r="AE852" s="12">
        <v>44552.486111111109</v>
      </c>
      <c r="AF852">
        <v>1041.33</v>
      </c>
      <c r="AG852" s="12">
        <v>44553.392361111109</v>
      </c>
      <c r="AH852" s="8">
        <v>1036.328</v>
      </c>
      <c r="AI852" s="13">
        <v>-4.7999999999999996E-3</v>
      </c>
      <c r="AJ852">
        <v>-5823.41</v>
      </c>
      <c r="AK852" s="13">
        <v>-4.7999999999999996E-3</v>
      </c>
      <c r="AL852">
        <v>1164.2170000000001</v>
      </c>
      <c r="AM852">
        <v>1212333.25</v>
      </c>
      <c r="AN852">
        <v>-3944156.96</v>
      </c>
      <c r="AO852">
        <v>50</v>
      </c>
      <c r="AP852">
        <v>-116.47</v>
      </c>
      <c r="AQ852" s="13">
        <v>-1.7600000000000001E-2</v>
      </c>
      <c r="AR852" s="13">
        <v>3.3E-3</v>
      </c>
      <c r="AS852" t="s">
        <v>572</v>
      </c>
      <c r="AU852" s="2">
        <v>44553</v>
      </c>
      <c r="AV852" t="s">
        <v>97</v>
      </c>
      <c r="AW852">
        <v>83.25</v>
      </c>
      <c r="AX852">
        <v>79.3</v>
      </c>
      <c r="AZ852" s="2">
        <f t="shared" si="91"/>
        <v>44552</v>
      </c>
      <c r="BA852" t="s">
        <v>166</v>
      </c>
      <c r="BB852">
        <v>1041.33</v>
      </c>
      <c r="BC852" s="8">
        <v>1036.328</v>
      </c>
      <c r="BE852" t="str">
        <f t="shared" si="92"/>
        <v>AUBANK44552</v>
      </c>
      <c r="BF852">
        <v>1</v>
      </c>
      <c r="BH852" t="str">
        <f t="shared" si="93"/>
        <v>L_TFH44553</v>
      </c>
      <c r="BI852">
        <v>1</v>
      </c>
      <c r="BL852" t="str">
        <f t="shared" si="94"/>
        <v>L_TFH44553</v>
      </c>
      <c r="BM852">
        <v>1</v>
      </c>
      <c r="BN852">
        <f t="shared" si="95"/>
        <v>1</v>
      </c>
      <c r="BR852" t="str">
        <f t="shared" si="96"/>
        <v>AUBANK44552</v>
      </c>
      <c r="BS852">
        <v>1</v>
      </c>
      <c r="BT852" t="str">
        <f t="shared" si="97"/>
        <v>ERROR</v>
      </c>
      <c r="BY852" s="12"/>
      <c r="CA852" s="12"/>
      <c r="CC852" s="13"/>
      <c r="CE852" s="13"/>
      <c r="CK852" s="13"/>
      <c r="CL852" s="13"/>
    </row>
    <row r="853" spans="1:90" x14ac:dyDescent="0.45">
      <c r="A853">
        <v>1</v>
      </c>
      <c r="B853" s="2">
        <v>44557</v>
      </c>
      <c r="C853" s="2">
        <v>44558</v>
      </c>
      <c r="D853" t="s">
        <v>27</v>
      </c>
      <c r="E853" t="s">
        <v>203</v>
      </c>
      <c r="F853" t="s">
        <v>554</v>
      </c>
      <c r="G853">
        <v>900</v>
      </c>
      <c r="H853">
        <v>2700</v>
      </c>
      <c r="I853">
        <v>3</v>
      </c>
      <c r="J853">
        <v>522.5</v>
      </c>
      <c r="K853">
        <v>1410750</v>
      </c>
      <c r="L853">
        <v>521.04999999999995</v>
      </c>
      <c r="M853">
        <v>-3915.0000000001228</v>
      </c>
      <c r="N853">
        <v>285.41109099999994</v>
      </c>
      <c r="O853">
        <v>-4200.4110910001227</v>
      </c>
      <c r="P853">
        <v>1406834.9999999998</v>
      </c>
      <c r="Q853" t="s">
        <v>93</v>
      </c>
      <c r="R853">
        <v>2</v>
      </c>
      <c r="S853">
        <v>1</v>
      </c>
      <c r="T853">
        <v>2</v>
      </c>
      <c r="U853">
        <v>0</v>
      </c>
      <c r="V853">
        <v>900</v>
      </c>
      <c r="W853">
        <v>300</v>
      </c>
      <c r="X853">
        <v>103000</v>
      </c>
      <c r="Y853">
        <v>92500</v>
      </c>
      <c r="Z853">
        <v>4000000</v>
      </c>
      <c r="AA853">
        <v>2</v>
      </c>
      <c r="AC853" t="s">
        <v>617</v>
      </c>
      <c r="AD853" t="s">
        <v>571</v>
      </c>
      <c r="AE853" s="12">
        <v>44552.486111111109</v>
      </c>
      <c r="AF853">
        <v>1899.9649999999999</v>
      </c>
      <c r="AG853" s="12">
        <v>44553.392361111109</v>
      </c>
      <c r="AH853" s="8">
        <v>1948.0260000000001</v>
      </c>
      <c r="AI853" s="13">
        <v>2.53E-2</v>
      </c>
      <c r="AJ853">
        <v>30666.85</v>
      </c>
      <c r="AK853" s="13">
        <v>2.53E-2</v>
      </c>
      <c r="AL853">
        <v>638.08180000000004</v>
      </c>
      <c r="AM853">
        <v>1212333.3799999999</v>
      </c>
      <c r="AN853">
        <v>-3913490.11</v>
      </c>
      <c r="AO853">
        <v>50</v>
      </c>
      <c r="AP853">
        <v>613.34</v>
      </c>
      <c r="AQ853" s="13">
        <v>-4.4000000000000003E-3</v>
      </c>
      <c r="AR853" s="13">
        <v>2.6100000000000002E-2</v>
      </c>
      <c r="AS853" t="s">
        <v>572</v>
      </c>
      <c r="AU853" s="2">
        <v>44557</v>
      </c>
      <c r="AV853" t="s">
        <v>203</v>
      </c>
      <c r="AW853">
        <v>522.5</v>
      </c>
      <c r="AX853">
        <v>521.04999999999995</v>
      </c>
      <c r="AZ853" s="2">
        <f t="shared" si="91"/>
        <v>44552</v>
      </c>
      <c r="BA853" t="s">
        <v>86</v>
      </c>
      <c r="BB853">
        <v>1899.9649999999999</v>
      </c>
      <c r="BC853" s="8">
        <v>1948.0260000000001</v>
      </c>
      <c r="BE853" t="str">
        <f t="shared" si="92"/>
        <v>INDIGO44552</v>
      </c>
      <c r="BF853">
        <v>1</v>
      </c>
      <c r="BH853" t="str">
        <f t="shared" si="93"/>
        <v>LAURUSLABS44557</v>
      </c>
      <c r="BI853">
        <v>1</v>
      </c>
      <c r="BL853" t="str">
        <f t="shared" si="94"/>
        <v>LAURUSLABS44557</v>
      </c>
      <c r="BM853">
        <v>1</v>
      </c>
      <c r="BN853">
        <f t="shared" si="95"/>
        <v>1</v>
      </c>
      <c r="BR853" t="str">
        <f t="shared" si="96"/>
        <v>INDIGO44552</v>
      </c>
      <c r="BS853">
        <v>1</v>
      </c>
      <c r="BT853">
        <f t="shared" si="97"/>
        <v>1</v>
      </c>
      <c r="BY853" s="12"/>
      <c r="CA853" s="12"/>
      <c r="CC853" s="13"/>
      <c r="CE853" s="13"/>
      <c r="CK853" s="13"/>
      <c r="CL853" s="13"/>
    </row>
    <row r="854" spans="1:90" x14ac:dyDescent="0.45">
      <c r="A854">
        <v>2</v>
      </c>
      <c r="B854" s="2">
        <v>44557</v>
      </c>
      <c r="C854" s="2">
        <v>44558</v>
      </c>
      <c r="D854" t="s">
        <v>27</v>
      </c>
      <c r="E854" t="s">
        <v>54</v>
      </c>
      <c r="F854" t="s">
        <v>425</v>
      </c>
      <c r="G854">
        <v>250</v>
      </c>
      <c r="H854">
        <v>500</v>
      </c>
      <c r="I854">
        <v>2</v>
      </c>
      <c r="J854">
        <v>3162.1</v>
      </c>
      <c r="K854">
        <v>1581050</v>
      </c>
      <c r="L854">
        <v>3171.4</v>
      </c>
      <c r="M854">
        <v>4650.0000000000909</v>
      </c>
      <c r="N854">
        <v>315.29304999999999</v>
      </c>
      <c r="O854">
        <v>4334.7069500000907</v>
      </c>
      <c r="P854">
        <v>1585700</v>
      </c>
      <c r="Q854" t="s">
        <v>93</v>
      </c>
      <c r="R854">
        <v>1</v>
      </c>
      <c r="S854">
        <v>0</v>
      </c>
      <c r="T854">
        <v>1</v>
      </c>
      <c r="U854">
        <v>0</v>
      </c>
      <c r="V854">
        <v>900</v>
      </c>
      <c r="W854">
        <v>300</v>
      </c>
      <c r="X854">
        <v>102500</v>
      </c>
      <c r="Y854">
        <v>92500</v>
      </c>
      <c r="Z854">
        <v>4000000</v>
      </c>
      <c r="AA854">
        <v>2</v>
      </c>
      <c r="AC854" t="s">
        <v>706</v>
      </c>
      <c r="AD854" t="s">
        <v>571</v>
      </c>
      <c r="AE854" s="12">
        <v>44552.486111111109</v>
      </c>
      <c r="AF854">
        <v>962.98119999999994</v>
      </c>
      <c r="AG854" s="12">
        <v>44553.392361111109</v>
      </c>
      <c r="AH854" s="8">
        <v>961.80280000000005</v>
      </c>
      <c r="AI854" s="13">
        <v>-1.1999999999999999E-3</v>
      </c>
      <c r="AJ854">
        <v>-1483.53</v>
      </c>
      <c r="AK854" s="13">
        <v>-1.1999999999999999E-3</v>
      </c>
      <c r="AL854">
        <v>1258.9380000000001</v>
      </c>
      <c r="AM854">
        <v>1212333.25</v>
      </c>
      <c r="AN854">
        <v>-3914973.64</v>
      </c>
      <c r="AO854">
        <v>50</v>
      </c>
      <c r="AP854">
        <v>-29.67</v>
      </c>
      <c r="AQ854" s="13">
        <v>-1.04E-2</v>
      </c>
      <c r="AR854" s="13">
        <v>4.3E-3</v>
      </c>
      <c r="AS854" t="s">
        <v>572</v>
      </c>
      <c r="AU854" s="2">
        <v>44557</v>
      </c>
      <c r="AV854" t="s">
        <v>54</v>
      </c>
      <c r="AW854">
        <v>3162.1</v>
      </c>
      <c r="AX854">
        <v>3171.4</v>
      </c>
      <c r="AZ854" s="2">
        <f t="shared" si="91"/>
        <v>44552</v>
      </c>
      <c r="BA854" t="s">
        <v>87</v>
      </c>
      <c r="BB854">
        <v>962.98119999999994</v>
      </c>
      <c r="BC854" s="8">
        <v>961.80280000000005</v>
      </c>
      <c r="BE854" t="str">
        <f t="shared" si="92"/>
        <v>MFSL44552</v>
      </c>
      <c r="BF854">
        <v>1</v>
      </c>
      <c r="BH854" t="str">
        <f t="shared" si="93"/>
        <v>TORNTPHARM44557</v>
      </c>
      <c r="BI854">
        <v>1</v>
      </c>
      <c r="BL854" t="str">
        <f t="shared" si="94"/>
        <v>TORNTPHARM44557</v>
      </c>
      <c r="BM854">
        <v>1</v>
      </c>
      <c r="BN854">
        <f t="shared" si="95"/>
        <v>1</v>
      </c>
      <c r="BR854" t="str">
        <f t="shared" si="96"/>
        <v>MFSL44552</v>
      </c>
      <c r="BS854">
        <v>1</v>
      </c>
      <c r="BT854" t="str">
        <f t="shared" si="97"/>
        <v>ERROR</v>
      </c>
      <c r="BY854" s="12"/>
      <c r="CA854" s="12"/>
      <c r="CC854" s="13"/>
      <c r="CE854" s="13"/>
      <c r="CK854" s="13"/>
      <c r="CL854" s="13"/>
    </row>
    <row r="855" spans="1:90" x14ac:dyDescent="0.45">
      <c r="A855">
        <v>1</v>
      </c>
      <c r="B855" s="2">
        <v>44558</v>
      </c>
      <c r="C855" s="2">
        <v>44559</v>
      </c>
      <c r="D855" t="s">
        <v>27</v>
      </c>
      <c r="E855" t="s">
        <v>189</v>
      </c>
      <c r="F855" t="s">
        <v>539</v>
      </c>
      <c r="G855">
        <v>275</v>
      </c>
      <c r="H855">
        <v>550</v>
      </c>
      <c r="I855">
        <v>2</v>
      </c>
      <c r="J855">
        <v>2239.0500000000002</v>
      </c>
      <c r="K855">
        <v>1231477.5</v>
      </c>
      <c r="L855">
        <v>2248.4</v>
      </c>
      <c r="M855">
        <v>5142.49999999995</v>
      </c>
      <c r="N855">
        <v>256.2067485</v>
      </c>
      <c r="O855">
        <v>4886.2932514999502</v>
      </c>
      <c r="P855">
        <v>1236620</v>
      </c>
      <c r="Q855" t="s">
        <v>93</v>
      </c>
      <c r="R855">
        <v>1</v>
      </c>
      <c r="S855">
        <v>0</v>
      </c>
      <c r="T855">
        <v>1</v>
      </c>
      <c r="U855">
        <v>0</v>
      </c>
      <c r="V855">
        <v>900</v>
      </c>
      <c r="W855">
        <v>300</v>
      </c>
      <c r="X855">
        <v>114000</v>
      </c>
      <c r="Y855">
        <v>92500</v>
      </c>
      <c r="Z855">
        <v>4000000</v>
      </c>
      <c r="AA855">
        <v>2</v>
      </c>
      <c r="AC855" t="s">
        <v>674</v>
      </c>
      <c r="AD855" t="s">
        <v>571</v>
      </c>
      <c r="AE855" s="12">
        <v>44552.496527777781</v>
      </c>
      <c r="AF855">
        <v>1318.7670000000001</v>
      </c>
      <c r="AG855" s="12">
        <v>44553.392361111109</v>
      </c>
      <c r="AH855" s="8">
        <v>1333.261</v>
      </c>
      <c r="AI855" s="13">
        <v>1.0999999999999999E-2</v>
      </c>
      <c r="AJ855">
        <v>13310.89</v>
      </c>
      <c r="AK855" s="13">
        <v>1.0999999999999999E-2</v>
      </c>
      <c r="AL855">
        <v>918.37270000000001</v>
      </c>
      <c r="AM855">
        <v>1211120.1299999999</v>
      </c>
      <c r="AN855">
        <v>-3901662.75</v>
      </c>
      <c r="AO855">
        <v>47</v>
      </c>
      <c r="AP855">
        <v>283.20999999999998</v>
      </c>
      <c r="AQ855" s="13">
        <v>-8.3000000000000001E-3</v>
      </c>
      <c r="AR855" s="13">
        <v>2.24E-2</v>
      </c>
      <c r="AS855" t="s">
        <v>572</v>
      </c>
      <c r="AU855" s="2">
        <v>44558</v>
      </c>
      <c r="AV855" t="s">
        <v>189</v>
      </c>
      <c r="AW855">
        <v>2239.0500000000002</v>
      </c>
      <c r="AX855">
        <v>2248.4</v>
      </c>
      <c r="AZ855" s="2">
        <f t="shared" si="91"/>
        <v>44552</v>
      </c>
      <c r="BA855" t="s">
        <v>34</v>
      </c>
      <c r="BB855">
        <v>1318.7670000000001</v>
      </c>
      <c r="BC855" s="8">
        <v>1333.261</v>
      </c>
      <c r="BE855" t="str">
        <f t="shared" si="92"/>
        <v>PVR44552</v>
      </c>
      <c r="BF855">
        <v>1</v>
      </c>
      <c r="BH855" t="str">
        <f t="shared" si="93"/>
        <v>ASTRAL44558</v>
      </c>
      <c r="BI855">
        <v>1</v>
      </c>
      <c r="BL855" t="str">
        <f t="shared" si="94"/>
        <v>ASTRAL44558</v>
      </c>
      <c r="BM855">
        <v>1</v>
      </c>
      <c r="BN855">
        <f t="shared" si="95"/>
        <v>1</v>
      </c>
      <c r="BR855" t="str">
        <f t="shared" si="96"/>
        <v>PVR44552</v>
      </c>
      <c r="BS855">
        <v>1</v>
      </c>
      <c r="BT855">
        <f t="shared" si="97"/>
        <v>1</v>
      </c>
      <c r="BY855" s="12"/>
      <c r="CA855" s="12"/>
      <c r="CC855" s="13"/>
      <c r="CE855" s="13"/>
      <c r="CK855" s="13"/>
      <c r="CL855" s="13"/>
    </row>
    <row r="856" spans="1:90" x14ac:dyDescent="0.45">
      <c r="A856">
        <v>2</v>
      </c>
      <c r="B856" s="2">
        <v>44558</v>
      </c>
      <c r="C856" s="2">
        <v>44559</v>
      </c>
      <c r="D856" t="s">
        <v>27</v>
      </c>
      <c r="E856" t="s">
        <v>160</v>
      </c>
      <c r="F856" t="s">
        <v>470</v>
      </c>
      <c r="G856">
        <v>250</v>
      </c>
      <c r="H856">
        <v>500</v>
      </c>
      <c r="I856">
        <v>2</v>
      </c>
      <c r="J856">
        <v>2456.3000000000002</v>
      </c>
      <c r="K856">
        <v>1228150</v>
      </c>
      <c r="L856">
        <v>2449.73</v>
      </c>
      <c r="M856">
        <v>-3285.0000000000819</v>
      </c>
      <c r="N856">
        <v>254.59366900000003</v>
      </c>
      <c r="O856">
        <v>-3539.5936690000817</v>
      </c>
      <c r="P856">
        <v>1224865</v>
      </c>
      <c r="Q856" t="s">
        <v>93</v>
      </c>
      <c r="R856">
        <v>1</v>
      </c>
      <c r="S856">
        <v>0</v>
      </c>
      <c r="T856">
        <v>1</v>
      </c>
      <c r="U856">
        <v>0</v>
      </c>
      <c r="V856">
        <v>900</v>
      </c>
      <c r="W856">
        <v>300</v>
      </c>
      <c r="X856">
        <v>114000</v>
      </c>
      <c r="Y856">
        <v>92500</v>
      </c>
      <c r="Z856">
        <v>4000000</v>
      </c>
      <c r="AA856">
        <v>2</v>
      </c>
      <c r="AC856" t="s">
        <v>643</v>
      </c>
      <c r="AD856" t="s">
        <v>571</v>
      </c>
      <c r="AE856" s="12">
        <v>44552.486111111109</v>
      </c>
      <c r="AF856">
        <v>42.671329999999998</v>
      </c>
      <c r="AG856" s="12">
        <v>44553.395833333336</v>
      </c>
      <c r="AH856" s="8">
        <v>42.80715</v>
      </c>
      <c r="AI856" s="13">
        <v>3.2000000000000002E-3</v>
      </c>
      <c r="AJ856">
        <v>3858.78</v>
      </c>
      <c r="AK856" s="13">
        <v>3.2000000000000002E-3</v>
      </c>
      <c r="AL856">
        <v>28410.959999999999</v>
      </c>
      <c r="AM856">
        <v>1212333.25</v>
      </c>
      <c r="AN856">
        <v>-3897803.97</v>
      </c>
      <c r="AO856">
        <v>51</v>
      </c>
      <c r="AP856">
        <v>75.66</v>
      </c>
      <c r="AQ856" s="13">
        <v>-1.0999999999999999E-2</v>
      </c>
      <c r="AR856" s="13">
        <v>2.53E-2</v>
      </c>
      <c r="AS856" t="s">
        <v>572</v>
      </c>
      <c r="AU856" s="2">
        <v>44558</v>
      </c>
      <c r="AV856" t="s">
        <v>160</v>
      </c>
      <c r="AW856">
        <v>2456.3000000000002</v>
      </c>
      <c r="AX856">
        <v>2449.73</v>
      </c>
      <c r="AZ856" s="2">
        <f t="shared" si="91"/>
        <v>44552</v>
      </c>
      <c r="BA856" t="s">
        <v>71</v>
      </c>
      <c r="BB856">
        <v>42.671329999999998</v>
      </c>
      <c r="BC856" s="8">
        <v>42.80715</v>
      </c>
      <c r="BE856" t="str">
        <f t="shared" si="92"/>
        <v>GMRINFRA44552</v>
      </c>
      <c r="BF856">
        <v>1</v>
      </c>
      <c r="BH856" t="str">
        <f t="shared" si="93"/>
        <v>DEEPAKNTR44558</v>
      </c>
      <c r="BI856">
        <v>1</v>
      </c>
      <c r="BL856" t="str">
        <f t="shared" si="94"/>
        <v>DEEPAKNTR44558</v>
      </c>
      <c r="BM856">
        <v>1</v>
      </c>
      <c r="BN856">
        <f t="shared" si="95"/>
        <v>1</v>
      </c>
      <c r="BR856" t="str">
        <f t="shared" si="96"/>
        <v>GMRINFRA44552</v>
      </c>
      <c r="BS856">
        <v>1</v>
      </c>
      <c r="BT856">
        <f t="shared" si="97"/>
        <v>1</v>
      </c>
      <c r="BY856" s="12"/>
      <c r="CA856" s="12"/>
      <c r="CC856" s="13"/>
      <c r="CE856" s="13"/>
      <c r="CK856" s="13"/>
      <c r="CL856" s="13"/>
    </row>
    <row r="857" spans="1:90" x14ac:dyDescent="0.45">
      <c r="A857">
        <v>3</v>
      </c>
      <c r="B857" s="2">
        <v>44558</v>
      </c>
      <c r="C857" s="2">
        <v>44559</v>
      </c>
      <c r="D857" t="s">
        <v>27</v>
      </c>
      <c r="E857" t="s">
        <v>167</v>
      </c>
      <c r="F857" t="s">
        <v>478</v>
      </c>
      <c r="G857">
        <v>1625</v>
      </c>
      <c r="H857">
        <v>1625</v>
      </c>
      <c r="I857">
        <v>1</v>
      </c>
      <c r="J857">
        <v>876.2</v>
      </c>
      <c r="K857">
        <v>1423825</v>
      </c>
      <c r="L857">
        <v>862.6</v>
      </c>
      <c r="M857">
        <v>-22100.000000000036</v>
      </c>
      <c r="N857">
        <v>285.35753</v>
      </c>
      <c r="O857">
        <v>-22385.357530000038</v>
      </c>
      <c r="P857">
        <v>1401725</v>
      </c>
      <c r="Q857" t="s">
        <v>93</v>
      </c>
      <c r="R857">
        <v>1</v>
      </c>
      <c r="S857">
        <v>0</v>
      </c>
      <c r="T857">
        <v>1</v>
      </c>
      <c r="U857">
        <v>0</v>
      </c>
      <c r="V857">
        <v>900</v>
      </c>
      <c r="W857">
        <v>300</v>
      </c>
      <c r="X857">
        <v>114000</v>
      </c>
      <c r="Y857">
        <v>92500</v>
      </c>
      <c r="Z857">
        <v>4000000</v>
      </c>
      <c r="AA857">
        <v>2</v>
      </c>
      <c r="AC857" t="s">
        <v>680</v>
      </c>
      <c r="AD857" t="s">
        <v>571</v>
      </c>
      <c r="AE857" s="12">
        <v>44552.486111111109</v>
      </c>
      <c r="AF857">
        <v>2291.0990000000002</v>
      </c>
      <c r="AG857" s="12">
        <v>44553.395833333336</v>
      </c>
      <c r="AH857" s="8">
        <v>2313.3339999999998</v>
      </c>
      <c r="AI857" s="13">
        <v>9.7000000000000003E-3</v>
      </c>
      <c r="AJ857">
        <v>11765.63</v>
      </c>
      <c r="AK857" s="13">
        <v>9.7000000000000003E-3</v>
      </c>
      <c r="AL857">
        <v>529.14919999999995</v>
      </c>
      <c r="AM857">
        <v>1212333.3799999999</v>
      </c>
      <c r="AN857">
        <v>-3886038.34</v>
      </c>
      <c r="AO857">
        <v>51</v>
      </c>
      <c r="AP857">
        <v>230.7</v>
      </c>
      <c r="AQ857" s="13">
        <v>-8.5000000000000006E-3</v>
      </c>
      <c r="AR857" s="13">
        <v>0.02</v>
      </c>
      <c r="AS857" t="s">
        <v>572</v>
      </c>
      <c r="AU857" s="2">
        <v>44558</v>
      </c>
      <c r="AV857" t="s">
        <v>167</v>
      </c>
      <c r="AW857">
        <v>876.2</v>
      </c>
      <c r="AX857">
        <v>862.6</v>
      </c>
      <c r="AZ857" s="2">
        <f t="shared" si="91"/>
        <v>44552</v>
      </c>
      <c r="BA857" t="s">
        <v>76</v>
      </c>
      <c r="BB857">
        <v>2291.0990000000002</v>
      </c>
      <c r="BC857" s="8">
        <v>2313.3339999999998</v>
      </c>
      <c r="BE857" t="str">
        <f t="shared" si="92"/>
        <v>SRF44552</v>
      </c>
      <c r="BF857">
        <v>1</v>
      </c>
      <c r="BH857" t="str">
        <f t="shared" si="93"/>
        <v>IRCTC44558</v>
      </c>
      <c r="BI857">
        <v>1</v>
      </c>
      <c r="BL857" t="str">
        <f t="shared" si="94"/>
        <v>IRCTC44558</v>
      </c>
      <c r="BM857">
        <v>1</v>
      </c>
      <c r="BN857">
        <f t="shared" si="95"/>
        <v>1</v>
      </c>
      <c r="BR857" t="str">
        <f t="shared" si="96"/>
        <v>SRF44552</v>
      </c>
      <c r="BS857">
        <v>1</v>
      </c>
      <c r="BT857">
        <f t="shared" si="97"/>
        <v>1</v>
      </c>
      <c r="BY857" s="12"/>
      <c r="CA857" s="12"/>
      <c r="CC857" s="13"/>
      <c r="CE857" s="13"/>
      <c r="CK857" s="13"/>
      <c r="CL857" s="13"/>
    </row>
    <row r="858" spans="1:90" x14ac:dyDescent="0.45">
      <c r="A858">
        <v>4</v>
      </c>
      <c r="B858" s="2">
        <v>44558</v>
      </c>
      <c r="C858" s="2">
        <v>44559</v>
      </c>
      <c r="D858" t="s">
        <v>27</v>
      </c>
      <c r="E858" t="s">
        <v>87</v>
      </c>
      <c r="F858" t="s">
        <v>457</v>
      </c>
      <c r="G858">
        <v>650</v>
      </c>
      <c r="H858">
        <v>1300</v>
      </c>
      <c r="I858">
        <v>2</v>
      </c>
      <c r="J858">
        <v>989.05</v>
      </c>
      <c r="K858">
        <v>1285765</v>
      </c>
      <c r="L858">
        <v>971.55</v>
      </c>
      <c r="M858">
        <v>-22750</v>
      </c>
      <c r="N858">
        <v>261.916788</v>
      </c>
      <c r="O858">
        <v>-23011.916787999999</v>
      </c>
      <c r="P858">
        <v>1263015</v>
      </c>
      <c r="Q858" t="s">
        <v>93</v>
      </c>
      <c r="R858">
        <v>1</v>
      </c>
      <c r="S858">
        <v>0</v>
      </c>
      <c r="T858">
        <v>1</v>
      </c>
      <c r="U858">
        <v>0</v>
      </c>
      <c r="V858">
        <v>900</v>
      </c>
      <c r="W858">
        <v>300</v>
      </c>
      <c r="X858">
        <v>114000</v>
      </c>
      <c r="Y858">
        <v>92500</v>
      </c>
      <c r="Z858">
        <v>4000000</v>
      </c>
      <c r="AA858">
        <v>2</v>
      </c>
      <c r="AC858" t="s">
        <v>763</v>
      </c>
      <c r="AD858" t="s">
        <v>571</v>
      </c>
      <c r="AE858" s="12">
        <v>44552.496527777781</v>
      </c>
      <c r="AF858">
        <v>1862.6110000000001</v>
      </c>
      <c r="AG858" s="12">
        <v>44553.395833333336</v>
      </c>
      <c r="AH858" s="8">
        <v>1855.4929999999999</v>
      </c>
      <c r="AI858" s="13">
        <v>-3.8E-3</v>
      </c>
      <c r="AJ858">
        <v>-4628.32</v>
      </c>
      <c r="AK858" s="13">
        <v>-3.8E-3</v>
      </c>
      <c r="AL858">
        <v>650.22709999999995</v>
      </c>
      <c r="AM858">
        <v>1211120.1299999999</v>
      </c>
      <c r="AN858">
        <v>-3890666.66</v>
      </c>
      <c r="AO858">
        <v>48</v>
      </c>
      <c r="AP858">
        <v>-96.42</v>
      </c>
      <c r="AQ858" s="13">
        <v>-1.4500000000000001E-2</v>
      </c>
      <c r="AR858" s="13">
        <v>6.9999999999999999E-4</v>
      </c>
      <c r="AS858" t="s">
        <v>572</v>
      </c>
      <c r="AU858" s="2">
        <v>44558</v>
      </c>
      <c r="AV858" t="s">
        <v>87</v>
      </c>
      <c r="AW858">
        <v>989.05</v>
      </c>
      <c r="AX858">
        <v>971.55</v>
      </c>
      <c r="AZ858" s="2">
        <f t="shared" si="91"/>
        <v>44552</v>
      </c>
      <c r="BA858" t="s">
        <v>200</v>
      </c>
      <c r="BB858">
        <v>1862.6110000000001</v>
      </c>
      <c r="BC858" s="8">
        <v>1855.4929999999999</v>
      </c>
      <c r="BE858" t="str">
        <f t="shared" si="92"/>
        <v>DALBHARAT44552</v>
      </c>
      <c r="BF858">
        <v>1</v>
      </c>
      <c r="BH858" t="str">
        <f t="shared" si="93"/>
        <v>MFSL44558</v>
      </c>
      <c r="BI858">
        <v>1</v>
      </c>
      <c r="BL858" t="str">
        <f t="shared" si="94"/>
        <v>MFSL44558</v>
      </c>
      <c r="BM858">
        <v>1</v>
      </c>
      <c r="BN858">
        <f t="shared" si="95"/>
        <v>1</v>
      </c>
      <c r="BR858" t="str">
        <f t="shared" si="96"/>
        <v>DALBHARAT44552</v>
      </c>
      <c r="BS858">
        <v>1</v>
      </c>
      <c r="BT858" t="str">
        <f t="shared" si="97"/>
        <v>ERROR</v>
      </c>
      <c r="BY858" s="12"/>
      <c r="CA858" s="12"/>
      <c r="CC858" s="13"/>
      <c r="CE858" s="13"/>
      <c r="CK858" s="13"/>
      <c r="CL858" s="13"/>
    </row>
    <row r="859" spans="1:90" x14ac:dyDescent="0.45">
      <c r="AC859" t="s">
        <v>618</v>
      </c>
      <c r="AD859" t="s">
        <v>571</v>
      </c>
      <c r="AE859" s="12">
        <v>44553.486111111109</v>
      </c>
      <c r="AF859">
        <v>83.15719</v>
      </c>
      <c r="AG859" s="12">
        <v>44554.392361111109</v>
      </c>
      <c r="AH859" s="8">
        <v>79.248019999999997</v>
      </c>
      <c r="AI859" s="13">
        <v>-4.7E-2</v>
      </c>
      <c r="AJ859">
        <v>-57439.67</v>
      </c>
      <c r="AK859" s="13">
        <v>-4.7E-2</v>
      </c>
      <c r="AL859">
        <v>14693.46</v>
      </c>
      <c r="AM859">
        <v>1221866.6299999999</v>
      </c>
      <c r="AN859">
        <v>-3948106.32</v>
      </c>
      <c r="AO859">
        <v>50</v>
      </c>
      <c r="AP859">
        <v>-1148.79</v>
      </c>
      <c r="AQ859" s="13">
        <v>-5.2999999999999999E-2</v>
      </c>
      <c r="AR859" s="13">
        <v>1.6999999999999999E-3</v>
      </c>
      <c r="AS859" t="s">
        <v>572</v>
      </c>
      <c r="AZ859" s="2">
        <f t="shared" si="91"/>
        <v>44553</v>
      </c>
      <c r="BA859" t="s">
        <v>97</v>
      </c>
      <c r="BB859">
        <v>83.15719</v>
      </c>
      <c r="BC859" s="8">
        <v>79.248019999999997</v>
      </c>
      <c r="BE859" t="str">
        <f t="shared" si="92"/>
        <v>L_TFH44553</v>
      </c>
      <c r="BF859">
        <v>1</v>
      </c>
      <c r="BR859" t="str">
        <f t="shared" si="96"/>
        <v>L_TFH44553</v>
      </c>
      <c r="BS859">
        <v>1</v>
      </c>
      <c r="BT859">
        <f t="shared" si="97"/>
        <v>1</v>
      </c>
      <c r="BY859" s="12"/>
      <c r="CA859" s="12"/>
      <c r="CC859" s="13"/>
      <c r="CE859" s="13"/>
      <c r="CK859" s="13"/>
      <c r="CL859" s="13"/>
    </row>
    <row r="860" spans="1:90" x14ac:dyDescent="0.45">
      <c r="AC860" t="s">
        <v>603</v>
      </c>
      <c r="AD860" t="s">
        <v>571</v>
      </c>
      <c r="AE860" s="12">
        <v>44553.486111111109</v>
      </c>
      <c r="AF860">
        <v>536.05840000000001</v>
      </c>
      <c r="AG860" s="12">
        <v>44554.395833333336</v>
      </c>
      <c r="AH860" s="8">
        <v>530.2192</v>
      </c>
      <c r="AI860" s="13">
        <v>-1.09E-2</v>
      </c>
      <c r="AJ860">
        <v>-13309.6</v>
      </c>
      <c r="AK860" s="13">
        <v>-1.09E-2</v>
      </c>
      <c r="AL860">
        <v>2279.3539999999998</v>
      </c>
      <c r="AM860">
        <v>1221866.6299999999</v>
      </c>
      <c r="AN860">
        <v>-3961415.92</v>
      </c>
      <c r="AO860">
        <v>51</v>
      </c>
      <c r="AP860">
        <v>-260.97000000000003</v>
      </c>
      <c r="AQ860" s="13">
        <v>-1.09E-2</v>
      </c>
      <c r="AR860" s="13">
        <v>1.04E-2</v>
      </c>
      <c r="AS860" t="s">
        <v>572</v>
      </c>
      <c r="AZ860" s="2">
        <f t="shared" si="91"/>
        <v>44553</v>
      </c>
      <c r="BA860" t="s">
        <v>68</v>
      </c>
      <c r="BB860">
        <v>536.05840000000001</v>
      </c>
      <c r="BC860" s="8">
        <v>530.2192</v>
      </c>
      <c r="BE860" t="str">
        <f t="shared" si="92"/>
        <v>CHOLAFIN44553</v>
      </c>
      <c r="BF860">
        <v>1</v>
      </c>
      <c r="BR860" t="str">
        <f t="shared" si="96"/>
        <v>CHOLAFIN44553</v>
      </c>
      <c r="BS860">
        <v>1</v>
      </c>
      <c r="BT860">
        <f t="shared" si="97"/>
        <v>1</v>
      </c>
      <c r="BY860" s="12"/>
      <c r="CA860" s="12"/>
      <c r="CC860" s="13"/>
      <c r="CE860" s="13"/>
      <c r="CK860" s="13"/>
      <c r="CL860" s="13"/>
    </row>
    <row r="861" spans="1:90" x14ac:dyDescent="0.45">
      <c r="AC861" t="s">
        <v>750</v>
      </c>
      <c r="AD861" t="s">
        <v>571</v>
      </c>
      <c r="AE861" s="12">
        <v>44553.486111111109</v>
      </c>
      <c r="AF861">
        <v>170.9616</v>
      </c>
      <c r="AG861" s="12">
        <v>44554.395833333336</v>
      </c>
      <c r="AH861" s="8">
        <v>176.7731</v>
      </c>
      <c r="AI861" s="13">
        <v>3.4000000000000002E-2</v>
      </c>
      <c r="AJ861">
        <v>41534.94</v>
      </c>
      <c r="AK861" s="13">
        <v>3.4000000000000002E-2</v>
      </c>
      <c r="AL861">
        <v>7147.0249999999996</v>
      </c>
      <c r="AM861">
        <v>1221866.6299999999</v>
      </c>
      <c r="AN861">
        <v>-3919880.99</v>
      </c>
      <c r="AO861">
        <v>51</v>
      </c>
      <c r="AP861">
        <v>814.41</v>
      </c>
      <c r="AQ861" s="13">
        <v>-2.7000000000000001E-3</v>
      </c>
      <c r="AR861" s="13">
        <v>5.11E-2</v>
      </c>
      <c r="AS861" t="s">
        <v>572</v>
      </c>
      <c r="AZ861" s="2">
        <f t="shared" si="91"/>
        <v>44553</v>
      </c>
      <c r="BA861" t="s">
        <v>202</v>
      </c>
      <c r="BB861">
        <v>170.9616</v>
      </c>
      <c r="BC861" s="8">
        <v>176.7731</v>
      </c>
      <c r="BE861" t="str">
        <f t="shared" si="92"/>
        <v>FSL44553</v>
      </c>
      <c r="BF861">
        <v>1</v>
      </c>
      <c r="BR861" t="str">
        <f t="shared" si="96"/>
        <v>FSL44553</v>
      </c>
      <c r="BS861">
        <v>1</v>
      </c>
      <c r="BT861">
        <f t="shared" si="97"/>
        <v>1</v>
      </c>
      <c r="BY861" s="12"/>
      <c r="CA861" s="12"/>
      <c r="CC861" s="13"/>
      <c r="CE861" s="13"/>
      <c r="CK861" s="13"/>
      <c r="CL861" s="13"/>
    </row>
    <row r="862" spans="1:90" x14ac:dyDescent="0.45">
      <c r="AC862" t="s">
        <v>706</v>
      </c>
      <c r="AD862" t="s">
        <v>571</v>
      </c>
      <c r="AE862" s="12">
        <v>44553.489583333336</v>
      </c>
      <c r="AF862">
        <v>964.61929999999995</v>
      </c>
      <c r="AG862" s="12">
        <v>44554.395833333336</v>
      </c>
      <c r="AH862" s="8">
        <v>958.34069999999997</v>
      </c>
      <c r="AI862" s="13">
        <v>-6.4999999999999997E-3</v>
      </c>
      <c r="AJ862">
        <v>-7951.25</v>
      </c>
      <c r="AK862" s="13">
        <v>-6.4999999999999997E-3</v>
      </c>
      <c r="AL862">
        <v>1266.405</v>
      </c>
      <c r="AM862">
        <v>1221598.75</v>
      </c>
      <c r="AN862">
        <v>-3927832.24</v>
      </c>
      <c r="AO862">
        <v>50</v>
      </c>
      <c r="AP862">
        <v>-159.03</v>
      </c>
      <c r="AQ862" s="13">
        <v>-7.7999999999999996E-3</v>
      </c>
      <c r="AR862" s="13">
        <v>7.7000000000000002E-3</v>
      </c>
      <c r="AS862" t="s">
        <v>572</v>
      </c>
      <c r="AZ862" s="2">
        <f t="shared" si="91"/>
        <v>44553</v>
      </c>
      <c r="BA862" t="s">
        <v>87</v>
      </c>
      <c r="BB862">
        <v>964.61929999999995</v>
      </c>
      <c r="BC862" s="8">
        <v>958.34069999999997</v>
      </c>
      <c r="BE862" t="str">
        <f t="shared" si="92"/>
        <v>MFSL44553</v>
      </c>
      <c r="BF862">
        <v>1</v>
      </c>
      <c r="BR862" t="str">
        <f t="shared" si="96"/>
        <v>MFSL44553</v>
      </c>
      <c r="BS862">
        <v>1</v>
      </c>
      <c r="BT862" t="str">
        <f t="shared" si="97"/>
        <v>ERROR</v>
      </c>
      <c r="BY862" s="12"/>
      <c r="CA862" s="12"/>
      <c r="CC862" s="13"/>
      <c r="CE862" s="13"/>
      <c r="CK862" s="13"/>
      <c r="CL862" s="13"/>
    </row>
    <row r="863" spans="1:90" x14ac:dyDescent="0.45">
      <c r="AC863" t="s">
        <v>706</v>
      </c>
      <c r="AD863" t="s">
        <v>571</v>
      </c>
      <c r="AE863" s="12">
        <v>44554.489583333336</v>
      </c>
      <c r="AF863">
        <v>956.02769999999998</v>
      </c>
      <c r="AG863" s="12">
        <v>44557.392361111109</v>
      </c>
      <c r="AH863" s="8">
        <v>947.53499999999997</v>
      </c>
      <c r="AI863" s="13">
        <v>-8.8999999999999999E-3</v>
      </c>
      <c r="AJ863">
        <v>-10788.07</v>
      </c>
      <c r="AK863" s="13">
        <v>-8.8999999999999999E-3</v>
      </c>
      <c r="AL863">
        <v>1270.2909999999999</v>
      </c>
      <c r="AM863">
        <v>1214433.5</v>
      </c>
      <c r="AN863">
        <v>-3938620.31</v>
      </c>
      <c r="AO863">
        <v>49</v>
      </c>
      <c r="AP863">
        <v>-220.16</v>
      </c>
      <c r="AQ863" s="13">
        <v>-1.15E-2</v>
      </c>
      <c r="AR863" s="13">
        <v>4.1000000000000003E-3</v>
      </c>
      <c r="AS863" t="s">
        <v>572</v>
      </c>
      <c r="AZ863" s="2">
        <f t="shared" si="91"/>
        <v>44554</v>
      </c>
      <c r="BA863" t="s">
        <v>87</v>
      </c>
      <c r="BB863">
        <v>956.02769999999998</v>
      </c>
      <c r="BC863" s="8">
        <v>947.53499999999997</v>
      </c>
      <c r="BE863" t="str">
        <f t="shared" si="92"/>
        <v>MFSL44554</v>
      </c>
      <c r="BF863">
        <v>1</v>
      </c>
      <c r="BR863" t="str">
        <f t="shared" si="96"/>
        <v>MFSL44554</v>
      </c>
      <c r="BS863">
        <v>1</v>
      </c>
      <c r="BT863" t="str">
        <f t="shared" si="97"/>
        <v>ERROR</v>
      </c>
      <c r="BY863" s="12"/>
      <c r="CA863" s="12"/>
      <c r="CC863" s="13"/>
      <c r="CE863" s="13"/>
      <c r="CK863" s="13"/>
      <c r="CL863" s="13"/>
    </row>
    <row r="864" spans="1:90" x14ac:dyDescent="0.45">
      <c r="AC864" t="s">
        <v>621</v>
      </c>
      <c r="AD864" t="s">
        <v>571</v>
      </c>
      <c r="AE864" s="12">
        <v>44557.434027777781</v>
      </c>
      <c r="AF864">
        <v>3163.6770000000001</v>
      </c>
      <c r="AG864" s="12">
        <v>44558.392361111109</v>
      </c>
      <c r="AH864" s="8">
        <v>3169.8719999999998</v>
      </c>
      <c r="AI864" s="13">
        <v>2E-3</v>
      </c>
      <c r="AJ864">
        <v>2373.84</v>
      </c>
      <c r="AK864" s="13">
        <v>2E-3</v>
      </c>
      <c r="AL864">
        <v>383.18579999999997</v>
      </c>
      <c r="AM864">
        <v>1212276</v>
      </c>
      <c r="AN864">
        <v>-3936246.47</v>
      </c>
      <c r="AO864">
        <v>65</v>
      </c>
      <c r="AP864">
        <v>36.520000000000003</v>
      </c>
      <c r="AQ864" s="13">
        <v>-8.0999999999999996E-3</v>
      </c>
      <c r="AR864" s="13">
        <v>6.4000000000000003E-3</v>
      </c>
      <c r="AS864" t="s">
        <v>572</v>
      </c>
      <c r="AZ864" s="2">
        <f t="shared" si="91"/>
        <v>44557</v>
      </c>
      <c r="BA864" t="s">
        <v>54</v>
      </c>
      <c r="BB864">
        <v>3163.6770000000001</v>
      </c>
      <c r="BC864" s="8">
        <v>3169.8719999999998</v>
      </c>
      <c r="BE864" t="str">
        <f t="shared" si="92"/>
        <v>TORNTPHARM44557</v>
      </c>
      <c r="BF864">
        <v>1</v>
      </c>
      <c r="BR864" t="str">
        <f t="shared" si="96"/>
        <v>TORNTPHARM44557</v>
      </c>
      <c r="BS864">
        <v>1</v>
      </c>
      <c r="BT864">
        <f t="shared" si="97"/>
        <v>1</v>
      </c>
      <c r="BY864" s="12"/>
      <c r="CA864" s="12"/>
      <c r="CC864" s="13"/>
      <c r="CE864" s="13"/>
      <c r="CK864" s="13"/>
      <c r="CL864" s="13"/>
    </row>
    <row r="865" spans="29:90" x14ac:dyDescent="0.45">
      <c r="AC865" t="s">
        <v>765</v>
      </c>
      <c r="AD865" t="s">
        <v>571</v>
      </c>
      <c r="AE865" s="12">
        <v>44557.4375</v>
      </c>
      <c r="AF865">
        <v>522.78430000000003</v>
      </c>
      <c r="AG865" s="12">
        <v>44558.392361111109</v>
      </c>
      <c r="AH865" s="8">
        <v>521.77560000000005</v>
      </c>
      <c r="AI865" s="13">
        <v>-1.9E-3</v>
      </c>
      <c r="AJ865">
        <v>-2338.2800000000002</v>
      </c>
      <c r="AK865" s="13">
        <v>-1.9E-3</v>
      </c>
      <c r="AL865">
        <v>2318.11</v>
      </c>
      <c r="AM865">
        <v>1211871.6299999999</v>
      </c>
      <c r="AN865">
        <v>-3938584.75</v>
      </c>
      <c r="AO865">
        <v>64</v>
      </c>
      <c r="AP865">
        <v>-36.54</v>
      </c>
      <c r="AQ865" s="13">
        <v>-1.11E-2</v>
      </c>
      <c r="AR865" s="13">
        <v>3.1E-2</v>
      </c>
      <c r="AS865" t="s">
        <v>572</v>
      </c>
      <c r="AZ865" s="2">
        <f t="shared" si="91"/>
        <v>44557</v>
      </c>
      <c r="BA865" t="s">
        <v>203</v>
      </c>
      <c r="BB865">
        <v>522.78430000000003</v>
      </c>
      <c r="BC865" s="8">
        <v>521.77560000000005</v>
      </c>
      <c r="BE865" t="str">
        <f t="shared" si="92"/>
        <v>LAURUSLABS44557</v>
      </c>
      <c r="BF865">
        <v>1</v>
      </c>
      <c r="BR865" t="str">
        <f t="shared" si="96"/>
        <v>LAURUSLABS44557</v>
      </c>
      <c r="BS865">
        <v>1</v>
      </c>
      <c r="BT865">
        <f t="shared" si="97"/>
        <v>1</v>
      </c>
      <c r="BY865" s="12"/>
      <c r="CA865" s="12"/>
      <c r="CC865" s="13"/>
      <c r="CE865" s="13"/>
      <c r="CK865" s="13"/>
      <c r="CL865" s="13"/>
    </row>
    <row r="866" spans="29:90" x14ac:dyDescent="0.45">
      <c r="AC866" t="s">
        <v>742</v>
      </c>
      <c r="AD866" t="s">
        <v>571</v>
      </c>
      <c r="AE866" s="12">
        <v>44558.486111111109</v>
      </c>
      <c r="AF866">
        <v>2240.1619999999998</v>
      </c>
      <c r="AG866" s="12">
        <v>44559.392361111109</v>
      </c>
      <c r="AH866" s="8">
        <v>2247.2820000000002</v>
      </c>
      <c r="AI866" s="13">
        <v>3.2000000000000002E-3</v>
      </c>
      <c r="AJ866">
        <v>3853.05</v>
      </c>
      <c r="AK866" s="13">
        <v>3.2000000000000002E-3</v>
      </c>
      <c r="AL866">
        <v>541.15880000000004</v>
      </c>
      <c r="AM866">
        <v>1212283.1299999999</v>
      </c>
      <c r="AN866">
        <v>-3934731.7</v>
      </c>
      <c r="AO866">
        <v>50</v>
      </c>
      <c r="AP866">
        <v>77.06</v>
      </c>
      <c r="AQ866" s="13">
        <v>-6.1999999999999998E-3</v>
      </c>
      <c r="AR866" s="13">
        <v>2.6800000000000001E-2</v>
      </c>
      <c r="AS866" t="s">
        <v>572</v>
      </c>
      <c r="AZ866" s="2">
        <f t="shared" si="91"/>
        <v>44558</v>
      </c>
      <c r="BA866" t="s">
        <v>189</v>
      </c>
      <c r="BB866">
        <v>2240.1619999999998</v>
      </c>
      <c r="BC866" s="8">
        <v>2247.2820000000002</v>
      </c>
      <c r="BE866" t="str">
        <f t="shared" si="92"/>
        <v>ASTRAL44558</v>
      </c>
      <c r="BF866">
        <v>1</v>
      </c>
      <c r="BR866" t="str">
        <f t="shared" si="96"/>
        <v>ASTRAL44558</v>
      </c>
      <c r="BS866">
        <v>1</v>
      </c>
      <c r="BT866">
        <f t="shared" si="97"/>
        <v>1</v>
      </c>
      <c r="BY866" s="12"/>
      <c r="CA866" s="12"/>
      <c r="CC866" s="13"/>
      <c r="CE866" s="13"/>
      <c r="CK866" s="13"/>
      <c r="CL866" s="13"/>
    </row>
    <row r="867" spans="29:90" x14ac:dyDescent="0.45">
      <c r="AC867" t="s">
        <v>682</v>
      </c>
      <c r="AD867" t="s">
        <v>571</v>
      </c>
      <c r="AE867" s="12">
        <v>44558.486111111109</v>
      </c>
      <c r="AF867">
        <v>2457.5219999999999</v>
      </c>
      <c r="AG867" s="12">
        <v>44559.395833333336</v>
      </c>
      <c r="AH867" s="8">
        <v>2447.35</v>
      </c>
      <c r="AI867" s="13">
        <v>-4.1000000000000003E-3</v>
      </c>
      <c r="AJ867">
        <v>-5017.8</v>
      </c>
      <c r="AK867" s="13">
        <v>-4.1000000000000003E-3</v>
      </c>
      <c r="AL867">
        <v>493.29489999999998</v>
      </c>
      <c r="AM867">
        <v>1212283.1299999999</v>
      </c>
      <c r="AN867">
        <v>-3939749.5</v>
      </c>
      <c r="AO867">
        <v>51</v>
      </c>
      <c r="AP867">
        <v>-98.39</v>
      </c>
      <c r="AQ867" s="13">
        <v>-9.1000000000000004E-3</v>
      </c>
      <c r="AR867" s="13">
        <v>5.1000000000000004E-3</v>
      </c>
      <c r="AS867" t="s">
        <v>572</v>
      </c>
      <c r="AZ867" s="2">
        <f t="shared" si="91"/>
        <v>44558</v>
      </c>
      <c r="BA867" t="s">
        <v>160</v>
      </c>
      <c r="BB867">
        <v>2457.5219999999999</v>
      </c>
      <c r="BC867" s="8">
        <v>2447.35</v>
      </c>
      <c r="BE867" t="str">
        <f t="shared" si="92"/>
        <v>DEEPAKNTR44558</v>
      </c>
      <c r="BF867">
        <v>1</v>
      </c>
      <c r="BR867" t="str">
        <f t="shared" si="96"/>
        <v>DEEPAKNTR44558</v>
      </c>
      <c r="BS867">
        <v>1</v>
      </c>
      <c r="BT867">
        <f t="shared" si="97"/>
        <v>1</v>
      </c>
      <c r="BY867" s="12"/>
      <c r="CA867" s="12"/>
      <c r="CC867" s="13"/>
      <c r="CE867" s="13"/>
      <c r="CK867" s="13"/>
      <c r="CL867" s="13"/>
    </row>
    <row r="868" spans="29:90" x14ac:dyDescent="0.45">
      <c r="AC868" t="s">
        <v>673</v>
      </c>
      <c r="AD868" t="s">
        <v>571</v>
      </c>
      <c r="AE868" s="12">
        <v>44558.486111111109</v>
      </c>
      <c r="AF868">
        <v>876.63869999999997</v>
      </c>
      <c r="AG868" s="12">
        <v>44559.395833333336</v>
      </c>
      <c r="AH868" s="8">
        <v>859.6395</v>
      </c>
      <c r="AI868" s="13">
        <v>-1.9400000000000001E-2</v>
      </c>
      <c r="AJ868">
        <v>-23507.8</v>
      </c>
      <c r="AK868" s="13">
        <v>-1.9400000000000001E-2</v>
      </c>
      <c r="AL868">
        <v>1382.877</v>
      </c>
      <c r="AM868">
        <v>1212283.1299999999</v>
      </c>
      <c r="AN868">
        <v>-3963257.29</v>
      </c>
      <c r="AO868">
        <v>51</v>
      </c>
      <c r="AP868">
        <v>-460.94</v>
      </c>
      <c r="AQ868" s="13">
        <v>-2.3900000000000001E-2</v>
      </c>
      <c r="AR868" s="13">
        <v>4.0000000000000002E-4</v>
      </c>
      <c r="AS868" t="s">
        <v>572</v>
      </c>
      <c r="AZ868" s="2">
        <f t="shared" si="91"/>
        <v>44558</v>
      </c>
      <c r="BA868" t="s">
        <v>167</v>
      </c>
      <c r="BB868">
        <v>876.63869999999997</v>
      </c>
      <c r="BC868" s="8">
        <v>859.6395</v>
      </c>
      <c r="BE868" t="str">
        <f t="shared" si="92"/>
        <v>IRCTC44558</v>
      </c>
      <c r="BF868">
        <v>1</v>
      </c>
      <c r="BR868" t="str">
        <f t="shared" si="96"/>
        <v>IRCTC44558</v>
      </c>
      <c r="BS868">
        <v>1</v>
      </c>
      <c r="BT868">
        <f t="shared" si="97"/>
        <v>1</v>
      </c>
      <c r="BY868" s="12"/>
      <c r="CA868" s="12"/>
      <c r="CC868" s="13"/>
      <c r="CE868" s="13"/>
      <c r="CK868" s="13"/>
      <c r="CL868" s="13"/>
    </row>
    <row r="869" spans="29:90" x14ac:dyDescent="0.45">
      <c r="AC869" t="s">
        <v>706</v>
      </c>
      <c r="AD869" t="s">
        <v>571</v>
      </c>
      <c r="AE869" s="12">
        <v>44558.486111111109</v>
      </c>
      <c r="AF869">
        <v>989.52290000000005</v>
      </c>
      <c r="AG869" s="12">
        <v>44559.395833333336</v>
      </c>
      <c r="AH869" s="8">
        <v>966.93219999999997</v>
      </c>
      <c r="AI869" s="13">
        <v>-2.2800000000000001E-2</v>
      </c>
      <c r="AJ869">
        <v>-27676.41</v>
      </c>
      <c r="AK869" s="13">
        <v>-2.2800000000000001E-2</v>
      </c>
      <c r="AL869">
        <v>1225.1189999999999</v>
      </c>
      <c r="AM869">
        <v>1212283</v>
      </c>
      <c r="AN869">
        <v>-3990933.7</v>
      </c>
      <c r="AO869">
        <v>51</v>
      </c>
      <c r="AP869">
        <v>-542.66999999999996</v>
      </c>
      <c r="AQ869" s="13">
        <v>-3.2599999999999997E-2</v>
      </c>
      <c r="AR869" s="13">
        <v>3.0999999999999999E-3</v>
      </c>
      <c r="AS869" t="s">
        <v>572</v>
      </c>
      <c r="AZ869" s="2">
        <f t="shared" si="91"/>
        <v>44558</v>
      </c>
      <c r="BA869" t="s">
        <v>87</v>
      </c>
      <c r="BB869">
        <v>989.52290000000005</v>
      </c>
      <c r="BC869" s="8">
        <v>966.93219999999997</v>
      </c>
      <c r="BE869" t="str">
        <f t="shared" si="92"/>
        <v>MFSL44558</v>
      </c>
      <c r="BF869">
        <v>1</v>
      </c>
      <c r="BR869" t="str">
        <f t="shared" si="96"/>
        <v>MFSL44558</v>
      </c>
      <c r="BS869">
        <v>1</v>
      </c>
      <c r="BT869">
        <f t="shared" si="97"/>
        <v>1</v>
      </c>
      <c r="BY869" s="12"/>
      <c r="CA869" s="12"/>
      <c r="CC869" s="13"/>
      <c r="CE869" s="13"/>
      <c r="CK869" s="13"/>
      <c r="CL869" s="13"/>
    </row>
    <row r="870" spans="29:90" x14ac:dyDescent="0.45">
      <c r="AE870" s="12"/>
      <c r="AG870" s="12"/>
      <c r="AH870" s="8"/>
      <c r="AI870" s="13"/>
      <c r="AK870" s="13"/>
      <c r="AQ870" s="13"/>
      <c r="AR870" s="13"/>
      <c r="AZ870" s="2">
        <f t="shared" si="91"/>
        <v>0</v>
      </c>
      <c r="BA870" t="s">
        <v>189</v>
      </c>
      <c r="BB870">
        <v>2240.1619999999998</v>
      </c>
      <c r="BC870" s="8">
        <v>2247.2820000000002</v>
      </c>
      <c r="BE870" t="str">
        <f t="shared" si="92"/>
        <v>ASTRAL0</v>
      </c>
      <c r="BF870">
        <v>1</v>
      </c>
      <c r="BR870" t="str">
        <f t="shared" si="96"/>
        <v>ASTRAL0</v>
      </c>
      <c r="BS870">
        <v>1</v>
      </c>
      <c r="BT870" t="str">
        <f t="shared" si="97"/>
        <v>ERROR</v>
      </c>
      <c r="BY870" s="12"/>
      <c r="CA870" s="12"/>
      <c r="CC870" s="13"/>
      <c r="CE870" s="13"/>
      <c r="CK870" s="13"/>
      <c r="CL870" s="13"/>
    </row>
    <row r="871" spans="29:90" x14ac:dyDescent="0.45">
      <c r="AE871" s="12"/>
      <c r="AG871" s="12"/>
      <c r="AH871" s="8"/>
      <c r="AI871" s="13"/>
      <c r="AK871" s="13"/>
      <c r="AQ871" s="13"/>
      <c r="AR871" s="13"/>
      <c r="AZ871" s="2"/>
      <c r="BC871" s="8"/>
      <c r="BR871" t="str">
        <f t="shared" si="96"/>
        <v/>
      </c>
      <c r="BS871">
        <v>1</v>
      </c>
      <c r="BT871" t="str">
        <f t="shared" si="97"/>
        <v>ERROR</v>
      </c>
      <c r="BY871" s="12"/>
      <c r="CA871" s="12"/>
      <c r="CC871" s="13"/>
      <c r="CE871" s="13"/>
      <c r="CK871" s="13"/>
      <c r="CL871" s="13"/>
    </row>
    <row r="872" spans="29:90" x14ac:dyDescent="0.45">
      <c r="AE872" s="12"/>
      <c r="AG872" s="12"/>
      <c r="AH872" s="8"/>
      <c r="AI872" s="13"/>
      <c r="AK872" s="13"/>
      <c r="AQ872" s="13"/>
      <c r="AR872" s="13"/>
      <c r="AZ872" s="2"/>
      <c r="BC872" s="8"/>
      <c r="BR872" t="str">
        <f t="shared" si="96"/>
        <v/>
      </c>
      <c r="BS872">
        <v>1</v>
      </c>
      <c r="BT872" t="str">
        <f t="shared" si="97"/>
        <v>ERROR</v>
      </c>
      <c r="BY872" s="12"/>
      <c r="CA872" s="12"/>
      <c r="CC872" s="13"/>
      <c r="CE872" s="13"/>
      <c r="CK872" s="13"/>
      <c r="CL872" s="13"/>
    </row>
    <row r="873" spans="29:90" x14ac:dyDescent="0.45">
      <c r="AE873" s="12"/>
      <c r="AG873" s="12"/>
      <c r="AH873" s="8"/>
      <c r="AI873" s="13"/>
      <c r="AK873" s="13"/>
      <c r="AQ873" s="13"/>
      <c r="AR873" s="13"/>
      <c r="AZ873" s="2"/>
      <c r="BC873" s="8"/>
      <c r="BR873" t="str">
        <f t="shared" si="96"/>
        <v/>
      </c>
      <c r="BS873">
        <v>1</v>
      </c>
      <c r="BT873" t="str">
        <f t="shared" si="97"/>
        <v>ERROR</v>
      </c>
      <c r="BY873" s="12"/>
      <c r="CA873" s="12"/>
      <c r="CC873" s="13"/>
      <c r="CE873" s="13"/>
      <c r="CK873" s="13"/>
      <c r="CL873" s="13"/>
    </row>
    <row r="874" spans="29:90" x14ac:dyDescent="0.45">
      <c r="AE874" s="12"/>
      <c r="AG874" s="12"/>
      <c r="AI874" s="13"/>
      <c r="AK874" s="13"/>
      <c r="AQ874" s="13"/>
      <c r="AR874" s="13"/>
      <c r="AZ874" s="2"/>
      <c r="BC874" s="8"/>
      <c r="BY874" s="12"/>
      <c r="CA874" s="12"/>
      <c r="CC874" s="13"/>
      <c r="CE874" s="13"/>
      <c r="CK874" s="13"/>
      <c r="CL874" s="13"/>
    </row>
    <row r="875" spans="29:90" x14ac:dyDescent="0.45">
      <c r="AE875" s="12"/>
      <c r="AG875" s="12"/>
      <c r="AI875" s="13"/>
      <c r="AK875" s="13"/>
      <c r="AQ875" s="13"/>
      <c r="AR875" s="13"/>
      <c r="AZ875" s="2"/>
      <c r="BC875" s="8"/>
      <c r="BY875" s="12"/>
      <c r="CA875" s="12"/>
      <c r="CC875" s="13"/>
      <c r="CE875" s="13"/>
      <c r="CK875" s="13"/>
      <c r="CL875" s="13"/>
    </row>
    <row r="876" spans="29:90" x14ac:dyDescent="0.45">
      <c r="AE876" s="12"/>
      <c r="AG876" s="12"/>
      <c r="AI876" s="13"/>
      <c r="AK876" s="13"/>
      <c r="AQ876" s="13"/>
      <c r="AR876" s="13"/>
      <c r="AZ876" s="2"/>
      <c r="BC876" s="8"/>
      <c r="BY876" s="12"/>
      <c r="CA876" s="12"/>
      <c r="CC876" s="13"/>
      <c r="CE876" s="13"/>
      <c r="CK876" s="13"/>
      <c r="CL876" s="13"/>
    </row>
    <row r="877" spans="29:90" x14ac:dyDescent="0.45">
      <c r="AE877" s="12"/>
      <c r="AG877" s="12"/>
      <c r="AI877" s="13"/>
      <c r="AK877" s="13"/>
      <c r="AQ877" s="13"/>
      <c r="AR877" s="13"/>
      <c r="AZ877" s="2"/>
      <c r="BE877" t="str">
        <f t="shared" ref="BE877:BE879" si="98">CONCATENATE(BA877,AZ877)</f>
        <v/>
      </c>
      <c r="BY877" s="12"/>
      <c r="CA877" s="12"/>
      <c r="CC877" s="13"/>
      <c r="CE877" s="13"/>
      <c r="CK877" s="13"/>
      <c r="CL877" s="13"/>
    </row>
    <row r="878" spans="29:90" x14ac:dyDescent="0.45">
      <c r="AE878" s="12"/>
      <c r="AG878" s="12"/>
      <c r="AI878" s="13"/>
      <c r="AK878" s="13"/>
      <c r="AQ878" s="13"/>
      <c r="AR878" s="13"/>
      <c r="AZ878" s="2"/>
      <c r="BE878" t="str">
        <f t="shared" si="98"/>
        <v/>
      </c>
      <c r="BY878" s="12"/>
      <c r="CA878" s="12"/>
      <c r="CC878" s="13"/>
      <c r="CE878" s="13"/>
      <c r="CK878" s="13"/>
      <c r="CL878" s="13"/>
    </row>
    <row r="879" spans="29:90" x14ac:dyDescent="0.45">
      <c r="AE879" s="12"/>
      <c r="AG879" s="12"/>
      <c r="AI879" s="13"/>
      <c r="AK879" s="13"/>
      <c r="AQ879" s="13"/>
      <c r="AR879" s="13"/>
      <c r="AZ879" s="2"/>
      <c r="BE879" t="str">
        <f t="shared" si="98"/>
        <v/>
      </c>
      <c r="BY879" s="12"/>
      <c r="CA879" s="12"/>
      <c r="CC879" s="13"/>
      <c r="CE879" s="13"/>
      <c r="CK879" s="13"/>
      <c r="CL879" s="13"/>
    </row>
    <row r="880" spans="29:90" x14ac:dyDescent="0.45">
      <c r="BY880" s="12"/>
      <c r="CA880" s="12"/>
      <c r="CC880" s="13"/>
      <c r="CE880" s="13"/>
      <c r="CK880" s="13"/>
      <c r="CL880" s="13"/>
    </row>
  </sheetData>
  <mergeCells count="7">
    <mergeCell ref="BR7:BV7"/>
    <mergeCell ref="BX7:BZ7"/>
    <mergeCell ref="A7:AA7"/>
    <mergeCell ref="AC7:AS7"/>
    <mergeCell ref="AU7:AX7"/>
    <mergeCell ref="AZ7:BC7"/>
    <mergeCell ref="BL7:BP7"/>
  </mergeCells>
  <pageMargins left="0.7" right="0.7" top="0.75" bottom="0.75" header="0.3" footer="0.3"/>
  <pageSetup orientation="portrait" horizontalDpi="360" verticalDpi="36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960"/>
  <sheetViews>
    <sheetView workbookViewId="0">
      <selection activeCell="L5" sqref="L5"/>
    </sheetView>
  </sheetViews>
  <sheetFormatPr defaultRowHeight="14.25" x14ac:dyDescent="0.45"/>
  <cols>
    <col min="1" max="1" width="5.1328125" bestFit="1" customWidth="1"/>
    <col min="2" max="3" width="10.3984375" bestFit="1" customWidth="1"/>
    <col min="4" max="4" width="5.86328125" customWidth="1"/>
    <col min="5" max="5" width="14.59765625" bestFit="1" customWidth="1"/>
    <col min="6" max="6" width="22.73046875" bestFit="1" customWidth="1"/>
    <col min="7" max="7" width="7.73046875" bestFit="1" customWidth="1"/>
    <col min="8" max="8" width="11.59765625" bestFit="1" customWidth="1"/>
    <col min="9" max="9" width="12" bestFit="1" customWidth="1"/>
    <col min="10" max="10" width="10" bestFit="1" customWidth="1"/>
    <col min="11" max="11" width="12.59765625" bestFit="1" customWidth="1"/>
    <col min="12" max="12" width="9.86328125" bestFit="1" customWidth="1"/>
    <col min="13" max="13" width="12.1328125" bestFit="1" customWidth="1"/>
    <col min="14" max="14" width="7.265625" customWidth="1"/>
    <col min="15" max="15" width="12.1328125" bestFit="1" customWidth="1"/>
    <col min="16" max="16" width="12.59765625" bestFit="1" customWidth="1"/>
    <col min="17" max="17" width="16" bestFit="1" customWidth="1"/>
    <col min="18" max="18" width="7.73046875" bestFit="1" customWidth="1"/>
    <col min="19" max="19" width="8.73046875" bestFit="1" customWidth="1"/>
    <col min="20" max="20" width="7.73046875" bestFit="1" customWidth="1"/>
    <col min="21" max="21" width="8.73046875" bestFit="1" customWidth="1"/>
    <col min="22" max="23" width="12" bestFit="1" customWidth="1"/>
    <col min="24" max="25" width="9.1328125" bestFit="1" customWidth="1"/>
    <col min="26" max="26" width="11.3984375" bestFit="1" customWidth="1"/>
    <col min="27" max="27" width="4" bestFit="1" customWidth="1"/>
  </cols>
  <sheetData>
    <row r="1" spans="1:27" x14ac:dyDescent="0.45">
      <c r="A1" s="10" t="s">
        <v>781</v>
      </c>
    </row>
    <row r="4" spans="1:27" x14ac:dyDescent="0.45">
      <c r="A4" s="1" t="s">
        <v>0</v>
      </c>
      <c r="B4" s="1" t="s">
        <v>1</v>
      </c>
      <c r="C4" s="1" t="s">
        <v>2</v>
      </c>
      <c r="D4" s="1" t="s">
        <v>3</v>
      </c>
      <c r="E4" s="1" t="s">
        <v>4</v>
      </c>
      <c r="F4" s="1" t="s">
        <v>5</v>
      </c>
      <c r="G4" s="1" t="s">
        <v>6</v>
      </c>
      <c r="H4" s="1" t="s">
        <v>7</v>
      </c>
      <c r="I4" s="1" t="s">
        <v>8</v>
      </c>
      <c r="J4" s="1" t="s">
        <v>9</v>
      </c>
      <c r="K4" s="1" t="s">
        <v>10</v>
      </c>
      <c r="L4" s="1" t="s">
        <v>11</v>
      </c>
      <c r="M4" s="1" t="s">
        <v>12</v>
      </c>
      <c r="N4" s="1" t="s">
        <v>13</v>
      </c>
      <c r="O4" s="1" t="s">
        <v>14</v>
      </c>
      <c r="P4" s="1" t="s">
        <v>15</v>
      </c>
      <c r="Q4" s="1" t="s">
        <v>16</v>
      </c>
      <c r="R4" s="1" t="s">
        <v>17</v>
      </c>
      <c r="S4" s="1" t="s">
        <v>18</v>
      </c>
      <c r="T4" s="1" t="s">
        <v>19</v>
      </c>
      <c r="U4" s="1" t="s">
        <v>20</v>
      </c>
      <c r="V4" s="1" t="s">
        <v>21</v>
      </c>
      <c r="W4" s="1" t="s">
        <v>22</v>
      </c>
      <c r="X4" s="1" t="s">
        <v>23</v>
      </c>
      <c r="Y4" s="1" t="s">
        <v>24</v>
      </c>
      <c r="Z4" s="1" t="s">
        <v>25</v>
      </c>
      <c r="AA4" s="1" t="s">
        <v>26</v>
      </c>
    </row>
    <row r="5" spans="1:27" x14ac:dyDescent="0.45">
      <c r="A5">
        <v>1</v>
      </c>
      <c r="B5" s="2">
        <v>44197</v>
      </c>
      <c r="C5" s="2">
        <v>44200</v>
      </c>
      <c r="D5" s="3" t="s">
        <v>27</v>
      </c>
      <c r="E5" t="s">
        <v>69</v>
      </c>
      <c r="F5" t="s">
        <v>285</v>
      </c>
      <c r="G5">
        <v>7600</v>
      </c>
      <c r="H5">
        <v>15200</v>
      </c>
      <c r="I5">
        <v>2</v>
      </c>
      <c r="J5" s="11">
        <v>127.65</v>
      </c>
      <c r="K5" s="5">
        <v>1940280</v>
      </c>
      <c r="L5" s="4">
        <v>128.65</v>
      </c>
      <c r="M5" s="4">
        <v>15200</v>
      </c>
      <c r="N5" s="6">
        <v>525.92759999999998</v>
      </c>
      <c r="O5" s="6">
        <v>14674.072400000001</v>
      </c>
      <c r="P5" s="5">
        <v>1955480</v>
      </c>
      <c r="Q5" s="5" t="s">
        <v>93</v>
      </c>
      <c r="R5">
        <v>0</v>
      </c>
      <c r="S5">
        <v>0</v>
      </c>
      <c r="T5">
        <v>1</v>
      </c>
      <c r="U5">
        <v>0</v>
      </c>
      <c r="V5">
        <v>900</v>
      </c>
      <c r="W5">
        <v>300</v>
      </c>
      <c r="X5">
        <v>124000</v>
      </c>
      <c r="Y5">
        <v>92500</v>
      </c>
      <c r="Z5" s="7">
        <v>3000000</v>
      </c>
      <c r="AA5">
        <v>2</v>
      </c>
    </row>
    <row r="6" spans="1:27" x14ac:dyDescent="0.45">
      <c r="A6">
        <v>2</v>
      </c>
      <c r="B6" s="2">
        <v>44197</v>
      </c>
      <c r="C6" s="2">
        <v>44200</v>
      </c>
      <c r="D6" s="3" t="s">
        <v>27</v>
      </c>
      <c r="E6" t="s">
        <v>47</v>
      </c>
      <c r="F6" t="s">
        <v>319</v>
      </c>
      <c r="G6">
        <v>21000</v>
      </c>
      <c r="H6">
        <v>63000</v>
      </c>
      <c r="I6">
        <v>3</v>
      </c>
      <c r="J6" s="11">
        <v>38.049999999999997</v>
      </c>
      <c r="K6" s="5">
        <v>2397150</v>
      </c>
      <c r="L6" s="4">
        <v>40.35</v>
      </c>
      <c r="M6" s="4">
        <v>144900.00000000026</v>
      </c>
      <c r="N6" s="6">
        <v>666.79200000000003</v>
      </c>
      <c r="O6" s="6">
        <v>144233.20800000028</v>
      </c>
      <c r="P6" s="5">
        <v>2542050</v>
      </c>
      <c r="Q6" s="5" t="s">
        <v>93</v>
      </c>
      <c r="R6">
        <v>0</v>
      </c>
      <c r="S6">
        <v>0</v>
      </c>
      <c r="T6">
        <v>1</v>
      </c>
      <c r="U6">
        <v>0</v>
      </c>
      <c r="V6">
        <v>900</v>
      </c>
      <c r="W6">
        <v>300</v>
      </c>
      <c r="X6">
        <v>124000</v>
      </c>
      <c r="Y6">
        <v>92500</v>
      </c>
      <c r="Z6" s="7">
        <v>3000000</v>
      </c>
      <c r="AA6">
        <v>2</v>
      </c>
    </row>
    <row r="7" spans="1:27" x14ac:dyDescent="0.45">
      <c r="A7">
        <v>3</v>
      </c>
      <c r="B7" s="2">
        <v>44197</v>
      </c>
      <c r="C7" s="2">
        <v>44200</v>
      </c>
      <c r="D7" s="3" t="s">
        <v>27</v>
      </c>
      <c r="E7" t="s">
        <v>68</v>
      </c>
      <c r="F7" t="s">
        <v>296</v>
      </c>
      <c r="G7">
        <v>2500</v>
      </c>
      <c r="H7">
        <v>5000</v>
      </c>
      <c r="I7">
        <v>2</v>
      </c>
      <c r="J7" s="11">
        <v>402.75</v>
      </c>
      <c r="K7" s="5">
        <v>2013750</v>
      </c>
      <c r="L7" s="4">
        <v>418.15</v>
      </c>
      <c r="M7" s="4">
        <v>76999.999999999884</v>
      </c>
      <c r="N7" s="6">
        <v>554.10749999999996</v>
      </c>
      <c r="O7" s="6">
        <v>76445.892499999885</v>
      </c>
      <c r="P7" s="5">
        <v>2090750</v>
      </c>
      <c r="Q7" s="5" t="s">
        <v>93</v>
      </c>
      <c r="R7">
        <v>0</v>
      </c>
      <c r="S7">
        <v>0</v>
      </c>
      <c r="T7">
        <v>1</v>
      </c>
      <c r="U7">
        <v>0</v>
      </c>
      <c r="V7">
        <v>900</v>
      </c>
      <c r="W7">
        <v>300</v>
      </c>
      <c r="X7">
        <v>124000</v>
      </c>
      <c r="Y7">
        <v>92500</v>
      </c>
      <c r="Z7" s="7">
        <v>3000000</v>
      </c>
      <c r="AA7">
        <v>2</v>
      </c>
    </row>
    <row r="8" spans="1:27" x14ac:dyDescent="0.45">
      <c r="A8">
        <v>4</v>
      </c>
      <c r="B8" s="2">
        <v>44197</v>
      </c>
      <c r="C8" s="2">
        <v>44200</v>
      </c>
      <c r="D8" s="3" t="s">
        <v>27</v>
      </c>
      <c r="E8" t="s">
        <v>135</v>
      </c>
      <c r="F8" t="s">
        <v>229</v>
      </c>
      <c r="G8">
        <v>2000</v>
      </c>
      <c r="H8">
        <v>6000</v>
      </c>
      <c r="I8">
        <v>3</v>
      </c>
      <c r="J8" s="11">
        <v>377.2</v>
      </c>
      <c r="K8" s="5">
        <v>2263200</v>
      </c>
      <c r="L8" s="4">
        <v>382.15</v>
      </c>
      <c r="M8" s="4">
        <v>29699.999999999931</v>
      </c>
      <c r="N8" s="6">
        <v>615.07349999999997</v>
      </c>
      <c r="O8" s="6">
        <v>29084.926499999932</v>
      </c>
      <c r="P8" s="5">
        <v>2292900</v>
      </c>
      <c r="Q8" s="5" t="s">
        <v>93</v>
      </c>
      <c r="R8">
        <v>0</v>
      </c>
      <c r="S8">
        <v>0</v>
      </c>
      <c r="T8">
        <v>1</v>
      </c>
      <c r="U8">
        <v>0</v>
      </c>
      <c r="V8">
        <v>900</v>
      </c>
      <c r="W8">
        <v>300</v>
      </c>
      <c r="X8">
        <v>124000</v>
      </c>
      <c r="Y8">
        <v>92500</v>
      </c>
      <c r="Z8" s="7">
        <v>3000000</v>
      </c>
      <c r="AA8">
        <v>2</v>
      </c>
    </row>
    <row r="9" spans="1:27" x14ac:dyDescent="0.45">
      <c r="A9">
        <v>5</v>
      </c>
      <c r="B9" s="2">
        <v>44197</v>
      </c>
      <c r="C9" s="2">
        <v>44200</v>
      </c>
      <c r="D9" s="3" t="s">
        <v>27</v>
      </c>
      <c r="E9" t="s">
        <v>100</v>
      </c>
      <c r="F9" t="s">
        <v>230</v>
      </c>
      <c r="G9">
        <v>16000</v>
      </c>
      <c r="H9">
        <v>64000</v>
      </c>
      <c r="I9">
        <v>4</v>
      </c>
      <c r="J9" s="11">
        <v>35</v>
      </c>
      <c r="K9" s="5">
        <v>2240000</v>
      </c>
      <c r="L9" s="4">
        <v>35.4</v>
      </c>
      <c r="M9" s="4">
        <v>25599.999999999909</v>
      </c>
      <c r="N9" s="6">
        <v>608.25599999999997</v>
      </c>
      <c r="O9" s="6">
        <v>24991.743999999908</v>
      </c>
      <c r="P9" s="5">
        <v>2265600</v>
      </c>
      <c r="Q9" s="5" t="s">
        <v>93</v>
      </c>
      <c r="R9">
        <v>0</v>
      </c>
      <c r="S9">
        <v>0</v>
      </c>
      <c r="T9">
        <v>1</v>
      </c>
      <c r="U9">
        <v>0</v>
      </c>
      <c r="V9">
        <v>900</v>
      </c>
      <c r="W9">
        <v>300</v>
      </c>
      <c r="X9">
        <v>124000</v>
      </c>
      <c r="Y9">
        <v>92500</v>
      </c>
      <c r="Z9" s="7">
        <v>3000000</v>
      </c>
      <c r="AA9">
        <v>2</v>
      </c>
    </row>
    <row r="10" spans="1:27" x14ac:dyDescent="0.45">
      <c r="A10">
        <v>1</v>
      </c>
      <c r="B10" s="2">
        <v>44200</v>
      </c>
      <c r="C10" s="2">
        <v>44201</v>
      </c>
      <c r="D10" s="3" t="s">
        <v>27</v>
      </c>
      <c r="E10" t="s">
        <v>32</v>
      </c>
      <c r="F10" t="s">
        <v>231</v>
      </c>
      <c r="G10">
        <v>4500</v>
      </c>
      <c r="H10">
        <v>18000</v>
      </c>
      <c r="I10">
        <v>4</v>
      </c>
      <c r="J10" s="11">
        <v>103.7</v>
      </c>
      <c r="K10" s="5">
        <v>1866600</v>
      </c>
      <c r="L10" s="4">
        <v>104.05</v>
      </c>
      <c r="M10" s="4">
        <v>6299.9999999998981</v>
      </c>
      <c r="N10" s="6">
        <v>504.83249999999998</v>
      </c>
      <c r="O10" s="6">
        <v>5795.1674999998977</v>
      </c>
      <c r="P10" s="5">
        <v>1872900</v>
      </c>
      <c r="Q10" s="5" t="s">
        <v>93</v>
      </c>
      <c r="R10">
        <v>1</v>
      </c>
      <c r="S10">
        <v>0</v>
      </c>
      <c r="T10">
        <v>2</v>
      </c>
      <c r="U10">
        <v>0</v>
      </c>
      <c r="V10">
        <v>900</v>
      </c>
      <c r="W10">
        <v>300</v>
      </c>
      <c r="X10">
        <v>102500</v>
      </c>
      <c r="Y10">
        <v>92500</v>
      </c>
      <c r="Z10" s="7">
        <v>3000000</v>
      </c>
      <c r="AA10">
        <v>2</v>
      </c>
    </row>
    <row r="11" spans="1:27" x14ac:dyDescent="0.45">
      <c r="A11">
        <v>1</v>
      </c>
      <c r="B11" s="2">
        <v>44201</v>
      </c>
      <c r="C11" s="2">
        <v>44202</v>
      </c>
      <c r="D11" s="3" t="s">
        <v>27</v>
      </c>
      <c r="E11" t="s">
        <v>155</v>
      </c>
      <c r="F11" t="s">
        <v>334</v>
      </c>
      <c r="G11">
        <v>425</v>
      </c>
      <c r="H11">
        <v>1700</v>
      </c>
      <c r="I11">
        <v>4</v>
      </c>
      <c r="J11" s="11">
        <v>1344.35</v>
      </c>
      <c r="K11" s="5">
        <v>2285395</v>
      </c>
      <c r="L11" s="4">
        <v>1320.91</v>
      </c>
      <c r="M11" s="4">
        <v>-39847.999999999709</v>
      </c>
      <c r="N11" s="6">
        <v>611.67717000000005</v>
      </c>
      <c r="O11" s="6">
        <v>-40459.677169999712</v>
      </c>
      <c r="P11" s="5">
        <v>2245547</v>
      </c>
      <c r="Q11" s="5" t="s">
        <v>93</v>
      </c>
      <c r="R11">
        <v>0</v>
      </c>
      <c r="S11">
        <v>0</v>
      </c>
      <c r="T11">
        <v>2</v>
      </c>
      <c r="U11">
        <v>0</v>
      </c>
      <c r="V11">
        <v>900</v>
      </c>
      <c r="W11">
        <v>300</v>
      </c>
      <c r="X11">
        <v>124000</v>
      </c>
      <c r="Y11">
        <v>92500</v>
      </c>
      <c r="Z11" s="7">
        <v>3000000</v>
      </c>
      <c r="AA11">
        <v>2</v>
      </c>
    </row>
    <row r="12" spans="1:27" x14ac:dyDescent="0.45">
      <c r="A12">
        <v>2</v>
      </c>
      <c r="B12" s="2">
        <v>44201</v>
      </c>
      <c r="C12" s="2">
        <v>44202</v>
      </c>
      <c r="D12" s="3" t="s">
        <v>27</v>
      </c>
      <c r="E12" t="s">
        <v>156</v>
      </c>
      <c r="F12" t="s">
        <v>335</v>
      </c>
      <c r="G12">
        <v>2800</v>
      </c>
      <c r="H12">
        <v>8400</v>
      </c>
      <c r="I12">
        <v>3</v>
      </c>
      <c r="J12" s="11">
        <v>257.35000000000002</v>
      </c>
      <c r="K12" s="5">
        <v>2161740</v>
      </c>
      <c r="L12" s="4">
        <v>258.77999999999997</v>
      </c>
      <c r="M12" s="4">
        <v>12011.99999999958</v>
      </c>
      <c r="N12" s="6">
        <v>585.29142000000002</v>
      </c>
      <c r="O12" s="6">
        <v>11426.70857999958</v>
      </c>
      <c r="P12" s="5">
        <v>2173752</v>
      </c>
      <c r="Q12" s="5" t="s">
        <v>93</v>
      </c>
      <c r="R12">
        <v>0</v>
      </c>
      <c r="S12">
        <v>0</v>
      </c>
      <c r="T12">
        <v>2</v>
      </c>
      <c r="U12">
        <v>0</v>
      </c>
      <c r="V12">
        <v>900</v>
      </c>
      <c r="W12">
        <v>300</v>
      </c>
      <c r="X12">
        <v>124000</v>
      </c>
      <c r="Y12">
        <v>92500</v>
      </c>
      <c r="Z12" s="7">
        <v>3000000</v>
      </c>
      <c r="AA12">
        <v>2</v>
      </c>
    </row>
    <row r="13" spans="1:27" x14ac:dyDescent="0.45">
      <c r="A13">
        <v>3</v>
      </c>
      <c r="B13" s="2">
        <v>44201</v>
      </c>
      <c r="C13" s="2">
        <v>44202</v>
      </c>
      <c r="D13" s="3" t="s">
        <v>27</v>
      </c>
      <c r="E13" t="s">
        <v>135</v>
      </c>
      <c r="F13" t="s">
        <v>229</v>
      </c>
      <c r="G13">
        <v>2000</v>
      </c>
      <c r="H13">
        <v>6000</v>
      </c>
      <c r="I13">
        <v>3</v>
      </c>
      <c r="J13" s="11">
        <v>395.65</v>
      </c>
      <c r="K13" s="5">
        <v>2373900</v>
      </c>
      <c r="L13" s="4">
        <v>396.75</v>
      </c>
      <c r="M13" s="4">
        <v>6600.0000000001364</v>
      </c>
      <c r="N13" s="6">
        <v>641.84400000000005</v>
      </c>
      <c r="O13" s="6">
        <v>5958.1560000001364</v>
      </c>
      <c r="P13" s="5">
        <v>2380500</v>
      </c>
      <c r="Q13" s="5" t="s">
        <v>93</v>
      </c>
      <c r="R13">
        <v>0</v>
      </c>
      <c r="S13">
        <v>0</v>
      </c>
      <c r="T13">
        <v>1</v>
      </c>
      <c r="U13">
        <v>0</v>
      </c>
      <c r="V13">
        <v>900</v>
      </c>
      <c r="W13">
        <v>300</v>
      </c>
      <c r="X13">
        <v>124000</v>
      </c>
      <c r="Y13">
        <v>92500</v>
      </c>
      <c r="Z13" s="7">
        <v>3000000</v>
      </c>
      <c r="AA13">
        <v>2</v>
      </c>
    </row>
    <row r="14" spans="1:27" x14ac:dyDescent="0.45">
      <c r="A14">
        <v>4</v>
      </c>
      <c r="B14" s="2">
        <v>44201</v>
      </c>
      <c r="C14" s="2">
        <v>44202</v>
      </c>
      <c r="D14" s="3" t="s">
        <v>27</v>
      </c>
      <c r="E14" t="s">
        <v>97</v>
      </c>
      <c r="F14" t="s">
        <v>227</v>
      </c>
      <c r="G14">
        <v>8300</v>
      </c>
      <c r="H14">
        <v>24900</v>
      </c>
      <c r="I14">
        <v>3</v>
      </c>
      <c r="J14" s="11">
        <v>98.55</v>
      </c>
      <c r="K14" s="5">
        <v>2453895</v>
      </c>
      <c r="L14" s="4">
        <v>101.25</v>
      </c>
      <c r="M14" s="4">
        <v>67230.000000000073</v>
      </c>
      <c r="N14" s="6">
        <v>671.6277</v>
      </c>
      <c r="O14" s="6">
        <v>66558.372300000075</v>
      </c>
      <c r="P14" s="5">
        <v>2521125</v>
      </c>
      <c r="Q14" s="5" t="s">
        <v>93</v>
      </c>
      <c r="R14">
        <v>0</v>
      </c>
      <c r="S14">
        <v>0</v>
      </c>
      <c r="T14">
        <v>1</v>
      </c>
      <c r="U14">
        <v>0</v>
      </c>
      <c r="V14">
        <v>900</v>
      </c>
      <c r="W14">
        <v>300</v>
      </c>
      <c r="X14">
        <v>124000</v>
      </c>
      <c r="Y14">
        <v>92500</v>
      </c>
      <c r="Z14" s="7">
        <v>3000000</v>
      </c>
      <c r="AA14">
        <v>2</v>
      </c>
    </row>
    <row r="15" spans="1:27" x14ac:dyDescent="0.45">
      <c r="A15">
        <v>5</v>
      </c>
      <c r="B15" s="2">
        <v>44201</v>
      </c>
      <c r="C15" s="2">
        <v>44202</v>
      </c>
      <c r="D15" s="3" t="s">
        <v>27</v>
      </c>
      <c r="E15" t="s">
        <v>77</v>
      </c>
      <c r="F15" t="s">
        <v>281</v>
      </c>
      <c r="G15">
        <v>13500</v>
      </c>
      <c r="H15">
        <v>27000</v>
      </c>
      <c r="I15">
        <v>2</v>
      </c>
      <c r="J15" s="11">
        <v>81.599999999999994</v>
      </c>
      <c r="K15" s="5">
        <v>2203200</v>
      </c>
      <c r="L15" s="4">
        <v>82</v>
      </c>
      <c r="M15" s="4">
        <v>10800.000000000153</v>
      </c>
      <c r="N15" s="6">
        <v>596.322</v>
      </c>
      <c r="O15" s="6">
        <v>10203.678000000153</v>
      </c>
      <c r="P15" s="5">
        <v>2214000</v>
      </c>
      <c r="Q15" s="5" t="s">
        <v>93</v>
      </c>
      <c r="R15">
        <v>0</v>
      </c>
      <c r="S15">
        <v>0</v>
      </c>
      <c r="T15">
        <v>2</v>
      </c>
      <c r="U15">
        <v>0</v>
      </c>
      <c r="V15">
        <v>900</v>
      </c>
      <c r="W15">
        <v>300</v>
      </c>
      <c r="X15">
        <v>124000</v>
      </c>
      <c r="Y15">
        <v>92500</v>
      </c>
      <c r="Z15" s="7">
        <v>3000000</v>
      </c>
      <c r="AA15">
        <v>2</v>
      </c>
    </row>
    <row r="16" spans="1:27" x14ac:dyDescent="0.45">
      <c r="A16">
        <v>6</v>
      </c>
      <c r="B16" s="2">
        <v>44201</v>
      </c>
      <c r="C16" s="2">
        <v>44202</v>
      </c>
      <c r="D16" s="3" t="s">
        <v>27</v>
      </c>
      <c r="E16" t="s">
        <v>52</v>
      </c>
      <c r="F16" t="s">
        <v>248</v>
      </c>
      <c r="G16">
        <v>2900</v>
      </c>
      <c r="H16">
        <v>8700</v>
      </c>
      <c r="I16">
        <v>3</v>
      </c>
      <c r="J16" s="11">
        <v>247.65</v>
      </c>
      <c r="K16" s="5">
        <v>2154555</v>
      </c>
      <c r="L16" s="4">
        <v>254.2</v>
      </c>
      <c r="M16" s="4">
        <v>56984.999999999854</v>
      </c>
      <c r="N16" s="6">
        <v>589.42282499999999</v>
      </c>
      <c r="O16" s="6">
        <v>56395.577174999853</v>
      </c>
      <c r="P16" s="5">
        <v>2211540</v>
      </c>
      <c r="Q16" s="5" t="s">
        <v>93</v>
      </c>
      <c r="R16">
        <v>0</v>
      </c>
      <c r="S16">
        <v>0</v>
      </c>
      <c r="T16">
        <v>1</v>
      </c>
      <c r="U16">
        <v>0</v>
      </c>
      <c r="V16">
        <v>900</v>
      </c>
      <c r="W16">
        <v>300</v>
      </c>
      <c r="X16">
        <v>124000</v>
      </c>
      <c r="Y16">
        <v>92500</v>
      </c>
      <c r="Z16" s="7">
        <v>3000000</v>
      </c>
      <c r="AA16">
        <v>2</v>
      </c>
    </row>
    <row r="17" spans="1:27" x14ac:dyDescent="0.45">
      <c r="A17">
        <v>7</v>
      </c>
      <c r="B17" s="2">
        <v>44201</v>
      </c>
      <c r="C17" s="2">
        <v>44202</v>
      </c>
      <c r="D17" s="3" t="s">
        <v>27</v>
      </c>
      <c r="E17" t="s">
        <v>136</v>
      </c>
      <c r="F17" t="s">
        <v>298</v>
      </c>
      <c r="G17">
        <v>1200</v>
      </c>
      <c r="H17">
        <v>3600</v>
      </c>
      <c r="I17">
        <v>3</v>
      </c>
      <c r="J17" s="11">
        <v>654.4</v>
      </c>
      <c r="K17" s="5">
        <v>2355840</v>
      </c>
      <c r="L17" s="4">
        <v>662.15</v>
      </c>
      <c r="M17" s="4">
        <v>27900</v>
      </c>
      <c r="N17" s="6">
        <v>639.8433</v>
      </c>
      <c r="O17" s="6">
        <v>27260.1567</v>
      </c>
      <c r="P17" s="5">
        <v>2383740</v>
      </c>
      <c r="Q17" s="5" t="s">
        <v>93</v>
      </c>
      <c r="R17">
        <v>0</v>
      </c>
      <c r="S17">
        <v>0</v>
      </c>
      <c r="T17">
        <v>1</v>
      </c>
      <c r="U17">
        <v>0</v>
      </c>
      <c r="V17">
        <v>900</v>
      </c>
      <c r="W17">
        <v>300</v>
      </c>
      <c r="X17">
        <v>124000</v>
      </c>
      <c r="Y17">
        <v>92500</v>
      </c>
      <c r="Z17" s="7">
        <v>3000000</v>
      </c>
      <c r="AA17">
        <v>2</v>
      </c>
    </row>
    <row r="18" spans="1:27" x14ac:dyDescent="0.45">
      <c r="A18">
        <v>1</v>
      </c>
      <c r="B18" s="2">
        <v>44202</v>
      </c>
      <c r="C18" s="2">
        <v>44203</v>
      </c>
      <c r="D18" s="3" t="s">
        <v>27</v>
      </c>
      <c r="E18" t="s">
        <v>127</v>
      </c>
      <c r="F18" t="s">
        <v>289</v>
      </c>
      <c r="G18">
        <v>1563</v>
      </c>
      <c r="H18">
        <v>4689</v>
      </c>
      <c r="I18">
        <v>3</v>
      </c>
      <c r="J18" s="11">
        <v>444.6</v>
      </c>
      <c r="K18" s="5">
        <v>2084729.4000000001</v>
      </c>
      <c r="L18" s="4">
        <v>439.25</v>
      </c>
      <c r="M18" s="4">
        <v>-25086.150000000107</v>
      </c>
      <c r="N18" s="6">
        <v>559.49030775000006</v>
      </c>
      <c r="O18" s="6">
        <v>-25645.640307750105</v>
      </c>
      <c r="P18" s="5">
        <v>2059643.25</v>
      </c>
      <c r="Q18" s="5" t="s">
        <v>93</v>
      </c>
      <c r="R18">
        <v>1</v>
      </c>
      <c r="S18">
        <v>0</v>
      </c>
      <c r="T18">
        <v>1</v>
      </c>
      <c r="U18">
        <v>0</v>
      </c>
      <c r="V18">
        <v>900</v>
      </c>
      <c r="W18">
        <v>300</v>
      </c>
      <c r="X18">
        <v>122500</v>
      </c>
      <c r="Y18">
        <v>92500</v>
      </c>
      <c r="Z18" s="7">
        <v>3000000</v>
      </c>
      <c r="AA18">
        <v>2</v>
      </c>
    </row>
    <row r="19" spans="1:27" x14ac:dyDescent="0.45">
      <c r="A19">
        <v>2</v>
      </c>
      <c r="B19" s="2">
        <v>44202</v>
      </c>
      <c r="C19" s="2">
        <v>44203</v>
      </c>
      <c r="D19" s="3" t="s">
        <v>27</v>
      </c>
      <c r="E19" t="s">
        <v>135</v>
      </c>
      <c r="F19" t="s">
        <v>229</v>
      </c>
      <c r="G19">
        <v>2000</v>
      </c>
      <c r="H19">
        <v>6000</v>
      </c>
      <c r="I19">
        <v>3</v>
      </c>
      <c r="J19" s="11">
        <v>410.4</v>
      </c>
      <c r="K19" s="5">
        <v>2462400</v>
      </c>
      <c r="L19" s="4">
        <v>421.25</v>
      </c>
      <c r="M19" s="4">
        <v>65100.000000000138</v>
      </c>
      <c r="N19" s="6">
        <v>673.63649999999996</v>
      </c>
      <c r="O19" s="6">
        <v>64426.363500000138</v>
      </c>
      <c r="P19" s="5">
        <v>2527500</v>
      </c>
      <c r="Q19" s="5" t="s">
        <v>93</v>
      </c>
      <c r="R19">
        <v>2</v>
      </c>
      <c r="S19">
        <v>1</v>
      </c>
      <c r="T19">
        <v>1</v>
      </c>
      <c r="U19">
        <v>0</v>
      </c>
      <c r="V19">
        <v>900</v>
      </c>
      <c r="W19">
        <v>300</v>
      </c>
      <c r="X19">
        <v>123000</v>
      </c>
      <c r="Y19">
        <v>92500</v>
      </c>
      <c r="Z19" s="7">
        <v>3000000</v>
      </c>
      <c r="AA19">
        <v>2</v>
      </c>
    </row>
    <row r="20" spans="1:27" x14ac:dyDescent="0.45">
      <c r="A20">
        <v>3</v>
      </c>
      <c r="B20" s="2">
        <v>44202</v>
      </c>
      <c r="C20" s="2">
        <v>44203</v>
      </c>
      <c r="D20" s="3" t="s">
        <v>27</v>
      </c>
      <c r="E20" t="s">
        <v>52</v>
      </c>
      <c r="F20" t="s">
        <v>248</v>
      </c>
      <c r="G20">
        <v>2900</v>
      </c>
      <c r="H20">
        <v>8700</v>
      </c>
      <c r="I20">
        <v>3</v>
      </c>
      <c r="J20" s="11">
        <v>264.75</v>
      </c>
      <c r="K20" s="5">
        <v>2303325</v>
      </c>
      <c r="L20" s="4">
        <v>265.60000000000002</v>
      </c>
      <c r="M20" s="4">
        <v>7395.0000000001983</v>
      </c>
      <c r="N20" s="6">
        <v>622.896075</v>
      </c>
      <c r="O20" s="6">
        <v>6772.1039250001986</v>
      </c>
      <c r="P20" s="5">
        <v>2310720</v>
      </c>
      <c r="Q20" s="5" t="s">
        <v>93</v>
      </c>
      <c r="R20">
        <v>1</v>
      </c>
      <c r="S20">
        <v>0</v>
      </c>
      <c r="T20">
        <v>1</v>
      </c>
      <c r="U20">
        <v>0</v>
      </c>
      <c r="V20">
        <v>900</v>
      </c>
      <c r="W20">
        <v>300</v>
      </c>
      <c r="X20">
        <v>122500</v>
      </c>
      <c r="Y20">
        <v>92500</v>
      </c>
      <c r="Z20" s="7">
        <v>3000000</v>
      </c>
      <c r="AA20">
        <v>2</v>
      </c>
    </row>
    <row r="21" spans="1:27" x14ac:dyDescent="0.45">
      <c r="A21">
        <v>4</v>
      </c>
      <c r="B21" s="2">
        <v>44202</v>
      </c>
      <c r="C21" s="2">
        <v>44203</v>
      </c>
      <c r="D21" s="3" t="s">
        <v>27</v>
      </c>
      <c r="E21" t="s">
        <v>55</v>
      </c>
      <c r="F21" t="s">
        <v>238</v>
      </c>
      <c r="G21">
        <v>800</v>
      </c>
      <c r="H21">
        <v>1600</v>
      </c>
      <c r="I21">
        <v>2</v>
      </c>
      <c r="J21" s="11">
        <v>1190.05</v>
      </c>
      <c r="K21" s="5">
        <v>1904080</v>
      </c>
      <c r="L21" s="4">
        <v>1219.625</v>
      </c>
      <c r="M21" s="4">
        <v>47320.000000000073</v>
      </c>
      <c r="N21" s="6">
        <v>520.48980000000006</v>
      </c>
      <c r="O21" s="6">
        <v>46799.51020000007</v>
      </c>
      <c r="P21" s="5">
        <v>1951400</v>
      </c>
      <c r="Q21" s="5" t="s">
        <v>93</v>
      </c>
      <c r="R21">
        <v>1</v>
      </c>
      <c r="S21">
        <v>0</v>
      </c>
      <c r="T21">
        <v>2</v>
      </c>
      <c r="U21">
        <v>0</v>
      </c>
      <c r="V21">
        <v>900</v>
      </c>
      <c r="W21">
        <v>300</v>
      </c>
      <c r="X21">
        <v>122500</v>
      </c>
      <c r="Y21">
        <v>92500</v>
      </c>
      <c r="Z21" s="7">
        <v>3000000</v>
      </c>
      <c r="AA21">
        <v>2</v>
      </c>
    </row>
    <row r="22" spans="1:27" x14ac:dyDescent="0.45">
      <c r="A22">
        <v>5</v>
      </c>
      <c r="B22" s="2">
        <v>44202</v>
      </c>
      <c r="C22" s="2">
        <v>44203</v>
      </c>
      <c r="D22" s="3" t="s">
        <v>27</v>
      </c>
      <c r="E22" t="s">
        <v>111</v>
      </c>
      <c r="F22" t="s">
        <v>247</v>
      </c>
      <c r="G22">
        <v>3000</v>
      </c>
      <c r="H22">
        <v>6000</v>
      </c>
      <c r="I22">
        <v>2</v>
      </c>
      <c r="J22" s="11">
        <v>333.95</v>
      </c>
      <c r="K22" s="5">
        <v>2003700</v>
      </c>
      <c r="L22" s="4">
        <v>332.82499999999999</v>
      </c>
      <c r="M22" s="4">
        <v>-6750</v>
      </c>
      <c r="N22" s="6">
        <v>540.08775000000003</v>
      </c>
      <c r="O22" s="6">
        <v>-7290.0877499999997</v>
      </c>
      <c r="P22" s="5">
        <v>1996950</v>
      </c>
      <c r="Q22" s="5" t="s">
        <v>93</v>
      </c>
      <c r="R22">
        <v>1</v>
      </c>
      <c r="S22">
        <v>0</v>
      </c>
      <c r="T22">
        <v>2</v>
      </c>
      <c r="U22">
        <v>0</v>
      </c>
      <c r="V22">
        <v>900</v>
      </c>
      <c r="W22">
        <v>300</v>
      </c>
      <c r="X22">
        <v>122500</v>
      </c>
      <c r="Y22">
        <v>92500</v>
      </c>
      <c r="Z22" s="7">
        <v>3000000</v>
      </c>
      <c r="AA22">
        <v>2</v>
      </c>
    </row>
    <row r="23" spans="1:27" x14ac:dyDescent="0.45">
      <c r="A23">
        <v>6</v>
      </c>
      <c r="B23" s="2">
        <v>44202</v>
      </c>
      <c r="C23" s="2">
        <v>44203</v>
      </c>
      <c r="D23" s="3" t="s">
        <v>27</v>
      </c>
      <c r="E23" t="s">
        <v>37</v>
      </c>
      <c r="F23" t="s">
        <v>321</v>
      </c>
      <c r="G23">
        <v>700</v>
      </c>
      <c r="H23">
        <v>2100</v>
      </c>
      <c r="I23">
        <v>3</v>
      </c>
      <c r="J23" s="11">
        <v>1222.6500000000001</v>
      </c>
      <c r="K23" s="5">
        <v>2567565</v>
      </c>
      <c r="L23" s="4">
        <v>1213.5666666699999</v>
      </c>
      <c r="M23" s="4">
        <v>-19074.999993000391</v>
      </c>
      <c r="N23" s="6">
        <v>690.66742500094495</v>
      </c>
      <c r="O23" s="6">
        <v>-19765.667418001336</v>
      </c>
      <c r="P23" s="5">
        <v>2548490.0000069998</v>
      </c>
      <c r="Q23" s="5" t="s">
        <v>93</v>
      </c>
      <c r="R23">
        <v>1</v>
      </c>
      <c r="S23">
        <v>0</v>
      </c>
      <c r="T23">
        <v>2</v>
      </c>
      <c r="U23">
        <v>0</v>
      </c>
      <c r="V23">
        <v>900</v>
      </c>
      <c r="W23">
        <v>300</v>
      </c>
      <c r="X23">
        <v>122500</v>
      </c>
      <c r="Y23">
        <v>92500</v>
      </c>
      <c r="Z23" s="7">
        <v>3000000</v>
      </c>
      <c r="AA23">
        <v>2</v>
      </c>
    </row>
    <row r="24" spans="1:27" x14ac:dyDescent="0.45">
      <c r="A24">
        <v>7</v>
      </c>
      <c r="B24" s="2">
        <v>44202</v>
      </c>
      <c r="C24" s="2">
        <v>44203</v>
      </c>
      <c r="D24" s="3" t="s">
        <v>27</v>
      </c>
      <c r="E24" t="s">
        <v>104</v>
      </c>
      <c r="F24" t="s">
        <v>222</v>
      </c>
      <c r="G24">
        <v>6200</v>
      </c>
      <c r="H24">
        <v>12400</v>
      </c>
      <c r="I24">
        <v>2</v>
      </c>
      <c r="J24" s="11">
        <v>177.65</v>
      </c>
      <c r="K24" s="5">
        <v>2202860</v>
      </c>
      <c r="L24" s="4">
        <v>184.95</v>
      </c>
      <c r="M24" s="4">
        <v>90519.999999999782</v>
      </c>
      <c r="N24" s="6">
        <v>606.99239999999998</v>
      </c>
      <c r="O24" s="6">
        <v>89913.007599999779</v>
      </c>
      <c r="P24" s="5">
        <v>2293380</v>
      </c>
      <c r="Q24" s="5" t="s">
        <v>93</v>
      </c>
      <c r="R24">
        <v>1</v>
      </c>
      <c r="S24">
        <v>0</v>
      </c>
      <c r="T24">
        <v>2</v>
      </c>
      <c r="U24">
        <v>0</v>
      </c>
      <c r="V24">
        <v>900</v>
      </c>
      <c r="W24">
        <v>300</v>
      </c>
      <c r="X24">
        <v>122500</v>
      </c>
      <c r="Y24">
        <v>92500</v>
      </c>
      <c r="Z24" s="7">
        <v>3000000</v>
      </c>
      <c r="AA24">
        <v>2</v>
      </c>
    </row>
    <row r="25" spans="1:27" x14ac:dyDescent="0.45">
      <c r="A25">
        <v>8</v>
      </c>
      <c r="B25" s="2">
        <v>44202</v>
      </c>
      <c r="C25" s="2">
        <v>44203</v>
      </c>
      <c r="D25" s="3" t="s">
        <v>27</v>
      </c>
      <c r="E25" t="s">
        <v>91</v>
      </c>
      <c r="F25" t="s">
        <v>327</v>
      </c>
      <c r="G25">
        <v>1000</v>
      </c>
      <c r="H25">
        <v>2000</v>
      </c>
      <c r="I25">
        <v>2</v>
      </c>
      <c r="J25" s="11">
        <v>867.7</v>
      </c>
      <c r="K25" s="5">
        <v>1735400</v>
      </c>
      <c r="L25" s="4">
        <v>872.4</v>
      </c>
      <c r="M25" s="4">
        <v>9399.9999999998636</v>
      </c>
      <c r="N25" s="6">
        <v>469.827</v>
      </c>
      <c r="O25" s="6">
        <v>8930.1729999998643</v>
      </c>
      <c r="P25" s="5">
        <v>1744800</v>
      </c>
      <c r="Q25" s="5" t="s">
        <v>93</v>
      </c>
      <c r="R25">
        <v>1</v>
      </c>
      <c r="S25">
        <v>0</v>
      </c>
      <c r="T25">
        <v>1</v>
      </c>
      <c r="U25">
        <v>0</v>
      </c>
      <c r="V25">
        <v>900</v>
      </c>
      <c r="W25">
        <v>300</v>
      </c>
      <c r="X25">
        <v>122500</v>
      </c>
      <c r="Y25">
        <v>92500</v>
      </c>
      <c r="Z25" s="7">
        <v>3000000</v>
      </c>
      <c r="AA25">
        <v>2</v>
      </c>
    </row>
    <row r="26" spans="1:27" x14ac:dyDescent="0.45">
      <c r="A26">
        <v>1</v>
      </c>
      <c r="B26" s="2">
        <v>44203</v>
      </c>
      <c r="C26" s="2">
        <v>44204</v>
      </c>
      <c r="D26" s="3" t="s">
        <v>27</v>
      </c>
      <c r="E26" t="s">
        <v>63</v>
      </c>
      <c r="F26" t="s">
        <v>223</v>
      </c>
      <c r="G26">
        <v>2000</v>
      </c>
      <c r="H26">
        <v>4000</v>
      </c>
      <c r="I26">
        <v>2</v>
      </c>
      <c r="J26" s="11">
        <v>519</v>
      </c>
      <c r="K26" s="5">
        <v>2076000</v>
      </c>
      <c r="L26" s="4">
        <v>523.25</v>
      </c>
      <c r="M26" s="4">
        <v>17000</v>
      </c>
      <c r="N26" s="6">
        <v>562.81500000000005</v>
      </c>
      <c r="O26" s="6">
        <v>16437.185000000001</v>
      </c>
      <c r="P26" s="5">
        <v>2093000</v>
      </c>
      <c r="Q26" s="5" t="s">
        <v>93</v>
      </c>
      <c r="R26">
        <v>1</v>
      </c>
      <c r="S26">
        <v>0</v>
      </c>
      <c r="T26">
        <v>1</v>
      </c>
      <c r="U26">
        <v>0</v>
      </c>
      <c r="V26">
        <v>900</v>
      </c>
      <c r="W26">
        <v>300</v>
      </c>
      <c r="X26">
        <v>122500</v>
      </c>
      <c r="Y26">
        <v>92500</v>
      </c>
      <c r="Z26" s="7">
        <v>3000000</v>
      </c>
      <c r="AA26">
        <v>2</v>
      </c>
    </row>
    <row r="27" spans="1:27" x14ac:dyDescent="0.45">
      <c r="A27">
        <v>2</v>
      </c>
      <c r="B27" s="2">
        <v>44203</v>
      </c>
      <c r="C27" s="2">
        <v>44204</v>
      </c>
      <c r="D27" s="3" t="s">
        <v>27</v>
      </c>
      <c r="E27" t="s">
        <v>32</v>
      </c>
      <c r="F27" t="s">
        <v>231</v>
      </c>
      <c r="G27">
        <v>9000</v>
      </c>
      <c r="H27">
        <v>18000</v>
      </c>
      <c r="I27">
        <v>2</v>
      </c>
      <c r="J27" s="11">
        <v>111.6</v>
      </c>
      <c r="K27" s="5">
        <v>2008800</v>
      </c>
      <c r="L27" s="4">
        <v>111.9</v>
      </c>
      <c r="M27" s="4">
        <v>5400.0000000002046</v>
      </c>
      <c r="N27" s="6">
        <v>543.10500000000002</v>
      </c>
      <c r="O27" s="6">
        <v>4856.8950000002042</v>
      </c>
      <c r="P27" s="5">
        <v>2014200</v>
      </c>
      <c r="Q27" s="5" t="s">
        <v>93</v>
      </c>
      <c r="R27">
        <v>1</v>
      </c>
      <c r="S27">
        <v>0</v>
      </c>
      <c r="T27">
        <v>2</v>
      </c>
      <c r="U27">
        <v>0</v>
      </c>
      <c r="V27">
        <v>900</v>
      </c>
      <c r="W27">
        <v>300</v>
      </c>
      <c r="X27">
        <v>122500</v>
      </c>
      <c r="Y27">
        <v>92500</v>
      </c>
      <c r="Z27" s="7">
        <v>3000000</v>
      </c>
      <c r="AA27">
        <v>2</v>
      </c>
    </row>
    <row r="28" spans="1:27" x14ac:dyDescent="0.45">
      <c r="A28">
        <v>3</v>
      </c>
      <c r="B28" s="2">
        <v>44203</v>
      </c>
      <c r="C28" s="2">
        <v>44204</v>
      </c>
      <c r="D28" s="3" t="s">
        <v>27</v>
      </c>
      <c r="E28" t="s">
        <v>92</v>
      </c>
      <c r="F28" t="s">
        <v>216</v>
      </c>
      <c r="G28">
        <v>1500</v>
      </c>
      <c r="H28">
        <v>3000</v>
      </c>
      <c r="I28">
        <v>2</v>
      </c>
      <c r="J28" s="11">
        <v>598.4</v>
      </c>
      <c r="K28" s="5">
        <v>1795200</v>
      </c>
      <c r="L28" s="4">
        <v>597.85</v>
      </c>
      <c r="M28" s="4">
        <v>-1649.9999999998636</v>
      </c>
      <c r="N28" s="6">
        <v>484.48124999999999</v>
      </c>
      <c r="O28" s="6">
        <v>-2134.4812499998634</v>
      </c>
      <c r="P28" s="5">
        <v>1793550</v>
      </c>
      <c r="Q28" s="5" t="s">
        <v>93</v>
      </c>
      <c r="R28">
        <v>1</v>
      </c>
      <c r="S28">
        <v>0</v>
      </c>
      <c r="T28">
        <v>1</v>
      </c>
      <c r="U28">
        <v>0</v>
      </c>
      <c r="V28">
        <v>900</v>
      </c>
      <c r="W28">
        <v>300</v>
      </c>
      <c r="X28">
        <v>122500</v>
      </c>
      <c r="Y28">
        <v>92500</v>
      </c>
      <c r="Z28" s="7">
        <v>3000000</v>
      </c>
      <c r="AA28">
        <v>2</v>
      </c>
    </row>
    <row r="29" spans="1:27" x14ac:dyDescent="0.45">
      <c r="A29">
        <v>4</v>
      </c>
      <c r="B29" s="2">
        <v>44203</v>
      </c>
      <c r="C29" s="2">
        <v>44204</v>
      </c>
      <c r="D29" s="3" t="s">
        <v>27</v>
      </c>
      <c r="E29" t="s">
        <v>61</v>
      </c>
      <c r="F29" t="s">
        <v>245</v>
      </c>
      <c r="G29">
        <v>1851</v>
      </c>
      <c r="H29">
        <v>3702</v>
      </c>
      <c r="I29">
        <v>2</v>
      </c>
      <c r="J29" s="11">
        <v>554.25</v>
      </c>
      <c r="K29" s="5">
        <v>2051833.5</v>
      </c>
      <c r="L29" s="4">
        <v>547.79999999999995</v>
      </c>
      <c r="M29" s="4">
        <v>-23877.900000000169</v>
      </c>
      <c r="N29" s="6">
        <v>550.77152849999993</v>
      </c>
      <c r="O29" s="6">
        <v>-24428.67152850017</v>
      </c>
      <c r="P29" s="5">
        <v>2027955.5999999999</v>
      </c>
      <c r="Q29" s="5" t="s">
        <v>93</v>
      </c>
      <c r="R29">
        <v>1</v>
      </c>
      <c r="S29">
        <v>0</v>
      </c>
      <c r="T29">
        <v>1</v>
      </c>
      <c r="U29">
        <v>0</v>
      </c>
      <c r="V29">
        <v>900</v>
      </c>
      <c r="W29">
        <v>300</v>
      </c>
      <c r="X29">
        <v>122500</v>
      </c>
      <c r="Y29">
        <v>92500</v>
      </c>
      <c r="Z29" s="7">
        <v>3000000</v>
      </c>
      <c r="AA29">
        <v>2</v>
      </c>
    </row>
    <row r="30" spans="1:27" x14ac:dyDescent="0.45">
      <c r="A30">
        <v>5</v>
      </c>
      <c r="B30" s="2">
        <v>44203</v>
      </c>
      <c r="C30" s="2">
        <v>44204</v>
      </c>
      <c r="D30" s="3" t="s">
        <v>27</v>
      </c>
      <c r="E30" t="s">
        <v>84</v>
      </c>
      <c r="F30" t="s">
        <v>260</v>
      </c>
      <c r="G30">
        <v>4300</v>
      </c>
      <c r="H30">
        <v>8600</v>
      </c>
      <c r="I30">
        <v>2</v>
      </c>
      <c r="J30" s="11">
        <v>271.2</v>
      </c>
      <c r="K30" s="5">
        <v>2332320</v>
      </c>
      <c r="L30" s="4">
        <v>271.45</v>
      </c>
      <c r="M30" s="4">
        <v>2150</v>
      </c>
      <c r="N30" s="6">
        <v>630.01665000000003</v>
      </c>
      <c r="O30" s="6">
        <v>1519.98335</v>
      </c>
      <c r="P30" s="5">
        <v>2334470</v>
      </c>
      <c r="Q30" s="5" t="s">
        <v>93</v>
      </c>
      <c r="R30">
        <v>2</v>
      </c>
      <c r="S30">
        <v>2</v>
      </c>
      <c r="T30">
        <v>2</v>
      </c>
      <c r="U30">
        <v>0</v>
      </c>
      <c r="V30">
        <v>900</v>
      </c>
      <c r="W30">
        <v>300</v>
      </c>
      <c r="X30">
        <v>123500</v>
      </c>
      <c r="Y30">
        <v>92500</v>
      </c>
      <c r="Z30" s="7">
        <v>3000000</v>
      </c>
      <c r="AA30">
        <v>2</v>
      </c>
    </row>
    <row r="31" spans="1:27" x14ac:dyDescent="0.45">
      <c r="A31">
        <v>6</v>
      </c>
      <c r="B31" s="2">
        <v>44203</v>
      </c>
      <c r="C31" s="2">
        <v>44204</v>
      </c>
      <c r="D31" s="3" t="s">
        <v>27</v>
      </c>
      <c r="E31" t="s">
        <v>51</v>
      </c>
      <c r="F31" t="s">
        <v>213</v>
      </c>
      <c r="G31">
        <v>5000</v>
      </c>
      <c r="H31">
        <v>5000</v>
      </c>
      <c r="I31">
        <v>1</v>
      </c>
      <c r="J31" s="11">
        <v>300.5</v>
      </c>
      <c r="K31" s="5">
        <v>1502500</v>
      </c>
      <c r="L31" s="4">
        <v>297.05</v>
      </c>
      <c r="M31" s="4">
        <v>-17249.999999999942</v>
      </c>
      <c r="N31" s="6">
        <v>403.34625</v>
      </c>
      <c r="O31" s="6">
        <v>-17653.34624999994</v>
      </c>
      <c r="P31" s="5">
        <v>1485250</v>
      </c>
      <c r="Q31" s="5" t="s">
        <v>93</v>
      </c>
      <c r="R31">
        <v>1</v>
      </c>
      <c r="S31">
        <v>0</v>
      </c>
      <c r="T31">
        <v>1</v>
      </c>
      <c r="U31">
        <v>0</v>
      </c>
      <c r="V31">
        <v>900</v>
      </c>
      <c r="W31">
        <v>300</v>
      </c>
      <c r="X31">
        <v>122500</v>
      </c>
      <c r="Y31">
        <v>92500</v>
      </c>
      <c r="Z31" s="7">
        <v>3000000</v>
      </c>
      <c r="AA31">
        <v>2</v>
      </c>
    </row>
    <row r="32" spans="1:27" x14ac:dyDescent="0.45">
      <c r="A32">
        <v>7</v>
      </c>
      <c r="B32" s="2">
        <v>44203</v>
      </c>
      <c r="C32" s="2">
        <v>44204</v>
      </c>
      <c r="D32" s="3" t="s">
        <v>27</v>
      </c>
      <c r="E32" t="s">
        <v>55</v>
      </c>
      <c r="F32" t="s">
        <v>238</v>
      </c>
      <c r="G32">
        <v>800</v>
      </c>
      <c r="H32">
        <v>1600</v>
      </c>
      <c r="I32">
        <v>2</v>
      </c>
      <c r="J32" s="11">
        <v>1245.1500000000001</v>
      </c>
      <c r="K32" s="5">
        <v>1992240.0000000002</v>
      </c>
      <c r="L32" s="4">
        <v>1310.25</v>
      </c>
      <c r="M32" s="4">
        <v>104159.99999999985</v>
      </c>
      <c r="N32" s="6">
        <v>551.96640000000002</v>
      </c>
      <c r="O32" s="6">
        <v>103608.03359999985</v>
      </c>
      <c r="P32" s="5">
        <v>2096400</v>
      </c>
      <c r="Q32" s="5" t="s">
        <v>93</v>
      </c>
      <c r="R32">
        <v>1</v>
      </c>
      <c r="S32">
        <v>0</v>
      </c>
      <c r="T32">
        <v>1</v>
      </c>
      <c r="U32">
        <v>0</v>
      </c>
      <c r="V32">
        <v>900</v>
      </c>
      <c r="W32">
        <v>300</v>
      </c>
      <c r="X32">
        <v>122500</v>
      </c>
      <c r="Y32">
        <v>92500</v>
      </c>
      <c r="Z32" s="7">
        <v>3000000</v>
      </c>
      <c r="AA32">
        <v>2</v>
      </c>
    </row>
    <row r="33" spans="1:27" x14ac:dyDescent="0.45">
      <c r="A33">
        <v>8</v>
      </c>
      <c r="B33" s="2">
        <v>44203</v>
      </c>
      <c r="C33" s="2">
        <v>44204</v>
      </c>
      <c r="D33" s="3" t="s">
        <v>27</v>
      </c>
      <c r="E33" t="s">
        <v>80</v>
      </c>
      <c r="F33" t="s">
        <v>221</v>
      </c>
      <c r="G33">
        <v>1700</v>
      </c>
      <c r="H33">
        <v>3400</v>
      </c>
      <c r="I33">
        <v>2</v>
      </c>
      <c r="J33" s="11">
        <v>721.65</v>
      </c>
      <c r="K33" s="5">
        <v>2453610</v>
      </c>
      <c r="L33" s="4">
        <v>722.05</v>
      </c>
      <c r="M33" s="4">
        <v>1359.9999999999227</v>
      </c>
      <c r="N33" s="6">
        <v>662.65830000000005</v>
      </c>
      <c r="O33" s="6">
        <v>697.34169999992264</v>
      </c>
      <c r="P33" s="5">
        <v>2454970</v>
      </c>
      <c r="Q33" s="5" t="s">
        <v>93</v>
      </c>
      <c r="R33">
        <v>1</v>
      </c>
      <c r="S33">
        <v>0</v>
      </c>
      <c r="T33">
        <v>1</v>
      </c>
      <c r="U33">
        <v>0</v>
      </c>
      <c r="V33">
        <v>900</v>
      </c>
      <c r="W33">
        <v>300</v>
      </c>
      <c r="X33">
        <v>122500</v>
      </c>
      <c r="Y33">
        <v>92500</v>
      </c>
      <c r="Z33" s="7">
        <v>3000000</v>
      </c>
      <c r="AA33">
        <v>2</v>
      </c>
    </row>
    <row r="34" spans="1:27" x14ac:dyDescent="0.45">
      <c r="A34">
        <v>1</v>
      </c>
      <c r="B34" s="2">
        <v>44204</v>
      </c>
      <c r="C34" s="2">
        <v>44207</v>
      </c>
      <c r="D34" s="3" t="s">
        <v>27</v>
      </c>
      <c r="E34" t="s">
        <v>44</v>
      </c>
      <c r="F34" t="s">
        <v>263</v>
      </c>
      <c r="G34">
        <v>1500</v>
      </c>
      <c r="H34">
        <v>4500</v>
      </c>
      <c r="I34">
        <v>3</v>
      </c>
      <c r="J34" s="11">
        <v>534.25</v>
      </c>
      <c r="K34" s="5">
        <v>2404125</v>
      </c>
      <c r="L34" s="4">
        <v>525.5</v>
      </c>
      <c r="M34" s="4">
        <v>-39375</v>
      </c>
      <c r="N34" s="6">
        <v>643.79812500000003</v>
      </c>
      <c r="O34" s="6">
        <v>-40018.798125000001</v>
      </c>
      <c r="P34" s="5">
        <v>2364750</v>
      </c>
      <c r="Q34" s="5" t="s">
        <v>93</v>
      </c>
      <c r="R34">
        <v>1</v>
      </c>
      <c r="S34">
        <v>0</v>
      </c>
      <c r="T34">
        <v>1</v>
      </c>
      <c r="U34">
        <v>0</v>
      </c>
      <c r="V34">
        <v>900</v>
      </c>
      <c r="W34">
        <v>300</v>
      </c>
      <c r="X34">
        <v>122500</v>
      </c>
      <c r="Y34">
        <v>92500</v>
      </c>
      <c r="Z34" s="7">
        <v>3000000</v>
      </c>
      <c r="AA34">
        <v>2</v>
      </c>
    </row>
    <row r="35" spans="1:27" x14ac:dyDescent="0.45">
      <c r="A35">
        <v>2</v>
      </c>
      <c r="B35" s="2">
        <v>44204</v>
      </c>
      <c r="C35" s="2">
        <v>44207</v>
      </c>
      <c r="D35" s="3" t="s">
        <v>27</v>
      </c>
      <c r="E35" t="s">
        <v>134</v>
      </c>
      <c r="F35" t="s">
        <v>310</v>
      </c>
      <c r="G35">
        <v>100</v>
      </c>
      <c r="H35">
        <v>300</v>
      </c>
      <c r="I35">
        <v>3</v>
      </c>
      <c r="J35" s="11">
        <v>7971.75</v>
      </c>
      <c r="K35" s="5">
        <v>2391525</v>
      </c>
      <c r="L35" s="4">
        <v>8010.45</v>
      </c>
      <c r="M35" s="4">
        <v>11609.999999999945</v>
      </c>
      <c r="N35" s="6">
        <v>647.27909999999997</v>
      </c>
      <c r="O35" s="6">
        <v>10962.720899999946</v>
      </c>
      <c r="P35" s="5">
        <v>2403135</v>
      </c>
      <c r="Q35" s="5" t="s">
        <v>93</v>
      </c>
      <c r="R35">
        <v>2</v>
      </c>
      <c r="S35">
        <v>1</v>
      </c>
      <c r="T35">
        <v>1</v>
      </c>
      <c r="U35">
        <v>0</v>
      </c>
      <c r="V35">
        <v>900</v>
      </c>
      <c r="W35">
        <v>300</v>
      </c>
      <c r="X35">
        <v>123000</v>
      </c>
      <c r="Y35">
        <v>92500</v>
      </c>
      <c r="Z35" s="7">
        <v>3000000</v>
      </c>
      <c r="AA35">
        <v>2</v>
      </c>
    </row>
    <row r="36" spans="1:27" x14ac:dyDescent="0.45">
      <c r="A36">
        <v>3</v>
      </c>
      <c r="B36" s="2">
        <v>44204</v>
      </c>
      <c r="C36" s="2">
        <v>44207</v>
      </c>
      <c r="D36" s="3" t="s">
        <v>27</v>
      </c>
      <c r="E36" t="s">
        <v>67</v>
      </c>
      <c r="F36" t="s">
        <v>242</v>
      </c>
      <c r="G36">
        <v>550</v>
      </c>
      <c r="H36">
        <v>1650</v>
      </c>
      <c r="I36">
        <v>3</v>
      </c>
      <c r="J36" s="11">
        <v>1565.25</v>
      </c>
      <c r="K36" s="5">
        <v>2582662.5</v>
      </c>
      <c r="L36" s="4">
        <v>1513.75</v>
      </c>
      <c r="M36" s="4">
        <v>-84975</v>
      </c>
      <c r="N36" s="6">
        <v>685.84725000000003</v>
      </c>
      <c r="O36" s="6">
        <v>-85660.847250000006</v>
      </c>
      <c r="P36" s="5">
        <v>2497687.5</v>
      </c>
      <c r="Q36" s="5" t="s">
        <v>93</v>
      </c>
      <c r="R36">
        <v>1</v>
      </c>
      <c r="S36">
        <v>0</v>
      </c>
      <c r="T36">
        <v>1</v>
      </c>
      <c r="U36">
        <v>0</v>
      </c>
      <c r="V36">
        <v>900</v>
      </c>
      <c r="W36">
        <v>300</v>
      </c>
      <c r="X36">
        <v>122500</v>
      </c>
      <c r="Y36">
        <v>92500</v>
      </c>
      <c r="Z36" s="7">
        <v>3000000</v>
      </c>
      <c r="AA36">
        <v>2</v>
      </c>
    </row>
    <row r="37" spans="1:27" x14ac:dyDescent="0.45">
      <c r="A37">
        <v>4</v>
      </c>
      <c r="B37" s="2">
        <v>44204</v>
      </c>
      <c r="C37" s="2">
        <v>44207</v>
      </c>
      <c r="D37" s="3" t="s">
        <v>27</v>
      </c>
      <c r="E37" t="s">
        <v>137</v>
      </c>
      <c r="F37" t="s">
        <v>301</v>
      </c>
      <c r="G37">
        <v>3000</v>
      </c>
      <c r="H37">
        <v>9000</v>
      </c>
      <c r="I37">
        <v>3</v>
      </c>
      <c r="J37" s="11">
        <v>270.25</v>
      </c>
      <c r="K37" s="5">
        <v>2432250</v>
      </c>
      <c r="L37" s="4">
        <v>269.60000000000002</v>
      </c>
      <c r="M37" s="4">
        <v>-5849.9999999997954</v>
      </c>
      <c r="N37" s="6">
        <v>655.91774999999996</v>
      </c>
      <c r="O37" s="6">
        <v>-6505.917749999795</v>
      </c>
      <c r="P37" s="5">
        <v>2426400</v>
      </c>
      <c r="Q37" s="5" t="s">
        <v>93</v>
      </c>
      <c r="R37">
        <v>1</v>
      </c>
      <c r="S37">
        <v>0</v>
      </c>
      <c r="T37">
        <v>1</v>
      </c>
      <c r="U37">
        <v>0</v>
      </c>
      <c r="V37">
        <v>900</v>
      </c>
      <c r="W37">
        <v>300</v>
      </c>
      <c r="X37">
        <v>122500</v>
      </c>
      <c r="Y37">
        <v>92500</v>
      </c>
      <c r="Z37" s="7">
        <v>3000000</v>
      </c>
      <c r="AA37">
        <v>2</v>
      </c>
    </row>
    <row r="38" spans="1:27" x14ac:dyDescent="0.45">
      <c r="A38">
        <v>5</v>
      </c>
      <c r="B38" s="2">
        <v>44204</v>
      </c>
      <c r="C38" s="2">
        <v>44207</v>
      </c>
      <c r="D38" s="3" t="s">
        <v>27</v>
      </c>
      <c r="E38" t="s">
        <v>157</v>
      </c>
      <c r="F38" t="s">
        <v>318</v>
      </c>
      <c r="G38">
        <v>750</v>
      </c>
      <c r="H38">
        <v>2250</v>
      </c>
      <c r="I38">
        <v>3</v>
      </c>
      <c r="J38" s="11">
        <v>951.05</v>
      </c>
      <c r="K38" s="5">
        <v>2139862.5</v>
      </c>
      <c r="L38" s="4">
        <v>933.95</v>
      </c>
      <c r="M38" s="4">
        <v>-38474.999999999796</v>
      </c>
      <c r="N38" s="6">
        <v>572.56875000000002</v>
      </c>
      <c r="O38" s="6">
        <v>-39047.568749999795</v>
      </c>
      <c r="P38" s="5">
        <v>2101387.5</v>
      </c>
      <c r="Q38" s="5" t="s">
        <v>93</v>
      </c>
      <c r="R38">
        <v>1</v>
      </c>
      <c r="S38">
        <v>0</v>
      </c>
      <c r="T38">
        <v>1</v>
      </c>
      <c r="U38">
        <v>0</v>
      </c>
      <c r="V38">
        <v>900</v>
      </c>
      <c r="W38">
        <v>300</v>
      </c>
      <c r="X38">
        <v>122500</v>
      </c>
      <c r="Y38">
        <v>92500</v>
      </c>
      <c r="Z38" s="7">
        <v>3000000</v>
      </c>
      <c r="AA38">
        <v>2</v>
      </c>
    </row>
    <row r="39" spans="1:27" x14ac:dyDescent="0.45">
      <c r="A39">
        <v>6</v>
      </c>
      <c r="B39" s="2">
        <v>44204</v>
      </c>
      <c r="C39" s="2">
        <v>44207</v>
      </c>
      <c r="D39" s="3" t="s">
        <v>27</v>
      </c>
      <c r="E39" t="s">
        <v>101</v>
      </c>
      <c r="F39" t="s">
        <v>279</v>
      </c>
      <c r="G39">
        <v>1300</v>
      </c>
      <c r="H39">
        <v>3900</v>
      </c>
      <c r="I39">
        <v>3</v>
      </c>
      <c r="J39" s="11">
        <v>505.05</v>
      </c>
      <c r="K39" s="5">
        <v>1969695</v>
      </c>
      <c r="L39" s="4">
        <v>502.9</v>
      </c>
      <c r="M39" s="4">
        <v>-8385.0000000001328</v>
      </c>
      <c r="N39" s="6">
        <v>530.68567500000006</v>
      </c>
      <c r="O39" s="6">
        <v>-8915.6856750001334</v>
      </c>
      <c r="P39" s="5">
        <v>1961310</v>
      </c>
      <c r="Q39" s="5" t="s">
        <v>93</v>
      </c>
      <c r="R39">
        <v>1</v>
      </c>
      <c r="S39">
        <v>0</v>
      </c>
      <c r="T39">
        <v>1</v>
      </c>
      <c r="U39">
        <v>0</v>
      </c>
      <c r="V39">
        <v>900</v>
      </c>
      <c r="W39">
        <v>300</v>
      </c>
      <c r="X39">
        <v>122500</v>
      </c>
      <c r="Y39">
        <v>92500</v>
      </c>
      <c r="Z39" s="7">
        <v>3000000</v>
      </c>
      <c r="AA39">
        <v>2</v>
      </c>
    </row>
    <row r="40" spans="1:27" x14ac:dyDescent="0.45">
      <c r="A40">
        <v>7</v>
      </c>
      <c r="B40" s="2">
        <v>44204</v>
      </c>
      <c r="C40" s="2">
        <v>44207</v>
      </c>
      <c r="D40" s="3" t="s">
        <v>27</v>
      </c>
      <c r="E40" t="s">
        <v>119</v>
      </c>
      <c r="F40" t="s">
        <v>292</v>
      </c>
      <c r="G40">
        <v>3200</v>
      </c>
      <c r="H40">
        <v>6400</v>
      </c>
      <c r="I40">
        <v>2</v>
      </c>
      <c r="J40" s="11">
        <v>424.4</v>
      </c>
      <c r="K40" s="5">
        <v>2716160</v>
      </c>
      <c r="L40" s="4">
        <v>442.4</v>
      </c>
      <c r="M40" s="4">
        <v>115200</v>
      </c>
      <c r="N40" s="6">
        <v>748.91520000000003</v>
      </c>
      <c r="O40" s="6">
        <v>114451.0848</v>
      </c>
      <c r="P40" s="5">
        <v>2831360</v>
      </c>
      <c r="Q40" s="5" t="s">
        <v>93</v>
      </c>
      <c r="R40">
        <v>1</v>
      </c>
      <c r="S40">
        <v>0</v>
      </c>
      <c r="T40">
        <v>1</v>
      </c>
      <c r="U40">
        <v>0</v>
      </c>
      <c r="V40">
        <v>900</v>
      </c>
      <c r="W40">
        <v>300</v>
      </c>
      <c r="X40">
        <v>122500</v>
      </c>
      <c r="Y40">
        <v>92500</v>
      </c>
      <c r="Z40" s="7">
        <v>3000000</v>
      </c>
      <c r="AA40">
        <v>2</v>
      </c>
    </row>
    <row r="41" spans="1:27" x14ac:dyDescent="0.45">
      <c r="A41">
        <v>8</v>
      </c>
      <c r="B41" s="2">
        <v>44204</v>
      </c>
      <c r="C41" s="2">
        <v>44207</v>
      </c>
      <c r="D41" s="3" t="s">
        <v>27</v>
      </c>
      <c r="E41" t="s">
        <v>41</v>
      </c>
      <c r="F41" t="s">
        <v>249</v>
      </c>
      <c r="G41">
        <v>3000</v>
      </c>
      <c r="H41">
        <v>9000</v>
      </c>
      <c r="I41">
        <v>3</v>
      </c>
      <c r="J41" s="11">
        <v>235.55</v>
      </c>
      <c r="K41" s="5">
        <v>2119950</v>
      </c>
      <c r="L41" s="4">
        <v>232.21666667</v>
      </c>
      <c r="M41" s="4">
        <v>-29999.999970000146</v>
      </c>
      <c r="N41" s="6">
        <v>568.33650000404998</v>
      </c>
      <c r="O41" s="6">
        <v>-30568.336470004197</v>
      </c>
      <c r="P41" s="5">
        <v>2089950.00003</v>
      </c>
      <c r="Q41" s="5" t="s">
        <v>93</v>
      </c>
      <c r="R41">
        <v>1</v>
      </c>
      <c r="S41">
        <v>0</v>
      </c>
      <c r="T41">
        <v>2</v>
      </c>
      <c r="U41">
        <v>0</v>
      </c>
      <c r="V41">
        <v>900</v>
      </c>
      <c r="W41">
        <v>300</v>
      </c>
      <c r="X41">
        <v>122500</v>
      </c>
      <c r="Y41">
        <v>92500</v>
      </c>
      <c r="Z41" s="7">
        <v>3000000</v>
      </c>
      <c r="AA41">
        <v>2</v>
      </c>
    </row>
    <row r="42" spans="1:27" x14ac:dyDescent="0.45">
      <c r="A42">
        <v>1</v>
      </c>
      <c r="B42" s="2">
        <v>44208</v>
      </c>
      <c r="C42" s="2">
        <v>44209</v>
      </c>
      <c r="D42" s="3" t="s">
        <v>27</v>
      </c>
      <c r="E42" t="s">
        <v>32</v>
      </c>
      <c r="F42" t="s">
        <v>231</v>
      </c>
      <c r="G42">
        <v>9000</v>
      </c>
      <c r="H42">
        <v>18000</v>
      </c>
      <c r="I42">
        <v>2</v>
      </c>
      <c r="J42" s="11">
        <v>122.75</v>
      </c>
      <c r="K42" s="5">
        <v>2209500</v>
      </c>
      <c r="L42" s="4">
        <v>123.9</v>
      </c>
      <c r="M42" s="4">
        <v>20700.000000000102</v>
      </c>
      <c r="N42" s="6">
        <v>599.35950000000003</v>
      </c>
      <c r="O42" s="6">
        <v>20100.640500000103</v>
      </c>
      <c r="P42" s="5">
        <v>2230200</v>
      </c>
      <c r="Q42" s="5" t="s">
        <v>93</v>
      </c>
      <c r="R42">
        <v>2</v>
      </c>
      <c r="S42">
        <v>1</v>
      </c>
      <c r="T42">
        <v>1</v>
      </c>
      <c r="U42">
        <v>0</v>
      </c>
      <c r="V42">
        <v>900</v>
      </c>
      <c r="W42">
        <v>300</v>
      </c>
      <c r="X42">
        <v>123000</v>
      </c>
      <c r="Y42">
        <v>92500</v>
      </c>
      <c r="Z42" s="7">
        <v>3000000</v>
      </c>
      <c r="AA42">
        <v>2</v>
      </c>
    </row>
    <row r="43" spans="1:27" x14ac:dyDescent="0.45">
      <c r="A43">
        <v>2</v>
      </c>
      <c r="B43" s="2">
        <v>44208</v>
      </c>
      <c r="C43" s="2">
        <v>44209</v>
      </c>
      <c r="D43" s="3" t="s">
        <v>27</v>
      </c>
      <c r="E43" t="s">
        <v>65</v>
      </c>
      <c r="F43" t="s">
        <v>244</v>
      </c>
      <c r="G43">
        <v>50</v>
      </c>
      <c r="H43">
        <v>150</v>
      </c>
      <c r="I43">
        <v>3</v>
      </c>
      <c r="J43" s="11">
        <v>14920.4</v>
      </c>
      <c r="K43" s="5">
        <v>2238060</v>
      </c>
      <c r="L43" s="4">
        <v>14620.25</v>
      </c>
      <c r="M43" s="4">
        <v>-45022.499999999942</v>
      </c>
      <c r="N43" s="6">
        <v>598.19816249999997</v>
      </c>
      <c r="O43" s="6">
        <v>-45620.698162499939</v>
      </c>
      <c r="P43" s="5">
        <v>2193037.5</v>
      </c>
      <c r="Q43" s="5" t="s">
        <v>93</v>
      </c>
      <c r="R43">
        <v>1</v>
      </c>
      <c r="S43">
        <v>0</v>
      </c>
      <c r="T43">
        <v>1</v>
      </c>
      <c r="U43">
        <v>0</v>
      </c>
      <c r="V43">
        <v>900</v>
      </c>
      <c r="W43">
        <v>300</v>
      </c>
      <c r="X43">
        <v>122500</v>
      </c>
      <c r="Y43">
        <v>92500</v>
      </c>
      <c r="Z43" s="7">
        <v>3000000</v>
      </c>
      <c r="AA43">
        <v>2</v>
      </c>
    </row>
    <row r="44" spans="1:27" x14ac:dyDescent="0.45">
      <c r="A44">
        <v>3</v>
      </c>
      <c r="B44" s="2">
        <v>44208</v>
      </c>
      <c r="C44" s="2">
        <v>44209</v>
      </c>
      <c r="D44" s="3" t="s">
        <v>27</v>
      </c>
      <c r="E44" t="s">
        <v>124</v>
      </c>
      <c r="F44" t="s">
        <v>288</v>
      </c>
      <c r="G44">
        <v>5400</v>
      </c>
      <c r="H44">
        <v>16200</v>
      </c>
      <c r="I44">
        <v>3</v>
      </c>
      <c r="J44" s="11">
        <v>135.30000000000001</v>
      </c>
      <c r="K44" s="5">
        <v>2191860</v>
      </c>
      <c r="L44" s="4">
        <v>139.44999999999999</v>
      </c>
      <c r="M44" s="4">
        <v>67229.999999999636</v>
      </c>
      <c r="N44" s="6">
        <v>600.87824999999998</v>
      </c>
      <c r="O44" s="6">
        <v>66629.121749999642</v>
      </c>
      <c r="P44" s="5">
        <v>2259090</v>
      </c>
      <c r="Q44" s="5" t="s">
        <v>93</v>
      </c>
      <c r="R44">
        <v>1</v>
      </c>
      <c r="S44">
        <v>0</v>
      </c>
      <c r="T44">
        <v>1</v>
      </c>
      <c r="U44">
        <v>0</v>
      </c>
      <c r="V44">
        <v>900</v>
      </c>
      <c r="W44">
        <v>300</v>
      </c>
      <c r="X44">
        <v>122500</v>
      </c>
      <c r="Y44">
        <v>92500</v>
      </c>
      <c r="Z44" s="7">
        <v>3000000</v>
      </c>
      <c r="AA44">
        <v>2</v>
      </c>
    </row>
    <row r="45" spans="1:27" x14ac:dyDescent="0.45">
      <c r="A45">
        <v>4</v>
      </c>
      <c r="B45" s="2">
        <v>44208</v>
      </c>
      <c r="C45" s="2">
        <v>44209</v>
      </c>
      <c r="D45" s="3" t="s">
        <v>27</v>
      </c>
      <c r="E45" t="s">
        <v>68</v>
      </c>
      <c r="F45" t="s">
        <v>296</v>
      </c>
      <c r="G45">
        <v>2500</v>
      </c>
      <c r="H45">
        <v>5000</v>
      </c>
      <c r="I45">
        <v>2</v>
      </c>
      <c r="J45" s="11">
        <v>447.25</v>
      </c>
      <c r="K45" s="5">
        <v>2236250</v>
      </c>
      <c r="L45" s="4">
        <v>441.32499999999999</v>
      </c>
      <c r="M45" s="4">
        <v>-29625.000000000058</v>
      </c>
      <c r="N45" s="6">
        <v>599.78812500000004</v>
      </c>
      <c r="O45" s="6">
        <v>-30224.788125000057</v>
      </c>
      <c r="P45" s="5">
        <v>2206625</v>
      </c>
      <c r="Q45" s="5" t="s">
        <v>93</v>
      </c>
      <c r="R45">
        <v>2</v>
      </c>
      <c r="S45">
        <v>1</v>
      </c>
      <c r="T45">
        <v>2</v>
      </c>
      <c r="U45">
        <v>0</v>
      </c>
      <c r="V45">
        <v>900</v>
      </c>
      <c r="W45">
        <v>300</v>
      </c>
      <c r="X45">
        <v>123000</v>
      </c>
      <c r="Y45">
        <v>92500</v>
      </c>
      <c r="Z45" s="7">
        <v>3000000</v>
      </c>
      <c r="AA45">
        <v>2</v>
      </c>
    </row>
    <row r="46" spans="1:27" x14ac:dyDescent="0.45">
      <c r="A46">
        <v>5</v>
      </c>
      <c r="B46" s="2">
        <v>44208</v>
      </c>
      <c r="C46" s="2">
        <v>44209</v>
      </c>
      <c r="D46" s="3" t="s">
        <v>27</v>
      </c>
      <c r="E46" t="s">
        <v>90</v>
      </c>
      <c r="F46" t="s">
        <v>299</v>
      </c>
      <c r="G46">
        <v>3300</v>
      </c>
      <c r="H46">
        <v>6600</v>
      </c>
      <c r="I46">
        <v>2</v>
      </c>
      <c r="J46" s="11">
        <v>268.8</v>
      </c>
      <c r="K46" s="5">
        <v>1774080</v>
      </c>
      <c r="L46" s="4">
        <v>270.25</v>
      </c>
      <c r="M46" s="4">
        <v>9569.9999999999254</v>
      </c>
      <c r="N46" s="6">
        <v>480.29354999999998</v>
      </c>
      <c r="O46" s="6">
        <v>9089.7064499999251</v>
      </c>
      <c r="P46" s="5">
        <v>1783650</v>
      </c>
      <c r="Q46" s="5" t="s">
        <v>93</v>
      </c>
      <c r="R46">
        <v>1</v>
      </c>
      <c r="S46">
        <v>0</v>
      </c>
      <c r="T46">
        <v>1</v>
      </c>
      <c r="U46">
        <v>0</v>
      </c>
      <c r="V46">
        <v>900</v>
      </c>
      <c r="W46">
        <v>300</v>
      </c>
      <c r="X46">
        <v>122500</v>
      </c>
      <c r="Y46">
        <v>92500</v>
      </c>
      <c r="Z46" s="7">
        <v>3000000</v>
      </c>
      <c r="AA46">
        <v>2</v>
      </c>
    </row>
    <row r="47" spans="1:27" x14ac:dyDescent="0.45">
      <c r="A47">
        <v>6</v>
      </c>
      <c r="B47" s="2">
        <v>44208</v>
      </c>
      <c r="C47" s="2">
        <v>44209</v>
      </c>
      <c r="D47" s="3" t="s">
        <v>27</v>
      </c>
      <c r="E47" t="s">
        <v>64</v>
      </c>
      <c r="F47" t="s">
        <v>243</v>
      </c>
      <c r="G47">
        <v>350</v>
      </c>
      <c r="H47">
        <v>700</v>
      </c>
      <c r="I47">
        <v>2</v>
      </c>
      <c r="J47" s="11">
        <v>2894.95</v>
      </c>
      <c r="K47" s="5">
        <v>2026464.9999999998</v>
      </c>
      <c r="L47" s="4">
        <v>2885.8</v>
      </c>
      <c r="M47" s="4">
        <v>-6404.9999999997453</v>
      </c>
      <c r="N47" s="6">
        <v>546.28087500000004</v>
      </c>
      <c r="O47" s="6">
        <v>-6951.2808749997457</v>
      </c>
      <c r="P47" s="5">
        <v>2020060.0000000002</v>
      </c>
      <c r="Q47" s="5" t="s">
        <v>93</v>
      </c>
      <c r="R47">
        <v>1</v>
      </c>
      <c r="S47">
        <v>0</v>
      </c>
      <c r="T47">
        <v>1</v>
      </c>
      <c r="U47">
        <v>0</v>
      </c>
      <c r="V47">
        <v>900</v>
      </c>
      <c r="W47">
        <v>300</v>
      </c>
      <c r="X47">
        <v>122500</v>
      </c>
      <c r="Y47">
        <v>92500</v>
      </c>
      <c r="Z47" s="7">
        <v>3000000</v>
      </c>
      <c r="AA47">
        <v>2</v>
      </c>
    </row>
    <row r="48" spans="1:27" x14ac:dyDescent="0.45">
      <c r="A48">
        <v>7</v>
      </c>
      <c r="B48" s="2">
        <v>44208</v>
      </c>
      <c r="C48" s="2">
        <v>44209</v>
      </c>
      <c r="D48" s="3" t="s">
        <v>27</v>
      </c>
      <c r="E48" t="s">
        <v>56</v>
      </c>
      <c r="F48" t="s">
        <v>212</v>
      </c>
      <c r="G48">
        <v>70000</v>
      </c>
      <c r="H48">
        <v>210000</v>
      </c>
      <c r="I48">
        <v>3</v>
      </c>
      <c r="J48" s="11">
        <v>12.1</v>
      </c>
      <c r="K48" s="5">
        <v>2541000</v>
      </c>
      <c r="L48" s="4">
        <v>12.3</v>
      </c>
      <c r="M48" s="4">
        <v>42000.000000000226</v>
      </c>
      <c r="N48" s="6">
        <v>691.74</v>
      </c>
      <c r="O48" s="6">
        <v>41308.260000000228</v>
      </c>
      <c r="P48" s="5">
        <v>2583000</v>
      </c>
      <c r="Q48" s="5" t="s">
        <v>93</v>
      </c>
      <c r="R48">
        <v>1</v>
      </c>
      <c r="S48">
        <v>0</v>
      </c>
      <c r="T48">
        <v>2</v>
      </c>
      <c r="U48">
        <v>0</v>
      </c>
      <c r="V48">
        <v>900</v>
      </c>
      <c r="W48">
        <v>300</v>
      </c>
      <c r="X48">
        <v>122500</v>
      </c>
      <c r="Y48">
        <v>92500</v>
      </c>
      <c r="Z48" s="7">
        <v>3000000</v>
      </c>
      <c r="AA48">
        <v>2</v>
      </c>
    </row>
    <row r="49" spans="1:27" x14ac:dyDescent="0.45">
      <c r="A49">
        <v>8</v>
      </c>
      <c r="B49" s="2">
        <v>44208</v>
      </c>
      <c r="C49" s="2">
        <v>44209</v>
      </c>
      <c r="D49" s="3" t="s">
        <v>27</v>
      </c>
      <c r="E49" t="s">
        <v>81</v>
      </c>
      <c r="F49" t="s">
        <v>226</v>
      </c>
      <c r="G49">
        <v>19000</v>
      </c>
      <c r="H49">
        <v>38000</v>
      </c>
      <c r="I49">
        <v>2</v>
      </c>
      <c r="J49" s="11">
        <v>47.85</v>
      </c>
      <c r="K49" s="5">
        <v>1818300</v>
      </c>
      <c r="L49" s="4">
        <v>46.75</v>
      </c>
      <c r="M49" s="4">
        <v>-41800.000000000051</v>
      </c>
      <c r="N49" s="6">
        <v>485.298</v>
      </c>
      <c r="O49" s="6">
        <v>-42285.298000000053</v>
      </c>
      <c r="P49" s="5">
        <v>1776500</v>
      </c>
      <c r="Q49" s="5" t="s">
        <v>93</v>
      </c>
      <c r="R49">
        <v>1</v>
      </c>
      <c r="S49">
        <v>0</v>
      </c>
      <c r="T49">
        <v>2</v>
      </c>
      <c r="U49">
        <v>0</v>
      </c>
      <c r="V49">
        <v>900</v>
      </c>
      <c r="W49">
        <v>300</v>
      </c>
      <c r="X49">
        <v>122500</v>
      </c>
      <c r="Y49">
        <v>92500</v>
      </c>
      <c r="Z49" s="7">
        <v>3000000</v>
      </c>
      <c r="AA49">
        <v>2</v>
      </c>
    </row>
    <row r="50" spans="1:27" x14ac:dyDescent="0.45">
      <c r="A50">
        <v>9</v>
      </c>
      <c r="B50" s="2">
        <v>44208</v>
      </c>
      <c r="C50" s="2">
        <v>44209</v>
      </c>
      <c r="D50" s="3" t="s">
        <v>27</v>
      </c>
      <c r="E50" t="s">
        <v>142</v>
      </c>
      <c r="F50" t="s">
        <v>311</v>
      </c>
      <c r="G50">
        <v>2000</v>
      </c>
      <c r="H50">
        <v>4000</v>
      </c>
      <c r="I50">
        <v>2</v>
      </c>
      <c r="J50" s="11">
        <v>533.4</v>
      </c>
      <c r="K50" s="5">
        <v>2133600</v>
      </c>
      <c r="L50" s="4">
        <v>535.75</v>
      </c>
      <c r="M50" s="4">
        <v>9400.0000000000909</v>
      </c>
      <c r="N50" s="6">
        <v>577.34100000000001</v>
      </c>
      <c r="O50" s="6">
        <v>8822.6590000000906</v>
      </c>
      <c r="P50" s="5">
        <v>2143000</v>
      </c>
      <c r="Q50" s="5" t="s">
        <v>93</v>
      </c>
      <c r="R50">
        <v>1</v>
      </c>
      <c r="S50">
        <v>0</v>
      </c>
      <c r="T50">
        <v>1</v>
      </c>
      <c r="U50">
        <v>0</v>
      </c>
      <c r="V50">
        <v>900</v>
      </c>
      <c r="W50">
        <v>300</v>
      </c>
      <c r="X50">
        <v>122500</v>
      </c>
      <c r="Y50">
        <v>92500</v>
      </c>
      <c r="Z50" s="7">
        <v>3000000</v>
      </c>
      <c r="AA50">
        <v>2</v>
      </c>
    </row>
    <row r="51" spans="1:27" x14ac:dyDescent="0.45">
      <c r="A51">
        <v>10</v>
      </c>
      <c r="B51" s="2">
        <v>44208</v>
      </c>
      <c r="C51" s="2">
        <v>44209</v>
      </c>
      <c r="D51" s="3" t="s">
        <v>27</v>
      </c>
      <c r="E51" t="s">
        <v>53</v>
      </c>
      <c r="F51" t="s">
        <v>214</v>
      </c>
      <c r="G51">
        <v>5700</v>
      </c>
      <c r="H51">
        <v>11400</v>
      </c>
      <c r="I51">
        <v>2</v>
      </c>
      <c r="J51" s="11">
        <v>243.3</v>
      </c>
      <c r="K51" s="5">
        <v>2773620</v>
      </c>
      <c r="L51" s="4">
        <v>245.45</v>
      </c>
      <c r="M51" s="4">
        <v>24509.999999999742</v>
      </c>
      <c r="N51" s="6">
        <v>752.18624999999997</v>
      </c>
      <c r="O51" s="6">
        <v>23757.813749999743</v>
      </c>
      <c r="P51" s="5">
        <v>2798130</v>
      </c>
      <c r="Q51" s="5" t="s">
        <v>93</v>
      </c>
      <c r="R51">
        <v>1</v>
      </c>
      <c r="S51">
        <v>0</v>
      </c>
      <c r="T51">
        <v>2</v>
      </c>
      <c r="U51">
        <v>0</v>
      </c>
      <c r="V51">
        <v>900</v>
      </c>
      <c r="W51">
        <v>300</v>
      </c>
      <c r="X51">
        <v>122500</v>
      </c>
      <c r="Y51">
        <v>92500</v>
      </c>
      <c r="Z51" s="7">
        <v>3000000</v>
      </c>
      <c r="AA51">
        <v>2</v>
      </c>
    </row>
    <row r="52" spans="1:27" x14ac:dyDescent="0.45">
      <c r="A52">
        <v>1</v>
      </c>
      <c r="B52" s="2">
        <v>44209</v>
      </c>
      <c r="C52" s="2">
        <v>44210</v>
      </c>
      <c r="D52" s="3" t="s">
        <v>27</v>
      </c>
      <c r="E52" t="s">
        <v>47</v>
      </c>
      <c r="F52" t="s">
        <v>319</v>
      </c>
      <c r="G52">
        <v>21000</v>
      </c>
      <c r="H52">
        <v>63000</v>
      </c>
      <c r="I52">
        <v>3</v>
      </c>
      <c r="J52" s="11">
        <v>41.45</v>
      </c>
      <c r="K52" s="5">
        <v>2611350</v>
      </c>
      <c r="L52" s="4">
        <v>40.133333329999999</v>
      </c>
      <c r="M52" s="4">
        <v>-82950.000210000231</v>
      </c>
      <c r="N52" s="6">
        <v>693.86624997164995</v>
      </c>
      <c r="O52" s="6">
        <v>-83643.866459971876</v>
      </c>
      <c r="P52" s="5">
        <v>2528399.9997899998</v>
      </c>
      <c r="Q52" s="5" t="s">
        <v>93</v>
      </c>
      <c r="R52">
        <v>1</v>
      </c>
      <c r="S52">
        <v>0</v>
      </c>
      <c r="T52">
        <v>2</v>
      </c>
      <c r="U52">
        <v>0</v>
      </c>
      <c r="V52">
        <v>900</v>
      </c>
      <c r="W52">
        <v>300</v>
      </c>
      <c r="X52">
        <v>122500</v>
      </c>
      <c r="Y52">
        <v>92500</v>
      </c>
      <c r="Z52" s="7">
        <v>3000000</v>
      </c>
      <c r="AA52">
        <v>2</v>
      </c>
    </row>
    <row r="53" spans="1:27" x14ac:dyDescent="0.45">
      <c r="A53">
        <v>2</v>
      </c>
      <c r="B53" s="2">
        <v>44209</v>
      </c>
      <c r="C53" s="2">
        <v>44210</v>
      </c>
      <c r="D53" s="3" t="s">
        <v>27</v>
      </c>
      <c r="E53" t="s">
        <v>90</v>
      </c>
      <c r="F53" t="s">
        <v>299</v>
      </c>
      <c r="G53">
        <v>3300</v>
      </c>
      <c r="H53">
        <v>6600</v>
      </c>
      <c r="I53">
        <v>2</v>
      </c>
      <c r="J53" s="11">
        <v>287.89999999999998</v>
      </c>
      <c r="K53" s="5">
        <v>1900139.9999999998</v>
      </c>
      <c r="L53" s="4">
        <v>283</v>
      </c>
      <c r="M53" s="4">
        <v>-32339.999999999851</v>
      </c>
      <c r="N53" s="6">
        <v>508.67189999999999</v>
      </c>
      <c r="O53" s="6">
        <v>-32848.671899999848</v>
      </c>
      <c r="P53" s="5">
        <v>1867800</v>
      </c>
      <c r="Q53" s="5" t="s">
        <v>93</v>
      </c>
      <c r="R53">
        <v>1</v>
      </c>
      <c r="S53">
        <v>0</v>
      </c>
      <c r="T53">
        <v>1</v>
      </c>
      <c r="U53">
        <v>0</v>
      </c>
      <c r="V53">
        <v>900</v>
      </c>
      <c r="W53">
        <v>300</v>
      </c>
      <c r="X53">
        <v>122500</v>
      </c>
      <c r="Y53">
        <v>92500</v>
      </c>
      <c r="Z53" s="7">
        <v>3000000</v>
      </c>
      <c r="AA53">
        <v>2</v>
      </c>
    </row>
    <row r="54" spans="1:27" x14ac:dyDescent="0.45">
      <c r="A54">
        <v>3</v>
      </c>
      <c r="B54" s="2">
        <v>44209</v>
      </c>
      <c r="C54" s="2">
        <v>44210</v>
      </c>
      <c r="D54" s="3" t="s">
        <v>27</v>
      </c>
      <c r="E54" t="s">
        <v>108</v>
      </c>
      <c r="F54" t="s">
        <v>250</v>
      </c>
      <c r="G54">
        <v>6500</v>
      </c>
      <c r="H54">
        <v>19500</v>
      </c>
      <c r="I54">
        <v>3</v>
      </c>
      <c r="J54" s="11">
        <v>102.25</v>
      </c>
      <c r="K54" s="5">
        <v>1993875</v>
      </c>
      <c r="L54" s="4">
        <v>101.78333333</v>
      </c>
      <c r="M54" s="4">
        <v>-9100.0000649999038</v>
      </c>
      <c r="N54" s="6">
        <v>537.11774999122508</v>
      </c>
      <c r="O54" s="6">
        <v>-9637.1178149911284</v>
      </c>
      <c r="P54" s="5">
        <v>1984774.9999350002</v>
      </c>
      <c r="Q54" s="5" t="s">
        <v>93</v>
      </c>
      <c r="R54">
        <v>1</v>
      </c>
      <c r="S54">
        <v>0</v>
      </c>
      <c r="T54">
        <v>2</v>
      </c>
      <c r="U54">
        <v>0</v>
      </c>
      <c r="V54">
        <v>900</v>
      </c>
      <c r="W54">
        <v>300</v>
      </c>
      <c r="X54">
        <v>122500</v>
      </c>
      <c r="Y54">
        <v>92500</v>
      </c>
      <c r="Z54" s="7">
        <v>3000000</v>
      </c>
      <c r="AA54">
        <v>2</v>
      </c>
    </row>
    <row r="55" spans="1:27" x14ac:dyDescent="0.45">
      <c r="A55">
        <v>4</v>
      </c>
      <c r="B55" s="2">
        <v>44209</v>
      </c>
      <c r="C55" s="2">
        <v>44210</v>
      </c>
      <c r="D55" s="3" t="s">
        <v>27</v>
      </c>
      <c r="E55" t="s">
        <v>139</v>
      </c>
      <c r="F55" t="s">
        <v>305</v>
      </c>
      <c r="G55">
        <v>1400</v>
      </c>
      <c r="H55">
        <v>2800</v>
      </c>
      <c r="I55">
        <v>2</v>
      </c>
      <c r="J55" s="11">
        <v>827.5</v>
      </c>
      <c r="K55" s="5">
        <v>2317000</v>
      </c>
      <c r="L55" s="4">
        <v>837.3</v>
      </c>
      <c r="M55" s="4">
        <v>27439.999999999873</v>
      </c>
      <c r="N55" s="6">
        <v>629.2944</v>
      </c>
      <c r="O55" s="6">
        <v>26810.705599999874</v>
      </c>
      <c r="P55" s="5">
        <v>2344440</v>
      </c>
      <c r="Q55" s="5" t="s">
        <v>93</v>
      </c>
      <c r="R55">
        <v>1</v>
      </c>
      <c r="S55">
        <v>0</v>
      </c>
      <c r="T55">
        <v>1</v>
      </c>
      <c r="U55">
        <v>0</v>
      </c>
      <c r="V55">
        <v>900</v>
      </c>
      <c r="W55">
        <v>300</v>
      </c>
      <c r="X55">
        <v>122500</v>
      </c>
      <c r="Y55">
        <v>92500</v>
      </c>
      <c r="Z55" s="7">
        <v>3000000</v>
      </c>
      <c r="AA55">
        <v>2</v>
      </c>
    </row>
    <row r="56" spans="1:27" x14ac:dyDescent="0.45">
      <c r="A56">
        <v>1</v>
      </c>
      <c r="B56" s="2">
        <v>44210</v>
      </c>
      <c r="C56" s="2">
        <v>44211</v>
      </c>
      <c r="D56" s="3" t="s">
        <v>27</v>
      </c>
      <c r="E56" t="s">
        <v>69</v>
      </c>
      <c r="F56" t="s">
        <v>285</v>
      </c>
      <c r="G56">
        <v>7600</v>
      </c>
      <c r="H56">
        <v>15200</v>
      </c>
      <c r="I56">
        <v>2</v>
      </c>
      <c r="J56" s="11">
        <v>139.35</v>
      </c>
      <c r="K56" s="5">
        <v>2118120</v>
      </c>
      <c r="L56" s="4">
        <v>137.55000000000001</v>
      </c>
      <c r="M56" s="4">
        <v>-27359.999999999742</v>
      </c>
      <c r="N56" s="6">
        <v>568.19880000000001</v>
      </c>
      <c r="O56" s="6">
        <v>-27928.19879999974</v>
      </c>
      <c r="P56" s="5">
        <v>2090760.0000000002</v>
      </c>
      <c r="Q56" s="5" t="s">
        <v>93</v>
      </c>
      <c r="R56">
        <v>1</v>
      </c>
      <c r="S56">
        <v>0</v>
      </c>
      <c r="T56">
        <v>1</v>
      </c>
      <c r="U56">
        <v>0</v>
      </c>
      <c r="V56">
        <v>900</v>
      </c>
      <c r="W56">
        <v>300</v>
      </c>
      <c r="X56">
        <v>122500</v>
      </c>
      <c r="Y56">
        <v>92500</v>
      </c>
      <c r="Z56" s="7">
        <v>3000000</v>
      </c>
      <c r="AA56">
        <v>2</v>
      </c>
    </row>
    <row r="57" spans="1:27" x14ac:dyDescent="0.45">
      <c r="A57">
        <v>2</v>
      </c>
      <c r="B57" s="2">
        <v>44210</v>
      </c>
      <c r="C57" s="2">
        <v>44211</v>
      </c>
      <c r="D57" s="3" t="s">
        <v>27</v>
      </c>
      <c r="E57" t="s">
        <v>101</v>
      </c>
      <c r="F57" t="s">
        <v>279</v>
      </c>
      <c r="G57">
        <v>1300</v>
      </c>
      <c r="H57">
        <v>3900</v>
      </c>
      <c r="I57">
        <v>3</v>
      </c>
      <c r="J57" s="11">
        <v>515.35</v>
      </c>
      <c r="K57" s="5">
        <v>2009865</v>
      </c>
      <c r="L57" s="4">
        <v>521.45000000000005</v>
      </c>
      <c r="M57" s="4">
        <v>23790.000000000087</v>
      </c>
      <c r="N57" s="6">
        <v>545.87520000000006</v>
      </c>
      <c r="O57" s="6">
        <v>23244.124800000089</v>
      </c>
      <c r="P57" s="5">
        <v>2033655.0000000002</v>
      </c>
      <c r="Q57" s="5" t="s">
        <v>93</v>
      </c>
      <c r="R57">
        <v>1</v>
      </c>
      <c r="S57">
        <v>0</v>
      </c>
      <c r="T57">
        <v>1</v>
      </c>
      <c r="U57">
        <v>0</v>
      </c>
      <c r="V57">
        <v>900</v>
      </c>
      <c r="W57">
        <v>300</v>
      </c>
      <c r="X57">
        <v>122500</v>
      </c>
      <c r="Y57">
        <v>92500</v>
      </c>
      <c r="Z57" s="7">
        <v>3000000</v>
      </c>
      <c r="AA57">
        <v>2</v>
      </c>
    </row>
    <row r="58" spans="1:27" x14ac:dyDescent="0.45">
      <c r="A58">
        <v>1</v>
      </c>
      <c r="B58" s="2">
        <v>44211</v>
      </c>
      <c r="C58" s="2">
        <v>44214</v>
      </c>
      <c r="D58" s="3" t="s">
        <v>27</v>
      </c>
      <c r="E58" t="s">
        <v>56</v>
      </c>
      <c r="F58" t="s">
        <v>212</v>
      </c>
      <c r="G58">
        <v>70000</v>
      </c>
      <c r="H58">
        <v>140000</v>
      </c>
      <c r="I58">
        <v>2</v>
      </c>
      <c r="J58" s="11">
        <v>13.2</v>
      </c>
      <c r="K58" s="5">
        <v>1848000</v>
      </c>
      <c r="L58" s="4">
        <v>13.5</v>
      </c>
      <c r="M58" s="4">
        <v>42000.000000000102</v>
      </c>
      <c r="N58" s="6">
        <v>504.63</v>
      </c>
      <c r="O58" s="6">
        <v>41495.370000000104</v>
      </c>
      <c r="P58" s="5">
        <v>1890000</v>
      </c>
      <c r="Q58" s="5" t="s">
        <v>93</v>
      </c>
      <c r="R58">
        <v>1</v>
      </c>
      <c r="S58">
        <v>0</v>
      </c>
      <c r="T58">
        <v>1</v>
      </c>
      <c r="U58">
        <v>0</v>
      </c>
      <c r="V58">
        <v>900</v>
      </c>
      <c r="W58">
        <v>300</v>
      </c>
      <c r="X58">
        <v>122500</v>
      </c>
      <c r="Y58">
        <v>92500</v>
      </c>
      <c r="Z58" s="7">
        <v>3000000</v>
      </c>
      <c r="AA58">
        <v>2</v>
      </c>
    </row>
    <row r="59" spans="1:27" x14ac:dyDescent="0.45">
      <c r="A59">
        <v>2</v>
      </c>
      <c r="B59" s="2">
        <v>44211</v>
      </c>
      <c r="C59" s="2">
        <v>44214</v>
      </c>
      <c r="D59" s="3" t="s">
        <v>27</v>
      </c>
      <c r="E59" t="s">
        <v>81</v>
      </c>
      <c r="F59" t="s">
        <v>226</v>
      </c>
      <c r="G59">
        <v>19000</v>
      </c>
      <c r="H59">
        <v>38000</v>
      </c>
      <c r="I59">
        <v>2</v>
      </c>
      <c r="J59" s="11">
        <v>48</v>
      </c>
      <c r="K59" s="5">
        <v>1824000</v>
      </c>
      <c r="L59" s="4">
        <v>47.625</v>
      </c>
      <c r="M59" s="4">
        <v>-14250</v>
      </c>
      <c r="N59" s="6">
        <v>490.55625000000003</v>
      </c>
      <c r="O59" s="6">
        <v>-14740.55625</v>
      </c>
      <c r="P59" s="5">
        <v>1809750</v>
      </c>
      <c r="Q59" s="5" t="s">
        <v>93</v>
      </c>
      <c r="R59">
        <v>1</v>
      </c>
      <c r="S59">
        <v>0</v>
      </c>
      <c r="T59">
        <v>2</v>
      </c>
      <c r="U59">
        <v>0</v>
      </c>
      <c r="V59">
        <v>900</v>
      </c>
      <c r="W59">
        <v>300</v>
      </c>
      <c r="X59">
        <v>122500</v>
      </c>
      <c r="Y59">
        <v>92500</v>
      </c>
      <c r="Z59" s="7">
        <v>3000000</v>
      </c>
      <c r="AA59">
        <v>2</v>
      </c>
    </row>
    <row r="60" spans="1:27" x14ac:dyDescent="0.45">
      <c r="A60">
        <v>3</v>
      </c>
      <c r="B60" s="2">
        <v>44211</v>
      </c>
      <c r="C60" s="2">
        <v>44214</v>
      </c>
      <c r="D60" s="3" t="s">
        <v>27</v>
      </c>
      <c r="E60" t="s">
        <v>72</v>
      </c>
      <c r="F60" t="s">
        <v>220</v>
      </c>
      <c r="G60">
        <v>19000</v>
      </c>
      <c r="H60">
        <v>38000</v>
      </c>
      <c r="I60">
        <v>2</v>
      </c>
      <c r="J60" s="11">
        <v>71.95</v>
      </c>
      <c r="K60" s="5">
        <v>2734100</v>
      </c>
      <c r="L60" s="4">
        <v>69.150000000000006</v>
      </c>
      <c r="M60" s="4">
        <v>-106399.9999999999</v>
      </c>
      <c r="N60" s="6">
        <v>723.84299999999996</v>
      </c>
      <c r="O60" s="6">
        <v>-107123.84299999989</v>
      </c>
      <c r="P60" s="5">
        <v>2627700</v>
      </c>
      <c r="Q60" s="5" t="s">
        <v>93</v>
      </c>
      <c r="R60">
        <v>1</v>
      </c>
      <c r="S60">
        <v>0</v>
      </c>
      <c r="T60">
        <v>1</v>
      </c>
      <c r="U60">
        <v>0</v>
      </c>
      <c r="V60">
        <v>900</v>
      </c>
      <c r="W60">
        <v>300</v>
      </c>
      <c r="X60">
        <v>122500</v>
      </c>
      <c r="Y60">
        <v>92500</v>
      </c>
      <c r="Z60" s="7">
        <v>3000000</v>
      </c>
      <c r="AA60">
        <v>2</v>
      </c>
    </row>
    <row r="61" spans="1:27" x14ac:dyDescent="0.45">
      <c r="A61">
        <v>1</v>
      </c>
      <c r="B61" s="2">
        <v>44215</v>
      </c>
      <c r="C61" s="2">
        <v>44216</v>
      </c>
      <c r="D61" s="3" t="s">
        <v>27</v>
      </c>
      <c r="E61" t="s">
        <v>148</v>
      </c>
      <c r="F61" t="s">
        <v>257</v>
      </c>
      <c r="G61">
        <v>125</v>
      </c>
      <c r="H61">
        <v>250</v>
      </c>
      <c r="I61">
        <v>2</v>
      </c>
      <c r="J61" s="11">
        <v>8790.9</v>
      </c>
      <c r="K61" s="5">
        <v>2197725</v>
      </c>
      <c r="L61" s="4">
        <v>8941.6</v>
      </c>
      <c r="M61" s="4">
        <v>37675.000000000182</v>
      </c>
      <c r="N61" s="6">
        <v>598.47187499999995</v>
      </c>
      <c r="O61" s="6">
        <v>37076.528125000179</v>
      </c>
      <c r="P61" s="5">
        <v>2235400</v>
      </c>
      <c r="Q61" s="5" t="s">
        <v>93</v>
      </c>
      <c r="R61">
        <v>1</v>
      </c>
      <c r="S61">
        <v>0</v>
      </c>
      <c r="T61">
        <v>1</v>
      </c>
      <c r="U61">
        <v>0</v>
      </c>
      <c r="V61">
        <v>900</v>
      </c>
      <c r="W61">
        <v>300</v>
      </c>
      <c r="X61">
        <v>122500</v>
      </c>
      <c r="Y61">
        <v>92500</v>
      </c>
      <c r="Z61" s="7">
        <v>3000000</v>
      </c>
      <c r="AA61">
        <v>2</v>
      </c>
    </row>
    <row r="62" spans="1:27" x14ac:dyDescent="0.45">
      <c r="A62">
        <v>2</v>
      </c>
      <c r="B62" s="2">
        <v>44215</v>
      </c>
      <c r="C62" s="2">
        <v>44216</v>
      </c>
      <c r="D62" s="3" t="s">
        <v>27</v>
      </c>
      <c r="E62" t="s">
        <v>124</v>
      </c>
      <c r="F62" t="s">
        <v>288</v>
      </c>
      <c r="G62">
        <v>5400</v>
      </c>
      <c r="H62">
        <v>16200</v>
      </c>
      <c r="I62">
        <v>3</v>
      </c>
      <c r="J62" s="11">
        <v>139.15</v>
      </c>
      <c r="K62" s="5">
        <v>2254230</v>
      </c>
      <c r="L62" s="4">
        <v>138.66666666999899</v>
      </c>
      <c r="M62" s="4">
        <v>-7829.9999460164709</v>
      </c>
      <c r="N62" s="6">
        <v>607.58505000728769</v>
      </c>
      <c r="O62" s="6">
        <v>-8437.5849960237592</v>
      </c>
      <c r="P62" s="5">
        <v>2246400.0000539836</v>
      </c>
      <c r="Q62" s="5" t="s">
        <v>93</v>
      </c>
      <c r="R62">
        <v>1</v>
      </c>
      <c r="S62">
        <v>0</v>
      </c>
      <c r="T62">
        <v>2</v>
      </c>
      <c r="U62">
        <v>0</v>
      </c>
      <c r="V62">
        <v>900</v>
      </c>
      <c r="W62">
        <v>300</v>
      </c>
      <c r="X62">
        <v>122500</v>
      </c>
      <c r="Y62">
        <v>92500</v>
      </c>
      <c r="Z62" s="7">
        <v>3000000</v>
      </c>
      <c r="AA62">
        <v>2</v>
      </c>
    </row>
    <row r="63" spans="1:27" x14ac:dyDescent="0.45">
      <c r="A63">
        <v>3</v>
      </c>
      <c r="B63" s="2">
        <v>44215</v>
      </c>
      <c r="C63" s="2">
        <v>44216</v>
      </c>
      <c r="D63" s="3" t="s">
        <v>27</v>
      </c>
      <c r="E63" t="s">
        <v>68</v>
      </c>
      <c r="F63" t="s">
        <v>296</v>
      </c>
      <c r="G63">
        <v>2500</v>
      </c>
      <c r="H63">
        <v>5000</v>
      </c>
      <c r="I63">
        <v>2</v>
      </c>
      <c r="J63" s="11">
        <v>438.7</v>
      </c>
      <c r="K63" s="5">
        <v>2193500</v>
      </c>
      <c r="L63" s="4">
        <v>441.45</v>
      </c>
      <c r="M63" s="4">
        <v>13750</v>
      </c>
      <c r="N63" s="6">
        <v>594.10125000000005</v>
      </c>
      <c r="O63" s="6">
        <v>13155.89875</v>
      </c>
      <c r="P63" s="5">
        <v>2207250</v>
      </c>
      <c r="Q63" s="5" t="s">
        <v>93</v>
      </c>
      <c r="R63">
        <v>1</v>
      </c>
      <c r="S63">
        <v>0</v>
      </c>
      <c r="T63">
        <v>1</v>
      </c>
      <c r="U63">
        <v>0</v>
      </c>
      <c r="V63">
        <v>900</v>
      </c>
      <c r="W63">
        <v>300</v>
      </c>
      <c r="X63">
        <v>122500</v>
      </c>
      <c r="Y63">
        <v>92500</v>
      </c>
      <c r="Z63" s="7">
        <v>3000000</v>
      </c>
      <c r="AA63">
        <v>2</v>
      </c>
    </row>
    <row r="64" spans="1:27" x14ac:dyDescent="0.45">
      <c r="A64">
        <v>4</v>
      </c>
      <c r="B64" s="2">
        <v>44215</v>
      </c>
      <c r="C64" s="2">
        <v>44216</v>
      </c>
      <c r="D64" s="3" t="s">
        <v>27</v>
      </c>
      <c r="E64" t="s">
        <v>90</v>
      </c>
      <c r="F64" t="s">
        <v>299</v>
      </c>
      <c r="G64">
        <v>3300</v>
      </c>
      <c r="H64">
        <v>6600</v>
      </c>
      <c r="I64">
        <v>2</v>
      </c>
      <c r="J64" s="11">
        <v>295.45</v>
      </c>
      <c r="K64" s="5">
        <v>1949970</v>
      </c>
      <c r="L64" s="4">
        <v>290.35000000000002</v>
      </c>
      <c r="M64" s="4">
        <v>-33659.999999999774</v>
      </c>
      <c r="N64" s="6">
        <v>521.94780000000003</v>
      </c>
      <c r="O64" s="6">
        <v>-34181.947799999776</v>
      </c>
      <c r="P64" s="5">
        <v>1916310.0000000002</v>
      </c>
      <c r="Q64" s="5" t="s">
        <v>93</v>
      </c>
      <c r="R64">
        <v>1</v>
      </c>
      <c r="S64">
        <v>0</v>
      </c>
      <c r="T64">
        <v>1</v>
      </c>
      <c r="U64">
        <v>0</v>
      </c>
      <c r="V64">
        <v>900</v>
      </c>
      <c r="W64">
        <v>300</v>
      </c>
      <c r="X64">
        <v>122500</v>
      </c>
      <c r="Y64">
        <v>92500</v>
      </c>
      <c r="Z64" s="7">
        <v>3000000</v>
      </c>
      <c r="AA64">
        <v>2</v>
      </c>
    </row>
    <row r="65" spans="1:27" x14ac:dyDescent="0.45">
      <c r="A65">
        <v>5</v>
      </c>
      <c r="B65" s="2">
        <v>44215</v>
      </c>
      <c r="C65" s="2">
        <v>44216</v>
      </c>
      <c r="D65" s="3" t="s">
        <v>27</v>
      </c>
      <c r="E65" t="s">
        <v>83</v>
      </c>
      <c r="F65" t="s">
        <v>246</v>
      </c>
      <c r="G65">
        <v>950</v>
      </c>
      <c r="H65">
        <v>1900</v>
      </c>
      <c r="I65">
        <v>2</v>
      </c>
      <c r="J65" s="11">
        <v>1039.8</v>
      </c>
      <c r="K65" s="5">
        <v>1975620</v>
      </c>
      <c r="L65" s="4">
        <v>1024.925</v>
      </c>
      <c r="M65" s="4">
        <v>-28262.5</v>
      </c>
      <c r="N65" s="6">
        <v>529.60196250000001</v>
      </c>
      <c r="O65" s="6">
        <v>-28792.101962500001</v>
      </c>
      <c r="P65" s="5">
        <v>1947357.5</v>
      </c>
      <c r="Q65" s="5" t="s">
        <v>93</v>
      </c>
      <c r="R65">
        <v>1</v>
      </c>
      <c r="S65">
        <v>0</v>
      </c>
      <c r="T65">
        <v>2</v>
      </c>
      <c r="U65">
        <v>0</v>
      </c>
      <c r="V65">
        <v>900</v>
      </c>
      <c r="W65">
        <v>300</v>
      </c>
      <c r="X65">
        <v>122500</v>
      </c>
      <c r="Y65">
        <v>92500</v>
      </c>
      <c r="Z65" s="7">
        <v>3000000</v>
      </c>
      <c r="AA65">
        <v>2</v>
      </c>
    </row>
    <row r="66" spans="1:27" x14ac:dyDescent="0.45">
      <c r="A66">
        <v>6</v>
      </c>
      <c r="B66" s="2">
        <v>44215</v>
      </c>
      <c r="C66" s="2">
        <v>44216</v>
      </c>
      <c r="D66" s="3" t="s">
        <v>27</v>
      </c>
      <c r="E66" t="s">
        <v>66</v>
      </c>
      <c r="F66" t="s">
        <v>215</v>
      </c>
      <c r="G66">
        <v>3100</v>
      </c>
      <c r="H66">
        <v>9300</v>
      </c>
      <c r="I66">
        <v>3</v>
      </c>
      <c r="J66" s="11">
        <v>229.55</v>
      </c>
      <c r="K66" s="5">
        <v>2134815</v>
      </c>
      <c r="L66" s="4">
        <v>227.4</v>
      </c>
      <c r="M66" s="4">
        <v>-19995.000000000055</v>
      </c>
      <c r="N66" s="6">
        <v>573.70072500000003</v>
      </c>
      <c r="O66" s="6">
        <v>-20568.700725000053</v>
      </c>
      <c r="P66" s="5">
        <v>2114820</v>
      </c>
      <c r="Q66" s="5" t="s">
        <v>93</v>
      </c>
      <c r="R66">
        <v>2</v>
      </c>
      <c r="S66">
        <v>2</v>
      </c>
      <c r="T66">
        <v>2</v>
      </c>
      <c r="U66">
        <v>0</v>
      </c>
      <c r="V66">
        <v>900</v>
      </c>
      <c r="W66">
        <v>300</v>
      </c>
      <c r="X66">
        <v>123500</v>
      </c>
      <c r="Y66">
        <v>92500</v>
      </c>
      <c r="Z66" s="7">
        <v>3000000</v>
      </c>
      <c r="AA66">
        <v>2</v>
      </c>
    </row>
    <row r="67" spans="1:27" x14ac:dyDescent="0.45">
      <c r="A67">
        <v>7</v>
      </c>
      <c r="B67" s="2">
        <v>44215</v>
      </c>
      <c r="C67" s="2">
        <v>44216</v>
      </c>
      <c r="D67" s="3" t="s">
        <v>27</v>
      </c>
      <c r="E67" t="s">
        <v>86</v>
      </c>
      <c r="F67" t="s">
        <v>267</v>
      </c>
      <c r="G67">
        <v>500</v>
      </c>
      <c r="H67">
        <v>1500</v>
      </c>
      <c r="I67">
        <v>3</v>
      </c>
      <c r="J67" s="11">
        <v>1675.45</v>
      </c>
      <c r="K67" s="5">
        <v>2513175</v>
      </c>
      <c r="L67" s="4">
        <v>1660.05</v>
      </c>
      <c r="M67" s="4">
        <v>-23100.000000000138</v>
      </c>
      <c r="N67" s="6">
        <v>675.43875000000003</v>
      </c>
      <c r="O67" s="6">
        <v>-23775.438750000139</v>
      </c>
      <c r="P67" s="5">
        <v>2490075</v>
      </c>
      <c r="Q67" s="5" t="s">
        <v>93</v>
      </c>
      <c r="R67">
        <v>1</v>
      </c>
      <c r="S67">
        <v>0</v>
      </c>
      <c r="T67">
        <v>2</v>
      </c>
      <c r="U67">
        <v>0</v>
      </c>
      <c r="V67">
        <v>900</v>
      </c>
      <c r="W67">
        <v>300</v>
      </c>
      <c r="X67">
        <v>122500</v>
      </c>
      <c r="Y67">
        <v>92500</v>
      </c>
      <c r="Z67" s="7">
        <v>3000000</v>
      </c>
      <c r="AA67">
        <v>2</v>
      </c>
    </row>
    <row r="68" spans="1:27" x14ac:dyDescent="0.45">
      <c r="A68">
        <v>8</v>
      </c>
      <c r="B68" s="2">
        <v>44215</v>
      </c>
      <c r="C68" s="2">
        <v>44216</v>
      </c>
      <c r="D68" s="3" t="s">
        <v>27</v>
      </c>
      <c r="E68" t="s">
        <v>97</v>
      </c>
      <c r="F68" t="s">
        <v>227</v>
      </c>
      <c r="G68">
        <v>8300</v>
      </c>
      <c r="H68">
        <v>24900</v>
      </c>
      <c r="I68">
        <v>3</v>
      </c>
      <c r="J68" s="11">
        <v>105.56666666999899</v>
      </c>
      <c r="K68" s="5">
        <v>2628610.0000829748</v>
      </c>
      <c r="L68" s="4">
        <v>104.78333333</v>
      </c>
      <c r="M68" s="4">
        <v>-19505.000165974845</v>
      </c>
      <c r="N68" s="6">
        <v>707.09152499999664</v>
      </c>
      <c r="O68" s="6">
        <v>-20212.091690974841</v>
      </c>
      <c r="P68" s="5">
        <v>2609104.9999170001</v>
      </c>
      <c r="Q68" s="5" t="s">
        <v>93</v>
      </c>
      <c r="R68">
        <v>3</v>
      </c>
      <c r="S68">
        <v>2</v>
      </c>
      <c r="T68">
        <v>1</v>
      </c>
      <c r="U68">
        <v>0</v>
      </c>
      <c r="V68">
        <v>900</v>
      </c>
      <c r="W68">
        <v>300</v>
      </c>
      <c r="X68">
        <v>124000</v>
      </c>
      <c r="Y68">
        <v>92500</v>
      </c>
      <c r="Z68" s="7">
        <v>3000000</v>
      </c>
      <c r="AA68">
        <v>2</v>
      </c>
    </row>
    <row r="69" spans="1:27" x14ac:dyDescent="0.45">
      <c r="A69">
        <v>9</v>
      </c>
      <c r="B69" s="2">
        <v>44215</v>
      </c>
      <c r="C69" s="2">
        <v>44216</v>
      </c>
      <c r="D69" s="3" t="s">
        <v>27</v>
      </c>
      <c r="E69" t="s">
        <v>55</v>
      </c>
      <c r="F69" t="s">
        <v>238</v>
      </c>
      <c r="G69">
        <v>800</v>
      </c>
      <c r="H69">
        <v>1600</v>
      </c>
      <c r="I69">
        <v>2</v>
      </c>
      <c r="J69" s="11">
        <v>1246.3</v>
      </c>
      <c r="K69" s="5">
        <v>1994080</v>
      </c>
      <c r="L69" s="4">
        <v>1233.3</v>
      </c>
      <c r="M69" s="4">
        <v>-20800</v>
      </c>
      <c r="N69" s="6">
        <v>535.59360000000004</v>
      </c>
      <c r="O69" s="6">
        <v>-21335.5936</v>
      </c>
      <c r="P69" s="5">
        <v>1973280</v>
      </c>
      <c r="Q69" s="5" t="s">
        <v>93</v>
      </c>
      <c r="R69">
        <v>1</v>
      </c>
      <c r="S69">
        <v>0</v>
      </c>
      <c r="T69">
        <v>1</v>
      </c>
      <c r="U69">
        <v>0</v>
      </c>
      <c r="V69">
        <v>900</v>
      </c>
      <c r="W69">
        <v>300</v>
      </c>
      <c r="X69">
        <v>122500</v>
      </c>
      <c r="Y69">
        <v>92500</v>
      </c>
      <c r="Z69" s="7">
        <v>3000000</v>
      </c>
      <c r="AA69">
        <v>2</v>
      </c>
    </row>
    <row r="70" spans="1:27" x14ac:dyDescent="0.45">
      <c r="A70">
        <v>10</v>
      </c>
      <c r="B70" s="2">
        <v>44215</v>
      </c>
      <c r="C70" s="2">
        <v>44216</v>
      </c>
      <c r="D70" s="3" t="s">
        <v>27</v>
      </c>
      <c r="E70" t="s">
        <v>54</v>
      </c>
      <c r="F70" t="s">
        <v>261</v>
      </c>
      <c r="G70">
        <v>250</v>
      </c>
      <c r="H70">
        <v>750</v>
      </c>
      <c r="I70">
        <v>3</v>
      </c>
      <c r="J70" s="11">
        <v>2784.6666666699998</v>
      </c>
      <c r="K70" s="5">
        <v>2088500.0000024999</v>
      </c>
      <c r="L70" s="4">
        <v>2761.7</v>
      </c>
      <c r="M70" s="4">
        <v>-17225.000002499997</v>
      </c>
      <c r="N70" s="6">
        <v>561.56962500033751</v>
      </c>
      <c r="O70" s="6">
        <v>-17786.569627500336</v>
      </c>
      <c r="P70" s="5">
        <v>2071274.9999999998</v>
      </c>
      <c r="Q70" s="5" t="s">
        <v>93</v>
      </c>
      <c r="R70">
        <v>3</v>
      </c>
      <c r="S70">
        <v>2</v>
      </c>
      <c r="T70">
        <v>1</v>
      </c>
      <c r="U70">
        <v>0</v>
      </c>
      <c r="V70">
        <v>900</v>
      </c>
      <c r="W70">
        <v>300</v>
      </c>
      <c r="X70">
        <v>124000</v>
      </c>
      <c r="Y70">
        <v>92500</v>
      </c>
      <c r="Z70" s="7">
        <v>3000000</v>
      </c>
      <c r="AA70">
        <v>2</v>
      </c>
    </row>
    <row r="71" spans="1:27" x14ac:dyDescent="0.45">
      <c r="A71">
        <v>1</v>
      </c>
      <c r="B71" s="2">
        <v>44216</v>
      </c>
      <c r="C71" s="2">
        <v>44217</v>
      </c>
      <c r="D71" s="3" t="s">
        <v>27</v>
      </c>
      <c r="E71" t="s">
        <v>98</v>
      </c>
      <c r="F71" t="s">
        <v>294</v>
      </c>
      <c r="G71">
        <v>2500</v>
      </c>
      <c r="H71">
        <v>5000</v>
      </c>
      <c r="I71">
        <v>2</v>
      </c>
      <c r="J71" s="11">
        <v>547.85</v>
      </c>
      <c r="K71" s="5">
        <v>2739250</v>
      </c>
      <c r="L71" s="4">
        <v>557</v>
      </c>
      <c r="M71" s="4">
        <v>45749.999999999884</v>
      </c>
      <c r="N71" s="6">
        <v>745.77375000000006</v>
      </c>
      <c r="O71" s="6">
        <v>45004.226249999883</v>
      </c>
      <c r="P71" s="5">
        <v>2785000</v>
      </c>
      <c r="Q71" s="5" t="s">
        <v>93</v>
      </c>
      <c r="R71">
        <v>1</v>
      </c>
      <c r="S71">
        <v>0</v>
      </c>
      <c r="T71">
        <v>1</v>
      </c>
      <c r="U71">
        <v>0</v>
      </c>
      <c r="V71">
        <v>900</v>
      </c>
      <c r="W71">
        <v>300</v>
      </c>
      <c r="X71">
        <v>122500</v>
      </c>
      <c r="Y71">
        <v>92500</v>
      </c>
      <c r="Z71" s="7">
        <v>3000000</v>
      </c>
      <c r="AA71">
        <v>2</v>
      </c>
    </row>
    <row r="72" spans="1:27" x14ac:dyDescent="0.45">
      <c r="A72">
        <v>2</v>
      </c>
      <c r="B72" s="2">
        <v>44216</v>
      </c>
      <c r="C72" s="2">
        <v>44217</v>
      </c>
      <c r="D72" s="3" t="s">
        <v>27</v>
      </c>
      <c r="E72" t="s">
        <v>113</v>
      </c>
      <c r="F72" t="s">
        <v>268</v>
      </c>
      <c r="G72">
        <v>5000</v>
      </c>
      <c r="H72">
        <v>10000</v>
      </c>
      <c r="I72">
        <v>2</v>
      </c>
      <c r="J72" s="11">
        <v>199.3</v>
      </c>
      <c r="K72" s="5">
        <v>1993000</v>
      </c>
      <c r="L72" s="4">
        <v>207.65</v>
      </c>
      <c r="M72" s="4">
        <v>83499.999999999942</v>
      </c>
      <c r="N72" s="6">
        <v>549.38250000000005</v>
      </c>
      <c r="O72" s="6">
        <v>82950.617499999935</v>
      </c>
      <c r="P72" s="5">
        <v>2076500</v>
      </c>
      <c r="Q72" s="5" t="s">
        <v>93</v>
      </c>
      <c r="R72">
        <v>1</v>
      </c>
      <c r="S72">
        <v>0</v>
      </c>
      <c r="T72">
        <v>1</v>
      </c>
      <c r="U72">
        <v>0</v>
      </c>
      <c r="V72">
        <v>900</v>
      </c>
      <c r="W72">
        <v>300</v>
      </c>
      <c r="X72">
        <v>122500</v>
      </c>
      <c r="Y72">
        <v>92500</v>
      </c>
      <c r="Z72" s="7">
        <v>3000000</v>
      </c>
      <c r="AA72">
        <v>2</v>
      </c>
    </row>
    <row r="73" spans="1:27" x14ac:dyDescent="0.45">
      <c r="A73">
        <v>3</v>
      </c>
      <c r="B73" s="2">
        <v>44216</v>
      </c>
      <c r="C73" s="2">
        <v>44217</v>
      </c>
      <c r="D73" s="3" t="s">
        <v>27</v>
      </c>
      <c r="E73" t="s">
        <v>95</v>
      </c>
      <c r="F73" t="s">
        <v>217</v>
      </c>
      <c r="G73">
        <v>400</v>
      </c>
      <c r="H73">
        <v>1200</v>
      </c>
      <c r="I73">
        <v>3</v>
      </c>
      <c r="J73" s="11">
        <v>1695.5</v>
      </c>
      <c r="K73" s="5">
        <v>2034600</v>
      </c>
      <c r="L73" s="4">
        <v>1701.91666667</v>
      </c>
      <c r="M73" s="4">
        <v>7700.0000040000486</v>
      </c>
      <c r="N73" s="6">
        <v>550.38150000053997</v>
      </c>
      <c r="O73" s="6">
        <v>7149.6185039995089</v>
      </c>
      <c r="P73" s="5">
        <v>2042300.000004</v>
      </c>
      <c r="Q73" s="5" t="s">
        <v>93</v>
      </c>
      <c r="R73">
        <v>2</v>
      </c>
      <c r="S73">
        <v>1</v>
      </c>
      <c r="T73">
        <v>2</v>
      </c>
      <c r="U73">
        <v>0</v>
      </c>
      <c r="V73">
        <v>900</v>
      </c>
      <c r="W73">
        <v>300</v>
      </c>
      <c r="X73">
        <v>123000</v>
      </c>
      <c r="Y73">
        <v>92500</v>
      </c>
      <c r="Z73" s="7">
        <v>3000000</v>
      </c>
      <c r="AA73">
        <v>2</v>
      </c>
    </row>
    <row r="74" spans="1:27" x14ac:dyDescent="0.45">
      <c r="A74">
        <v>4</v>
      </c>
      <c r="B74" s="2">
        <v>44216</v>
      </c>
      <c r="C74" s="2">
        <v>44217</v>
      </c>
      <c r="D74" s="3" t="s">
        <v>27</v>
      </c>
      <c r="E74" t="s">
        <v>92</v>
      </c>
      <c r="F74" t="s">
        <v>216</v>
      </c>
      <c r="G74">
        <v>1500</v>
      </c>
      <c r="H74">
        <v>3000</v>
      </c>
      <c r="I74">
        <v>2</v>
      </c>
      <c r="J74" s="11">
        <v>625.45000000000005</v>
      </c>
      <c r="K74" s="5">
        <v>1876350.0000000002</v>
      </c>
      <c r="L74" s="4">
        <v>629.5</v>
      </c>
      <c r="M74" s="4">
        <v>12149.999999999864</v>
      </c>
      <c r="N74" s="6">
        <v>508.25475</v>
      </c>
      <c r="O74" s="6">
        <v>11641.745249999864</v>
      </c>
      <c r="P74" s="5">
        <v>1888500</v>
      </c>
      <c r="Q74" s="5" t="s">
        <v>93</v>
      </c>
      <c r="R74">
        <v>1</v>
      </c>
      <c r="S74">
        <v>0</v>
      </c>
      <c r="T74">
        <v>1</v>
      </c>
      <c r="U74">
        <v>0</v>
      </c>
      <c r="V74">
        <v>900</v>
      </c>
      <c r="W74">
        <v>300</v>
      </c>
      <c r="X74">
        <v>122500</v>
      </c>
      <c r="Y74">
        <v>92500</v>
      </c>
      <c r="Z74" s="7">
        <v>3000000</v>
      </c>
      <c r="AA74">
        <v>2</v>
      </c>
    </row>
    <row r="75" spans="1:27" x14ac:dyDescent="0.45">
      <c r="A75">
        <v>5</v>
      </c>
      <c r="B75" s="2">
        <v>44216</v>
      </c>
      <c r="C75" s="2">
        <v>44217</v>
      </c>
      <c r="D75" s="3" t="s">
        <v>27</v>
      </c>
      <c r="E75" t="s">
        <v>65</v>
      </c>
      <c r="F75" t="s">
        <v>244</v>
      </c>
      <c r="G75">
        <v>50</v>
      </c>
      <c r="H75">
        <v>150</v>
      </c>
      <c r="I75">
        <v>3</v>
      </c>
      <c r="J75" s="11">
        <v>15669.7</v>
      </c>
      <c r="K75" s="5">
        <v>2350455</v>
      </c>
      <c r="L75" s="4">
        <v>15809.46666667</v>
      </c>
      <c r="M75" s="4">
        <v>20965.000000499822</v>
      </c>
      <c r="N75" s="6">
        <v>637.45312500006753</v>
      </c>
      <c r="O75" s="6">
        <v>20327.546875499753</v>
      </c>
      <c r="P75" s="5">
        <v>2371420.0000005001</v>
      </c>
      <c r="Q75" s="5" t="s">
        <v>93</v>
      </c>
      <c r="R75">
        <v>2</v>
      </c>
      <c r="S75">
        <v>2</v>
      </c>
      <c r="T75">
        <v>2</v>
      </c>
      <c r="U75">
        <v>0</v>
      </c>
      <c r="V75">
        <v>900</v>
      </c>
      <c r="W75">
        <v>300</v>
      </c>
      <c r="X75">
        <v>123500</v>
      </c>
      <c r="Y75">
        <v>92500</v>
      </c>
      <c r="Z75" s="7">
        <v>3000000</v>
      </c>
      <c r="AA75">
        <v>2</v>
      </c>
    </row>
    <row r="76" spans="1:27" x14ac:dyDescent="0.45">
      <c r="A76">
        <v>6</v>
      </c>
      <c r="B76" s="2">
        <v>44216</v>
      </c>
      <c r="C76" s="2">
        <v>44217</v>
      </c>
      <c r="D76" s="3" t="s">
        <v>27</v>
      </c>
      <c r="E76" t="s">
        <v>153</v>
      </c>
      <c r="F76" t="s">
        <v>331</v>
      </c>
      <c r="G76">
        <v>375</v>
      </c>
      <c r="H76">
        <v>750</v>
      </c>
      <c r="I76">
        <v>2</v>
      </c>
      <c r="J76" s="11">
        <v>2622.05</v>
      </c>
      <c r="K76" s="5">
        <v>1966537.5000000002</v>
      </c>
      <c r="L76" s="4">
        <v>2639.2249999999999</v>
      </c>
      <c r="M76" s="4">
        <v>12881.249999999796</v>
      </c>
      <c r="N76" s="6">
        <v>532.70409374999997</v>
      </c>
      <c r="O76" s="6">
        <v>12348.545906249796</v>
      </c>
      <c r="P76" s="5">
        <v>1979418.75</v>
      </c>
      <c r="Q76" s="5" t="s">
        <v>93</v>
      </c>
      <c r="R76">
        <v>1</v>
      </c>
      <c r="S76">
        <v>0</v>
      </c>
      <c r="T76">
        <v>2</v>
      </c>
      <c r="U76">
        <v>0</v>
      </c>
      <c r="V76">
        <v>900</v>
      </c>
      <c r="W76">
        <v>300</v>
      </c>
      <c r="X76">
        <v>122500</v>
      </c>
      <c r="Y76">
        <v>92500</v>
      </c>
      <c r="Z76" s="7">
        <v>3000000</v>
      </c>
      <c r="AA76">
        <v>2</v>
      </c>
    </row>
    <row r="77" spans="1:27" x14ac:dyDescent="0.45">
      <c r="A77">
        <v>7</v>
      </c>
      <c r="B77" s="2">
        <v>44216</v>
      </c>
      <c r="C77" s="2">
        <v>44217</v>
      </c>
      <c r="D77" s="3" t="s">
        <v>27</v>
      </c>
      <c r="E77" t="s">
        <v>109</v>
      </c>
      <c r="F77" t="s">
        <v>210</v>
      </c>
      <c r="G77">
        <v>800</v>
      </c>
      <c r="H77">
        <v>800</v>
      </c>
      <c r="I77">
        <v>1</v>
      </c>
      <c r="J77" s="11">
        <v>1784.45</v>
      </c>
      <c r="K77" s="5">
        <v>1427560</v>
      </c>
      <c r="L77" s="4">
        <v>1804.25</v>
      </c>
      <c r="M77" s="4">
        <v>15839.999999999964</v>
      </c>
      <c r="N77" s="6">
        <v>387.57960000000003</v>
      </c>
      <c r="O77" s="6">
        <v>15452.420399999963</v>
      </c>
      <c r="P77" s="5">
        <v>1443400</v>
      </c>
      <c r="Q77" s="5" t="s">
        <v>93</v>
      </c>
      <c r="R77">
        <v>1</v>
      </c>
      <c r="S77">
        <v>0</v>
      </c>
      <c r="T77">
        <v>1</v>
      </c>
      <c r="U77">
        <v>0</v>
      </c>
      <c r="V77">
        <v>900</v>
      </c>
      <c r="W77">
        <v>300</v>
      </c>
      <c r="X77">
        <v>122500</v>
      </c>
      <c r="Y77">
        <v>92500</v>
      </c>
      <c r="Z77" s="7">
        <v>3000000</v>
      </c>
      <c r="AA77">
        <v>2</v>
      </c>
    </row>
    <row r="78" spans="1:27" x14ac:dyDescent="0.45">
      <c r="A78">
        <v>8</v>
      </c>
      <c r="B78" s="2">
        <v>44216</v>
      </c>
      <c r="C78" s="2">
        <v>44217</v>
      </c>
      <c r="D78" s="3" t="s">
        <v>27</v>
      </c>
      <c r="E78" t="s">
        <v>147</v>
      </c>
      <c r="F78" t="s">
        <v>297</v>
      </c>
      <c r="G78">
        <v>250</v>
      </c>
      <c r="H78">
        <v>500</v>
      </c>
      <c r="I78">
        <v>2</v>
      </c>
      <c r="J78" s="11">
        <v>5153.7</v>
      </c>
      <c r="K78" s="5">
        <v>2576850</v>
      </c>
      <c r="L78" s="4">
        <v>5222.6750000000002</v>
      </c>
      <c r="M78" s="4">
        <v>34487.500000000182</v>
      </c>
      <c r="N78" s="6">
        <v>700.40531250000004</v>
      </c>
      <c r="O78" s="6">
        <v>33787.094687500183</v>
      </c>
      <c r="P78" s="5">
        <v>2611337.5</v>
      </c>
      <c r="Q78" s="5" t="s">
        <v>93</v>
      </c>
      <c r="R78">
        <v>1</v>
      </c>
      <c r="S78">
        <v>0</v>
      </c>
      <c r="T78">
        <v>2</v>
      </c>
      <c r="U78">
        <v>0</v>
      </c>
      <c r="V78">
        <v>900</v>
      </c>
      <c r="W78">
        <v>300</v>
      </c>
      <c r="X78">
        <v>122500</v>
      </c>
      <c r="Y78">
        <v>92500</v>
      </c>
      <c r="Z78" s="7">
        <v>3000000</v>
      </c>
      <c r="AA78">
        <v>2</v>
      </c>
    </row>
    <row r="79" spans="1:27" x14ac:dyDescent="0.45">
      <c r="A79">
        <v>9</v>
      </c>
      <c r="B79" s="2">
        <v>44216</v>
      </c>
      <c r="C79" s="2">
        <v>44217</v>
      </c>
      <c r="D79" s="3" t="s">
        <v>27</v>
      </c>
      <c r="E79" t="s">
        <v>53</v>
      </c>
      <c r="F79" t="s">
        <v>214</v>
      </c>
      <c r="G79">
        <v>5700</v>
      </c>
      <c r="H79">
        <v>5700</v>
      </c>
      <c r="I79">
        <v>1</v>
      </c>
      <c r="J79" s="11">
        <v>274.95</v>
      </c>
      <c r="K79" s="5">
        <v>1567215</v>
      </c>
      <c r="L79" s="4">
        <v>284.60000000000002</v>
      </c>
      <c r="M79" s="4">
        <v>55005.000000000196</v>
      </c>
      <c r="N79" s="6">
        <v>430.57372500000002</v>
      </c>
      <c r="O79" s="6">
        <v>54574.426275000194</v>
      </c>
      <c r="P79" s="5">
        <v>1622220.0000000002</v>
      </c>
      <c r="Q79" s="5" t="s">
        <v>93</v>
      </c>
      <c r="R79">
        <v>1</v>
      </c>
      <c r="S79">
        <v>0</v>
      </c>
      <c r="T79">
        <v>2</v>
      </c>
      <c r="U79">
        <v>0</v>
      </c>
      <c r="V79">
        <v>900</v>
      </c>
      <c r="W79">
        <v>300</v>
      </c>
      <c r="X79">
        <v>122500</v>
      </c>
      <c r="Y79">
        <v>92500</v>
      </c>
      <c r="Z79" s="7">
        <v>3000000</v>
      </c>
      <c r="AA79">
        <v>2</v>
      </c>
    </row>
    <row r="80" spans="1:27" x14ac:dyDescent="0.45">
      <c r="A80">
        <v>1</v>
      </c>
      <c r="B80" s="2">
        <v>44217</v>
      </c>
      <c r="C80" s="2">
        <v>44218</v>
      </c>
      <c r="D80" s="3" t="s">
        <v>27</v>
      </c>
      <c r="E80" t="s">
        <v>113</v>
      </c>
      <c r="F80" t="s">
        <v>268</v>
      </c>
      <c r="G80">
        <v>5000</v>
      </c>
      <c r="H80">
        <v>10000</v>
      </c>
      <c r="I80">
        <v>2</v>
      </c>
      <c r="J80" s="11">
        <v>220.7</v>
      </c>
      <c r="K80" s="5">
        <v>2207000</v>
      </c>
      <c r="L80" s="4">
        <v>228.2</v>
      </c>
      <c r="M80" s="4">
        <v>75000</v>
      </c>
      <c r="N80" s="6">
        <v>606.01499999999999</v>
      </c>
      <c r="O80" s="6">
        <v>74393.985000000001</v>
      </c>
      <c r="P80" s="5">
        <v>2282000</v>
      </c>
      <c r="Q80" s="5" t="s">
        <v>93</v>
      </c>
      <c r="R80">
        <v>1</v>
      </c>
      <c r="S80">
        <v>0</v>
      </c>
      <c r="T80">
        <v>1</v>
      </c>
      <c r="U80">
        <v>0</v>
      </c>
      <c r="V80">
        <v>900</v>
      </c>
      <c r="W80">
        <v>300</v>
      </c>
      <c r="X80">
        <v>122500</v>
      </c>
      <c r="Y80">
        <v>92500</v>
      </c>
      <c r="Z80" s="7">
        <v>3000000</v>
      </c>
      <c r="AA80">
        <v>2</v>
      </c>
    </row>
    <row r="81" spans="1:27" x14ac:dyDescent="0.45">
      <c r="A81">
        <v>2</v>
      </c>
      <c r="B81" s="2">
        <v>44217</v>
      </c>
      <c r="C81" s="2">
        <v>44218</v>
      </c>
      <c r="D81" s="3" t="s">
        <v>27</v>
      </c>
      <c r="E81" t="s">
        <v>148</v>
      </c>
      <c r="F81" t="s">
        <v>257</v>
      </c>
      <c r="G81">
        <v>125</v>
      </c>
      <c r="H81">
        <v>250</v>
      </c>
      <c r="I81">
        <v>2</v>
      </c>
      <c r="J81" s="11">
        <v>9380.85</v>
      </c>
      <c r="K81" s="5">
        <v>2345212.5</v>
      </c>
      <c r="L81" s="4">
        <v>8996.7250000000004</v>
      </c>
      <c r="M81" s="4">
        <v>-96031.25</v>
      </c>
      <c r="N81" s="6">
        <v>620.24315624999997</v>
      </c>
      <c r="O81" s="6">
        <v>-96651.493156249999</v>
      </c>
      <c r="P81" s="5">
        <v>2249181.25</v>
      </c>
      <c r="Q81" s="5" t="s">
        <v>93</v>
      </c>
      <c r="R81">
        <v>1</v>
      </c>
      <c r="S81">
        <v>0</v>
      </c>
      <c r="T81">
        <v>2</v>
      </c>
      <c r="U81">
        <v>0</v>
      </c>
      <c r="V81">
        <v>900</v>
      </c>
      <c r="W81">
        <v>300</v>
      </c>
      <c r="X81">
        <v>122500</v>
      </c>
      <c r="Y81">
        <v>92500</v>
      </c>
      <c r="Z81" s="7">
        <v>3000000</v>
      </c>
      <c r="AA81">
        <v>2</v>
      </c>
    </row>
    <row r="82" spans="1:27" x14ac:dyDescent="0.45">
      <c r="A82">
        <v>3</v>
      </c>
      <c r="B82" s="2">
        <v>44217</v>
      </c>
      <c r="C82" s="2">
        <v>44218</v>
      </c>
      <c r="D82" s="3" t="s">
        <v>27</v>
      </c>
      <c r="E82" t="s">
        <v>145</v>
      </c>
      <c r="F82" t="s">
        <v>303</v>
      </c>
      <c r="G82">
        <v>250</v>
      </c>
      <c r="H82">
        <v>500</v>
      </c>
      <c r="I82">
        <v>2</v>
      </c>
      <c r="J82" s="11">
        <v>5217.1000000000004</v>
      </c>
      <c r="K82" s="5">
        <v>2608550</v>
      </c>
      <c r="L82" s="4">
        <v>5124.3500000000004</v>
      </c>
      <c r="M82" s="4">
        <v>-46375</v>
      </c>
      <c r="N82" s="6">
        <v>698.04787499999998</v>
      </c>
      <c r="O82" s="6">
        <v>-47073.047874999997</v>
      </c>
      <c r="P82" s="5">
        <v>2562175</v>
      </c>
      <c r="Q82" s="5" t="s">
        <v>93</v>
      </c>
      <c r="R82">
        <v>1</v>
      </c>
      <c r="S82">
        <v>0</v>
      </c>
      <c r="T82">
        <v>1</v>
      </c>
      <c r="U82">
        <v>0</v>
      </c>
      <c r="V82">
        <v>900</v>
      </c>
      <c r="W82">
        <v>300</v>
      </c>
      <c r="X82">
        <v>122500</v>
      </c>
      <c r="Y82">
        <v>92500</v>
      </c>
      <c r="Z82" s="7">
        <v>3000000</v>
      </c>
      <c r="AA82">
        <v>2</v>
      </c>
    </row>
    <row r="83" spans="1:27" x14ac:dyDescent="0.45">
      <c r="A83">
        <v>4</v>
      </c>
      <c r="B83" s="2">
        <v>44217</v>
      </c>
      <c r="C83" s="2">
        <v>44218</v>
      </c>
      <c r="D83" s="3" t="s">
        <v>27</v>
      </c>
      <c r="E83" t="s">
        <v>140</v>
      </c>
      <c r="F83" t="s">
        <v>328</v>
      </c>
      <c r="G83">
        <v>1000</v>
      </c>
      <c r="H83">
        <v>2000</v>
      </c>
      <c r="I83">
        <v>2</v>
      </c>
      <c r="J83" s="11">
        <v>1133.25</v>
      </c>
      <c r="K83" s="5">
        <v>2266500</v>
      </c>
      <c r="L83" s="4">
        <v>1132.0250000000001</v>
      </c>
      <c r="M83" s="4">
        <v>-2449.9999999998181</v>
      </c>
      <c r="N83" s="6">
        <v>611.62424999999996</v>
      </c>
      <c r="O83" s="6">
        <v>-3061.6242499998179</v>
      </c>
      <c r="P83" s="5">
        <v>2264050</v>
      </c>
      <c r="Q83" s="5" t="s">
        <v>93</v>
      </c>
      <c r="R83">
        <v>1</v>
      </c>
      <c r="S83">
        <v>0</v>
      </c>
      <c r="T83">
        <v>2</v>
      </c>
      <c r="U83">
        <v>0</v>
      </c>
      <c r="V83">
        <v>900</v>
      </c>
      <c r="W83">
        <v>300</v>
      </c>
      <c r="X83">
        <v>122500</v>
      </c>
      <c r="Y83">
        <v>92500</v>
      </c>
      <c r="Z83" s="7">
        <v>3000000</v>
      </c>
      <c r="AA83">
        <v>2</v>
      </c>
    </row>
    <row r="84" spans="1:27" x14ac:dyDescent="0.45">
      <c r="A84">
        <v>5</v>
      </c>
      <c r="B84" s="2">
        <v>44217</v>
      </c>
      <c r="C84" s="2">
        <v>44218</v>
      </c>
      <c r="D84" s="3" t="s">
        <v>27</v>
      </c>
      <c r="E84" t="s">
        <v>52</v>
      </c>
      <c r="F84" t="s">
        <v>248</v>
      </c>
      <c r="G84">
        <v>2900</v>
      </c>
      <c r="H84">
        <v>8700</v>
      </c>
      <c r="I84">
        <v>3</v>
      </c>
      <c r="J84" s="11">
        <v>265.10000000000002</v>
      </c>
      <c r="K84" s="5">
        <v>2306370</v>
      </c>
      <c r="L84" s="4">
        <v>247.95</v>
      </c>
      <c r="M84" s="4">
        <v>-149205.00000000029</v>
      </c>
      <c r="N84" s="6">
        <v>602.577225</v>
      </c>
      <c r="O84" s="6">
        <v>-149807.57722500028</v>
      </c>
      <c r="P84" s="5">
        <v>2157165</v>
      </c>
      <c r="Q84" s="5" t="s">
        <v>93</v>
      </c>
      <c r="R84">
        <v>1</v>
      </c>
      <c r="S84">
        <v>0</v>
      </c>
      <c r="T84">
        <v>1</v>
      </c>
      <c r="U84">
        <v>0</v>
      </c>
      <c r="V84">
        <v>900</v>
      </c>
      <c r="W84">
        <v>300</v>
      </c>
      <c r="X84">
        <v>122500</v>
      </c>
      <c r="Y84">
        <v>92500</v>
      </c>
      <c r="Z84" s="7">
        <v>3000000</v>
      </c>
      <c r="AA84">
        <v>2</v>
      </c>
    </row>
    <row r="85" spans="1:27" x14ac:dyDescent="0.45">
      <c r="A85">
        <v>6</v>
      </c>
      <c r="B85" s="2">
        <v>44217</v>
      </c>
      <c r="C85" s="2">
        <v>44218</v>
      </c>
      <c r="D85" s="3" t="s">
        <v>27</v>
      </c>
      <c r="E85" t="s">
        <v>53</v>
      </c>
      <c r="F85" t="s">
        <v>214</v>
      </c>
      <c r="G85">
        <v>5700</v>
      </c>
      <c r="H85">
        <v>5700</v>
      </c>
      <c r="I85">
        <v>1</v>
      </c>
      <c r="J85" s="11">
        <v>295.55</v>
      </c>
      <c r="K85" s="5">
        <v>1684635</v>
      </c>
      <c r="L85" s="4">
        <v>305.55</v>
      </c>
      <c r="M85" s="4">
        <v>57000</v>
      </c>
      <c r="N85" s="6">
        <v>462.54644999999999</v>
      </c>
      <c r="O85" s="6">
        <v>56537.453549999998</v>
      </c>
      <c r="P85" s="5">
        <v>1741635</v>
      </c>
      <c r="Q85" s="5" t="s">
        <v>93</v>
      </c>
      <c r="R85">
        <v>2</v>
      </c>
      <c r="S85">
        <v>1</v>
      </c>
      <c r="T85">
        <v>1</v>
      </c>
      <c r="U85">
        <v>0</v>
      </c>
      <c r="V85">
        <v>900</v>
      </c>
      <c r="W85">
        <v>300</v>
      </c>
      <c r="X85">
        <v>123000</v>
      </c>
      <c r="Y85">
        <v>92500</v>
      </c>
      <c r="Z85" s="7">
        <v>3000000</v>
      </c>
      <c r="AA85">
        <v>2</v>
      </c>
    </row>
    <row r="86" spans="1:27" x14ac:dyDescent="0.45">
      <c r="A86">
        <v>7</v>
      </c>
      <c r="B86" s="2">
        <v>44217</v>
      </c>
      <c r="C86" s="2">
        <v>44218</v>
      </c>
      <c r="D86" s="3" t="s">
        <v>27</v>
      </c>
      <c r="E86" t="s">
        <v>91</v>
      </c>
      <c r="F86" t="s">
        <v>327</v>
      </c>
      <c r="G86">
        <v>1000</v>
      </c>
      <c r="H86">
        <v>2000</v>
      </c>
      <c r="I86">
        <v>2</v>
      </c>
      <c r="J86" s="11">
        <v>981.5</v>
      </c>
      <c r="K86" s="5">
        <v>1963000</v>
      </c>
      <c r="L86" s="4">
        <v>950.32500000000005</v>
      </c>
      <c r="M86" s="4">
        <v>-62349.999999999913</v>
      </c>
      <c r="N86" s="6">
        <v>521.59275000000002</v>
      </c>
      <c r="O86" s="6">
        <v>-62871.592749999916</v>
      </c>
      <c r="P86" s="5">
        <v>1900650</v>
      </c>
      <c r="Q86" s="5" t="s">
        <v>93</v>
      </c>
      <c r="R86">
        <v>1</v>
      </c>
      <c r="S86">
        <v>0</v>
      </c>
      <c r="T86">
        <v>2</v>
      </c>
      <c r="U86">
        <v>0</v>
      </c>
      <c r="V86">
        <v>900</v>
      </c>
      <c r="W86">
        <v>300</v>
      </c>
      <c r="X86">
        <v>122500</v>
      </c>
      <c r="Y86">
        <v>92500</v>
      </c>
      <c r="Z86" s="7">
        <v>3000000</v>
      </c>
      <c r="AA86">
        <v>2</v>
      </c>
    </row>
    <row r="87" spans="1:27" x14ac:dyDescent="0.45">
      <c r="A87">
        <v>1</v>
      </c>
      <c r="B87" s="2">
        <v>44218</v>
      </c>
      <c r="C87" s="2">
        <v>44221</v>
      </c>
      <c r="D87" s="3" t="s">
        <v>27</v>
      </c>
      <c r="E87" t="s">
        <v>113</v>
      </c>
      <c r="F87" t="s">
        <v>268</v>
      </c>
      <c r="G87">
        <v>5000</v>
      </c>
      <c r="H87">
        <v>10000</v>
      </c>
      <c r="I87">
        <v>2</v>
      </c>
      <c r="J87" s="11">
        <v>235.6</v>
      </c>
      <c r="K87" s="5">
        <v>2356000</v>
      </c>
      <c r="L87" s="4">
        <v>232.1</v>
      </c>
      <c r="M87" s="4">
        <v>-35000</v>
      </c>
      <c r="N87" s="6">
        <v>631.39499999999998</v>
      </c>
      <c r="O87" s="6">
        <v>-35631.394999999997</v>
      </c>
      <c r="P87" s="5">
        <v>2321000</v>
      </c>
      <c r="Q87" s="5" t="s">
        <v>93</v>
      </c>
      <c r="R87">
        <v>1</v>
      </c>
      <c r="S87">
        <v>0</v>
      </c>
      <c r="T87">
        <v>1</v>
      </c>
      <c r="U87">
        <v>0</v>
      </c>
      <c r="V87">
        <v>900</v>
      </c>
      <c r="W87">
        <v>300</v>
      </c>
      <c r="X87">
        <v>122500</v>
      </c>
      <c r="Y87">
        <v>92500</v>
      </c>
      <c r="Z87" s="7">
        <v>3000000</v>
      </c>
      <c r="AA87">
        <v>2</v>
      </c>
    </row>
    <row r="88" spans="1:27" x14ac:dyDescent="0.45">
      <c r="A88">
        <v>2</v>
      </c>
      <c r="B88" s="2">
        <v>44218</v>
      </c>
      <c r="C88" s="2">
        <v>44221</v>
      </c>
      <c r="D88" s="3" t="s">
        <v>27</v>
      </c>
      <c r="E88" t="s">
        <v>32</v>
      </c>
      <c r="F88" t="s">
        <v>231</v>
      </c>
      <c r="G88">
        <v>9000</v>
      </c>
      <c r="H88">
        <v>18000</v>
      </c>
      <c r="I88">
        <v>2</v>
      </c>
      <c r="J88" s="11">
        <v>125.1</v>
      </c>
      <c r="K88" s="5">
        <v>2251800</v>
      </c>
      <c r="L88" s="4">
        <v>121.65</v>
      </c>
      <c r="M88" s="4">
        <v>-62099.999999999796</v>
      </c>
      <c r="N88" s="6">
        <v>599.60249999999996</v>
      </c>
      <c r="O88" s="6">
        <v>-62699.602499999797</v>
      </c>
      <c r="P88" s="5">
        <v>2189700</v>
      </c>
      <c r="Q88" s="5" t="s">
        <v>93</v>
      </c>
      <c r="R88">
        <v>1</v>
      </c>
      <c r="S88">
        <v>0</v>
      </c>
      <c r="T88">
        <v>1</v>
      </c>
      <c r="U88">
        <v>0</v>
      </c>
      <c r="V88">
        <v>900</v>
      </c>
      <c r="W88">
        <v>300</v>
      </c>
      <c r="X88">
        <v>122500</v>
      </c>
      <c r="Y88">
        <v>92500</v>
      </c>
      <c r="Z88" s="7">
        <v>3000000</v>
      </c>
      <c r="AA88">
        <v>2</v>
      </c>
    </row>
    <row r="89" spans="1:27" x14ac:dyDescent="0.45">
      <c r="A89">
        <v>3</v>
      </c>
      <c r="B89" s="2">
        <v>44218</v>
      </c>
      <c r="C89" s="2">
        <v>44221</v>
      </c>
      <c r="D89" s="3" t="s">
        <v>27</v>
      </c>
      <c r="E89" t="s">
        <v>92</v>
      </c>
      <c r="F89" t="s">
        <v>216</v>
      </c>
      <c r="G89">
        <v>1500</v>
      </c>
      <c r="H89">
        <v>3000</v>
      </c>
      <c r="I89">
        <v>2</v>
      </c>
      <c r="J89" s="11">
        <v>643.6</v>
      </c>
      <c r="K89" s="5">
        <v>1930800</v>
      </c>
      <c r="L89" s="4">
        <v>619.35</v>
      </c>
      <c r="M89" s="4">
        <v>-72750</v>
      </c>
      <c r="N89" s="6">
        <v>511.49475000000001</v>
      </c>
      <c r="O89" s="6">
        <v>-73261.494749999998</v>
      </c>
      <c r="P89" s="5">
        <v>1858050</v>
      </c>
      <c r="Q89" s="5" t="s">
        <v>93</v>
      </c>
      <c r="R89">
        <v>1</v>
      </c>
      <c r="S89">
        <v>0</v>
      </c>
      <c r="T89">
        <v>1</v>
      </c>
      <c r="U89">
        <v>0</v>
      </c>
      <c r="V89">
        <v>900</v>
      </c>
      <c r="W89">
        <v>300</v>
      </c>
      <c r="X89">
        <v>122500</v>
      </c>
      <c r="Y89">
        <v>92500</v>
      </c>
      <c r="Z89" s="7">
        <v>3000000</v>
      </c>
      <c r="AA89">
        <v>2</v>
      </c>
    </row>
    <row r="90" spans="1:27" x14ac:dyDescent="0.45">
      <c r="A90">
        <v>4</v>
      </c>
      <c r="B90" s="2">
        <v>44218</v>
      </c>
      <c r="C90" s="2">
        <v>44221</v>
      </c>
      <c r="D90" s="3" t="s">
        <v>27</v>
      </c>
      <c r="E90" t="s">
        <v>64</v>
      </c>
      <c r="F90" t="s">
        <v>243</v>
      </c>
      <c r="G90">
        <v>350</v>
      </c>
      <c r="H90">
        <v>700</v>
      </c>
      <c r="I90">
        <v>2</v>
      </c>
      <c r="J90" s="11">
        <v>3019.5</v>
      </c>
      <c r="K90" s="5">
        <v>2113650</v>
      </c>
      <c r="L90" s="4">
        <v>2945.2</v>
      </c>
      <c r="M90" s="4">
        <v>-52010.000000000131</v>
      </c>
      <c r="N90" s="6">
        <v>563.66415000000006</v>
      </c>
      <c r="O90" s="6">
        <v>-52573.664150000128</v>
      </c>
      <c r="P90" s="5">
        <v>2061639.9999999998</v>
      </c>
      <c r="Q90" s="5" t="s">
        <v>93</v>
      </c>
      <c r="R90">
        <v>1</v>
      </c>
      <c r="S90">
        <v>0</v>
      </c>
      <c r="T90">
        <v>1</v>
      </c>
      <c r="U90">
        <v>0</v>
      </c>
      <c r="V90">
        <v>900</v>
      </c>
      <c r="W90">
        <v>300</v>
      </c>
      <c r="X90">
        <v>122500</v>
      </c>
      <c r="Y90">
        <v>92500</v>
      </c>
      <c r="Z90" s="7">
        <v>3000000</v>
      </c>
      <c r="AA90">
        <v>2</v>
      </c>
    </row>
    <row r="91" spans="1:27" x14ac:dyDescent="0.45">
      <c r="A91">
        <v>5</v>
      </c>
      <c r="B91" s="2">
        <v>44218</v>
      </c>
      <c r="C91" s="2">
        <v>44221</v>
      </c>
      <c r="D91" s="3" t="s">
        <v>27</v>
      </c>
      <c r="E91" t="s">
        <v>143</v>
      </c>
      <c r="F91" t="s">
        <v>309</v>
      </c>
      <c r="G91">
        <v>300</v>
      </c>
      <c r="H91">
        <v>600</v>
      </c>
      <c r="I91">
        <v>2</v>
      </c>
      <c r="J91" s="11">
        <v>3443.4</v>
      </c>
      <c r="K91" s="5">
        <v>2066040</v>
      </c>
      <c r="L91" s="4">
        <v>3379.4</v>
      </c>
      <c r="M91" s="4">
        <v>-38400</v>
      </c>
      <c r="N91" s="6">
        <v>552.64679999999998</v>
      </c>
      <c r="O91" s="6">
        <v>-38952.646800000002</v>
      </c>
      <c r="P91" s="5">
        <v>2027640</v>
      </c>
      <c r="Q91" s="5" t="s">
        <v>93</v>
      </c>
      <c r="R91">
        <v>1</v>
      </c>
      <c r="S91">
        <v>0</v>
      </c>
      <c r="T91">
        <v>1</v>
      </c>
      <c r="U91">
        <v>0</v>
      </c>
      <c r="V91">
        <v>900</v>
      </c>
      <c r="W91">
        <v>300</v>
      </c>
      <c r="X91">
        <v>122500</v>
      </c>
      <c r="Y91">
        <v>92500</v>
      </c>
      <c r="Z91" s="7">
        <v>3000000</v>
      </c>
      <c r="AA91">
        <v>2</v>
      </c>
    </row>
    <row r="92" spans="1:27" x14ac:dyDescent="0.45">
      <c r="A92">
        <v>6</v>
      </c>
      <c r="B92" s="2">
        <v>44218</v>
      </c>
      <c r="C92" s="2">
        <v>44221</v>
      </c>
      <c r="D92" s="3" t="s">
        <v>27</v>
      </c>
      <c r="E92" t="s">
        <v>48</v>
      </c>
      <c r="F92" t="s">
        <v>218</v>
      </c>
      <c r="G92">
        <v>1400</v>
      </c>
      <c r="H92">
        <v>4200</v>
      </c>
      <c r="I92">
        <v>3</v>
      </c>
      <c r="J92" s="11">
        <v>533.54999999999995</v>
      </c>
      <c r="K92" s="5">
        <v>2240910</v>
      </c>
      <c r="L92" s="4">
        <v>527.54999999999995</v>
      </c>
      <c r="M92" s="4">
        <v>-25200</v>
      </c>
      <c r="N92" s="6">
        <v>601.64369999999997</v>
      </c>
      <c r="O92" s="6">
        <v>-25801.643700000001</v>
      </c>
      <c r="P92" s="5">
        <v>2215710</v>
      </c>
      <c r="Q92" s="5" t="s">
        <v>93</v>
      </c>
      <c r="R92">
        <v>2</v>
      </c>
      <c r="S92">
        <v>1</v>
      </c>
      <c r="T92">
        <v>1</v>
      </c>
      <c r="U92">
        <v>0</v>
      </c>
      <c r="V92">
        <v>900</v>
      </c>
      <c r="W92">
        <v>300</v>
      </c>
      <c r="X92">
        <v>123000</v>
      </c>
      <c r="Y92">
        <v>92500</v>
      </c>
      <c r="Z92" s="7">
        <v>3000000</v>
      </c>
      <c r="AA92">
        <v>2</v>
      </c>
    </row>
    <row r="93" spans="1:27" x14ac:dyDescent="0.45">
      <c r="A93">
        <v>1</v>
      </c>
      <c r="B93" s="2">
        <v>44221</v>
      </c>
      <c r="C93" s="2">
        <v>44223</v>
      </c>
      <c r="D93" s="3" t="s">
        <v>27</v>
      </c>
      <c r="E93" t="s">
        <v>55</v>
      </c>
      <c r="F93" t="s">
        <v>238</v>
      </c>
      <c r="G93">
        <v>800</v>
      </c>
      <c r="H93">
        <v>1600</v>
      </c>
      <c r="I93">
        <v>2</v>
      </c>
      <c r="J93" s="11">
        <v>1237</v>
      </c>
      <c r="K93" s="5">
        <v>1979200</v>
      </c>
      <c r="L93" s="4">
        <v>1154.95</v>
      </c>
      <c r="M93" s="4">
        <v>-131279.99999999994</v>
      </c>
      <c r="N93" s="6">
        <v>516.66120000000001</v>
      </c>
      <c r="O93" s="6">
        <v>-131796.66119999994</v>
      </c>
      <c r="P93" s="5">
        <v>1847920</v>
      </c>
      <c r="Q93" s="5" t="s">
        <v>93</v>
      </c>
      <c r="R93">
        <v>1</v>
      </c>
      <c r="S93">
        <v>0</v>
      </c>
      <c r="T93">
        <v>1</v>
      </c>
      <c r="U93">
        <v>0</v>
      </c>
      <c r="V93">
        <v>900</v>
      </c>
      <c r="W93">
        <v>300</v>
      </c>
      <c r="X93">
        <v>102500</v>
      </c>
      <c r="Y93">
        <v>92500</v>
      </c>
      <c r="Z93" s="7">
        <v>3000000</v>
      </c>
      <c r="AA93">
        <v>2</v>
      </c>
    </row>
    <row r="94" spans="1:27" x14ac:dyDescent="0.45">
      <c r="A94">
        <v>1</v>
      </c>
      <c r="B94" s="2">
        <v>44228</v>
      </c>
      <c r="C94" s="2">
        <v>44229</v>
      </c>
      <c r="D94" s="3" t="s">
        <v>27</v>
      </c>
      <c r="E94" t="s">
        <v>58</v>
      </c>
      <c r="F94" t="s">
        <v>270</v>
      </c>
      <c r="G94">
        <v>900</v>
      </c>
      <c r="H94">
        <v>1800</v>
      </c>
      <c r="I94">
        <v>2</v>
      </c>
      <c r="J94" s="11">
        <v>915.85</v>
      </c>
      <c r="K94" s="5">
        <v>1648530</v>
      </c>
      <c r="L94" s="4">
        <v>985.9</v>
      </c>
      <c r="M94" s="4">
        <v>126089.99999999991</v>
      </c>
      <c r="N94" s="6">
        <v>462.12524999999999</v>
      </c>
      <c r="O94" s="6">
        <v>125627.87474999992</v>
      </c>
      <c r="P94" s="5">
        <v>1774620</v>
      </c>
      <c r="Q94" s="5" t="s">
        <v>93</v>
      </c>
      <c r="R94">
        <v>1</v>
      </c>
      <c r="S94">
        <v>0</v>
      </c>
      <c r="T94">
        <v>1</v>
      </c>
      <c r="U94">
        <v>0</v>
      </c>
      <c r="V94">
        <v>900</v>
      </c>
      <c r="W94">
        <v>300</v>
      </c>
      <c r="X94">
        <v>102500</v>
      </c>
      <c r="Y94">
        <v>92500</v>
      </c>
      <c r="Z94" s="7">
        <v>3000000</v>
      </c>
      <c r="AA94">
        <v>2</v>
      </c>
    </row>
    <row r="95" spans="1:27" x14ac:dyDescent="0.45">
      <c r="A95">
        <v>1</v>
      </c>
      <c r="B95" s="2">
        <v>44229</v>
      </c>
      <c r="C95" s="2">
        <v>44230</v>
      </c>
      <c r="D95" s="3" t="s">
        <v>27</v>
      </c>
      <c r="E95" t="s">
        <v>32</v>
      </c>
      <c r="F95" t="s">
        <v>231</v>
      </c>
      <c r="G95">
        <v>9000</v>
      </c>
      <c r="H95">
        <v>18000</v>
      </c>
      <c r="I95">
        <v>2</v>
      </c>
      <c r="J95" s="11">
        <v>130.9</v>
      </c>
      <c r="K95" s="5">
        <v>2356200</v>
      </c>
      <c r="L95" s="4">
        <v>135.65</v>
      </c>
      <c r="M95" s="4">
        <v>85500</v>
      </c>
      <c r="N95" s="6">
        <v>647.7165</v>
      </c>
      <c r="O95" s="6">
        <v>84852.283500000005</v>
      </c>
      <c r="P95" s="5">
        <v>2441700</v>
      </c>
      <c r="Q95" s="5" t="s">
        <v>93</v>
      </c>
      <c r="R95">
        <v>2</v>
      </c>
      <c r="S95">
        <v>1</v>
      </c>
      <c r="T95">
        <v>1</v>
      </c>
      <c r="U95">
        <v>0</v>
      </c>
      <c r="V95">
        <v>900</v>
      </c>
      <c r="W95">
        <v>300</v>
      </c>
      <c r="X95">
        <v>123000</v>
      </c>
      <c r="Y95">
        <v>92500</v>
      </c>
      <c r="Z95" s="7">
        <v>3000000</v>
      </c>
      <c r="AA95">
        <v>2</v>
      </c>
    </row>
    <row r="96" spans="1:27" x14ac:dyDescent="0.45">
      <c r="A96">
        <v>2</v>
      </c>
      <c r="B96" s="2">
        <v>44229</v>
      </c>
      <c r="C96" s="2">
        <v>44230</v>
      </c>
      <c r="D96" s="3" t="s">
        <v>27</v>
      </c>
      <c r="E96" t="s">
        <v>83</v>
      </c>
      <c r="F96" t="s">
        <v>246</v>
      </c>
      <c r="G96">
        <v>950</v>
      </c>
      <c r="H96">
        <v>1900</v>
      </c>
      <c r="I96">
        <v>2</v>
      </c>
      <c r="J96" s="11">
        <v>1185.4000000000001</v>
      </c>
      <c r="K96" s="5">
        <v>2252260</v>
      </c>
      <c r="L96" s="4">
        <v>1185.075</v>
      </c>
      <c r="M96" s="4">
        <v>-617.5000000000864</v>
      </c>
      <c r="N96" s="6">
        <v>608.02683750000006</v>
      </c>
      <c r="O96" s="6">
        <v>-1225.5268375000865</v>
      </c>
      <c r="P96" s="5">
        <v>2251642.5</v>
      </c>
      <c r="Q96" s="5" t="s">
        <v>93</v>
      </c>
      <c r="R96">
        <v>2</v>
      </c>
      <c r="S96">
        <v>1</v>
      </c>
      <c r="T96">
        <v>2</v>
      </c>
      <c r="U96">
        <v>0</v>
      </c>
      <c r="V96">
        <v>900</v>
      </c>
      <c r="W96">
        <v>300</v>
      </c>
      <c r="X96">
        <v>123000</v>
      </c>
      <c r="Y96">
        <v>92500</v>
      </c>
      <c r="Z96" s="7">
        <v>3000000</v>
      </c>
      <c r="AA96">
        <v>2</v>
      </c>
    </row>
    <row r="97" spans="1:27" x14ac:dyDescent="0.45">
      <c r="A97">
        <v>3</v>
      </c>
      <c r="B97" s="2">
        <v>44229</v>
      </c>
      <c r="C97" s="2">
        <v>44230</v>
      </c>
      <c r="D97" s="3" t="s">
        <v>27</v>
      </c>
      <c r="E97" t="s">
        <v>140</v>
      </c>
      <c r="F97" t="s">
        <v>328</v>
      </c>
      <c r="G97">
        <v>1000</v>
      </c>
      <c r="H97">
        <v>2000</v>
      </c>
      <c r="I97">
        <v>2</v>
      </c>
      <c r="J97" s="11">
        <v>1124.45</v>
      </c>
      <c r="K97" s="5">
        <v>2248900</v>
      </c>
      <c r="L97" s="4">
        <v>1130.5</v>
      </c>
      <c r="M97" s="4">
        <v>12099.999999999909</v>
      </c>
      <c r="N97" s="6">
        <v>608.8365</v>
      </c>
      <c r="O97" s="6">
        <v>11491.16349999991</v>
      </c>
      <c r="P97" s="5">
        <v>2261000</v>
      </c>
      <c r="Q97" s="5" t="s">
        <v>93</v>
      </c>
      <c r="R97">
        <v>2</v>
      </c>
      <c r="S97">
        <v>1</v>
      </c>
      <c r="T97">
        <v>1</v>
      </c>
      <c r="U97">
        <v>0</v>
      </c>
      <c r="V97">
        <v>900</v>
      </c>
      <c r="W97">
        <v>300</v>
      </c>
      <c r="X97">
        <v>123000</v>
      </c>
      <c r="Y97">
        <v>92500</v>
      </c>
      <c r="Z97" s="7">
        <v>3000000</v>
      </c>
      <c r="AA97">
        <v>2</v>
      </c>
    </row>
    <row r="98" spans="1:27" x14ac:dyDescent="0.45">
      <c r="A98">
        <v>4</v>
      </c>
      <c r="B98" s="2">
        <v>44229</v>
      </c>
      <c r="C98" s="2">
        <v>44230</v>
      </c>
      <c r="D98" s="3" t="s">
        <v>27</v>
      </c>
      <c r="E98" t="s">
        <v>146</v>
      </c>
      <c r="F98" t="s">
        <v>308</v>
      </c>
      <c r="G98">
        <v>300</v>
      </c>
      <c r="H98">
        <v>600</v>
      </c>
      <c r="I98">
        <v>2</v>
      </c>
      <c r="J98" s="11">
        <v>2735.3</v>
      </c>
      <c r="K98" s="5">
        <v>1641180</v>
      </c>
      <c r="L98" s="4">
        <v>2645.1</v>
      </c>
      <c r="M98" s="4">
        <v>-54120.00000000016</v>
      </c>
      <c r="N98" s="6">
        <v>435.81240000000003</v>
      </c>
      <c r="O98" s="6">
        <v>-54555.812400000163</v>
      </c>
      <c r="P98" s="5">
        <v>1587060</v>
      </c>
      <c r="Q98" s="5" t="s">
        <v>93</v>
      </c>
      <c r="R98">
        <v>1</v>
      </c>
      <c r="S98">
        <v>0</v>
      </c>
      <c r="T98">
        <v>1</v>
      </c>
      <c r="U98">
        <v>0</v>
      </c>
      <c r="V98">
        <v>900</v>
      </c>
      <c r="W98">
        <v>300</v>
      </c>
      <c r="X98">
        <v>122500</v>
      </c>
      <c r="Y98">
        <v>92500</v>
      </c>
      <c r="Z98" s="7">
        <v>3000000</v>
      </c>
      <c r="AA98">
        <v>2</v>
      </c>
    </row>
    <row r="99" spans="1:27" x14ac:dyDescent="0.45">
      <c r="A99">
        <v>5</v>
      </c>
      <c r="B99" s="2">
        <v>44229</v>
      </c>
      <c r="C99" s="2">
        <v>44230</v>
      </c>
      <c r="D99" s="3" t="s">
        <v>27</v>
      </c>
      <c r="E99" t="s">
        <v>151</v>
      </c>
      <c r="F99" t="s">
        <v>329</v>
      </c>
      <c r="G99">
        <v>550</v>
      </c>
      <c r="H99">
        <v>1100</v>
      </c>
      <c r="I99">
        <v>2</v>
      </c>
      <c r="J99" s="11">
        <v>1565</v>
      </c>
      <c r="K99" s="5">
        <v>1721500</v>
      </c>
      <c r="L99" s="4">
        <v>1548.45</v>
      </c>
      <c r="M99" s="4">
        <v>-18204.999999999949</v>
      </c>
      <c r="N99" s="6">
        <v>462.34732500000001</v>
      </c>
      <c r="O99" s="6">
        <v>-18667.347324999948</v>
      </c>
      <c r="P99" s="5">
        <v>1703295</v>
      </c>
      <c r="Q99" s="5" t="s">
        <v>93</v>
      </c>
      <c r="R99">
        <v>1</v>
      </c>
      <c r="S99">
        <v>0</v>
      </c>
      <c r="T99">
        <v>1</v>
      </c>
      <c r="U99">
        <v>0</v>
      </c>
      <c r="V99">
        <v>900</v>
      </c>
      <c r="W99">
        <v>300</v>
      </c>
      <c r="X99">
        <v>122500</v>
      </c>
      <c r="Y99">
        <v>92500</v>
      </c>
      <c r="Z99" s="7">
        <v>3000000</v>
      </c>
      <c r="AA99">
        <v>2</v>
      </c>
    </row>
    <row r="100" spans="1:27" x14ac:dyDescent="0.45">
      <c r="A100">
        <v>6</v>
      </c>
      <c r="B100" s="2">
        <v>44229</v>
      </c>
      <c r="C100" s="2">
        <v>44230</v>
      </c>
      <c r="D100" s="3" t="s">
        <v>27</v>
      </c>
      <c r="E100" t="s">
        <v>53</v>
      </c>
      <c r="F100" t="s">
        <v>214</v>
      </c>
      <c r="G100">
        <v>5700</v>
      </c>
      <c r="H100">
        <v>5700</v>
      </c>
      <c r="I100">
        <v>1</v>
      </c>
      <c r="J100" s="11">
        <v>313.39999999999998</v>
      </c>
      <c r="K100" s="5">
        <v>1786379.9999999998</v>
      </c>
      <c r="L100" s="4">
        <v>332.8</v>
      </c>
      <c r="M100" s="4">
        <v>110580.00000000019</v>
      </c>
      <c r="N100" s="6">
        <v>497.2509</v>
      </c>
      <c r="O100" s="6">
        <v>110082.74910000019</v>
      </c>
      <c r="P100" s="5">
        <v>1896960</v>
      </c>
      <c r="Q100" s="5" t="s">
        <v>93</v>
      </c>
      <c r="R100">
        <v>2</v>
      </c>
      <c r="S100">
        <v>1</v>
      </c>
      <c r="T100">
        <v>2</v>
      </c>
      <c r="U100">
        <v>0</v>
      </c>
      <c r="V100">
        <v>900</v>
      </c>
      <c r="W100">
        <v>300</v>
      </c>
      <c r="X100">
        <v>123000</v>
      </c>
      <c r="Y100">
        <v>92500</v>
      </c>
      <c r="Z100" s="7">
        <v>3000000</v>
      </c>
      <c r="AA100">
        <v>2</v>
      </c>
    </row>
    <row r="101" spans="1:27" x14ac:dyDescent="0.45">
      <c r="A101">
        <v>7</v>
      </c>
      <c r="B101" s="2">
        <v>44229</v>
      </c>
      <c r="C101" s="2">
        <v>44230</v>
      </c>
      <c r="D101" s="3" t="s">
        <v>27</v>
      </c>
      <c r="E101" t="s">
        <v>48</v>
      </c>
      <c r="F101" t="s">
        <v>218</v>
      </c>
      <c r="G101">
        <v>1400</v>
      </c>
      <c r="H101">
        <v>2800</v>
      </c>
      <c r="I101">
        <v>2</v>
      </c>
      <c r="J101" s="11">
        <v>617.70000000000005</v>
      </c>
      <c r="K101" s="5">
        <v>1729560.0000000002</v>
      </c>
      <c r="L101" s="4">
        <v>619.5</v>
      </c>
      <c r="M101" s="4">
        <v>5039.9999999998727</v>
      </c>
      <c r="N101" s="6">
        <v>467.66160000000002</v>
      </c>
      <c r="O101" s="6">
        <v>4572.3383999998723</v>
      </c>
      <c r="P101" s="5">
        <v>1734600</v>
      </c>
      <c r="Q101" s="5" t="s">
        <v>93</v>
      </c>
      <c r="R101">
        <v>2</v>
      </c>
      <c r="S101">
        <v>1</v>
      </c>
      <c r="T101">
        <v>1</v>
      </c>
      <c r="U101">
        <v>0</v>
      </c>
      <c r="V101">
        <v>900</v>
      </c>
      <c r="W101">
        <v>300</v>
      </c>
      <c r="X101">
        <v>123000</v>
      </c>
      <c r="Y101">
        <v>92500</v>
      </c>
      <c r="Z101" s="7">
        <v>3000000</v>
      </c>
      <c r="AA101">
        <v>2</v>
      </c>
    </row>
    <row r="102" spans="1:27" x14ac:dyDescent="0.45">
      <c r="A102">
        <v>8</v>
      </c>
      <c r="B102" s="2">
        <v>44229</v>
      </c>
      <c r="C102" s="2">
        <v>44230</v>
      </c>
      <c r="D102" s="3" t="s">
        <v>27</v>
      </c>
      <c r="E102" t="s">
        <v>60</v>
      </c>
      <c r="F102" t="s">
        <v>234</v>
      </c>
      <c r="G102">
        <v>200</v>
      </c>
      <c r="H102">
        <v>400</v>
      </c>
      <c r="I102">
        <v>2</v>
      </c>
      <c r="J102" s="11">
        <v>6087.05</v>
      </c>
      <c r="K102" s="5">
        <v>2434820</v>
      </c>
      <c r="L102" s="4">
        <v>6162.55</v>
      </c>
      <c r="M102" s="4">
        <v>30200</v>
      </c>
      <c r="N102" s="6">
        <v>661.47839999999997</v>
      </c>
      <c r="O102" s="6">
        <v>29538.5216</v>
      </c>
      <c r="P102" s="5">
        <v>2465020</v>
      </c>
      <c r="Q102" s="5" t="s">
        <v>93</v>
      </c>
      <c r="R102">
        <v>1</v>
      </c>
      <c r="S102">
        <v>0</v>
      </c>
      <c r="T102">
        <v>1</v>
      </c>
      <c r="U102">
        <v>0</v>
      </c>
      <c r="V102">
        <v>900</v>
      </c>
      <c r="W102">
        <v>300</v>
      </c>
      <c r="X102">
        <v>122500</v>
      </c>
      <c r="Y102">
        <v>92500</v>
      </c>
      <c r="Z102" s="7">
        <v>3000000</v>
      </c>
      <c r="AA102">
        <v>2</v>
      </c>
    </row>
    <row r="103" spans="1:27" x14ac:dyDescent="0.45">
      <c r="A103">
        <v>9</v>
      </c>
      <c r="B103" s="2">
        <v>44229</v>
      </c>
      <c r="C103" s="2">
        <v>44230</v>
      </c>
      <c r="D103" s="3" t="s">
        <v>27</v>
      </c>
      <c r="E103" t="s">
        <v>101</v>
      </c>
      <c r="F103" t="s">
        <v>279</v>
      </c>
      <c r="G103">
        <v>1300</v>
      </c>
      <c r="H103">
        <v>3900</v>
      </c>
      <c r="I103">
        <v>3</v>
      </c>
      <c r="J103" s="11">
        <v>561.1</v>
      </c>
      <c r="K103" s="5">
        <v>2188290</v>
      </c>
      <c r="L103" s="4">
        <v>571.20000000000005</v>
      </c>
      <c r="M103" s="4">
        <v>39390.000000000087</v>
      </c>
      <c r="N103" s="6">
        <v>596.15594999999996</v>
      </c>
      <c r="O103" s="6">
        <v>38793.844050000087</v>
      </c>
      <c r="P103" s="5">
        <v>2227680</v>
      </c>
      <c r="Q103" s="5" t="s">
        <v>93</v>
      </c>
      <c r="R103">
        <v>2</v>
      </c>
      <c r="S103">
        <v>1</v>
      </c>
      <c r="T103">
        <v>1</v>
      </c>
      <c r="U103">
        <v>0</v>
      </c>
      <c r="V103">
        <v>900</v>
      </c>
      <c r="W103">
        <v>300</v>
      </c>
      <c r="X103">
        <v>123000</v>
      </c>
      <c r="Y103">
        <v>92500</v>
      </c>
      <c r="Z103" s="7">
        <v>3000000</v>
      </c>
      <c r="AA103">
        <v>2</v>
      </c>
    </row>
    <row r="104" spans="1:27" x14ac:dyDescent="0.45">
      <c r="A104">
        <v>10</v>
      </c>
      <c r="B104" s="2">
        <v>44229</v>
      </c>
      <c r="C104" s="2">
        <v>44230</v>
      </c>
      <c r="D104" s="3" t="s">
        <v>27</v>
      </c>
      <c r="E104" t="s">
        <v>41</v>
      </c>
      <c r="F104" t="s">
        <v>249</v>
      </c>
      <c r="G104">
        <v>3000</v>
      </c>
      <c r="H104">
        <v>9000</v>
      </c>
      <c r="I104">
        <v>3</v>
      </c>
      <c r="J104" s="11">
        <v>248.3</v>
      </c>
      <c r="K104" s="5">
        <v>2234700</v>
      </c>
      <c r="L104" s="4">
        <v>248</v>
      </c>
      <c r="M104" s="4">
        <v>-2700.0000000001023</v>
      </c>
      <c r="N104" s="6">
        <v>603.00450000000001</v>
      </c>
      <c r="O104" s="6">
        <v>-3303.0045000001023</v>
      </c>
      <c r="P104" s="5">
        <v>2232000</v>
      </c>
      <c r="Q104" s="5" t="s">
        <v>93</v>
      </c>
      <c r="R104">
        <v>1</v>
      </c>
      <c r="S104">
        <v>0</v>
      </c>
      <c r="T104">
        <v>1</v>
      </c>
      <c r="U104">
        <v>0</v>
      </c>
      <c r="V104">
        <v>900</v>
      </c>
      <c r="W104">
        <v>300</v>
      </c>
      <c r="X104">
        <v>122500</v>
      </c>
      <c r="Y104">
        <v>92500</v>
      </c>
      <c r="Z104" s="7">
        <v>3000000</v>
      </c>
      <c r="AA104">
        <v>2</v>
      </c>
    </row>
    <row r="105" spans="1:27" x14ac:dyDescent="0.45">
      <c r="A105">
        <v>1</v>
      </c>
      <c r="B105" s="2">
        <v>44230</v>
      </c>
      <c r="C105" s="2">
        <v>44231</v>
      </c>
      <c r="D105" s="3" t="s">
        <v>27</v>
      </c>
      <c r="E105" t="s">
        <v>115</v>
      </c>
      <c r="F105" t="s">
        <v>271</v>
      </c>
      <c r="G105">
        <v>1300</v>
      </c>
      <c r="H105">
        <v>2600</v>
      </c>
      <c r="I105">
        <v>2</v>
      </c>
      <c r="J105" s="11">
        <v>869.15</v>
      </c>
      <c r="K105" s="5">
        <v>2259790</v>
      </c>
      <c r="L105" s="4">
        <v>846.72500000000002</v>
      </c>
      <c r="M105" s="4">
        <v>-58304.999999999884</v>
      </c>
      <c r="N105" s="6">
        <v>602.27212499999996</v>
      </c>
      <c r="O105" s="6">
        <v>-58907.272124999887</v>
      </c>
      <c r="P105" s="5">
        <v>2201485</v>
      </c>
      <c r="Q105" s="5" t="s">
        <v>93</v>
      </c>
      <c r="R105">
        <v>1</v>
      </c>
      <c r="S105">
        <v>0</v>
      </c>
      <c r="T105">
        <v>2</v>
      </c>
      <c r="U105">
        <v>0</v>
      </c>
      <c r="V105">
        <v>900</v>
      </c>
      <c r="W105">
        <v>300</v>
      </c>
      <c r="X105">
        <v>122500</v>
      </c>
      <c r="Y105">
        <v>92500</v>
      </c>
      <c r="Z105" s="7">
        <v>3000000</v>
      </c>
      <c r="AA105">
        <v>2</v>
      </c>
    </row>
    <row r="106" spans="1:27" x14ac:dyDescent="0.45">
      <c r="A106">
        <v>2</v>
      </c>
      <c r="B106" s="2">
        <v>44230</v>
      </c>
      <c r="C106" s="2">
        <v>44231</v>
      </c>
      <c r="D106" s="3" t="s">
        <v>27</v>
      </c>
      <c r="E106" t="s">
        <v>71</v>
      </c>
      <c r="F106" t="s">
        <v>209</v>
      </c>
      <c r="G106">
        <v>22500</v>
      </c>
      <c r="H106">
        <v>67500</v>
      </c>
      <c r="I106">
        <v>3</v>
      </c>
      <c r="J106" s="11">
        <v>27</v>
      </c>
      <c r="K106" s="5">
        <v>1822500</v>
      </c>
      <c r="L106" s="4">
        <v>26.45</v>
      </c>
      <c r="M106" s="4">
        <v>-37125.000000000051</v>
      </c>
      <c r="N106" s="6">
        <v>487.06312500000001</v>
      </c>
      <c r="O106" s="6">
        <v>-37612.063125000052</v>
      </c>
      <c r="P106" s="5">
        <v>1785375</v>
      </c>
      <c r="Q106" s="5" t="s">
        <v>93</v>
      </c>
      <c r="R106">
        <v>1</v>
      </c>
      <c r="S106">
        <v>0</v>
      </c>
      <c r="T106">
        <v>1</v>
      </c>
      <c r="U106">
        <v>0</v>
      </c>
      <c r="V106">
        <v>900</v>
      </c>
      <c r="W106">
        <v>300</v>
      </c>
      <c r="X106">
        <v>122500</v>
      </c>
      <c r="Y106">
        <v>92500</v>
      </c>
      <c r="Z106" s="7">
        <v>3000000</v>
      </c>
      <c r="AA106">
        <v>2</v>
      </c>
    </row>
    <row r="107" spans="1:27" x14ac:dyDescent="0.45">
      <c r="A107">
        <v>3</v>
      </c>
      <c r="B107" s="2">
        <v>44230</v>
      </c>
      <c r="C107" s="2">
        <v>44231</v>
      </c>
      <c r="D107" s="3" t="s">
        <v>27</v>
      </c>
      <c r="E107" t="s">
        <v>158</v>
      </c>
      <c r="F107" t="s">
        <v>336</v>
      </c>
      <c r="G107">
        <v>425</v>
      </c>
      <c r="H107">
        <v>1275</v>
      </c>
      <c r="I107">
        <v>3</v>
      </c>
      <c r="J107" s="11">
        <v>1457.05</v>
      </c>
      <c r="K107" s="5">
        <v>1857738.75</v>
      </c>
      <c r="L107" s="4">
        <v>1430.03333332999</v>
      </c>
      <c r="M107" s="4">
        <v>-34446.250004262693</v>
      </c>
      <c r="N107" s="6">
        <v>496.93921874942453</v>
      </c>
      <c r="O107" s="6">
        <v>-34943.189223012116</v>
      </c>
      <c r="P107" s="5">
        <v>1823292.4999957373</v>
      </c>
      <c r="Q107" s="5" t="s">
        <v>93</v>
      </c>
      <c r="R107">
        <v>2</v>
      </c>
      <c r="S107">
        <v>2</v>
      </c>
      <c r="T107">
        <v>2</v>
      </c>
      <c r="U107">
        <v>0</v>
      </c>
      <c r="V107">
        <v>900</v>
      </c>
      <c r="W107">
        <v>300</v>
      </c>
      <c r="X107">
        <v>123500</v>
      </c>
      <c r="Y107">
        <v>92500</v>
      </c>
      <c r="Z107" s="7">
        <v>3000000</v>
      </c>
      <c r="AA107">
        <v>2</v>
      </c>
    </row>
    <row r="108" spans="1:27" x14ac:dyDescent="0.45">
      <c r="A108">
        <v>4</v>
      </c>
      <c r="B108" s="2">
        <v>44230</v>
      </c>
      <c r="C108" s="2">
        <v>44231</v>
      </c>
      <c r="D108" s="3" t="s">
        <v>27</v>
      </c>
      <c r="E108" t="s">
        <v>58</v>
      </c>
      <c r="F108" t="s">
        <v>270</v>
      </c>
      <c r="G108">
        <v>900</v>
      </c>
      <c r="H108">
        <v>1800</v>
      </c>
      <c r="I108">
        <v>2</v>
      </c>
      <c r="J108" s="11">
        <v>1059.95</v>
      </c>
      <c r="K108" s="5">
        <v>1907910</v>
      </c>
      <c r="L108" s="4">
        <v>1032.3499999999999</v>
      </c>
      <c r="M108" s="4">
        <v>-49680.000000000247</v>
      </c>
      <c r="N108" s="6">
        <v>508.4289</v>
      </c>
      <c r="O108" s="6">
        <v>-50188.428900000246</v>
      </c>
      <c r="P108" s="5">
        <v>1858229.9999999998</v>
      </c>
      <c r="Q108" s="5" t="s">
        <v>93</v>
      </c>
      <c r="R108">
        <v>1</v>
      </c>
      <c r="S108">
        <v>0</v>
      </c>
      <c r="T108">
        <v>1</v>
      </c>
      <c r="U108">
        <v>0</v>
      </c>
      <c r="V108">
        <v>900</v>
      </c>
      <c r="W108">
        <v>300</v>
      </c>
      <c r="X108">
        <v>122500</v>
      </c>
      <c r="Y108">
        <v>92500</v>
      </c>
      <c r="Z108" s="7">
        <v>3000000</v>
      </c>
      <c r="AA108">
        <v>2</v>
      </c>
    </row>
    <row r="109" spans="1:27" x14ac:dyDescent="0.45">
      <c r="A109">
        <v>5</v>
      </c>
      <c r="B109" s="2">
        <v>44230</v>
      </c>
      <c r="C109" s="2">
        <v>44231</v>
      </c>
      <c r="D109" s="3" t="s">
        <v>27</v>
      </c>
      <c r="E109" t="s">
        <v>139</v>
      </c>
      <c r="F109" t="s">
        <v>305</v>
      </c>
      <c r="G109">
        <v>1400</v>
      </c>
      <c r="H109">
        <v>2800</v>
      </c>
      <c r="I109">
        <v>2</v>
      </c>
      <c r="J109" s="11">
        <v>856.3</v>
      </c>
      <c r="K109" s="5">
        <v>2397640</v>
      </c>
      <c r="L109" s="4">
        <v>869.3</v>
      </c>
      <c r="M109" s="4">
        <v>36400</v>
      </c>
      <c r="N109" s="6">
        <v>652.27679999999998</v>
      </c>
      <c r="O109" s="6">
        <v>35747.7232</v>
      </c>
      <c r="P109" s="5">
        <v>2434040</v>
      </c>
      <c r="Q109" s="5" t="s">
        <v>93</v>
      </c>
      <c r="R109">
        <v>2</v>
      </c>
      <c r="S109">
        <v>1</v>
      </c>
      <c r="T109">
        <v>1</v>
      </c>
      <c r="U109">
        <v>0</v>
      </c>
      <c r="V109">
        <v>900</v>
      </c>
      <c r="W109">
        <v>300</v>
      </c>
      <c r="X109">
        <v>123000</v>
      </c>
      <c r="Y109">
        <v>92500</v>
      </c>
      <c r="Z109" s="7">
        <v>3000000</v>
      </c>
      <c r="AA109">
        <v>2</v>
      </c>
    </row>
    <row r="110" spans="1:27" x14ac:dyDescent="0.45">
      <c r="A110">
        <v>6</v>
      </c>
      <c r="B110" s="2">
        <v>44230</v>
      </c>
      <c r="C110" s="2">
        <v>44231</v>
      </c>
      <c r="D110" s="3" t="s">
        <v>27</v>
      </c>
      <c r="E110" t="s">
        <v>42</v>
      </c>
      <c r="F110" t="s">
        <v>287</v>
      </c>
      <c r="G110">
        <v>4000</v>
      </c>
      <c r="H110">
        <v>8000</v>
      </c>
      <c r="I110">
        <v>2</v>
      </c>
      <c r="J110" s="11">
        <v>205.15</v>
      </c>
      <c r="K110" s="5">
        <v>1641200</v>
      </c>
      <c r="L110" s="4">
        <v>206.3</v>
      </c>
      <c r="M110" s="4">
        <v>9200.0000000000455</v>
      </c>
      <c r="N110" s="6">
        <v>444.36599999999999</v>
      </c>
      <c r="O110" s="6">
        <v>8755.6340000000455</v>
      </c>
      <c r="P110" s="5">
        <v>1650400</v>
      </c>
      <c r="Q110" s="5" t="s">
        <v>93</v>
      </c>
      <c r="R110">
        <v>1</v>
      </c>
      <c r="S110">
        <v>0</v>
      </c>
      <c r="T110">
        <v>1</v>
      </c>
      <c r="U110">
        <v>0</v>
      </c>
      <c r="V110">
        <v>900</v>
      </c>
      <c r="W110">
        <v>300</v>
      </c>
      <c r="X110">
        <v>122500</v>
      </c>
      <c r="Y110">
        <v>92500</v>
      </c>
      <c r="Z110" s="7">
        <v>3000000</v>
      </c>
      <c r="AA110">
        <v>2</v>
      </c>
    </row>
    <row r="111" spans="1:27" x14ac:dyDescent="0.45">
      <c r="A111">
        <v>7</v>
      </c>
      <c r="B111" s="2">
        <v>44230</v>
      </c>
      <c r="C111" s="2">
        <v>44231</v>
      </c>
      <c r="D111" s="3" t="s">
        <v>27</v>
      </c>
      <c r="E111" t="s">
        <v>52</v>
      </c>
      <c r="F111" t="s">
        <v>248</v>
      </c>
      <c r="G111">
        <v>2900</v>
      </c>
      <c r="H111">
        <v>8700</v>
      </c>
      <c r="I111">
        <v>3</v>
      </c>
      <c r="J111" s="11">
        <v>256.95</v>
      </c>
      <c r="K111" s="5">
        <v>2235465</v>
      </c>
      <c r="L111" s="4">
        <v>255.45</v>
      </c>
      <c r="M111" s="4">
        <v>-13050</v>
      </c>
      <c r="N111" s="6">
        <v>601.81380000000001</v>
      </c>
      <c r="O111" s="6">
        <v>-13651.8138</v>
      </c>
      <c r="P111" s="5">
        <v>2222415</v>
      </c>
      <c r="Q111" s="5" t="s">
        <v>93</v>
      </c>
      <c r="R111">
        <v>1</v>
      </c>
      <c r="S111">
        <v>0</v>
      </c>
      <c r="T111">
        <v>1</v>
      </c>
      <c r="U111">
        <v>0</v>
      </c>
      <c r="V111">
        <v>900</v>
      </c>
      <c r="W111">
        <v>300</v>
      </c>
      <c r="X111">
        <v>122500</v>
      </c>
      <c r="Y111">
        <v>92500</v>
      </c>
      <c r="Z111" s="7">
        <v>3000000</v>
      </c>
      <c r="AA111">
        <v>2</v>
      </c>
    </row>
    <row r="112" spans="1:27" x14ac:dyDescent="0.45">
      <c r="A112">
        <v>8</v>
      </c>
      <c r="B112" s="2">
        <v>44230</v>
      </c>
      <c r="C112" s="2">
        <v>44231</v>
      </c>
      <c r="D112" s="3" t="s">
        <v>27</v>
      </c>
      <c r="E112" t="s">
        <v>55</v>
      </c>
      <c r="F112" t="s">
        <v>238</v>
      </c>
      <c r="G112">
        <v>800</v>
      </c>
      <c r="H112">
        <v>1600</v>
      </c>
      <c r="I112">
        <v>2</v>
      </c>
      <c r="J112" s="11">
        <v>1449.55</v>
      </c>
      <c r="K112" s="5">
        <v>2319280</v>
      </c>
      <c r="L112" s="4">
        <v>1437.25</v>
      </c>
      <c r="M112" s="4">
        <v>-19679.999999999927</v>
      </c>
      <c r="N112" s="6">
        <v>623.54880000000003</v>
      </c>
      <c r="O112" s="6">
        <v>-20303.548799999928</v>
      </c>
      <c r="P112" s="5">
        <v>2299600</v>
      </c>
      <c r="Q112" s="5" t="s">
        <v>93</v>
      </c>
      <c r="R112">
        <v>1</v>
      </c>
      <c r="S112">
        <v>0</v>
      </c>
      <c r="T112">
        <v>1</v>
      </c>
      <c r="U112">
        <v>0</v>
      </c>
      <c r="V112">
        <v>900</v>
      </c>
      <c r="W112">
        <v>300</v>
      </c>
      <c r="X112">
        <v>122500</v>
      </c>
      <c r="Y112">
        <v>92500</v>
      </c>
      <c r="Z112" s="7">
        <v>3000000</v>
      </c>
      <c r="AA112">
        <v>2</v>
      </c>
    </row>
    <row r="113" spans="1:27" x14ac:dyDescent="0.45">
      <c r="A113">
        <v>9</v>
      </c>
      <c r="B113" s="2">
        <v>44230</v>
      </c>
      <c r="C113" s="2">
        <v>44231</v>
      </c>
      <c r="D113" s="3" t="s">
        <v>27</v>
      </c>
      <c r="E113" t="s">
        <v>116</v>
      </c>
      <c r="F113" t="s">
        <v>253</v>
      </c>
      <c r="G113">
        <v>1400</v>
      </c>
      <c r="H113">
        <v>2800</v>
      </c>
      <c r="I113">
        <v>2</v>
      </c>
      <c r="J113" s="11">
        <v>641.35</v>
      </c>
      <c r="K113" s="5">
        <v>1795780</v>
      </c>
      <c r="L113" s="4">
        <v>622.72500000000002</v>
      </c>
      <c r="M113" s="4">
        <v>-52150</v>
      </c>
      <c r="N113" s="6">
        <v>477.82035000000002</v>
      </c>
      <c r="O113" s="6">
        <v>-52627.820350000002</v>
      </c>
      <c r="P113" s="5">
        <v>1743630</v>
      </c>
      <c r="Q113" s="5" t="s">
        <v>93</v>
      </c>
      <c r="R113">
        <v>1</v>
      </c>
      <c r="S113">
        <v>0</v>
      </c>
      <c r="T113">
        <v>2</v>
      </c>
      <c r="U113">
        <v>0</v>
      </c>
      <c r="V113">
        <v>900</v>
      </c>
      <c r="W113">
        <v>300</v>
      </c>
      <c r="X113">
        <v>122500</v>
      </c>
      <c r="Y113">
        <v>92500</v>
      </c>
      <c r="Z113" s="7">
        <v>3000000</v>
      </c>
      <c r="AA113">
        <v>2</v>
      </c>
    </row>
    <row r="114" spans="1:27" x14ac:dyDescent="0.45">
      <c r="A114">
        <v>10</v>
      </c>
      <c r="B114" s="2">
        <v>44230</v>
      </c>
      <c r="C114" s="2">
        <v>44231</v>
      </c>
      <c r="D114" s="3" t="s">
        <v>27</v>
      </c>
      <c r="E114" t="s">
        <v>54</v>
      </c>
      <c r="F114" t="s">
        <v>261</v>
      </c>
      <c r="G114">
        <v>250</v>
      </c>
      <c r="H114">
        <v>750</v>
      </c>
      <c r="I114">
        <v>3</v>
      </c>
      <c r="J114" s="11">
        <v>2697.15</v>
      </c>
      <c r="K114" s="5">
        <v>2022862.5</v>
      </c>
      <c r="L114" s="4">
        <v>2641.1</v>
      </c>
      <c r="M114" s="4">
        <v>-42037.500000000138</v>
      </c>
      <c r="N114" s="6">
        <v>540.49781250000001</v>
      </c>
      <c r="O114" s="6">
        <v>-42577.997812500136</v>
      </c>
      <c r="P114" s="5">
        <v>1980825</v>
      </c>
      <c r="Q114" s="5" t="s">
        <v>93</v>
      </c>
      <c r="R114">
        <v>1</v>
      </c>
      <c r="S114">
        <v>0</v>
      </c>
      <c r="T114">
        <v>2</v>
      </c>
      <c r="U114">
        <v>0</v>
      </c>
      <c r="V114">
        <v>900</v>
      </c>
      <c r="W114">
        <v>300</v>
      </c>
      <c r="X114">
        <v>122500</v>
      </c>
      <c r="Y114">
        <v>92500</v>
      </c>
      <c r="Z114" s="7">
        <v>3000000</v>
      </c>
      <c r="AA114">
        <v>2</v>
      </c>
    </row>
    <row r="115" spans="1:27" x14ac:dyDescent="0.45">
      <c r="A115">
        <v>1</v>
      </c>
      <c r="B115" s="2">
        <v>44231</v>
      </c>
      <c r="C115" s="2">
        <v>44232</v>
      </c>
      <c r="D115" s="3" t="s">
        <v>27</v>
      </c>
      <c r="E115" t="s">
        <v>63</v>
      </c>
      <c r="F115" t="s">
        <v>223</v>
      </c>
      <c r="G115">
        <v>2000</v>
      </c>
      <c r="H115">
        <v>4000</v>
      </c>
      <c r="I115">
        <v>2</v>
      </c>
      <c r="J115" s="11">
        <v>606.95000000000005</v>
      </c>
      <c r="K115" s="5">
        <v>2427800</v>
      </c>
      <c r="L115" s="4">
        <v>590.65</v>
      </c>
      <c r="M115" s="4">
        <v>-65200.000000000276</v>
      </c>
      <c r="N115" s="6">
        <v>646.70400000000006</v>
      </c>
      <c r="O115" s="6">
        <v>-65846.704000000274</v>
      </c>
      <c r="P115" s="5">
        <v>2362600</v>
      </c>
      <c r="Q115" s="5" t="s">
        <v>93</v>
      </c>
      <c r="R115">
        <v>1</v>
      </c>
      <c r="S115">
        <v>0</v>
      </c>
      <c r="T115">
        <v>1</v>
      </c>
      <c r="U115">
        <v>0</v>
      </c>
      <c r="V115">
        <v>900</v>
      </c>
      <c r="W115">
        <v>300</v>
      </c>
      <c r="X115">
        <v>122500</v>
      </c>
      <c r="Y115">
        <v>92500</v>
      </c>
      <c r="Z115" s="7">
        <v>3000000</v>
      </c>
      <c r="AA115">
        <v>2</v>
      </c>
    </row>
    <row r="116" spans="1:27" x14ac:dyDescent="0.45">
      <c r="A116">
        <v>2</v>
      </c>
      <c r="B116" s="2">
        <v>44231</v>
      </c>
      <c r="C116" s="2">
        <v>44232</v>
      </c>
      <c r="D116" s="3" t="s">
        <v>27</v>
      </c>
      <c r="E116" t="s">
        <v>95</v>
      </c>
      <c r="F116" t="s">
        <v>217</v>
      </c>
      <c r="G116">
        <v>400</v>
      </c>
      <c r="H116">
        <v>1200</v>
      </c>
      <c r="I116">
        <v>3</v>
      </c>
      <c r="J116" s="11">
        <v>1807.25</v>
      </c>
      <c r="K116" s="5">
        <v>2168700</v>
      </c>
      <c r="L116" s="4">
        <v>1792.78333332999</v>
      </c>
      <c r="M116" s="4">
        <v>-17360.000004011999</v>
      </c>
      <c r="N116" s="6">
        <v>583.20539999945834</v>
      </c>
      <c r="O116" s="6">
        <v>-17943.205404011456</v>
      </c>
      <c r="P116" s="5">
        <v>2151339.9999959879</v>
      </c>
      <c r="Q116" s="5" t="s">
        <v>93</v>
      </c>
      <c r="R116">
        <v>1</v>
      </c>
      <c r="S116">
        <v>0</v>
      </c>
      <c r="T116">
        <v>2</v>
      </c>
      <c r="U116">
        <v>0</v>
      </c>
      <c r="V116">
        <v>900</v>
      </c>
      <c r="W116">
        <v>300</v>
      </c>
      <c r="X116">
        <v>122500</v>
      </c>
      <c r="Y116">
        <v>92500</v>
      </c>
      <c r="Z116" s="7">
        <v>3000000</v>
      </c>
      <c r="AA116">
        <v>2</v>
      </c>
    </row>
    <row r="117" spans="1:27" x14ac:dyDescent="0.45">
      <c r="A117">
        <v>3</v>
      </c>
      <c r="B117" s="2">
        <v>44231</v>
      </c>
      <c r="C117" s="2">
        <v>44232</v>
      </c>
      <c r="D117" s="3" t="s">
        <v>27</v>
      </c>
      <c r="E117" t="s">
        <v>47</v>
      </c>
      <c r="F117" t="s">
        <v>319</v>
      </c>
      <c r="G117">
        <v>21000</v>
      </c>
      <c r="H117">
        <v>42000</v>
      </c>
      <c r="I117">
        <v>2</v>
      </c>
      <c r="J117" s="11">
        <v>41.6</v>
      </c>
      <c r="K117" s="5">
        <v>1747200</v>
      </c>
      <c r="L117" s="4">
        <v>42.7</v>
      </c>
      <c r="M117" s="4">
        <v>46200.000000000058</v>
      </c>
      <c r="N117" s="6">
        <v>477.98099999999999</v>
      </c>
      <c r="O117" s="6">
        <v>45722.019000000058</v>
      </c>
      <c r="P117" s="5">
        <v>1793400.0000000002</v>
      </c>
      <c r="Q117" s="5" t="s">
        <v>93</v>
      </c>
      <c r="R117">
        <v>2</v>
      </c>
      <c r="S117">
        <v>1</v>
      </c>
      <c r="T117">
        <v>1</v>
      </c>
      <c r="U117">
        <v>0</v>
      </c>
      <c r="V117">
        <v>900</v>
      </c>
      <c r="W117">
        <v>300</v>
      </c>
      <c r="X117">
        <v>123000</v>
      </c>
      <c r="Y117">
        <v>92500</v>
      </c>
      <c r="Z117" s="7">
        <v>3000000</v>
      </c>
      <c r="AA117">
        <v>2</v>
      </c>
    </row>
    <row r="118" spans="1:27" x14ac:dyDescent="0.45">
      <c r="A118">
        <v>4</v>
      </c>
      <c r="B118" s="2">
        <v>44231</v>
      </c>
      <c r="C118" s="2">
        <v>44232</v>
      </c>
      <c r="D118" s="3" t="s">
        <v>27</v>
      </c>
      <c r="E118" t="s">
        <v>124</v>
      </c>
      <c r="F118" t="s">
        <v>288</v>
      </c>
      <c r="G118">
        <v>5400</v>
      </c>
      <c r="H118">
        <v>10800</v>
      </c>
      <c r="I118">
        <v>2</v>
      </c>
      <c r="J118" s="11">
        <v>162.05000000000001</v>
      </c>
      <c r="K118" s="5">
        <v>1750140.0000000002</v>
      </c>
      <c r="L118" s="4">
        <v>169.35</v>
      </c>
      <c r="M118" s="4">
        <v>78839.999999999811</v>
      </c>
      <c r="N118" s="6">
        <v>483.18119999999999</v>
      </c>
      <c r="O118" s="6">
        <v>78356.818799999804</v>
      </c>
      <c r="P118" s="5">
        <v>1828980</v>
      </c>
      <c r="Q118" s="5" t="s">
        <v>93</v>
      </c>
      <c r="R118">
        <v>1</v>
      </c>
      <c r="S118">
        <v>0</v>
      </c>
      <c r="T118">
        <v>2</v>
      </c>
      <c r="U118">
        <v>0</v>
      </c>
      <c r="V118">
        <v>900</v>
      </c>
      <c r="W118">
        <v>300</v>
      </c>
      <c r="X118">
        <v>122500</v>
      </c>
      <c r="Y118">
        <v>92500</v>
      </c>
      <c r="Z118" s="7">
        <v>3000000</v>
      </c>
      <c r="AA118">
        <v>2</v>
      </c>
    </row>
    <row r="119" spans="1:27" x14ac:dyDescent="0.45">
      <c r="A119">
        <v>5</v>
      </c>
      <c r="B119" s="2">
        <v>44231</v>
      </c>
      <c r="C119" s="2">
        <v>44232</v>
      </c>
      <c r="D119" s="3" t="s">
        <v>27</v>
      </c>
      <c r="E119" t="s">
        <v>70</v>
      </c>
      <c r="F119" t="s">
        <v>236</v>
      </c>
      <c r="G119">
        <v>4200</v>
      </c>
      <c r="H119">
        <v>12600</v>
      </c>
      <c r="I119">
        <v>3</v>
      </c>
      <c r="J119" s="11">
        <v>143.30000000000001</v>
      </c>
      <c r="K119" s="5">
        <v>1805580.0000000002</v>
      </c>
      <c r="L119" s="4">
        <v>141.69999999999999</v>
      </c>
      <c r="M119" s="4">
        <v>-20160.000000000287</v>
      </c>
      <c r="N119" s="6">
        <v>484.78500000000003</v>
      </c>
      <c r="O119" s="6">
        <v>-20644.785000000287</v>
      </c>
      <c r="P119" s="5">
        <v>1785419.9999999998</v>
      </c>
      <c r="Q119" s="5" t="s">
        <v>93</v>
      </c>
      <c r="R119">
        <v>1</v>
      </c>
      <c r="S119">
        <v>0</v>
      </c>
      <c r="T119">
        <v>1</v>
      </c>
      <c r="U119">
        <v>0</v>
      </c>
      <c r="V119">
        <v>900</v>
      </c>
      <c r="W119">
        <v>300</v>
      </c>
      <c r="X119">
        <v>122500</v>
      </c>
      <c r="Y119">
        <v>92500</v>
      </c>
      <c r="Z119" s="7">
        <v>3000000</v>
      </c>
      <c r="AA119">
        <v>2</v>
      </c>
    </row>
    <row r="120" spans="1:27" x14ac:dyDescent="0.45">
      <c r="A120">
        <v>6</v>
      </c>
      <c r="B120" s="2">
        <v>44231</v>
      </c>
      <c r="C120" s="2">
        <v>44232</v>
      </c>
      <c r="D120" s="3" t="s">
        <v>27</v>
      </c>
      <c r="E120" t="s">
        <v>90</v>
      </c>
      <c r="F120" t="s">
        <v>299</v>
      </c>
      <c r="G120">
        <v>3300</v>
      </c>
      <c r="H120">
        <v>6600</v>
      </c>
      <c r="I120">
        <v>2</v>
      </c>
      <c r="J120" s="11">
        <v>306.60000000000002</v>
      </c>
      <c r="K120" s="5">
        <v>2023560.0000000002</v>
      </c>
      <c r="L120" s="4">
        <v>306.14999999999998</v>
      </c>
      <c r="M120" s="4">
        <v>-2970.0000000003001</v>
      </c>
      <c r="N120" s="6">
        <v>545.96024999999997</v>
      </c>
      <c r="O120" s="6">
        <v>-3515.9602500003002</v>
      </c>
      <c r="P120" s="5">
        <v>2020589.9999999998</v>
      </c>
      <c r="Q120" s="5" t="s">
        <v>93</v>
      </c>
      <c r="R120">
        <v>1</v>
      </c>
      <c r="S120">
        <v>0</v>
      </c>
      <c r="T120">
        <v>1</v>
      </c>
      <c r="U120">
        <v>0</v>
      </c>
      <c r="V120">
        <v>900</v>
      </c>
      <c r="W120">
        <v>300</v>
      </c>
      <c r="X120">
        <v>122500</v>
      </c>
      <c r="Y120">
        <v>92500</v>
      </c>
      <c r="Z120" s="7">
        <v>3000000</v>
      </c>
      <c r="AA120">
        <v>2</v>
      </c>
    </row>
    <row r="121" spans="1:27" x14ac:dyDescent="0.45">
      <c r="A121">
        <v>7</v>
      </c>
      <c r="B121" s="2">
        <v>44231</v>
      </c>
      <c r="C121" s="2">
        <v>44232</v>
      </c>
      <c r="D121" s="3" t="s">
        <v>27</v>
      </c>
      <c r="E121" t="s">
        <v>78</v>
      </c>
      <c r="F121" t="s">
        <v>273</v>
      </c>
      <c r="G121">
        <v>250</v>
      </c>
      <c r="H121">
        <v>750</v>
      </c>
      <c r="I121">
        <v>3</v>
      </c>
      <c r="J121" s="11">
        <v>2853.45</v>
      </c>
      <c r="K121" s="5">
        <v>2140087.5</v>
      </c>
      <c r="L121" s="4">
        <v>2836.25</v>
      </c>
      <c r="M121" s="4">
        <v>-12899.999999999864</v>
      </c>
      <c r="N121" s="6">
        <v>576.08212500000002</v>
      </c>
      <c r="O121" s="6">
        <v>-13476.082124999864</v>
      </c>
      <c r="P121" s="5">
        <v>2127187.5</v>
      </c>
      <c r="Q121" s="5" t="s">
        <v>93</v>
      </c>
      <c r="R121">
        <v>1</v>
      </c>
      <c r="S121">
        <v>0</v>
      </c>
      <c r="T121">
        <v>1</v>
      </c>
      <c r="U121">
        <v>0</v>
      </c>
      <c r="V121">
        <v>900</v>
      </c>
      <c r="W121">
        <v>300</v>
      </c>
      <c r="X121">
        <v>122500</v>
      </c>
      <c r="Y121">
        <v>92500</v>
      </c>
      <c r="Z121" s="7">
        <v>3000000</v>
      </c>
      <c r="AA121">
        <v>2</v>
      </c>
    </row>
    <row r="122" spans="1:27" x14ac:dyDescent="0.45">
      <c r="A122">
        <v>8</v>
      </c>
      <c r="B122" s="2">
        <v>44231</v>
      </c>
      <c r="C122" s="2">
        <v>44232</v>
      </c>
      <c r="D122" s="3" t="s">
        <v>27</v>
      </c>
      <c r="E122" t="s">
        <v>49</v>
      </c>
      <c r="F122" t="s">
        <v>264</v>
      </c>
      <c r="G122">
        <v>6000</v>
      </c>
      <c r="H122">
        <v>12000</v>
      </c>
      <c r="I122">
        <v>2</v>
      </c>
      <c r="J122" s="11">
        <v>182.95</v>
      </c>
      <c r="K122" s="5">
        <v>2195400</v>
      </c>
      <c r="L122" s="4">
        <v>181.375</v>
      </c>
      <c r="M122" s="4">
        <v>-18899.999999999862</v>
      </c>
      <c r="N122" s="6">
        <v>590.20650000000001</v>
      </c>
      <c r="O122" s="6">
        <v>-19490.206499999862</v>
      </c>
      <c r="P122" s="5">
        <v>2176500</v>
      </c>
      <c r="Q122" s="5" t="s">
        <v>93</v>
      </c>
      <c r="R122">
        <v>1</v>
      </c>
      <c r="S122">
        <v>0</v>
      </c>
      <c r="T122">
        <v>2</v>
      </c>
      <c r="U122">
        <v>0</v>
      </c>
      <c r="V122">
        <v>900</v>
      </c>
      <c r="W122">
        <v>300</v>
      </c>
      <c r="X122">
        <v>122500</v>
      </c>
      <c r="Y122">
        <v>92500</v>
      </c>
      <c r="Z122" s="7">
        <v>3000000</v>
      </c>
      <c r="AA122">
        <v>2</v>
      </c>
    </row>
    <row r="123" spans="1:27" x14ac:dyDescent="0.45">
      <c r="A123">
        <v>9</v>
      </c>
      <c r="B123" s="2">
        <v>44231</v>
      </c>
      <c r="C123" s="2">
        <v>44232</v>
      </c>
      <c r="D123" s="3" t="s">
        <v>27</v>
      </c>
      <c r="E123" t="s">
        <v>129</v>
      </c>
      <c r="F123" t="s">
        <v>293</v>
      </c>
      <c r="G123">
        <v>7700</v>
      </c>
      <c r="H123">
        <v>23100</v>
      </c>
      <c r="I123">
        <v>3</v>
      </c>
      <c r="J123" s="11">
        <v>98.8</v>
      </c>
      <c r="K123" s="5">
        <v>2282280</v>
      </c>
      <c r="L123" s="4">
        <v>98.55</v>
      </c>
      <c r="M123" s="4">
        <v>-5775</v>
      </c>
      <c r="N123" s="6">
        <v>615.43597499999998</v>
      </c>
      <c r="O123" s="6">
        <v>-6390.4359750000003</v>
      </c>
      <c r="P123" s="5">
        <v>2276505</v>
      </c>
      <c r="Q123" s="5" t="s">
        <v>93</v>
      </c>
      <c r="R123">
        <v>2</v>
      </c>
      <c r="S123">
        <v>1</v>
      </c>
      <c r="T123">
        <v>1</v>
      </c>
      <c r="U123">
        <v>0</v>
      </c>
      <c r="V123">
        <v>900</v>
      </c>
      <c r="W123">
        <v>300</v>
      </c>
      <c r="X123">
        <v>123000</v>
      </c>
      <c r="Y123">
        <v>92500</v>
      </c>
      <c r="Z123" s="7">
        <v>3000000</v>
      </c>
      <c r="AA123">
        <v>2</v>
      </c>
    </row>
    <row r="124" spans="1:27" x14ac:dyDescent="0.45">
      <c r="A124">
        <v>10</v>
      </c>
      <c r="B124" s="2">
        <v>44231</v>
      </c>
      <c r="C124" s="2">
        <v>44232</v>
      </c>
      <c r="D124" s="3" t="s">
        <v>27</v>
      </c>
      <c r="E124" t="s">
        <v>77</v>
      </c>
      <c r="F124" t="s">
        <v>281</v>
      </c>
      <c r="G124">
        <v>13500</v>
      </c>
      <c r="H124">
        <v>27000</v>
      </c>
      <c r="I124">
        <v>2</v>
      </c>
      <c r="J124" s="11">
        <v>88.85</v>
      </c>
      <c r="K124" s="5">
        <v>2398950</v>
      </c>
      <c r="L124" s="4">
        <v>87.6</v>
      </c>
      <c r="M124" s="4">
        <v>-33750</v>
      </c>
      <c r="N124" s="6">
        <v>643.16025000000002</v>
      </c>
      <c r="O124" s="6">
        <v>-34393.160250000001</v>
      </c>
      <c r="P124" s="5">
        <v>2365200</v>
      </c>
      <c r="Q124" s="5" t="s">
        <v>93</v>
      </c>
      <c r="R124">
        <v>2</v>
      </c>
      <c r="S124">
        <v>1</v>
      </c>
      <c r="T124">
        <v>1</v>
      </c>
      <c r="U124">
        <v>0</v>
      </c>
      <c r="V124">
        <v>900</v>
      </c>
      <c r="W124">
        <v>300</v>
      </c>
      <c r="X124">
        <v>123000</v>
      </c>
      <c r="Y124">
        <v>92500</v>
      </c>
      <c r="Z124" s="7">
        <v>3000000</v>
      </c>
      <c r="AA124">
        <v>2</v>
      </c>
    </row>
    <row r="125" spans="1:27" x14ac:dyDescent="0.45">
      <c r="A125">
        <v>1</v>
      </c>
      <c r="B125" s="2">
        <v>44232</v>
      </c>
      <c r="C125" s="2">
        <v>44235</v>
      </c>
      <c r="D125" s="3" t="s">
        <v>27</v>
      </c>
      <c r="E125" t="s">
        <v>138</v>
      </c>
      <c r="F125" t="s">
        <v>306</v>
      </c>
      <c r="G125">
        <v>650</v>
      </c>
      <c r="H125">
        <v>1300</v>
      </c>
      <c r="I125">
        <v>2</v>
      </c>
      <c r="J125" s="7">
        <v>1419.55</v>
      </c>
      <c r="K125" s="5">
        <v>1845415</v>
      </c>
      <c r="L125" s="4">
        <v>1405.125</v>
      </c>
      <c r="M125" s="4">
        <v>-18752.499999999942</v>
      </c>
      <c r="N125" s="6">
        <v>495.73046249999999</v>
      </c>
      <c r="O125" s="6">
        <v>-19248.230462499941</v>
      </c>
      <c r="P125" s="5">
        <v>1826662.5</v>
      </c>
      <c r="Q125" s="5" t="s">
        <v>93</v>
      </c>
      <c r="R125">
        <v>1</v>
      </c>
      <c r="S125">
        <v>0</v>
      </c>
      <c r="T125">
        <v>2</v>
      </c>
      <c r="U125">
        <v>0</v>
      </c>
      <c r="V125">
        <v>900</v>
      </c>
      <c r="W125">
        <v>300</v>
      </c>
      <c r="X125">
        <v>122500</v>
      </c>
      <c r="Y125">
        <v>92500</v>
      </c>
      <c r="Z125" s="7">
        <v>3000000</v>
      </c>
      <c r="AA125">
        <v>2</v>
      </c>
    </row>
    <row r="126" spans="1:27" x14ac:dyDescent="0.45">
      <c r="A126">
        <v>2</v>
      </c>
      <c r="B126" s="2">
        <v>44232</v>
      </c>
      <c r="C126" s="2">
        <v>44235</v>
      </c>
      <c r="D126" s="3" t="s">
        <v>27</v>
      </c>
      <c r="E126" t="s">
        <v>151</v>
      </c>
      <c r="F126" t="s">
        <v>329</v>
      </c>
      <c r="G126">
        <v>550</v>
      </c>
      <c r="H126">
        <v>1100</v>
      </c>
      <c r="I126">
        <v>2</v>
      </c>
      <c r="J126" s="7">
        <v>1587.95</v>
      </c>
      <c r="K126" s="5">
        <v>1746745</v>
      </c>
      <c r="L126" s="4">
        <v>1609.7</v>
      </c>
      <c r="M126" s="4">
        <v>23925</v>
      </c>
      <c r="N126" s="6">
        <v>474.85102499999999</v>
      </c>
      <c r="O126" s="6">
        <v>23450.148975</v>
      </c>
      <c r="P126" s="5">
        <v>1770670</v>
      </c>
      <c r="Q126" s="5" t="s">
        <v>93</v>
      </c>
      <c r="R126">
        <v>1</v>
      </c>
      <c r="S126">
        <v>0</v>
      </c>
      <c r="T126">
        <v>1</v>
      </c>
      <c r="U126">
        <v>0</v>
      </c>
      <c r="V126">
        <v>900</v>
      </c>
      <c r="W126">
        <v>300</v>
      </c>
      <c r="X126">
        <v>122500</v>
      </c>
      <c r="Y126">
        <v>92500</v>
      </c>
      <c r="Z126" s="7">
        <v>3000000</v>
      </c>
      <c r="AA126">
        <v>2</v>
      </c>
    </row>
    <row r="127" spans="1:27" x14ac:dyDescent="0.45">
      <c r="A127">
        <v>3</v>
      </c>
      <c r="B127" s="2">
        <v>44232</v>
      </c>
      <c r="C127" s="2">
        <v>44235</v>
      </c>
      <c r="D127" s="3" t="s">
        <v>27</v>
      </c>
      <c r="E127" t="s">
        <v>117</v>
      </c>
      <c r="F127" t="s">
        <v>316</v>
      </c>
      <c r="G127">
        <v>400</v>
      </c>
      <c r="H127">
        <v>800</v>
      </c>
      <c r="I127">
        <v>2</v>
      </c>
      <c r="J127" s="7">
        <v>1976.6</v>
      </c>
      <c r="K127" s="5">
        <v>1581280</v>
      </c>
      <c r="L127" s="4">
        <v>2012.15</v>
      </c>
      <c r="M127" s="4">
        <v>28440.000000000146</v>
      </c>
      <c r="N127" s="6">
        <v>430.78500000000003</v>
      </c>
      <c r="O127" s="6">
        <v>28009.215000000146</v>
      </c>
      <c r="P127" s="5">
        <v>1609720</v>
      </c>
      <c r="Q127" s="5" t="s">
        <v>93</v>
      </c>
      <c r="R127">
        <v>1</v>
      </c>
      <c r="S127">
        <v>0</v>
      </c>
      <c r="T127">
        <v>1</v>
      </c>
      <c r="U127">
        <v>0</v>
      </c>
      <c r="V127">
        <v>900</v>
      </c>
      <c r="W127">
        <v>300</v>
      </c>
      <c r="X127">
        <v>122500</v>
      </c>
      <c r="Y127">
        <v>92500</v>
      </c>
      <c r="Z127" s="7">
        <v>3000000</v>
      </c>
      <c r="AA127">
        <v>2</v>
      </c>
    </row>
    <row r="128" spans="1:27" x14ac:dyDescent="0.45">
      <c r="A128">
        <v>4</v>
      </c>
      <c r="B128" s="2">
        <v>44232</v>
      </c>
      <c r="C128" s="2">
        <v>44235</v>
      </c>
      <c r="D128" s="3" t="s">
        <v>27</v>
      </c>
      <c r="E128" t="s">
        <v>67</v>
      </c>
      <c r="F128" t="s">
        <v>242</v>
      </c>
      <c r="G128">
        <v>550</v>
      </c>
      <c r="H128">
        <v>1100</v>
      </c>
      <c r="I128">
        <v>2</v>
      </c>
      <c r="J128" s="7">
        <v>1576.25</v>
      </c>
      <c r="K128" s="5">
        <v>1733875</v>
      </c>
      <c r="L128" s="4">
        <v>1571.925</v>
      </c>
      <c r="M128" s="4">
        <v>-4757.50000000005</v>
      </c>
      <c r="N128" s="6">
        <v>467.50398749999999</v>
      </c>
      <c r="O128" s="6">
        <v>-5225.0039875000502</v>
      </c>
      <c r="P128" s="5">
        <v>1729117.5</v>
      </c>
      <c r="Q128" s="5" t="s">
        <v>93</v>
      </c>
      <c r="R128">
        <v>1</v>
      </c>
      <c r="S128">
        <v>0</v>
      </c>
      <c r="T128">
        <v>2</v>
      </c>
      <c r="U128">
        <v>0</v>
      </c>
      <c r="V128">
        <v>900</v>
      </c>
      <c r="W128">
        <v>300</v>
      </c>
      <c r="X128">
        <v>122500</v>
      </c>
      <c r="Y128">
        <v>92500</v>
      </c>
      <c r="Z128" s="7">
        <v>3000000</v>
      </c>
      <c r="AA128">
        <v>2</v>
      </c>
    </row>
    <row r="129" spans="1:27" x14ac:dyDescent="0.45">
      <c r="A129">
        <v>5</v>
      </c>
      <c r="B129" s="2">
        <v>44232</v>
      </c>
      <c r="C129" s="2">
        <v>44235</v>
      </c>
      <c r="D129" s="3" t="s">
        <v>27</v>
      </c>
      <c r="E129" t="s">
        <v>82</v>
      </c>
      <c r="F129" t="s">
        <v>282</v>
      </c>
      <c r="G129">
        <v>3000</v>
      </c>
      <c r="H129">
        <v>6000</v>
      </c>
      <c r="I129">
        <v>2</v>
      </c>
      <c r="J129" s="7">
        <v>399.5</v>
      </c>
      <c r="K129" s="5">
        <v>2397000</v>
      </c>
      <c r="L129" s="4">
        <v>407.05</v>
      </c>
      <c r="M129" s="4">
        <v>45300.000000000065</v>
      </c>
      <c r="N129" s="6">
        <v>653.30550000000005</v>
      </c>
      <c r="O129" s="6">
        <v>44646.694500000063</v>
      </c>
      <c r="P129" s="5">
        <v>2442300</v>
      </c>
      <c r="Q129" s="5" t="s">
        <v>93</v>
      </c>
      <c r="R129">
        <v>1</v>
      </c>
      <c r="S129">
        <v>0</v>
      </c>
      <c r="T129">
        <v>1</v>
      </c>
      <c r="U129">
        <v>0</v>
      </c>
      <c r="V129">
        <v>900</v>
      </c>
      <c r="W129">
        <v>300</v>
      </c>
      <c r="X129">
        <v>122500</v>
      </c>
      <c r="Y129">
        <v>92500</v>
      </c>
      <c r="Z129" s="7">
        <v>3000000</v>
      </c>
      <c r="AA129">
        <v>2</v>
      </c>
    </row>
    <row r="130" spans="1:27" x14ac:dyDescent="0.45">
      <c r="A130">
        <v>6</v>
      </c>
      <c r="B130" s="2">
        <v>44232</v>
      </c>
      <c r="C130" s="2">
        <v>44235</v>
      </c>
      <c r="D130" s="3" t="s">
        <v>27</v>
      </c>
      <c r="E130" t="s">
        <v>80</v>
      </c>
      <c r="F130" t="s">
        <v>221</v>
      </c>
      <c r="G130">
        <v>1700</v>
      </c>
      <c r="H130">
        <v>3400</v>
      </c>
      <c r="I130">
        <v>2</v>
      </c>
      <c r="J130" s="7">
        <v>681.55</v>
      </c>
      <c r="K130" s="5">
        <v>2317270</v>
      </c>
      <c r="L130" s="4">
        <v>688.7</v>
      </c>
      <c r="M130" s="4">
        <v>24310.000000000309</v>
      </c>
      <c r="N130" s="6">
        <v>628.94475</v>
      </c>
      <c r="O130" s="6">
        <v>23681.05525000031</v>
      </c>
      <c r="P130" s="5">
        <v>2341580</v>
      </c>
      <c r="Q130" s="5" t="s">
        <v>93</v>
      </c>
      <c r="R130">
        <v>1</v>
      </c>
      <c r="S130">
        <v>0</v>
      </c>
      <c r="T130">
        <v>2</v>
      </c>
      <c r="U130">
        <v>0</v>
      </c>
      <c r="V130">
        <v>900</v>
      </c>
      <c r="W130">
        <v>300</v>
      </c>
      <c r="X130">
        <v>122500</v>
      </c>
      <c r="Y130">
        <v>92500</v>
      </c>
      <c r="Z130" s="7">
        <v>3000000</v>
      </c>
      <c r="AA130">
        <v>2</v>
      </c>
    </row>
    <row r="131" spans="1:27" x14ac:dyDescent="0.45">
      <c r="A131">
        <v>1</v>
      </c>
      <c r="B131" s="2">
        <v>44235</v>
      </c>
      <c r="C131" s="2">
        <v>44236</v>
      </c>
      <c r="D131" s="3" t="s">
        <v>27</v>
      </c>
      <c r="E131" t="s">
        <v>63</v>
      </c>
      <c r="F131" t="s">
        <v>223</v>
      </c>
      <c r="G131">
        <v>2000</v>
      </c>
      <c r="H131">
        <v>4000</v>
      </c>
      <c r="I131">
        <v>2</v>
      </c>
      <c r="J131" s="7">
        <v>627.15</v>
      </c>
      <c r="K131" s="5">
        <v>2508600</v>
      </c>
      <c r="L131" s="4">
        <v>626.20000000000005</v>
      </c>
      <c r="M131" s="4">
        <v>-3799.9999999997272</v>
      </c>
      <c r="N131" s="6">
        <v>676.80899999999997</v>
      </c>
      <c r="O131" s="6">
        <v>-4476.8089999997273</v>
      </c>
      <c r="P131" s="5">
        <v>2504800</v>
      </c>
      <c r="Q131" s="5" t="s">
        <v>93</v>
      </c>
      <c r="R131">
        <v>1</v>
      </c>
      <c r="S131">
        <v>0</v>
      </c>
      <c r="T131">
        <v>1</v>
      </c>
      <c r="U131">
        <v>0</v>
      </c>
      <c r="V131">
        <v>900</v>
      </c>
      <c r="W131">
        <v>300</v>
      </c>
      <c r="X131">
        <v>102500</v>
      </c>
      <c r="Y131">
        <v>92500</v>
      </c>
      <c r="Z131" s="7">
        <v>3000000</v>
      </c>
      <c r="AA131">
        <v>2</v>
      </c>
    </row>
    <row r="132" spans="1:27" x14ac:dyDescent="0.45">
      <c r="A132">
        <v>2</v>
      </c>
      <c r="B132" s="2">
        <v>44235</v>
      </c>
      <c r="C132" s="2">
        <v>44236</v>
      </c>
      <c r="D132" s="3" t="s">
        <v>27</v>
      </c>
      <c r="E132" t="s">
        <v>127</v>
      </c>
      <c r="F132" t="s">
        <v>289</v>
      </c>
      <c r="G132">
        <v>1563</v>
      </c>
      <c r="H132">
        <v>4689</v>
      </c>
      <c r="I132">
        <v>3</v>
      </c>
      <c r="J132" s="7">
        <v>501.65</v>
      </c>
      <c r="K132" s="5">
        <v>2352236.85</v>
      </c>
      <c r="L132" s="4">
        <v>503.2</v>
      </c>
      <c r="M132" s="4">
        <v>7267.9500000000535</v>
      </c>
      <c r="N132" s="6">
        <v>636.0851227500001</v>
      </c>
      <c r="O132" s="6">
        <v>6631.8648772500537</v>
      </c>
      <c r="P132" s="5">
        <v>2359504.7999999998</v>
      </c>
      <c r="Q132" s="5" t="s">
        <v>93</v>
      </c>
      <c r="R132">
        <v>1</v>
      </c>
      <c r="S132">
        <v>0</v>
      </c>
      <c r="T132">
        <v>1</v>
      </c>
      <c r="U132">
        <v>0</v>
      </c>
      <c r="V132">
        <v>900</v>
      </c>
      <c r="W132">
        <v>300</v>
      </c>
      <c r="X132">
        <v>102500</v>
      </c>
      <c r="Y132">
        <v>92500</v>
      </c>
      <c r="Z132" s="7">
        <v>3000000</v>
      </c>
      <c r="AA132">
        <v>2</v>
      </c>
    </row>
    <row r="133" spans="1:27" x14ac:dyDescent="0.45">
      <c r="A133">
        <v>3</v>
      </c>
      <c r="B133" s="2">
        <v>44235</v>
      </c>
      <c r="C133" s="2">
        <v>44236</v>
      </c>
      <c r="D133" s="3" t="s">
        <v>27</v>
      </c>
      <c r="E133" t="s">
        <v>30</v>
      </c>
      <c r="F133" t="s">
        <v>225</v>
      </c>
      <c r="G133">
        <v>3600</v>
      </c>
      <c r="H133">
        <v>10800</v>
      </c>
      <c r="I133">
        <v>3</v>
      </c>
      <c r="J133" s="7">
        <v>214</v>
      </c>
      <c r="K133" s="5">
        <v>2311200</v>
      </c>
      <c r="L133" s="4">
        <v>213.55</v>
      </c>
      <c r="M133" s="4">
        <v>-4859.9999999998772</v>
      </c>
      <c r="N133" s="6">
        <v>623.36789999999996</v>
      </c>
      <c r="O133" s="6">
        <v>-5483.3678999998774</v>
      </c>
      <c r="P133" s="5">
        <v>2306340</v>
      </c>
      <c r="Q133" s="5" t="s">
        <v>93</v>
      </c>
      <c r="R133">
        <v>1</v>
      </c>
      <c r="S133">
        <v>0</v>
      </c>
      <c r="T133">
        <v>1</v>
      </c>
      <c r="U133">
        <v>0</v>
      </c>
      <c r="V133">
        <v>900</v>
      </c>
      <c r="W133">
        <v>300</v>
      </c>
      <c r="X133">
        <v>102500</v>
      </c>
      <c r="Y133">
        <v>92500</v>
      </c>
      <c r="Z133" s="7">
        <v>3000000</v>
      </c>
      <c r="AA133">
        <v>2</v>
      </c>
    </row>
    <row r="134" spans="1:27" x14ac:dyDescent="0.45">
      <c r="A134">
        <v>4</v>
      </c>
      <c r="B134" s="2">
        <v>44235</v>
      </c>
      <c r="C134" s="2">
        <v>44236</v>
      </c>
      <c r="D134" s="3" t="s">
        <v>27</v>
      </c>
      <c r="E134" t="s">
        <v>139</v>
      </c>
      <c r="F134" t="s">
        <v>305</v>
      </c>
      <c r="G134">
        <v>1400</v>
      </c>
      <c r="H134">
        <v>2800</v>
      </c>
      <c r="I134">
        <v>2</v>
      </c>
      <c r="J134" s="7">
        <v>921.4</v>
      </c>
      <c r="K134" s="5">
        <v>2579920</v>
      </c>
      <c r="L134" s="4">
        <v>931</v>
      </c>
      <c r="M134" s="4">
        <v>26880.000000000065</v>
      </c>
      <c r="N134" s="6">
        <v>700.20720000000006</v>
      </c>
      <c r="O134" s="6">
        <v>26179.792800000065</v>
      </c>
      <c r="P134" s="5">
        <v>2606800</v>
      </c>
      <c r="Q134" s="5" t="s">
        <v>93</v>
      </c>
      <c r="R134">
        <v>1</v>
      </c>
      <c r="S134">
        <v>0</v>
      </c>
      <c r="T134">
        <v>1</v>
      </c>
      <c r="U134">
        <v>0</v>
      </c>
      <c r="V134">
        <v>900</v>
      </c>
      <c r="W134">
        <v>300</v>
      </c>
      <c r="X134">
        <v>102500</v>
      </c>
      <c r="Y134">
        <v>92500</v>
      </c>
      <c r="Z134" s="7">
        <v>3000000</v>
      </c>
      <c r="AA134">
        <v>2</v>
      </c>
    </row>
    <row r="135" spans="1:27" x14ac:dyDescent="0.45">
      <c r="A135">
        <v>5</v>
      </c>
      <c r="B135" s="2">
        <v>44235</v>
      </c>
      <c r="C135" s="2">
        <v>44236</v>
      </c>
      <c r="D135" s="3" t="s">
        <v>27</v>
      </c>
      <c r="E135" t="s">
        <v>67</v>
      </c>
      <c r="F135" t="s">
        <v>242</v>
      </c>
      <c r="G135">
        <v>550</v>
      </c>
      <c r="H135">
        <v>1100</v>
      </c>
      <c r="I135">
        <v>2</v>
      </c>
      <c r="J135" s="7">
        <v>1621.95</v>
      </c>
      <c r="K135" s="5">
        <v>1784145</v>
      </c>
      <c r="L135" s="4">
        <v>1561.55</v>
      </c>
      <c r="M135" s="4">
        <v>-66440.000000000102</v>
      </c>
      <c r="N135" s="6">
        <v>472.74975000000001</v>
      </c>
      <c r="O135" s="6">
        <v>-66912.749750000105</v>
      </c>
      <c r="P135" s="5">
        <v>1717705</v>
      </c>
      <c r="Q135" s="5" t="s">
        <v>93</v>
      </c>
      <c r="R135">
        <v>2</v>
      </c>
      <c r="S135">
        <v>1</v>
      </c>
      <c r="T135">
        <v>1</v>
      </c>
      <c r="U135">
        <v>0</v>
      </c>
      <c r="V135">
        <v>900</v>
      </c>
      <c r="W135">
        <v>300</v>
      </c>
      <c r="X135">
        <v>103000</v>
      </c>
      <c r="Y135">
        <v>92500</v>
      </c>
      <c r="Z135" s="7">
        <v>3000000</v>
      </c>
      <c r="AA135">
        <v>2</v>
      </c>
    </row>
    <row r="136" spans="1:27" x14ac:dyDescent="0.45">
      <c r="A136">
        <v>1</v>
      </c>
      <c r="B136" s="2">
        <v>44236</v>
      </c>
      <c r="C136" s="2">
        <v>44237</v>
      </c>
      <c r="D136" s="3" t="s">
        <v>27</v>
      </c>
      <c r="E136" t="s">
        <v>31</v>
      </c>
      <c r="F136" t="s">
        <v>312</v>
      </c>
      <c r="G136">
        <v>300</v>
      </c>
      <c r="H136">
        <v>900</v>
      </c>
      <c r="I136">
        <v>3</v>
      </c>
      <c r="J136" s="7">
        <v>2516.78333333</v>
      </c>
      <c r="K136" s="5">
        <v>2265104.9999970002</v>
      </c>
      <c r="L136" s="4">
        <v>2524.4</v>
      </c>
      <c r="M136" s="4">
        <v>6855.0000030000774</v>
      </c>
      <c r="N136" s="6">
        <v>612.50377499959507</v>
      </c>
      <c r="O136" s="6">
        <v>6242.496228000482</v>
      </c>
      <c r="P136" s="5">
        <v>2271960</v>
      </c>
      <c r="Q136" s="5" t="s">
        <v>93</v>
      </c>
      <c r="R136">
        <v>2</v>
      </c>
      <c r="S136">
        <v>1</v>
      </c>
      <c r="T136">
        <v>1</v>
      </c>
      <c r="U136">
        <v>0</v>
      </c>
      <c r="V136">
        <v>900</v>
      </c>
      <c r="W136">
        <v>300</v>
      </c>
      <c r="X136">
        <v>123000</v>
      </c>
      <c r="Y136">
        <v>92500</v>
      </c>
      <c r="Z136" s="7">
        <v>3000000</v>
      </c>
      <c r="AA136">
        <v>2</v>
      </c>
    </row>
    <row r="137" spans="1:27" x14ac:dyDescent="0.45">
      <c r="A137">
        <v>2</v>
      </c>
      <c r="B137" s="2">
        <v>44236</v>
      </c>
      <c r="C137" s="2">
        <v>44237</v>
      </c>
      <c r="D137" s="3" t="s">
        <v>27</v>
      </c>
      <c r="E137" t="s">
        <v>56</v>
      </c>
      <c r="F137" t="s">
        <v>212</v>
      </c>
      <c r="G137">
        <v>70000</v>
      </c>
      <c r="H137">
        <v>140000</v>
      </c>
      <c r="I137">
        <v>2</v>
      </c>
      <c r="J137" s="7">
        <v>12.3</v>
      </c>
      <c r="K137" s="5">
        <v>1722000</v>
      </c>
      <c r="L137" s="4">
        <v>12</v>
      </c>
      <c r="M137" s="4">
        <v>-42000.000000000102</v>
      </c>
      <c r="N137" s="6">
        <v>459.27</v>
      </c>
      <c r="O137" s="6">
        <v>-42459.270000000099</v>
      </c>
      <c r="P137" s="5">
        <v>1680000</v>
      </c>
      <c r="Q137" s="5" t="s">
        <v>93</v>
      </c>
      <c r="R137">
        <v>2</v>
      </c>
      <c r="S137">
        <v>1</v>
      </c>
      <c r="T137">
        <v>1</v>
      </c>
      <c r="U137">
        <v>0</v>
      </c>
      <c r="V137">
        <v>900</v>
      </c>
      <c r="W137">
        <v>300</v>
      </c>
      <c r="X137">
        <v>123000</v>
      </c>
      <c r="Y137">
        <v>92500</v>
      </c>
      <c r="Z137" s="7">
        <v>3000000</v>
      </c>
      <c r="AA137">
        <v>2</v>
      </c>
    </row>
    <row r="138" spans="1:27" x14ac:dyDescent="0.45">
      <c r="A138">
        <v>3</v>
      </c>
      <c r="B138" s="2">
        <v>44236</v>
      </c>
      <c r="C138" s="2">
        <v>44237</v>
      </c>
      <c r="D138" s="3" t="s">
        <v>27</v>
      </c>
      <c r="E138" t="s">
        <v>156</v>
      </c>
      <c r="F138" t="s">
        <v>335</v>
      </c>
      <c r="G138">
        <v>2800</v>
      </c>
      <c r="H138">
        <v>8400</v>
      </c>
      <c r="I138">
        <v>3</v>
      </c>
      <c r="J138" s="7">
        <v>254.8</v>
      </c>
      <c r="K138" s="5">
        <v>2140320</v>
      </c>
      <c r="L138" s="4">
        <v>248.3</v>
      </c>
      <c r="M138" s="4">
        <v>-54600</v>
      </c>
      <c r="N138" s="6">
        <v>570.5154</v>
      </c>
      <c r="O138" s="6">
        <v>-55170.515399999997</v>
      </c>
      <c r="P138" s="5">
        <v>2085720</v>
      </c>
      <c r="Q138" s="5" t="s">
        <v>93</v>
      </c>
      <c r="R138">
        <v>1</v>
      </c>
      <c r="S138">
        <v>0</v>
      </c>
      <c r="T138">
        <v>2</v>
      </c>
      <c r="U138">
        <v>0</v>
      </c>
      <c r="V138">
        <v>900</v>
      </c>
      <c r="W138">
        <v>300</v>
      </c>
      <c r="X138">
        <v>122500</v>
      </c>
      <c r="Y138">
        <v>92500</v>
      </c>
      <c r="Z138" s="7">
        <v>3000000</v>
      </c>
      <c r="AA138">
        <v>2</v>
      </c>
    </row>
    <row r="139" spans="1:27" x14ac:dyDescent="0.45">
      <c r="A139">
        <v>4</v>
      </c>
      <c r="B139" s="2">
        <v>44236</v>
      </c>
      <c r="C139" s="2">
        <v>44237</v>
      </c>
      <c r="D139" s="3" t="s">
        <v>27</v>
      </c>
      <c r="E139" t="s">
        <v>129</v>
      </c>
      <c r="F139" t="s">
        <v>293</v>
      </c>
      <c r="G139">
        <v>7700</v>
      </c>
      <c r="H139">
        <v>23100</v>
      </c>
      <c r="I139">
        <v>3</v>
      </c>
      <c r="J139" s="7">
        <v>101.1</v>
      </c>
      <c r="K139" s="5">
        <v>2335410</v>
      </c>
      <c r="L139" s="4">
        <v>99.4</v>
      </c>
      <c r="M139" s="4">
        <v>-39269.999999999738</v>
      </c>
      <c r="N139" s="6">
        <v>625.25924999999995</v>
      </c>
      <c r="O139" s="6">
        <v>-39895.259249999741</v>
      </c>
      <c r="P139" s="5">
        <v>2296140</v>
      </c>
      <c r="Q139" s="5" t="s">
        <v>93</v>
      </c>
      <c r="R139">
        <v>2</v>
      </c>
      <c r="S139">
        <v>1</v>
      </c>
      <c r="T139">
        <v>1</v>
      </c>
      <c r="U139">
        <v>0</v>
      </c>
      <c r="V139">
        <v>900</v>
      </c>
      <c r="W139">
        <v>300</v>
      </c>
      <c r="X139">
        <v>123000</v>
      </c>
      <c r="Y139">
        <v>92500</v>
      </c>
      <c r="Z139" s="7">
        <v>3000000</v>
      </c>
      <c r="AA139">
        <v>2</v>
      </c>
    </row>
    <row r="140" spans="1:27" x14ac:dyDescent="0.45">
      <c r="A140">
        <v>5</v>
      </c>
      <c r="B140" s="2">
        <v>44236</v>
      </c>
      <c r="C140" s="2">
        <v>44237</v>
      </c>
      <c r="D140" s="3" t="s">
        <v>27</v>
      </c>
      <c r="E140" t="s">
        <v>118</v>
      </c>
      <c r="F140" t="s">
        <v>274</v>
      </c>
      <c r="G140">
        <v>500</v>
      </c>
      <c r="H140">
        <v>1000</v>
      </c>
      <c r="I140">
        <v>2</v>
      </c>
      <c r="J140" s="7">
        <v>1798.1</v>
      </c>
      <c r="K140" s="5">
        <v>1798100</v>
      </c>
      <c r="L140" s="4">
        <v>1776.1</v>
      </c>
      <c r="M140" s="4">
        <v>-22000</v>
      </c>
      <c r="N140" s="6">
        <v>482.517</v>
      </c>
      <c r="O140" s="6">
        <v>-22482.517</v>
      </c>
      <c r="P140" s="5">
        <v>1776100</v>
      </c>
      <c r="Q140" s="5" t="s">
        <v>93</v>
      </c>
      <c r="R140">
        <v>1</v>
      </c>
      <c r="S140">
        <v>0</v>
      </c>
      <c r="T140">
        <v>1</v>
      </c>
      <c r="U140">
        <v>0</v>
      </c>
      <c r="V140">
        <v>900</v>
      </c>
      <c r="W140">
        <v>300</v>
      </c>
      <c r="X140">
        <v>122500</v>
      </c>
      <c r="Y140">
        <v>92500</v>
      </c>
      <c r="Z140" s="7">
        <v>3000000</v>
      </c>
      <c r="AA140">
        <v>2</v>
      </c>
    </row>
    <row r="141" spans="1:27" x14ac:dyDescent="0.45">
      <c r="A141">
        <v>6</v>
      </c>
      <c r="B141" s="2">
        <v>44236</v>
      </c>
      <c r="C141" s="2">
        <v>44237</v>
      </c>
      <c r="D141" s="3" t="s">
        <v>27</v>
      </c>
      <c r="E141" t="s">
        <v>100</v>
      </c>
      <c r="F141" t="s">
        <v>230</v>
      </c>
      <c r="G141">
        <v>16000</v>
      </c>
      <c r="H141">
        <v>48000</v>
      </c>
      <c r="I141">
        <v>3</v>
      </c>
      <c r="J141" s="7">
        <v>40.700000000000003</v>
      </c>
      <c r="K141" s="5">
        <v>1953600.0000000002</v>
      </c>
      <c r="L141" s="4">
        <v>39.1</v>
      </c>
      <c r="M141" s="4">
        <v>-76800.000000000073</v>
      </c>
      <c r="N141" s="6">
        <v>517.10400000000004</v>
      </c>
      <c r="O141" s="6">
        <v>-77317.104000000079</v>
      </c>
      <c r="P141" s="5">
        <v>1876800</v>
      </c>
      <c r="Q141" s="5" t="s">
        <v>93</v>
      </c>
      <c r="R141">
        <v>2</v>
      </c>
      <c r="S141">
        <v>1</v>
      </c>
      <c r="T141">
        <v>1</v>
      </c>
      <c r="U141">
        <v>0</v>
      </c>
      <c r="V141">
        <v>900</v>
      </c>
      <c r="W141">
        <v>300</v>
      </c>
      <c r="X141">
        <v>123000</v>
      </c>
      <c r="Y141">
        <v>92500</v>
      </c>
      <c r="Z141" s="7">
        <v>3000000</v>
      </c>
      <c r="AA141">
        <v>2</v>
      </c>
    </row>
    <row r="142" spans="1:27" x14ac:dyDescent="0.45">
      <c r="A142">
        <v>7</v>
      </c>
      <c r="B142" s="2">
        <v>44236</v>
      </c>
      <c r="C142" s="2">
        <v>44237</v>
      </c>
      <c r="D142" s="3" t="s">
        <v>27</v>
      </c>
      <c r="E142" t="s">
        <v>110</v>
      </c>
      <c r="F142" t="s">
        <v>233</v>
      </c>
      <c r="G142">
        <v>50</v>
      </c>
      <c r="H142">
        <v>50</v>
      </c>
      <c r="I142">
        <v>1</v>
      </c>
      <c r="J142" s="7">
        <v>28162.65</v>
      </c>
      <c r="K142" s="5">
        <v>1408132.5</v>
      </c>
      <c r="L142" s="4">
        <v>28439.45</v>
      </c>
      <c r="M142" s="4">
        <v>13839.999999999964</v>
      </c>
      <c r="N142" s="6">
        <v>382.06417499999998</v>
      </c>
      <c r="O142" s="6">
        <v>13457.935824999964</v>
      </c>
      <c r="P142" s="5">
        <v>1421972.5</v>
      </c>
      <c r="Q142" s="5" t="s">
        <v>93</v>
      </c>
      <c r="R142">
        <v>1</v>
      </c>
      <c r="S142">
        <v>0</v>
      </c>
      <c r="T142">
        <v>1</v>
      </c>
      <c r="U142">
        <v>0</v>
      </c>
      <c r="V142">
        <v>900</v>
      </c>
      <c r="W142">
        <v>300</v>
      </c>
      <c r="X142">
        <v>122500</v>
      </c>
      <c r="Y142">
        <v>92500</v>
      </c>
      <c r="Z142" s="7">
        <v>3000000</v>
      </c>
      <c r="AA142">
        <v>2</v>
      </c>
    </row>
    <row r="143" spans="1:27" x14ac:dyDescent="0.45">
      <c r="A143">
        <v>1</v>
      </c>
      <c r="B143" s="2">
        <v>44237</v>
      </c>
      <c r="C143" s="2">
        <v>44238</v>
      </c>
      <c r="D143" s="3" t="s">
        <v>27</v>
      </c>
      <c r="E143" t="s">
        <v>148</v>
      </c>
      <c r="F143" t="s">
        <v>257</v>
      </c>
      <c r="G143">
        <v>125</v>
      </c>
      <c r="H143">
        <v>125</v>
      </c>
      <c r="I143">
        <v>1</v>
      </c>
      <c r="J143" s="7">
        <v>10381.799999999999</v>
      </c>
      <c r="K143" s="5">
        <v>1297725</v>
      </c>
      <c r="L143" s="4">
        <v>10317.299999999999</v>
      </c>
      <c r="M143" s="4">
        <v>-8062.5</v>
      </c>
      <c r="N143" s="6">
        <v>349.29731250000003</v>
      </c>
      <c r="O143" s="6">
        <v>-8411.7973125000008</v>
      </c>
      <c r="P143" s="5">
        <v>1289662.5</v>
      </c>
      <c r="Q143" s="5" t="s">
        <v>93</v>
      </c>
      <c r="R143">
        <v>2</v>
      </c>
      <c r="S143">
        <v>1</v>
      </c>
      <c r="T143">
        <v>1</v>
      </c>
      <c r="U143">
        <v>0</v>
      </c>
      <c r="V143">
        <v>900</v>
      </c>
      <c r="W143">
        <v>300</v>
      </c>
      <c r="X143">
        <v>123000</v>
      </c>
      <c r="Y143">
        <v>92500</v>
      </c>
      <c r="Z143" s="7">
        <v>3000000</v>
      </c>
      <c r="AA143">
        <v>2</v>
      </c>
    </row>
    <row r="144" spans="1:27" x14ac:dyDescent="0.45">
      <c r="A144">
        <v>2</v>
      </c>
      <c r="B144" s="2">
        <v>44237</v>
      </c>
      <c r="C144" s="2">
        <v>44238</v>
      </c>
      <c r="D144" s="3" t="s">
        <v>27</v>
      </c>
      <c r="E144" t="s">
        <v>87</v>
      </c>
      <c r="F144" t="s">
        <v>255</v>
      </c>
      <c r="G144">
        <v>1300</v>
      </c>
      <c r="H144">
        <v>2600</v>
      </c>
      <c r="I144">
        <v>2</v>
      </c>
      <c r="J144" s="7">
        <v>775.45</v>
      </c>
      <c r="K144" s="5">
        <v>2016170.0000000002</v>
      </c>
      <c r="L144" s="4">
        <v>783.35</v>
      </c>
      <c r="M144" s="4">
        <v>20539.999999999942</v>
      </c>
      <c r="N144" s="6">
        <v>547.13880000000006</v>
      </c>
      <c r="O144" s="6">
        <v>19992.861199999941</v>
      </c>
      <c r="P144" s="5">
        <v>2036710</v>
      </c>
      <c r="Q144" s="5" t="s">
        <v>93</v>
      </c>
      <c r="R144">
        <v>1</v>
      </c>
      <c r="S144">
        <v>0</v>
      </c>
      <c r="T144">
        <v>1</v>
      </c>
      <c r="U144">
        <v>0</v>
      </c>
      <c r="V144">
        <v>900</v>
      </c>
      <c r="W144">
        <v>300</v>
      </c>
      <c r="X144">
        <v>122500</v>
      </c>
      <c r="Y144">
        <v>92500</v>
      </c>
      <c r="Z144" s="7">
        <v>3000000</v>
      </c>
      <c r="AA144">
        <v>2</v>
      </c>
    </row>
    <row r="145" spans="1:27" x14ac:dyDescent="0.45">
      <c r="A145">
        <v>3</v>
      </c>
      <c r="B145" s="2">
        <v>44237</v>
      </c>
      <c r="C145" s="2">
        <v>44238</v>
      </c>
      <c r="D145" s="3" t="s">
        <v>27</v>
      </c>
      <c r="E145" t="s">
        <v>75</v>
      </c>
      <c r="F145" t="s">
        <v>252</v>
      </c>
      <c r="G145">
        <v>7000</v>
      </c>
      <c r="H145">
        <v>14000</v>
      </c>
      <c r="I145">
        <v>2</v>
      </c>
      <c r="J145" s="7">
        <v>168.95</v>
      </c>
      <c r="K145" s="5">
        <v>2365300</v>
      </c>
      <c r="L145" s="4">
        <v>176.35</v>
      </c>
      <c r="M145" s="4">
        <v>103600.00000000007</v>
      </c>
      <c r="N145" s="6">
        <v>652.61699999999996</v>
      </c>
      <c r="O145" s="6">
        <v>102947.38300000007</v>
      </c>
      <c r="P145" s="5">
        <v>2468900</v>
      </c>
      <c r="Q145" s="5" t="s">
        <v>93</v>
      </c>
      <c r="R145">
        <v>1</v>
      </c>
      <c r="S145">
        <v>0</v>
      </c>
      <c r="T145">
        <v>1</v>
      </c>
      <c r="U145">
        <v>0</v>
      </c>
      <c r="V145">
        <v>900</v>
      </c>
      <c r="W145">
        <v>300</v>
      </c>
      <c r="X145">
        <v>122500</v>
      </c>
      <c r="Y145">
        <v>92500</v>
      </c>
      <c r="Z145" s="7">
        <v>3000000</v>
      </c>
      <c r="AA145">
        <v>2</v>
      </c>
    </row>
    <row r="146" spans="1:27" x14ac:dyDescent="0.45">
      <c r="A146">
        <v>4</v>
      </c>
      <c r="B146" s="2">
        <v>44237</v>
      </c>
      <c r="C146" s="2">
        <v>44238</v>
      </c>
      <c r="D146" s="3" t="s">
        <v>27</v>
      </c>
      <c r="E146" t="s">
        <v>39</v>
      </c>
      <c r="F146" t="s">
        <v>269</v>
      </c>
      <c r="G146">
        <v>750</v>
      </c>
      <c r="H146">
        <v>1500</v>
      </c>
      <c r="I146">
        <v>2</v>
      </c>
      <c r="J146" s="7">
        <v>1261.55</v>
      </c>
      <c r="K146" s="5">
        <v>1892325</v>
      </c>
      <c r="L146" s="4">
        <v>1273.5999999999999</v>
      </c>
      <c r="M146" s="4">
        <v>18074.999999999931</v>
      </c>
      <c r="N146" s="6">
        <v>513.36787500000003</v>
      </c>
      <c r="O146" s="6">
        <v>17561.632124999931</v>
      </c>
      <c r="P146" s="5">
        <v>1910399.9999999998</v>
      </c>
      <c r="Q146" s="5" t="s">
        <v>93</v>
      </c>
      <c r="R146">
        <v>1</v>
      </c>
      <c r="S146">
        <v>0</v>
      </c>
      <c r="T146">
        <v>1</v>
      </c>
      <c r="U146">
        <v>0</v>
      </c>
      <c r="V146">
        <v>900</v>
      </c>
      <c r="W146">
        <v>300</v>
      </c>
      <c r="X146">
        <v>122500</v>
      </c>
      <c r="Y146">
        <v>92500</v>
      </c>
      <c r="Z146" s="7">
        <v>3000000</v>
      </c>
      <c r="AA146">
        <v>2</v>
      </c>
    </row>
    <row r="147" spans="1:27" x14ac:dyDescent="0.45">
      <c r="A147">
        <v>5</v>
      </c>
      <c r="B147" s="2">
        <v>44237</v>
      </c>
      <c r="C147" s="2">
        <v>44238</v>
      </c>
      <c r="D147" s="3" t="s">
        <v>27</v>
      </c>
      <c r="E147" t="s">
        <v>73</v>
      </c>
      <c r="F147" t="s">
        <v>259</v>
      </c>
      <c r="G147">
        <v>4000</v>
      </c>
      <c r="H147">
        <v>8000</v>
      </c>
      <c r="I147">
        <v>2</v>
      </c>
      <c r="J147" s="7">
        <v>194.4</v>
      </c>
      <c r="K147" s="5">
        <v>1555200</v>
      </c>
      <c r="L147" s="4">
        <v>188.6</v>
      </c>
      <c r="M147" s="4">
        <v>-46400.000000000087</v>
      </c>
      <c r="N147" s="6">
        <v>413.64</v>
      </c>
      <c r="O147" s="6">
        <v>-46813.640000000087</v>
      </c>
      <c r="P147" s="5">
        <v>1508800</v>
      </c>
      <c r="Q147" s="5" t="s">
        <v>93</v>
      </c>
      <c r="R147">
        <v>1</v>
      </c>
      <c r="S147">
        <v>0</v>
      </c>
      <c r="T147">
        <v>1</v>
      </c>
      <c r="U147">
        <v>0</v>
      </c>
      <c r="V147">
        <v>900</v>
      </c>
      <c r="W147">
        <v>300</v>
      </c>
      <c r="X147">
        <v>122500</v>
      </c>
      <c r="Y147">
        <v>92500</v>
      </c>
      <c r="Z147" s="7">
        <v>3000000</v>
      </c>
      <c r="AA147">
        <v>2</v>
      </c>
    </row>
    <row r="148" spans="1:27" x14ac:dyDescent="0.45">
      <c r="A148">
        <v>6</v>
      </c>
      <c r="B148" s="2">
        <v>44237</v>
      </c>
      <c r="C148" s="2">
        <v>44238</v>
      </c>
      <c r="D148" s="3" t="s">
        <v>27</v>
      </c>
      <c r="E148" t="s">
        <v>147</v>
      </c>
      <c r="F148" t="s">
        <v>297</v>
      </c>
      <c r="G148">
        <v>250</v>
      </c>
      <c r="H148">
        <v>250</v>
      </c>
      <c r="I148">
        <v>1</v>
      </c>
      <c r="J148" s="7">
        <v>5171.3999999999996</v>
      </c>
      <c r="K148" s="5">
        <v>1292850</v>
      </c>
      <c r="L148" s="4">
        <v>5228.3500000000004</v>
      </c>
      <c r="M148" s="4">
        <v>14237.500000000182</v>
      </c>
      <c r="N148" s="6">
        <v>350.99156249999999</v>
      </c>
      <c r="O148" s="6">
        <v>13886.508437500182</v>
      </c>
      <c r="P148" s="5">
        <v>1307087.5</v>
      </c>
      <c r="Q148" s="5" t="s">
        <v>93</v>
      </c>
      <c r="R148">
        <v>1</v>
      </c>
      <c r="S148">
        <v>0</v>
      </c>
      <c r="T148">
        <v>1</v>
      </c>
      <c r="U148">
        <v>0</v>
      </c>
      <c r="V148">
        <v>900</v>
      </c>
      <c r="W148">
        <v>300</v>
      </c>
      <c r="X148">
        <v>122500</v>
      </c>
      <c r="Y148">
        <v>92500</v>
      </c>
      <c r="Z148" s="7">
        <v>3000000</v>
      </c>
      <c r="AA148">
        <v>2</v>
      </c>
    </row>
    <row r="149" spans="1:27" x14ac:dyDescent="0.45">
      <c r="A149">
        <v>7</v>
      </c>
      <c r="B149" s="2">
        <v>44237</v>
      </c>
      <c r="C149" s="2">
        <v>44238</v>
      </c>
      <c r="D149" s="3" t="s">
        <v>27</v>
      </c>
      <c r="E149" t="s">
        <v>55</v>
      </c>
      <c r="F149" t="s">
        <v>238</v>
      </c>
      <c r="G149">
        <v>800</v>
      </c>
      <c r="H149">
        <v>1600</v>
      </c>
      <c r="I149">
        <v>2</v>
      </c>
      <c r="J149" s="7">
        <v>1451.25</v>
      </c>
      <c r="K149" s="5">
        <v>2322000</v>
      </c>
      <c r="L149" s="4">
        <v>1415.7</v>
      </c>
      <c r="M149" s="4">
        <v>-56879.999999999927</v>
      </c>
      <c r="N149" s="6">
        <v>619.26120000000003</v>
      </c>
      <c r="O149" s="6">
        <v>-57499.261199999928</v>
      </c>
      <c r="P149" s="5">
        <v>2265120</v>
      </c>
      <c r="Q149" s="5" t="s">
        <v>93</v>
      </c>
      <c r="R149">
        <v>1</v>
      </c>
      <c r="S149">
        <v>0</v>
      </c>
      <c r="T149">
        <v>1</v>
      </c>
      <c r="U149">
        <v>0</v>
      </c>
      <c r="V149">
        <v>900</v>
      </c>
      <c r="W149">
        <v>300</v>
      </c>
      <c r="X149">
        <v>122500</v>
      </c>
      <c r="Y149">
        <v>92500</v>
      </c>
      <c r="Z149" s="7">
        <v>3000000</v>
      </c>
      <c r="AA149">
        <v>2</v>
      </c>
    </row>
    <row r="150" spans="1:27" x14ac:dyDescent="0.45">
      <c r="A150">
        <v>1</v>
      </c>
      <c r="B150" s="2">
        <v>44238</v>
      </c>
      <c r="C150" s="2">
        <v>44239</v>
      </c>
      <c r="D150" s="3" t="s">
        <v>27</v>
      </c>
      <c r="E150" t="s">
        <v>84</v>
      </c>
      <c r="F150" t="s">
        <v>260</v>
      </c>
      <c r="G150">
        <v>4300</v>
      </c>
      <c r="H150">
        <v>8600</v>
      </c>
      <c r="I150">
        <v>2</v>
      </c>
      <c r="J150" s="7">
        <v>290.75</v>
      </c>
      <c r="K150" s="5">
        <v>2500450</v>
      </c>
      <c r="L150" s="4">
        <v>292.64999999999998</v>
      </c>
      <c r="M150" s="4">
        <v>16339.999999999804</v>
      </c>
      <c r="N150" s="6">
        <v>677.32740000000001</v>
      </c>
      <c r="O150" s="6">
        <v>15662.672599999803</v>
      </c>
      <c r="P150" s="5">
        <v>2516790</v>
      </c>
      <c r="Q150" s="5" t="s">
        <v>93</v>
      </c>
      <c r="R150">
        <v>1</v>
      </c>
      <c r="S150">
        <v>0</v>
      </c>
      <c r="T150">
        <v>1</v>
      </c>
      <c r="U150">
        <v>0</v>
      </c>
      <c r="V150">
        <v>900</v>
      </c>
      <c r="W150">
        <v>300</v>
      </c>
      <c r="X150">
        <v>122500</v>
      </c>
      <c r="Y150">
        <v>92500</v>
      </c>
      <c r="Z150" s="7">
        <v>3000000</v>
      </c>
      <c r="AA150">
        <v>2</v>
      </c>
    </row>
    <row r="151" spans="1:27" x14ac:dyDescent="0.45">
      <c r="A151">
        <v>2</v>
      </c>
      <c r="B151" s="2">
        <v>44238</v>
      </c>
      <c r="C151" s="2">
        <v>44239</v>
      </c>
      <c r="D151" s="3" t="s">
        <v>27</v>
      </c>
      <c r="E151" t="s">
        <v>56</v>
      </c>
      <c r="F151" t="s">
        <v>212</v>
      </c>
      <c r="G151">
        <v>70000</v>
      </c>
      <c r="H151">
        <v>140000</v>
      </c>
      <c r="I151">
        <v>2</v>
      </c>
      <c r="J151" s="7">
        <v>12.6</v>
      </c>
      <c r="K151" s="5">
        <v>1764000</v>
      </c>
      <c r="L151" s="4">
        <v>12.7</v>
      </c>
      <c r="M151" s="4">
        <v>13999.999999999951</v>
      </c>
      <c r="N151" s="6">
        <v>478.17</v>
      </c>
      <c r="O151" s="6">
        <v>13521.829999999951</v>
      </c>
      <c r="P151" s="5">
        <v>1778000</v>
      </c>
      <c r="Q151" s="5" t="s">
        <v>93</v>
      </c>
      <c r="R151">
        <v>1</v>
      </c>
      <c r="S151">
        <v>0</v>
      </c>
      <c r="T151">
        <v>1</v>
      </c>
      <c r="U151">
        <v>0</v>
      </c>
      <c r="V151">
        <v>900</v>
      </c>
      <c r="W151">
        <v>300</v>
      </c>
      <c r="X151">
        <v>122500</v>
      </c>
      <c r="Y151">
        <v>92500</v>
      </c>
      <c r="Z151" s="7">
        <v>3000000</v>
      </c>
      <c r="AA151">
        <v>2</v>
      </c>
    </row>
    <row r="152" spans="1:27" x14ac:dyDescent="0.45">
      <c r="A152">
        <v>3</v>
      </c>
      <c r="B152" s="2">
        <v>44238</v>
      </c>
      <c r="C152" s="2">
        <v>44239</v>
      </c>
      <c r="D152" s="3" t="s">
        <v>27</v>
      </c>
      <c r="E152" t="s">
        <v>89</v>
      </c>
      <c r="F152" t="s">
        <v>241</v>
      </c>
      <c r="G152">
        <v>1375</v>
      </c>
      <c r="H152">
        <v>2750</v>
      </c>
      <c r="I152">
        <v>2</v>
      </c>
      <c r="J152" s="7">
        <v>568.04999999999995</v>
      </c>
      <c r="K152" s="5">
        <v>1562137.4999999998</v>
      </c>
      <c r="L152" s="4">
        <v>567.20000000000005</v>
      </c>
      <c r="M152" s="4">
        <v>-2337.4999999997499</v>
      </c>
      <c r="N152" s="6">
        <v>421.46156250000001</v>
      </c>
      <c r="O152" s="6">
        <v>-2758.96156249975</v>
      </c>
      <c r="P152" s="5">
        <v>1559800.0000000002</v>
      </c>
      <c r="Q152" s="5" t="s">
        <v>93</v>
      </c>
      <c r="R152">
        <v>1</v>
      </c>
      <c r="S152">
        <v>0</v>
      </c>
      <c r="T152">
        <v>1</v>
      </c>
      <c r="U152">
        <v>0</v>
      </c>
      <c r="V152">
        <v>900</v>
      </c>
      <c r="W152">
        <v>300</v>
      </c>
      <c r="X152">
        <v>122500</v>
      </c>
      <c r="Y152">
        <v>92500</v>
      </c>
      <c r="Z152" s="7">
        <v>3000000</v>
      </c>
      <c r="AA152">
        <v>2</v>
      </c>
    </row>
    <row r="153" spans="1:27" x14ac:dyDescent="0.45">
      <c r="A153">
        <v>4</v>
      </c>
      <c r="B153" s="2">
        <v>44238</v>
      </c>
      <c r="C153" s="2">
        <v>44239</v>
      </c>
      <c r="D153" s="3" t="s">
        <v>27</v>
      </c>
      <c r="E153" t="s">
        <v>97</v>
      </c>
      <c r="F153" t="s">
        <v>227</v>
      </c>
      <c r="G153">
        <v>8924</v>
      </c>
      <c r="H153">
        <v>17848</v>
      </c>
      <c r="I153">
        <v>2</v>
      </c>
      <c r="J153" s="7">
        <v>94.1</v>
      </c>
      <c r="K153" s="5">
        <v>1679496.7999999998</v>
      </c>
      <c r="L153" s="4">
        <v>93.65</v>
      </c>
      <c r="M153" s="4">
        <v>-8031.5999999997966</v>
      </c>
      <c r="N153" s="6">
        <v>452.37986999999998</v>
      </c>
      <c r="O153" s="6">
        <v>-8483.9798699997973</v>
      </c>
      <c r="P153" s="5">
        <v>1671465.2000000002</v>
      </c>
      <c r="Q153" s="5" t="s">
        <v>93</v>
      </c>
      <c r="R153">
        <v>2</v>
      </c>
      <c r="S153">
        <v>1</v>
      </c>
      <c r="T153">
        <v>1</v>
      </c>
      <c r="U153">
        <v>0</v>
      </c>
      <c r="V153">
        <v>900</v>
      </c>
      <c r="W153">
        <v>300</v>
      </c>
      <c r="X153">
        <v>123000</v>
      </c>
      <c r="Y153">
        <v>92500</v>
      </c>
      <c r="Z153" s="7">
        <v>3000000</v>
      </c>
      <c r="AA153">
        <v>2</v>
      </c>
    </row>
    <row r="154" spans="1:27" x14ac:dyDescent="0.45">
      <c r="A154">
        <v>5</v>
      </c>
      <c r="B154" s="2">
        <v>44238</v>
      </c>
      <c r="C154" s="2">
        <v>44239</v>
      </c>
      <c r="D154" s="3" t="s">
        <v>27</v>
      </c>
      <c r="E154" t="s">
        <v>49</v>
      </c>
      <c r="F154" t="s">
        <v>264</v>
      </c>
      <c r="G154">
        <v>6000</v>
      </c>
      <c r="H154">
        <v>12000</v>
      </c>
      <c r="I154">
        <v>2</v>
      </c>
      <c r="J154" s="7">
        <v>177.45</v>
      </c>
      <c r="K154" s="5">
        <v>2129400</v>
      </c>
      <c r="L154" s="4">
        <v>177.55</v>
      </c>
      <c r="M154" s="4">
        <v>1200.0000000002728</v>
      </c>
      <c r="N154" s="6">
        <v>575.1</v>
      </c>
      <c r="O154" s="6">
        <v>624.90000000027283</v>
      </c>
      <c r="P154" s="5">
        <v>2130600</v>
      </c>
      <c r="Q154" s="5" t="s">
        <v>93</v>
      </c>
      <c r="R154">
        <v>1</v>
      </c>
      <c r="S154">
        <v>0</v>
      </c>
      <c r="T154">
        <v>1</v>
      </c>
      <c r="U154">
        <v>0</v>
      </c>
      <c r="V154">
        <v>900</v>
      </c>
      <c r="W154">
        <v>300</v>
      </c>
      <c r="X154">
        <v>122500</v>
      </c>
      <c r="Y154">
        <v>92500</v>
      </c>
      <c r="Z154" s="7">
        <v>3000000</v>
      </c>
      <c r="AA154">
        <v>2</v>
      </c>
    </row>
    <row r="155" spans="1:27" x14ac:dyDescent="0.45">
      <c r="A155">
        <v>6</v>
      </c>
      <c r="B155" s="2">
        <v>44238</v>
      </c>
      <c r="C155" s="2">
        <v>44239</v>
      </c>
      <c r="D155" s="3" t="s">
        <v>27</v>
      </c>
      <c r="E155" t="s">
        <v>107</v>
      </c>
      <c r="F155" t="s">
        <v>240</v>
      </c>
      <c r="G155">
        <v>600</v>
      </c>
      <c r="H155">
        <v>1800</v>
      </c>
      <c r="I155">
        <v>3</v>
      </c>
      <c r="J155" s="7">
        <v>1167.5</v>
      </c>
      <c r="K155" s="5">
        <v>2101500</v>
      </c>
      <c r="L155" s="4">
        <v>1152.9833333300001</v>
      </c>
      <c r="M155" s="4">
        <v>-26130.000005999907</v>
      </c>
      <c r="N155" s="6">
        <v>563.87744999919005</v>
      </c>
      <c r="O155" s="6">
        <v>-26693.877455999096</v>
      </c>
      <c r="P155" s="5">
        <v>2075369.9999940002</v>
      </c>
      <c r="Q155" s="5" t="s">
        <v>93</v>
      </c>
      <c r="R155">
        <v>2</v>
      </c>
      <c r="S155">
        <v>1</v>
      </c>
      <c r="T155">
        <v>2</v>
      </c>
      <c r="U155">
        <v>0</v>
      </c>
      <c r="V155">
        <v>900</v>
      </c>
      <c r="W155">
        <v>300</v>
      </c>
      <c r="X155">
        <v>123000</v>
      </c>
      <c r="Y155">
        <v>92500</v>
      </c>
      <c r="Z155" s="7">
        <v>3000000</v>
      </c>
      <c r="AA155">
        <v>2</v>
      </c>
    </row>
    <row r="156" spans="1:27" x14ac:dyDescent="0.45">
      <c r="A156">
        <v>7</v>
      </c>
      <c r="B156" s="2">
        <v>44238</v>
      </c>
      <c r="C156" s="2">
        <v>44239</v>
      </c>
      <c r="D156" s="3" t="s">
        <v>27</v>
      </c>
      <c r="E156" t="s">
        <v>73</v>
      </c>
      <c r="F156" t="s">
        <v>259</v>
      </c>
      <c r="G156">
        <v>4000</v>
      </c>
      <c r="H156">
        <v>8000</v>
      </c>
      <c r="I156">
        <v>2</v>
      </c>
      <c r="J156" s="7">
        <v>197.05</v>
      </c>
      <c r="K156" s="5">
        <v>1576400</v>
      </c>
      <c r="L156" s="4">
        <v>195.35</v>
      </c>
      <c r="M156" s="4">
        <v>-13600.000000000136</v>
      </c>
      <c r="N156" s="6">
        <v>423.79200000000003</v>
      </c>
      <c r="O156" s="6">
        <v>-14023.792000000136</v>
      </c>
      <c r="P156" s="5">
        <v>1562800</v>
      </c>
      <c r="Q156" s="5" t="s">
        <v>93</v>
      </c>
      <c r="R156">
        <v>1</v>
      </c>
      <c r="S156">
        <v>0</v>
      </c>
      <c r="T156">
        <v>1</v>
      </c>
      <c r="U156">
        <v>0</v>
      </c>
      <c r="V156">
        <v>900</v>
      </c>
      <c r="W156">
        <v>300</v>
      </c>
      <c r="X156">
        <v>122500</v>
      </c>
      <c r="Y156">
        <v>92500</v>
      </c>
      <c r="Z156" s="7">
        <v>3000000</v>
      </c>
      <c r="AA156">
        <v>2</v>
      </c>
    </row>
    <row r="157" spans="1:27" x14ac:dyDescent="0.45">
      <c r="A157">
        <v>8</v>
      </c>
      <c r="B157" s="2">
        <v>44238</v>
      </c>
      <c r="C157" s="2">
        <v>44239</v>
      </c>
      <c r="D157" s="3" t="s">
        <v>27</v>
      </c>
      <c r="E157" t="s">
        <v>147</v>
      </c>
      <c r="F157" t="s">
        <v>297</v>
      </c>
      <c r="G157">
        <v>250</v>
      </c>
      <c r="H157">
        <v>250</v>
      </c>
      <c r="I157">
        <v>1</v>
      </c>
      <c r="J157" s="7">
        <v>5342.45</v>
      </c>
      <c r="K157" s="5">
        <v>1335612.5</v>
      </c>
      <c r="L157" s="4">
        <v>5390</v>
      </c>
      <c r="M157" s="4">
        <v>11887.500000000045</v>
      </c>
      <c r="N157" s="6">
        <v>362.22018750000001</v>
      </c>
      <c r="O157" s="6">
        <v>11525.279812500046</v>
      </c>
      <c r="P157" s="5">
        <v>1347500</v>
      </c>
      <c r="Q157" s="5" t="s">
        <v>93</v>
      </c>
      <c r="R157">
        <v>2</v>
      </c>
      <c r="S157">
        <v>1</v>
      </c>
      <c r="T157">
        <v>2</v>
      </c>
      <c r="U157">
        <v>0</v>
      </c>
      <c r="V157">
        <v>900</v>
      </c>
      <c r="W157">
        <v>300</v>
      </c>
      <c r="X157">
        <v>123000</v>
      </c>
      <c r="Y157">
        <v>92500</v>
      </c>
      <c r="Z157" s="7">
        <v>3000000</v>
      </c>
      <c r="AA157">
        <v>2</v>
      </c>
    </row>
    <row r="158" spans="1:27" x14ac:dyDescent="0.45">
      <c r="A158">
        <v>1</v>
      </c>
      <c r="B158" s="2">
        <v>44239</v>
      </c>
      <c r="C158" s="2">
        <v>44242</v>
      </c>
      <c r="D158" s="3" t="s">
        <v>27</v>
      </c>
      <c r="E158" t="s">
        <v>63</v>
      </c>
      <c r="F158" t="s">
        <v>223</v>
      </c>
      <c r="G158">
        <v>2000</v>
      </c>
      <c r="H158">
        <v>2000</v>
      </c>
      <c r="I158">
        <v>1</v>
      </c>
      <c r="J158" s="7">
        <v>690.25</v>
      </c>
      <c r="K158" s="5">
        <v>1380500</v>
      </c>
      <c r="L158" s="4">
        <v>711.8</v>
      </c>
      <c r="M158" s="4">
        <v>43099.999999999913</v>
      </c>
      <c r="N158" s="6">
        <v>378.55349999999999</v>
      </c>
      <c r="O158" s="6">
        <v>42721.446499999911</v>
      </c>
      <c r="P158" s="5">
        <v>1423600</v>
      </c>
      <c r="Q158" s="5" t="s">
        <v>93</v>
      </c>
      <c r="R158">
        <v>1</v>
      </c>
      <c r="S158">
        <v>0</v>
      </c>
      <c r="T158">
        <v>2</v>
      </c>
      <c r="U158">
        <v>0</v>
      </c>
      <c r="V158">
        <v>900</v>
      </c>
      <c r="W158">
        <v>300</v>
      </c>
      <c r="X158">
        <v>122500</v>
      </c>
      <c r="Y158">
        <v>92500</v>
      </c>
      <c r="Z158" s="7">
        <v>3000000</v>
      </c>
      <c r="AA158">
        <v>2</v>
      </c>
    </row>
    <row r="159" spans="1:27" x14ac:dyDescent="0.45">
      <c r="A159">
        <v>2</v>
      </c>
      <c r="B159" s="2">
        <v>44239</v>
      </c>
      <c r="C159" s="2">
        <v>44242</v>
      </c>
      <c r="D159" s="3" t="s">
        <v>27</v>
      </c>
      <c r="E159" t="s">
        <v>98</v>
      </c>
      <c r="F159" t="s">
        <v>294</v>
      </c>
      <c r="G159">
        <v>2500</v>
      </c>
      <c r="H159">
        <v>2500</v>
      </c>
      <c r="I159">
        <v>1</v>
      </c>
      <c r="J159" s="7">
        <v>614.65</v>
      </c>
      <c r="K159" s="5">
        <v>1536625</v>
      </c>
      <c r="L159" s="4">
        <v>620.35</v>
      </c>
      <c r="M159" s="4">
        <v>14250.000000000113</v>
      </c>
      <c r="N159" s="6">
        <v>416.8125</v>
      </c>
      <c r="O159" s="6">
        <v>13833.187500000113</v>
      </c>
      <c r="P159" s="5">
        <v>1550875</v>
      </c>
      <c r="Q159" s="5" t="s">
        <v>93</v>
      </c>
      <c r="R159">
        <v>1</v>
      </c>
      <c r="S159">
        <v>0</v>
      </c>
      <c r="T159">
        <v>1</v>
      </c>
      <c r="U159">
        <v>0</v>
      </c>
      <c r="V159">
        <v>900</v>
      </c>
      <c r="W159">
        <v>300</v>
      </c>
      <c r="X159">
        <v>122500</v>
      </c>
      <c r="Y159">
        <v>92500</v>
      </c>
      <c r="Z159" s="7">
        <v>3000000</v>
      </c>
      <c r="AA159">
        <v>2</v>
      </c>
    </row>
    <row r="160" spans="1:27" x14ac:dyDescent="0.45">
      <c r="A160">
        <v>3</v>
      </c>
      <c r="B160" s="2">
        <v>44239</v>
      </c>
      <c r="C160" s="2">
        <v>44242</v>
      </c>
      <c r="D160" s="3" t="s">
        <v>27</v>
      </c>
      <c r="E160" t="s">
        <v>127</v>
      </c>
      <c r="F160" t="s">
        <v>289</v>
      </c>
      <c r="G160">
        <v>1563</v>
      </c>
      <c r="H160">
        <v>3126</v>
      </c>
      <c r="I160">
        <v>2</v>
      </c>
      <c r="J160" s="7">
        <v>518.04999999999995</v>
      </c>
      <c r="K160" s="5">
        <v>1619424.2999999998</v>
      </c>
      <c r="L160" s="4">
        <v>538.04999999999995</v>
      </c>
      <c r="M160" s="4">
        <v>62520</v>
      </c>
      <c r="N160" s="6">
        <v>445.68476099999998</v>
      </c>
      <c r="O160" s="6">
        <v>62074.315239000003</v>
      </c>
      <c r="P160" s="5">
        <v>1681944.2999999998</v>
      </c>
      <c r="Q160" s="5" t="s">
        <v>93</v>
      </c>
      <c r="R160">
        <v>1</v>
      </c>
      <c r="S160">
        <v>0</v>
      </c>
      <c r="T160">
        <v>1</v>
      </c>
      <c r="U160">
        <v>0</v>
      </c>
      <c r="V160">
        <v>900</v>
      </c>
      <c r="W160">
        <v>300</v>
      </c>
      <c r="X160">
        <v>122500</v>
      </c>
      <c r="Y160">
        <v>92500</v>
      </c>
      <c r="Z160" s="7">
        <v>3000000</v>
      </c>
      <c r="AA160">
        <v>2</v>
      </c>
    </row>
    <row r="161" spans="1:27" x14ac:dyDescent="0.45">
      <c r="A161">
        <v>4</v>
      </c>
      <c r="B161" s="2">
        <v>44239</v>
      </c>
      <c r="C161" s="2">
        <v>44242</v>
      </c>
      <c r="D161" s="3" t="s">
        <v>27</v>
      </c>
      <c r="E161" t="s">
        <v>75</v>
      </c>
      <c r="F161" t="s">
        <v>252</v>
      </c>
      <c r="G161">
        <v>7000</v>
      </c>
      <c r="H161">
        <v>7000</v>
      </c>
      <c r="I161">
        <v>1</v>
      </c>
      <c r="J161" s="7">
        <v>190.95</v>
      </c>
      <c r="K161" s="5">
        <v>1336650</v>
      </c>
      <c r="L161" s="4">
        <v>207.2</v>
      </c>
      <c r="M161" s="4">
        <v>113750</v>
      </c>
      <c r="N161" s="6">
        <v>376.25175000000002</v>
      </c>
      <c r="O161" s="6">
        <v>113373.74825</v>
      </c>
      <c r="P161" s="5">
        <v>1450400</v>
      </c>
      <c r="Q161" s="5" t="s">
        <v>93</v>
      </c>
      <c r="R161">
        <v>1</v>
      </c>
      <c r="S161">
        <v>0</v>
      </c>
      <c r="T161">
        <v>1</v>
      </c>
      <c r="U161">
        <v>0</v>
      </c>
      <c r="V161">
        <v>900</v>
      </c>
      <c r="W161">
        <v>300</v>
      </c>
      <c r="X161">
        <v>122500</v>
      </c>
      <c r="Y161">
        <v>92500</v>
      </c>
      <c r="Z161" s="7">
        <v>3000000</v>
      </c>
      <c r="AA161">
        <v>2</v>
      </c>
    </row>
    <row r="162" spans="1:27" x14ac:dyDescent="0.45">
      <c r="A162">
        <v>5</v>
      </c>
      <c r="B162" s="2">
        <v>44239</v>
      </c>
      <c r="C162" s="2">
        <v>44242</v>
      </c>
      <c r="D162" s="3" t="s">
        <v>27</v>
      </c>
      <c r="E162" t="s">
        <v>39</v>
      </c>
      <c r="F162" t="s">
        <v>269</v>
      </c>
      <c r="G162">
        <v>750</v>
      </c>
      <c r="H162">
        <v>1500</v>
      </c>
      <c r="I162">
        <v>2</v>
      </c>
      <c r="J162" s="7">
        <v>1326.55</v>
      </c>
      <c r="K162" s="5">
        <v>1989825</v>
      </c>
      <c r="L162" s="4">
        <v>1345.0250000000001</v>
      </c>
      <c r="M162" s="4">
        <v>27712.500000000204</v>
      </c>
      <c r="N162" s="6">
        <v>540.99393750000002</v>
      </c>
      <c r="O162" s="6">
        <v>27171.506062500204</v>
      </c>
      <c r="P162" s="5">
        <v>2017537.5000000002</v>
      </c>
      <c r="Q162" s="5" t="s">
        <v>93</v>
      </c>
      <c r="R162">
        <v>2</v>
      </c>
      <c r="S162">
        <v>1</v>
      </c>
      <c r="T162">
        <v>1</v>
      </c>
      <c r="U162">
        <v>0</v>
      </c>
      <c r="V162">
        <v>900</v>
      </c>
      <c r="W162">
        <v>300</v>
      </c>
      <c r="X162">
        <v>123000</v>
      </c>
      <c r="Y162">
        <v>92500</v>
      </c>
      <c r="Z162" s="7">
        <v>3000000</v>
      </c>
      <c r="AA162">
        <v>2</v>
      </c>
    </row>
    <row r="163" spans="1:27" x14ac:dyDescent="0.45">
      <c r="A163">
        <v>6</v>
      </c>
      <c r="B163" s="2">
        <v>44239</v>
      </c>
      <c r="C163" s="2">
        <v>44242</v>
      </c>
      <c r="D163" s="3" t="s">
        <v>27</v>
      </c>
      <c r="E163" t="s">
        <v>73</v>
      </c>
      <c r="F163" t="s">
        <v>259</v>
      </c>
      <c r="G163">
        <v>4000</v>
      </c>
      <c r="H163">
        <v>8000</v>
      </c>
      <c r="I163">
        <v>2</v>
      </c>
      <c r="J163" s="7">
        <v>207.6</v>
      </c>
      <c r="K163" s="5">
        <v>1660800</v>
      </c>
      <c r="L163" s="4">
        <v>209.32499999999999</v>
      </c>
      <c r="M163" s="4">
        <v>13799.999999999955</v>
      </c>
      <c r="N163" s="6">
        <v>450.279</v>
      </c>
      <c r="O163" s="6">
        <v>13349.720999999954</v>
      </c>
      <c r="P163" s="5">
        <v>1674600</v>
      </c>
      <c r="Q163" s="5" t="s">
        <v>93</v>
      </c>
      <c r="R163">
        <v>1</v>
      </c>
      <c r="S163">
        <v>0</v>
      </c>
      <c r="T163">
        <v>1</v>
      </c>
      <c r="U163">
        <v>0</v>
      </c>
      <c r="V163">
        <v>900</v>
      </c>
      <c r="W163">
        <v>300</v>
      </c>
      <c r="X163">
        <v>122500</v>
      </c>
      <c r="Y163">
        <v>92500</v>
      </c>
      <c r="Z163" s="7">
        <v>3000000</v>
      </c>
      <c r="AA163">
        <v>2</v>
      </c>
    </row>
    <row r="164" spans="1:27" x14ac:dyDescent="0.45">
      <c r="A164">
        <v>7</v>
      </c>
      <c r="B164" s="2">
        <v>44239</v>
      </c>
      <c r="C164" s="2">
        <v>44242</v>
      </c>
      <c r="D164" s="3" t="s">
        <v>27</v>
      </c>
      <c r="E164" t="s">
        <v>67</v>
      </c>
      <c r="F164" t="s">
        <v>242</v>
      </c>
      <c r="G164">
        <v>550</v>
      </c>
      <c r="H164">
        <v>1100</v>
      </c>
      <c r="I164">
        <v>2</v>
      </c>
      <c r="J164" s="7">
        <v>1715.65</v>
      </c>
      <c r="K164" s="5">
        <v>1887215</v>
      </c>
      <c r="L164" s="4">
        <v>1752</v>
      </c>
      <c r="M164" s="4">
        <v>39984.999999999898</v>
      </c>
      <c r="N164" s="6">
        <v>514.94602499999996</v>
      </c>
      <c r="O164" s="6">
        <v>39470.053974999901</v>
      </c>
      <c r="P164" s="5">
        <v>1927200</v>
      </c>
      <c r="Q164" s="5" t="s">
        <v>93</v>
      </c>
      <c r="R164">
        <v>1</v>
      </c>
      <c r="S164">
        <v>0</v>
      </c>
      <c r="T164">
        <v>1</v>
      </c>
      <c r="U164">
        <v>0</v>
      </c>
      <c r="V164">
        <v>900</v>
      </c>
      <c r="W164">
        <v>300</v>
      </c>
      <c r="X164">
        <v>122500</v>
      </c>
      <c r="Y164">
        <v>92500</v>
      </c>
      <c r="Z164" s="7">
        <v>3000000</v>
      </c>
      <c r="AA164">
        <v>2</v>
      </c>
    </row>
    <row r="165" spans="1:27" x14ac:dyDescent="0.45">
      <c r="A165">
        <v>1</v>
      </c>
      <c r="B165" s="2">
        <v>44242</v>
      </c>
      <c r="C165" s="2">
        <v>44243</v>
      </c>
      <c r="D165" s="3" t="s">
        <v>27</v>
      </c>
      <c r="E165" t="s">
        <v>68</v>
      </c>
      <c r="F165" t="s">
        <v>296</v>
      </c>
      <c r="G165">
        <v>2500</v>
      </c>
      <c r="H165">
        <v>5000</v>
      </c>
      <c r="I165">
        <v>2</v>
      </c>
      <c r="J165" s="7">
        <v>520.5</v>
      </c>
      <c r="K165" s="5">
        <v>2602500</v>
      </c>
      <c r="L165" s="4">
        <v>529.79999999999995</v>
      </c>
      <c r="M165" s="4">
        <v>46499.999999999774</v>
      </c>
      <c r="N165" s="6">
        <v>708.95249999999999</v>
      </c>
      <c r="O165" s="6">
        <v>45791.047499999775</v>
      </c>
      <c r="P165" s="5">
        <v>2649000</v>
      </c>
      <c r="Q165" s="5" t="s">
        <v>93</v>
      </c>
      <c r="R165">
        <v>1</v>
      </c>
      <c r="S165">
        <v>0</v>
      </c>
      <c r="T165">
        <v>1</v>
      </c>
      <c r="U165">
        <v>0</v>
      </c>
      <c r="V165">
        <v>900</v>
      </c>
      <c r="W165">
        <v>300</v>
      </c>
      <c r="X165">
        <v>102500</v>
      </c>
      <c r="Y165">
        <v>92500</v>
      </c>
      <c r="Z165" s="7">
        <v>3000000</v>
      </c>
      <c r="AA165">
        <v>2</v>
      </c>
    </row>
    <row r="166" spans="1:27" x14ac:dyDescent="0.45">
      <c r="A166">
        <v>2</v>
      </c>
      <c r="B166" s="2">
        <v>44242</v>
      </c>
      <c r="C166" s="2">
        <v>44243</v>
      </c>
      <c r="D166" s="3" t="s">
        <v>27</v>
      </c>
      <c r="E166" t="s">
        <v>73</v>
      </c>
      <c r="F166" t="s">
        <v>259</v>
      </c>
      <c r="G166">
        <v>4000</v>
      </c>
      <c r="H166">
        <v>8000</v>
      </c>
      <c r="I166">
        <v>2</v>
      </c>
      <c r="J166" s="7">
        <v>219.9</v>
      </c>
      <c r="K166" s="5">
        <v>1759200</v>
      </c>
      <c r="L166" s="4">
        <v>212.67500000000001</v>
      </c>
      <c r="M166" s="4">
        <v>-57799.999999999956</v>
      </c>
      <c r="N166" s="6">
        <v>467.18099999999998</v>
      </c>
      <c r="O166" s="6">
        <v>-58267.180999999953</v>
      </c>
      <c r="P166" s="5">
        <v>1701400</v>
      </c>
      <c r="Q166" s="5" t="s">
        <v>93</v>
      </c>
      <c r="R166">
        <v>1</v>
      </c>
      <c r="S166">
        <v>0</v>
      </c>
      <c r="T166">
        <v>2</v>
      </c>
      <c r="U166">
        <v>0</v>
      </c>
      <c r="V166">
        <v>900</v>
      </c>
      <c r="W166">
        <v>300</v>
      </c>
      <c r="X166">
        <v>102500</v>
      </c>
      <c r="Y166">
        <v>92500</v>
      </c>
      <c r="Z166" s="7">
        <v>3000000</v>
      </c>
      <c r="AA166">
        <v>2</v>
      </c>
    </row>
    <row r="167" spans="1:27" x14ac:dyDescent="0.45">
      <c r="A167">
        <v>3</v>
      </c>
      <c r="B167" s="2">
        <v>44242</v>
      </c>
      <c r="C167" s="2">
        <v>44243</v>
      </c>
      <c r="D167" s="3" t="s">
        <v>27</v>
      </c>
      <c r="E167" t="s">
        <v>67</v>
      </c>
      <c r="F167" t="s">
        <v>242</v>
      </c>
      <c r="G167">
        <v>550</v>
      </c>
      <c r="H167">
        <v>1100</v>
      </c>
      <c r="I167">
        <v>2</v>
      </c>
      <c r="J167" s="7">
        <v>1790.4</v>
      </c>
      <c r="K167" s="5">
        <v>1969440</v>
      </c>
      <c r="L167" s="4">
        <v>1820.7</v>
      </c>
      <c r="M167" s="4">
        <v>33329.999999999949</v>
      </c>
      <c r="N167" s="6">
        <v>536.24834999999996</v>
      </c>
      <c r="O167" s="6">
        <v>32793.751649999947</v>
      </c>
      <c r="P167" s="5">
        <v>2002770</v>
      </c>
      <c r="Q167" s="5" t="s">
        <v>93</v>
      </c>
      <c r="R167">
        <v>1</v>
      </c>
      <c r="S167">
        <v>0</v>
      </c>
      <c r="T167">
        <v>1</v>
      </c>
      <c r="U167">
        <v>0</v>
      </c>
      <c r="V167">
        <v>900</v>
      </c>
      <c r="W167">
        <v>300</v>
      </c>
      <c r="X167">
        <v>102500</v>
      </c>
      <c r="Y167">
        <v>92500</v>
      </c>
      <c r="Z167" s="7">
        <v>3000000</v>
      </c>
      <c r="AA167">
        <v>2</v>
      </c>
    </row>
    <row r="168" spans="1:27" x14ac:dyDescent="0.45">
      <c r="A168">
        <v>4</v>
      </c>
      <c r="B168" s="2">
        <v>44242</v>
      </c>
      <c r="C168" s="2">
        <v>44243</v>
      </c>
      <c r="D168" s="3" t="s">
        <v>27</v>
      </c>
      <c r="E168" t="s">
        <v>55</v>
      </c>
      <c r="F168" t="s">
        <v>238</v>
      </c>
      <c r="G168">
        <v>800</v>
      </c>
      <c r="H168">
        <v>1600</v>
      </c>
      <c r="I168">
        <v>2</v>
      </c>
      <c r="J168" s="7">
        <v>1528.2</v>
      </c>
      <c r="K168" s="5">
        <v>2445120</v>
      </c>
      <c r="L168" s="4">
        <v>1520.4</v>
      </c>
      <c r="M168" s="4">
        <v>-12479.999999999927</v>
      </c>
      <c r="N168" s="6">
        <v>658.49760000000003</v>
      </c>
      <c r="O168" s="6">
        <v>-13138.497599999928</v>
      </c>
      <c r="P168" s="5">
        <v>2432640</v>
      </c>
      <c r="Q168" s="5" t="s">
        <v>93</v>
      </c>
      <c r="R168">
        <v>1</v>
      </c>
      <c r="S168">
        <v>0</v>
      </c>
      <c r="T168">
        <v>1</v>
      </c>
      <c r="U168">
        <v>0</v>
      </c>
      <c r="V168">
        <v>900</v>
      </c>
      <c r="W168">
        <v>300</v>
      </c>
      <c r="X168">
        <v>102500</v>
      </c>
      <c r="Y168">
        <v>92500</v>
      </c>
      <c r="Z168" s="7">
        <v>3000000</v>
      </c>
      <c r="AA168">
        <v>2</v>
      </c>
    </row>
    <row r="169" spans="1:27" x14ac:dyDescent="0.45">
      <c r="A169">
        <v>1</v>
      </c>
      <c r="B169" s="2">
        <v>44243</v>
      </c>
      <c r="C169" s="2">
        <v>44244</v>
      </c>
      <c r="D169" s="3" t="s">
        <v>27</v>
      </c>
      <c r="E169" t="s">
        <v>63</v>
      </c>
      <c r="F169" t="s">
        <v>223</v>
      </c>
      <c r="G169">
        <v>2000</v>
      </c>
      <c r="H169">
        <v>2000</v>
      </c>
      <c r="I169">
        <v>1</v>
      </c>
      <c r="J169" s="7">
        <v>787.5</v>
      </c>
      <c r="K169" s="5">
        <v>1575000</v>
      </c>
      <c r="L169" s="4">
        <v>788.8</v>
      </c>
      <c r="M169" s="4">
        <v>2599.9999999999091</v>
      </c>
      <c r="N169" s="6">
        <v>425.601</v>
      </c>
      <c r="O169" s="6">
        <v>2174.3989999999089</v>
      </c>
      <c r="P169" s="5">
        <v>1577600</v>
      </c>
      <c r="Q169" s="5" t="s">
        <v>93</v>
      </c>
      <c r="R169">
        <v>1</v>
      </c>
      <c r="S169">
        <v>0</v>
      </c>
      <c r="T169">
        <v>1</v>
      </c>
      <c r="U169">
        <v>0</v>
      </c>
      <c r="V169">
        <v>900</v>
      </c>
      <c r="W169">
        <v>300</v>
      </c>
      <c r="X169">
        <v>122500</v>
      </c>
      <c r="Y169">
        <v>92500</v>
      </c>
      <c r="Z169" s="7">
        <v>3000000</v>
      </c>
      <c r="AA169">
        <v>2</v>
      </c>
    </row>
    <row r="170" spans="1:27" x14ac:dyDescent="0.45">
      <c r="A170">
        <v>2</v>
      </c>
      <c r="B170" s="2">
        <v>44243</v>
      </c>
      <c r="C170" s="2">
        <v>44244</v>
      </c>
      <c r="D170" s="3" t="s">
        <v>27</v>
      </c>
      <c r="E170" t="s">
        <v>102</v>
      </c>
      <c r="F170" t="s">
        <v>208</v>
      </c>
      <c r="G170">
        <v>500</v>
      </c>
      <c r="H170">
        <v>500</v>
      </c>
      <c r="I170">
        <v>1</v>
      </c>
      <c r="J170" s="7">
        <v>3186.05</v>
      </c>
      <c r="K170" s="5">
        <v>1593025</v>
      </c>
      <c r="L170" s="4">
        <v>3207.05</v>
      </c>
      <c r="M170" s="4">
        <v>10500</v>
      </c>
      <c r="N170" s="6">
        <v>431.53424999999999</v>
      </c>
      <c r="O170" s="6">
        <v>10068.465749999999</v>
      </c>
      <c r="P170" s="5">
        <v>1603525</v>
      </c>
      <c r="Q170" s="5" t="s">
        <v>93</v>
      </c>
      <c r="R170">
        <v>1</v>
      </c>
      <c r="S170">
        <v>0</v>
      </c>
      <c r="T170">
        <v>2</v>
      </c>
      <c r="U170">
        <v>0</v>
      </c>
      <c r="V170">
        <v>900</v>
      </c>
      <c r="W170">
        <v>300</v>
      </c>
      <c r="X170">
        <v>122500</v>
      </c>
      <c r="Y170">
        <v>92500</v>
      </c>
      <c r="Z170" s="7">
        <v>3000000</v>
      </c>
      <c r="AA170">
        <v>2</v>
      </c>
    </row>
    <row r="171" spans="1:27" x14ac:dyDescent="0.45">
      <c r="A171">
        <v>3</v>
      </c>
      <c r="B171" s="2">
        <v>44243</v>
      </c>
      <c r="C171" s="2">
        <v>44244</v>
      </c>
      <c r="D171" s="3" t="s">
        <v>27</v>
      </c>
      <c r="E171" t="s">
        <v>84</v>
      </c>
      <c r="F171" t="s">
        <v>260</v>
      </c>
      <c r="G171">
        <v>4300</v>
      </c>
      <c r="H171">
        <v>8600</v>
      </c>
      <c r="I171">
        <v>2</v>
      </c>
      <c r="J171" s="7">
        <v>306.05</v>
      </c>
      <c r="K171" s="5">
        <v>2632030</v>
      </c>
      <c r="L171" s="4">
        <v>302.64999999999998</v>
      </c>
      <c r="M171" s="4">
        <v>-29240.000000000295</v>
      </c>
      <c r="N171" s="6">
        <v>706.70069999999998</v>
      </c>
      <c r="O171" s="6">
        <v>-29946.700700000296</v>
      </c>
      <c r="P171" s="5">
        <v>2602790</v>
      </c>
      <c r="Q171" s="5" t="s">
        <v>93</v>
      </c>
      <c r="R171">
        <v>1</v>
      </c>
      <c r="S171">
        <v>0</v>
      </c>
      <c r="T171">
        <v>1</v>
      </c>
      <c r="U171">
        <v>0</v>
      </c>
      <c r="V171">
        <v>900</v>
      </c>
      <c r="W171">
        <v>300</v>
      </c>
      <c r="X171">
        <v>122500</v>
      </c>
      <c r="Y171">
        <v>92500</v>
      </c>
      <c r="Z171" s="7">
        <v>3000000</v>
      </c>
      <c r="AA171">
        <v>2</v>
      </c>
    </row>
    <row r="172" spans="1:27" x14ac:dyDescent="0.45">
      <c r="A172">
        <v>4</v>
      </c>
      <c r="B172" s="2">
        <v>44243</v>
      </c>
      <c r="C172" s="2">
        <v>44244</v>
      </c>
      <c r="D172" s="3" t="s">
        <v>27</v>
      </c>
      <c r="E172" t="s">
        <v>51</v>
      </c>
      <c r="F172" t="s">
        <v>213</v>
      </c>
      <c r="G172">
        <v>5000</v>
      </c>
      <c r="H172">
        <v>5000</v>
      </c>
      <c r="I172">
        <v>1</v>
      </c>
      <c r="J172" s="7">
        <v>332.8</v>
      </c>
      <c r="K172" s="5">
        <v>1664000</v>
      </c>
      <c r="L172" s="4">
        <v>327.25</v>
      </c>
      <c r="M172" s="4">
        <v>-27750.000000000058</v>
      </c>
      <c r="N172" s="6">
        <v>445.53375</v>
      </c>
      <c r="O172" s="6">
        <v>-28195.533750000057</v>
      </c>
      <c r="P172" s="5">
        <v>1636250</v>
      </c>
      <c r="Q172" s="5" t="s">
        <v>93</v>
      </c>
      <c r="R172">
        <v>1</v>
      </c>
      <c r="S172">
        <v>0</v>
      </c>
      <c r="T172">
        <v>1</v>
      </c>
      <c r="U172">
        <v>0</v>
      </c>
      <c r="V172">
        <v>900</v>
      </c>
      <c r="W172">
        <v>300</v>
      </c>
      <c r="X172">
        <v>122500</v>
      </c>
      <c r="Y172">
        <v>92500</v>
      </c>
      <c r="Z172" s="7">
        <v>3000000</v>
      </c>
      <c r="AA172">
        <v>2</v>
      </c>
    </row>
    <row r="173" spans="1:27" x14ac:dyDescent="0.45">
      <c r="A173">
        <v>5</v>
      </c>
      <c r="B173" s="2">
        <v>44243</v>
      </c>
      <c r="C173" s="2">
        <v>44244</v>
      </c>
      <c r="D173" s="3" t="s">
        <v>27</v>
      </c>
      <c r="E173" t="s">
        <v>87</v>
      </c>
      <c r="F173" t="s">
        <v>255</v>
      </c>
      <c r="G173">
        <v>1300</v>
      </c>
      <c r="H173">
        <v>2600</v>
      </c>
      <c r="I173">
        <v>2</v>
      </c>
      <c r="J173" s="7">
        <v>845.15</v>
      </c>
      <c r="K173" s="5">
        <v>2197390</v>
      </c>
      <c r="L173" s="4">
        <v>857.45</v>
      </c>
      <c r="M173" s="4">
        <v>31980.000000000178</v>
      </c>
      <c r="N173" s="6">
        <v>597.61260000000004</v>
      </c>
      <c r="O173" s="6">
        <v>31382.387400000178</v>
      </c>
      <c r="P173" s="5">
        <v>2229370</v>
      </c>
      <c r="Q173" s="5" t="s">
        <v>93</v>
      </c>
      <c r="R173">
        <v>1</v>
      </c>
      <c r="S173">
        <v>0</v>
      </c>
      <c r="T173">
        <v>1</v>
      </c>
      <c r="U173">
        <v>0</v>
      </c>
      <c r="V173">
        <v>900</v>
      </c>
      <c r="W173">
        <v>300</v>
      </c>
      <c r="X173">
        <v>122500</v>
      </c>
      <c r="Y173">
        <v>92500</v>
      </c>
      <c r="Z173" s="7">
        <v>3000000</v>
      </c>
      <c r="AA173">
        <v>2</v>
      </c>
    </row>
    <row r="174" spans="1:27" x14ac:dyDescent="0.45">
      <c r="A174">
        <v>6</v>
      </c>
      <c r="B174" s="2">
        <v>44243</v>
      </c>
      <c r="C174" s="2">
        <v>44244</v>
      </c>
      <c r="D174" s="3" t="s">
        <v>27</v>
      </c>
      <c r="E174" t="s">
        <v>46</v>
      </c>
      <c r="F174" t="s">
        <v>224</v>
      </c>
      <c r="G174">
        <v>17000</v>
      </c>
      <c r="H174">
        <v>34000</v>
      </c>
      <c r="I174">
        <v>2</v>
      </c>
      <c r="J174" s="7">
        <v>50.55</v>
      </c>
      <c r="K174" s="5">
        <v>1718700</v>
      </c>
      <c r="L174" s="4">
        <v>50</v>
      </c>
      <c r="M174" s="4">
        <v>-18699.999999999902</v>
      </c>
      <c r="N174" s="6">
        <v>461.52449999999999</v>
      </c>
      <c r="O174" s="6">
        <v>-19161.524499999901</v>
      </c>
      <c r="P174" s="5">
        <v>1700000</v>
      </c>
      <c r="Q174" s="5" t="s">
        <v>93</v>
      </c>
      <c r="R174">
        <v>1</v>
      </c>
      <c r="S174">
        <v>0</v>
      </c>
      <c r="T174">
        <v>1</v>
      </c>
      <c r="U174">
        <v>0</v>
      </c>
      <c r="V174">
        <v>900</v>
      </c>
      <c r="W174">
        <v>300</v>
      </c>
      <c r="X174">
        <v>122500</v>
      </c>
      <c r="Y174">
        <v>92500</v>
      </c>
      <c r="Z174" s="7">
        <v>3000000</v>
      </c>
      <c r="AA174">
        <v>2</v>
      </c>
    </row>
    <row r="175" spans="1:27" x14ac:dyDescent="0.45">
      <c r="A175">
        <v>7</v>
      </c>
      <c r="B175" s="2">
        <v>44243</v>
      </c>
      <c r="C175" s="2">
        <v>44244</v>
      </c>
      <c r="D175" s="3" t="s">
        <v>27</v>
      </c>
      <c r="E175" t="s">
        <v>129</v>
      </c>
      <c r="F175" t="s">
        <v>293</v>
      </c>
      <c r="G175">
        <v>7700</v>
      </c>
      <c r="H175">
        <v>23100</v>
      </c>
      <c r="I175">
        <v>3</v>
      </c>
      <c r="J175" s="7">
        <v>102</v>
      </c>
      <c r="K175" s="5">
        <v>2356200</v>
      </c>
      <c r="L175" s="4">
        <v>102.2</v>
      </c>
      <c r="M175" s="4">
        <v>4620.0000000000655</v>
      </c>
      <c r="N175" s="6">
        <v>636.79769999999996</v>
      </c>
      <c r="O175" s="6">
        <v>3983.2023000000654</v>
      </c>
      <c r="P175" s="5">
        <v>2360820</v>
      </c>
      <c r="Q175" s="5" t="s">
        <v>93</v>
      </c>
      <c r="R175">
        <v>1</v>
      </c>
      <c r="S175">
        <v>0</v>
      </c>
      <c r="T175">
        <v>1</v>
      </c>
      <c r="U175">
        <v>0</v>
      </c>
      <c r="V175">
        <v>900</v>
      </c>
      <c r="W175">
        <v>300</v>
      </c>
      <c r="X175">
        <v>122500</v>
      </c>
      <c r="Y175">
        <v>92500</v>
      </c>
      <c r="Z175" s="7">
        <v>3000000</v>
      </c>
      <c r="AA175">
        <v>2</v>
      </c>
    </row>
    <row r="176" spans="1:27" x14ac:dyDescent="0.45">
      <c r="A176">
        <v>8</v>
      </c>
      <c r="B176" s="2">
        <v>44243</v>
      </c>
      <c r="C176" s="2">
        <v>44244</v>
      </c>
      <c r="D176" s="3" t="s">
        <v>27</v>
      </c>
      <c r="E176" t="s">
        <v>42</v>
      </c>
      <c r="F176" t="s">
        <v>287</v>
      </c>
      <c r="G176">
        <v>4000</v>
      </c>
      <c r="H176">
        <v>8000</v>
      </c>
      <c r="I176">
        <v>2</v>
      </c>
      <c r="J176" s="7">
        <v>224.65</v>
      </c>
      <c r="K176" s="5">
        <v>1797200</v>
      </c>
      <c r="L176" s="4">
        <v>223.95</v>
      </c>
      <c r="M176" s="4">
        <v>-5600.0000000001364</v>
      </c>
      <c r="N176" s="6">
        <v>484.488</v>
      </c>
      <c r="O176" s="6">
        <v>-6084.4880000001367</v>
      </c>
      <c r="P176" s="5">
        <v>1791600</v>
      </c>
      <c r="Q176" s="5" t="s">
        <v>93</v>
      </c>
      <c r="R176">
        <v>1</v>
      </c>
      <c r="S176">
        <v>0</v>
      </c>
      <c r="T176">
        <v>1</v>
      </c>
      <c r="U176">
        <v>0</v>
      </c>
      <c r="V176">
        <v>900</v>
      </c>
      <c r="W176">
        <v>300</v>
      </c>
      <c r="X176">
        <v>122500</v>
      </c>
      <c r="Y176">
        <v>92500</v>
      </c>
      <c r="Z176" s="7">
        <v>3000000</v>
      </c>
      <c r="AA176">
        <v>2</v>
      </c>
    </row>
    <row r="177" spans="1:27" x14ac:dyDescent="0.45">
      <c r="A177">
        <v>9</v>
      </c>
      <c r="B177" s="2">
        <v>44243</v>
      </c>
      <c r="C177" s="2">
        <v>44244</v>
      </c>
      <c r="D177" s="3" t="s">
        <v>27</v>
      </c>
      <c r="E177" t="s">
        <v>80</v>
      </c>
      <c r="F177" t="s">
        <v>221</v>
      </c>
      <c r="G177">
        <v>1700</v>
      </c>
      <c r="H177">
        <v>3400</v>
      </c>
      <c r="I177">
        <v>2</v>
      </c>
      <c r="J177" s="7">
        <v>704.85</v>
      </c>
      <c r="K177" s="5">
        <v>2396490</v>
      </c>
      <c r="L177" s="4">
        <v>692.35</v>
      </c>
      <c r="M177" s="4">
        <v>-42500</v>
      </c>
      <c r="N177" s="6">
        <v>641.31479999999999</v>
      </c>
      <c r="O177" s="6">
        <v>-43141.3148</v>
      </c>
      <c r="P177" s="5">
        <v>2353990</v>
      </c>
      <c r="Q177" s="5" t="s">
        <v>93</v>
      </c>
      <c r="R177">
        <v>1</v>
      </c>
      <c r="S177">
        <v>0</v>
      </c>
      <c r="T177">
        <v>1</v>
      </c>
      <c r="U177">
        <v>0</v>
      </c>
      <c r="V177">
        <v>900</v>
      </c>
      <c r="W177">
        <v>300</v>
      </c>
      <c r="X177">
        <v>122500</v>
      </c>
      <c r="Y177">
        <v>92500</v>
      </c>
      <c r="Z177" s="7">
        <v>3000000</v>
      </c>
      <c r="AA177">
        <v>2</v>
      </c>
    </row>
    <row r="178" spans="1:27" x14ac:dyDescent="0.45">
      <c r="A178">
        <v>10</v>
      </c>
      <c r="B178" s="2">
        <v>44243</v>
      </c>
      <c r="C178" s="2">
        <v>44244</v>
      </c>
      <c r="D178" s="3" t="s">
        <v>27</v>
      </c>
      <c r="E178" t="s">
        <v>104</v>
      </c>
      <c r="F178" t="s">
        <v>222</v>
      </c>
      <c r="G178">
        <v>6200</v>
      </c>
      <c r="H178">
        <v>12400</v>
      </c>
      <c r="I178">
        <v>2</v>
      </c>
      <c r="J178" s="7">
        <v>192.25</v>
      </c>
      <c r="K178" s="5">
        <v>2383900</v>
      </c>
      <c r="L178" s="4">
        <v>189.45</v>
      </c>
      <c r="M178" s="4">
        <v>-34720.000000000138</v>
      </c>
      <c r="N178" s="6">
        <v>638.96580000000006</v>
      </c>
      <c r="O178" s="6">
        <v>-35358.965800000136</v>
      </c>
      <c r="P178" s="5">
        <v>2349180</v>
      </c>
      <c r="Q178" s="5" t="s">
        <v>93</v>
      </c>
      <c r="R178">
        <v>1</v>
      </c>
      <c r="S178">
        <v>0</v>
      </c>
      <c r="T178">
        <v>2</v>
      </c>
      <c r="U178">
        <v>0</v>
      </c>
      <c r="V178">
        <v>900</v>
      </c>
      <c r="W178">
        <v>300</v>
      </c>
      <c r="X178">
        <v>122500</v>
      </c>
      <c r="Y178">
        <v>92500</v>
      </c>
      <c r="Z178" s="7">
        <v>3000000</v>
      </c>
      <c r="AA178">
        <v>2</v>
      </c>
    </row>
    <row r="179" spans="1:27" x14ac:dyDescent="0.45">
      <c r="A179">
        <v>1</v>
      </c>
      <c r="B179" s="2">
        <v>44244</v>
      </c>
      <c r="C179" s="2">
        <v>44245</v>
      </c>
      <c r="D179" s="3" t="s">
        <v>27</v>
      </c>
      <c r="E179" t="s">
        <v>113</v>
      </c>
      <c r="F179" t="s">
        <v>268</v>
      </c>
      <c r="G179">
        <v>5000</v>
      </c>
      <c r="H179">
        <v>10000</v>
      </c>
      <c r="I179">
        <v>2</v>
      </c>
      <c r="J179" s="7">
        <v>241.35</v>
      </c>
      <c r="K179" s="5">
        <v>2413500</v>
      </c>
      <c r="L179" s="4">
        <v>240.25</v>
      </c>
      <c r="M179" s="4">
        <v>-10999.999999999944</v>
      </c>
      <c r="N179" s="6">
        <v>650.16</v>
      </c>
      <c r="O179" s="6">
        <v>-11650.159999999943</v>
      </c>
      <c r="P179" s="5">
        <v>2402500</v>
      </c>
      <c r="Q179" s="5" t="s">
        <v>93</v>
      </c>
      <c r="R179">
        <v>1</v>
      </c>
      <c r="S179">
        <v>0</v>
      </c>
      <c r="T179">
        <v>2</v>
      </c>
      <c r="U179">
        <v>0</v>
      </c>
      <c r="V179">
        <v>900</v>
      </c>
      <c r="W179">
        <v>300</v>
      </c>
      <c r="X179">
        <v>122500</v>
      </c>
      <c r="Y179">
        <v>92500</v>
      </c>
      <c r="Z179" s="7">
        <v>3000000</v>
      </c>
      <c r="AA179">
        <v>2</v>
      </c>
    </row>
    <row r="180" spans="1:27" x14ac:dyDescent="0.45">
      <c r="A180">
        <v>2</v>
      </c>
      <c r="B180" s="2">
        <v>44244</v>
      </c>
      <c r="C180" s="2">
        <v>44245</v>
      </c>
      <c r="D180" s="3" t="s">
        <v>27</v>
      </c>
      <c r="E180" t="s">
        <v>59</v>
      </c>
      <c r="F180" t="s">
        <v>228</v>
      </c>
      <c r="G180">
        <v>11700</v>
      </c>
      <c r="H180">
        <v>23400</v>
      </c>
      <c r="I180">
        <v>2</v>
      </c>
      <c r="J180" s="7">
        <v>83.5</v>
      </c>
      <c r="K180" s="5">
        <v>1953900</v>
      </c>
      <c r="L180" s="4">
        <v>85.5</v>
      </c>
      <c r="M180" s="4">
        <v>46800</v>
      </c>
      <c r="N180" s="6">
        <v>533.87099999999998</v>
      </c>
      <c r="O180" s="6">
        <v>46266.129000000001</v>
      </c>
      <c r="P180" s="5">
        <v>2000700</v>
      </c>
      <c r="Q180" s="5" t="s">
        <v>93</v>
      </c>
      <c r="R180">
        <v>2</v>
      </c>
      <c r="S180">
        <v>1</v>
      </c>
      <c r="T180">
        <v>1</v>
      </c>
      <c r="U180">
        <v>0</v>
      </c>
      <c r="V180">
        <v>900</v>
      </c>
      <c r="W180">
        <v>300</v>
      </c>
      <c r="X180">
        <v>123000</v>
      </c>
      <c r="Y180">
        <v>92500</v>
      </c>
      <c r="Z180" s="7">
        <v>3000000</v>
      </c>
      <c r="AA180">
        <v>2</v>
      </c>
    </row>
    <row r="181" spans="1:27" x14ac:dyDescent="0.45">
      <c r="A181">
        <v>3</v>
      </c>
      <c r="B181" s="2">
        <v>44244</v>
      </c>
      <c r="C181" s="2">
        <v>44245</v>
      </c>
      <c r="D181" s="3" t="s">
        <v>27</v>
      </c>
      <c r="E181" t="s">
        <v>69</v>
      </c>
      <c r="F181" t="s">
        <v>285</v>
      </c>
      <c r="G181">
        <v>7600</v>
      </c>
      <c r="H181">
        <v>15200</v>
      </c>
      <c r="I181">
        <v>2</v>
      </c>
      <c r="J181" s="7">
        <v>137.65</v>
      </c>
      <c r="K181" s="5">
        <v>2092280</v>
      </c>
      <c r="L181" s="4">
        <v>138.42500000000001</v>
      </c>
      <c r="M181" s="4">
        <v>11780.000000000087</v>
      </c>
      <c r="N181" s="6">
        <v>566.5059</v>
      </c>
      <c r="O181" s="6">
        <v>11213.494100000087</v>
      </c>
      <c r="P181" s="5">
        <v>2104060</v>
      </c>
      <c r="Q181" s="5" t="s">
        <v>93</v>
      </c>
      <c r="R181">
        <v>1</v>
      </c>
      <c r="S181">
        <v>0</v>
      </c>
      <c r="T181">
        <v>2</v>
      </c>
      <c r="U181">
        <v>0</v>
      </c>
      <c r="V181">
        <v>900</v>
      </c>
      <c r="W181">
        <v>300</v>
      </c>
      <c r="X181">
        <v>122500</v>
      </c>
      <c r="Y181">
        <v>92500</v>
      </c>
      <c r="Z181" s="7">
        <v>3000000</v>
      </c>
      <c r="AA181">
        <v>2</v>
      </c>
    </row>
    <row r="182" spans="1:27" x14ac:dyDescent="0.45">
      <c r="A182">
        <v>4</v>
      </c>
      <c r="B182" s="2">
        <v>44244</v>
      </c>
      <c r="C182" s="2">
        <v>44245</v>
      </c>
      <c r="D182" s="3" t="s">
        <v>27</v>
      </c>
      <c r="E182" t="s">
        <v>124</v>
      </c>
      <c r="F182" t="s">
        <v>288</v>
      </c>
      <c r="G182">
        <v>5400</v>
      </c>
      <c r="H182">
        <v>10800</v>
      </c>
      <c r="I182">
        <v>2</v>
      </c>
      <c r="J182" s="7">
        <v>168.97499999999999</v>
      </c>
      <c r="K182" s="5">
        <v>1824930</v>
      </c>
      <c r="L182" s="4">
        <v>166.7</v>
      </c>
      <c r="M182" s="4">
        <v>-24570.000000000062</v>
      </c>
      <c r="N182" s="6">
        <v>489.41415000000001</v>
      </c>
      <c r="O182" s="6">
        <v>-25059.414150000062</v>
      </c>
      <c r="P182" s="5">
        <v>1800359.9999999998</v>
      </c>
      <c r="Q182" s="5" t="s">
        <v>93</v>
      </c>
      <c r="R182">
        <v>3</v>
      </c>
      <c r="S182">
        <v>2</v>
      </c>
      <c r="T182">
        <v>2</v>
      </c>
      <c r="U182">
        <v>0</v>
      </c>
      <c r="V182">
        <v>900</v>
      </c>
      <c r="W182">
        <v>300</v>
      </c>
      <c r="X182">
        <v>124000</v>
      </c>
      <c r="Y182">
        <v>92500</v>
      </c>
      <c r="Z182" s="7">
        <v>3000000</v>
      </c>
      <c r="AA182">
        <v>2</v>
      </c>
    </row>
    <row r="183" spans="1:27" x14ac:dyDescent="0.45">
      <c r="A183">
        <v>5</v>
      </c>
      <c r="B183" s="2">
        <v>44244</v>
      </c>
      <c r="C183" s="2">
        <v>44245</v>
      </c>
      <c r="D183" s="3" t="s">
        <v>27</v>
      </c>
      <c r="E183" t="s">
        <v>114</v>
      </c>
      <c r="F183" t="s">
        <v>266</v>
      </c>
      <c r="G183">
        <v>6100</v>
      </c>
      <c r="H183">
        <v>12200</v>
      </c>
      <c r="I183">
        <v>2</v>
      </c>
      <c r="J183" s="7">
        <v>136.94999999999999</v>
      </c>
      <c r="K183" s="5">
        <v>1670789.9999999998</v>
      </c>
      <c r="L183" s="4">
        <v>140.6</v>
      </c>
      <c r="M183" s="4">
        <v>44530.000000000073</v>
      </c>
      <c r="N183" s="6">
        <v>457.12484999999998</v>
      </c>
      <c r="O183" s="6">
        <v>44072.875150000073</v>
      </c>
      <c r="P183" s="5">
        <v>1715320</v>
      </c>
      <c r="Q183" s="5" t="s">
        <v>93</v>
      </c>
      <c r="R183">
        <v>2</v>
      </c>
      <c r="S183">
        <v>1</v>
      </c>
      <c r="T183">
        <v>2</v>
      </c>
      <c r="U183">
        <v>0</v>
      </c>
      <c r="V183">
        <v>900</v>
      </c>
      <c r="W183">
        <v>300</v>
      </c>
      <c r="X183">
        <v>123000</v>
      </c>
      <c r="Y183">
        <v>92500</v>
      </c>
      <c r="Z183" s="7">
        <v>3000000</v>
      </c>
      <c r="AA183">
        <v>2</v>
      </c>
    </row>
    <row r="184" spans="1:27" x14ac:dyDescent="0.45">
      <c r="A184">
        <v>6</v>
      </c>
      <c r="B184" s="2">
        <v>44244</v>
      </c>
      <c r="C184" s="2">
        <v>44245</v>
      </c>
      <c r="D184" s="3" t="s">
        <v>27</v>
      </c>
      <c r="E184" t="s">
        <v>81</v>
      </c>
      <c r="F184" t="s">
        <v>226</v>
      </c>
      <c r="G184">
        <v>19000</v>
      </c>
      <c r="H184">
        <v>38000</v>
      </c>
      <c r="I184">
        <v>2</v>
      </c>
      <c r="J184" s="7">
        <v>56.825000000000003</v>
      </c>
      <c r="K184" s="5">
        <v>2159350</v>
      </c>
      <c r="L184" s="4">
        <v>56.3</v>
      </c>
      <c r="M184" s="4">
        <v>-19950.000000000215</v>
      </c>
      <c r="N184" s="6">
        <v>580.33124999999995</v>
      </c>
      <c r="O184" s="6">
        <v>-20530.331250000214</v>
      </c>
      <c r="P184" s="5">
        <v>2139400</v>
      </c>
      <c r="Q184" s="5" t="s">
        <v>93</v>
      </c>
      <c r="R184">
        <v>3</v>
      </c>
      <c r="S184">
        <v>2</v>
      </c>
      <c r="T184">
        <v>1</v>
      </c>
      <c r="U184">
        <v>0</v>
      </c>
      <c r="V184">
        <v>900</v>
      </c>
      <c r="W184">
        <v>300</v>
      </c>
      <c r="X184">
        <v>124000</v>
      </c>
      <c r="Y184">
        <v>92500</v>
      </c>
      <c r="Z184" s="7">
        <v>3000000</v>
      </c>
      <c r="AA184">
        <v>2</v>
      </c>
    </row>
    <row r="185" spans="1:27" x14ac:dyDescent="0.45">
      <c r="A185">
        <v>7</v>
      </c>
      <c r="B185" s="2">
        <v>44244</v>
      </c>
      <c r="C185" s="2">
        <v>44245</v>
      </c>
      <c r="D185" s="3" t="s">
        <v>27</v>
      </c>
      <c r="E185" t="s">
        <v>156</v>
      </c>
      <c r="F185" t="s">
        <v>335</v>
      </c>
      <c r="G185">
        <v>2800</v>
      </c>
      <c r="H185">
        <v>8400</v>
      </c>
      <c r="I185">
        <v>3</v>
      </c>
      <c r="J185" s="7">
        <v>256.60000000000002</v>
      </c>
      <c r="K185" s="5">
        <v>2155440</v>
      </c>
      <c r="L185" s="4">
        <v>252.9</v>
      </c>
      <c r="M185" s="4">
        <v>-31080.000000000142</v>
      </c>
      <c r="N185" s="6">
        <v>577.77300000000002</v>
      </c>
      <c r="O185" s="6">
        <v>-31657.773000000143</v>
      </c>
      <c r="P185" s="5">
        <v>2124360</v>
      </c>
      <c r="Q185" s="5" t="s">
        <v>93</v>
      </c>
      <c r="R185">
        <v>1</v>
      </c>
      <c r="S185">
        <v>0</v>
      </c>
      <c r="T185">
        <v>2</v>
      </c>
      <c r="U185">
        <v>0</v>
      </c>
      <c r="V185">
        <v>900</v>
      </c>
      <c r="W185">
        <v>300</v>
      </c>
      <c r="X185">
        <v>122500</v>
      </c>
      <c r="Y185">
        <v>92500</v>
      </c>
      <c r="Z185" s="7">
        <v>3000000</v>
      </c>
      <c r="AA185">
        <v>2</v>
      </c>
    </row>
    <row r="186" spans="1:27" x14ac:dyDescent="0.45">
      <c r="A186">
        <v>8</v>
      </c>
      <c r="B186" s="2">
        <v>44244</v>
      </c>
      <c r="C186" s="2">
        <v>44245</v>
      </c>
      <c r="D186" s="3" t="s">
        <v>27</v>
      </c>
      <c r="E186" t="s">
        <v>159</v>
      </c>
      <c r="F186" t="s">
        <v>337</v>
      </c>
      <c r="G186">
        <v>250</v>
      </c>
      <c r="H186">
        <v>750</v>
      </c>
      <c r="I186">
        <v>3</v>
      </c>
      <c r="J186" s="7">
        <v>2603.85</v>
      </c>
      <c r="K186" s="5">
        <v>1952887.5</v>
      </c>
      <c r="L186" s="4">
        <v>2558.1333333299999</v>
      </c>
      <c r="M186" s="4">
        <v>-34287.500002499997</v>
      </c>
      <c r="N186" s="6">
        <v>522.65081249966249</v>
      </c>
      <c r="O186" s="6">
        <v>-34810.150814999659</v>
      </c>
      <c r="P186" s="5">
        <v>1918599.9999974999</v>
      </c>
      <c r="Q186" s="5" t="s">
        <v>93</v>
      </c>
      <c r="R186">
        <v>1</v>
      </c>
      <c r="S186">
        <v>0</v>
      </c>
      <c r="T186">
        <v>2</v>
      </c>
      <c r="U186">
        <v>0</v>
      </c>
      <c r="V186">
        <v>900</v>
      </c>
      <c r="W186">
        <v>300</v>
      </c>
      <c r="X186">
        <v>122500</v>
      </c>
      <c r="Y186">
        <v>92500</v>
      </c>
      <c r="Z186" s="7">
        <v>3000000</v>
      </c>
      <c r="AA186">
        <v>2</v>
      </c>
    </row>
    <row r="187" spans="1:27" x14ac:dyDescent="0.45">
      <c r="A187">
        <v>9</v>
      </c>
      <c r="B187" s="2">
        <v>44244</v>
      </c>
      <c r="C187" s="2">
        <v>44245</v>
      </c>
      <c r="D187" s="3" t="s">
        <v>27</v>
      </c>
      <c r="E187" t="s">
        <v>75</v>
      </c>
      <c r="F187" t="s">
        <v>252</v>
      </c>
      <c r="G187">
        <v>7000</v>
      </c>
      <c r="H187">
        <v>7000</v>
      </c>
      <c r="I187">
        <v>1</v>
      </c>
      <c r="J187" s="7">
        <v>217.9</v>
      </c>
      <c r="K187" s="5">
        <v>1525300</v>
      </c>
      <c r="L187" s="4">
        <v>226.2</v>
      </c>
      <c r="M187" s="4">
        <v>58099.999999999884</v>
      </c>
      <c r="N187" s="6">
        <v>419.67450000000002</v>
      </c>
      <c r="O187" s="6">
        <v>57680.325499999883</v>
      </c>
      <c r="P187" s="5">
        <v>1583400</v>
      </c>
      <c r="Q187" s="5" t="s">
        <v>93</v>
      </c>
      <c r="R187">
        <v>1</v>
      </c>
      <c r="S187">
        <v>0</v>
      </c>
      <c r="T187">
        <v>2</v>
      </c>
      <c r="U187">
        <v>0</v>
      </c>
      <c r="V187">
        <v>900</v>
      </c>
      <c r="W187">
        <v>300</v>
      </c>
      <c r="X187">
        <v>122500</v>
      </c>
      <c r="Y187">
        <v>92500</v>
      </c>
      <c r="Z187" s="7">
        <v>3000000</v>
      </c>
      <c r="AA187">
        <v>2</v>
      </c>
    </row>
    <row r="188" spans="1:27" x14ac:dyDescent="0.45">
      <c r="A188">
        <v>10</v>
      </c>
      <c r="B188" s="2">
        <v>44244</v>
      </c>
      <c r="C188" s="2">
        <v>44245</v>
      </c>
      <c r="D188" s="3" t="s">
        <v>27</v>
      </c>
      <c r="E188" t="s">
        <v>100</v>
      </c>
      <c r="F188" t="s">
        <v>230</v>
      </c>
      <c r="G188">
        <v>16000</v>
      </c>
      <c r="H188">
        <v>48000</v>
      </c>
      <c r="I188">
        <v>3</v>
      </c>
      <c r="J188" s="7">
        <v>42.55</v>
      </c>
      <c r="K188" s="5">
        <v>2042399.9999999998</v>
      </c>
      <c r="L188" s="4">
        <v>42.05</v>
      </c>
      <c r="M188" s="4">
        <v>-24000</v>
      </c>
      <c r="N188" s="6">
        <v>548.20799999999997</v>
      </c>
      <c r="O188" s="6">
        <v>-24548.207999999999</v>
      </c>
      <c r="P188" s="5">
        <v>2018399.9999999998</v>
      </c>
      <c r="Q188" s="5" t="s">
        <v>93</v>
      </c>
      <c r="R188">
        <v>1</v>
      </c>
      <c r="S188">
        <v>0</v>
      </c>
      <c r="T188">
        <v>2</v>
      </c>
      <c r="U188">
        <v>0</v>
      </c>
      <c r="V188">
        <v>900</v>
      </c>
      <c r="W188">
        <v>300</v>
      </c>
      <c r="X188">
        <v>122500</v>
      </c>
      <c r="Y188">
        <v>92500</v>
      </c>
      <c r="Z188" s="7">
        <v>3000000</v>
      </c>
      <c r="AA188">
        <v>2</v>
      </c>
    </row>
    <row r="189" spans="1:27" x14ac:dyDescent="0.45">
      <c r="A189">
        <v>1</v>
      </c>
      <c r="B189" s="2">
        <v>44245</v>
      </c>
      <c r="C189" s="2">
        <v>44246</v>
      </c>
      <c r="D189" s="3" t="s">
        <v>27</v>
      </c>
      <c r="E189" t="s">
        <v>59</v>
      </c>
      <c r="F189" t="s">
        <v>228</v>
      </c>
      <c r="G189">
        <v>11700</v>
      </c>
      <c r="H189">
        <v>23400</v>
      </c>
      <c r="I189">
        <v>2</v>
      </c>
      <c r="J189" s="7">
        <v>93.5</v>
      </c>
      <c r="K189" s="5">
        <v>2187900</v>
      </c>
      <c r="L189" s="4">
        <v>92.55</v>
      </c>
      <c r="M189" s="4">
        <v>-22230.000000000065</v>
      </c>
      <c r="N189" s="6">
        <v>587.73194999999998</v>
      </c>
      <c r="O189" s="6">
        <v>-22817.731950000067</v>
      </c>
      <c r="P189" s="5">
        <v>2165670</v>
      </c>
      <c r="Q189" s="5" t="s">
        <v>93</v>
      </c>
      <c r="R189">
        <v>1</v>
      </c>
      <c r="S189">
        <v>0</v>
      </c>
      <c r="T189">
        <v>2</v>
      </c>
      <c r="U189">
        <v>0</v>
      </c>
      <c r="V189">
        <v>900</v>
      </c>
      <c r="W189">
        <v>300</v>
      </c>
      <c r="X189">
        <v>122500</v>
      </c>
      <c r="Y189">
        <v>92500</v>
      </c>
      <c r="Z189" s="7">
        <v>3000000</v>
      </c>
      <c r="AA189">
        <v>2</v>
      </c>
    </row>
    <row r="190" spans="1:27" x14ac:dyDescent="0.45">
      <c r="A190">
        <v>2</v>
      </c>
      <c r="B190" s="2">
        <v>44245</v>
      </c>
      <c r="C190" s="2">
        <v>44246</v>
      </c>
      <c r="D190" s="3" t="s">
        <v>27</v>
      </c>
      <c r="E190" t="s">
        <v>70</v>
      </c>
      <c r="F190" t="s">
        <v>236</v>
      </c>
      <c r="G190">
        <v>4200</v>
      </c>
      <c r="H190">
        <v>12600</v>
      </c>
      <c r="I190">
        <v>3</v>
      </c>
      <c r="J190" s="7">
        <v>139.44999999999999</v>
      </c>
      <c r="K190" s="5">
        <v>1757069.9999999998</v>
      </c>
      <c r="L190" s="4">
        <v>140.66666666999899</v>
      </c>
      <c r="M190" s="4">
        <v>15330.000041987403</v>
      </c>
      <c r="N190" s="6">
        <v>476.47845000566821</v>
      </c>
      <c r="O190" s="6">
        <v>14853.521591981735</v>
      </c>
      <c r="P190" s="5">
        <v>1772400.0000419873</v>
      </c>
      <c r="Q190" s="5" t="s">
        <v>93</v>
      </c>
      <c r="R190">
        <v>1</v>
      </c>
      <c r="S190">
        <v>0</v>
      </c>
      <c r="T190">
        <v>1</v>
      </c>
      <c r="U190">
        <v>0</v>
      </c>
      <c r="V190">
        <v>900</v>
      </c>
      <c r="W190">
        <v>300</v>
      </c>
      <c r="X190">
        <v>122500</v>
      </c>
      <c r="Y190">
        <v>92500</v>
      </c>
      <c r="Z190" s="7">
        <v>3000000</v>
      </c>
      <c r="AA190">
        <v>2</v>
      </c>
    </row>
    <row r="191" spans="1:27" x14ac:dyDescent="0.45">
      <c r="A191">
        <v>3</v>
      </c>
      <c r="B191" s="2">
        <v>44245</v>
      </c>
      <c r="C191" s="2">
        <v>44246</v>
      </c>
      <c r="D191" s="3" t="s">
        <v>27</v>
      </c>
      <c r="E191" t="s">
        <v>127</v>
      </c>
      <c r="F191" t="s">
        <v>289</v>
      </c>
      <c r="G191">
        <v>1563</v>
      </c>
      <c r="H191">
        <v>3126</v>
      </c>
      <c r="I191">
        <v>2</v>
      </c>
      <c r="J191" s="7">
        <v>555.04999999999995</v>
      </c>
      <c r="K191" s="5">
        <v>1735086.2999999998</v>
      </c>
      <c r="L191" s="4">
        <v>572.25</v>
      </c>
      <c r="M191" s="4">
        <v>53767.200000000143</v>
      </c>
      <c r="N191" s="6">
        <v>475.73187300000001</v>
      </c>
      <c r="O191" s="6">
        <v>53291.468127000146</v>
      </c>
      <c r="P191" s="5">
        <v>1788853.5</v>
      </c>
      <c r="Q191" s="5" t="s">
        <v>93</v>
      </c>
      <c r="R191">
        <v>1</v>
      </c>
      <c r="S191">
        <v>0</v>
      </c>
      <c r="T191">
        <v>1</v>
      </c>
      <c r="U191">
        <v>0</v>
      </c>
      <c r="V191">
        <v>900</v>
      </c>
      <c r="W191">
        <v>300</v>
      </c>
      <c r="X191">
        <v>122500</v>
      </c>
      <c r="Y191">
        <v>92500</v>
      </c>
      <c r="Z191" s="7">
        <v>3000000</v>
      </c>
      <c r="AA191">
        <v>2</v>
      </c>
    </row>
    <row r="192" spans="1:27" x14ac:dyDescent="0.45">
      <c r="A192">
        <v>4</v>
      </c>
      <c r="B192" s="2">
        <v>44245</v>
      </c>
      <c r="C192" s="2">
        <v>44246</v>
      </c>
      <c r="D192" s="3" t="s">
        <v>27</v>
      </c>
      <c r="E192" t="s">
        <v>114</v>
      </c>
      <c r="F192" t="s">
        <v>266</v>
      </c>
      <c r="G192">
        <v>6100</v>
      </c>
      <c r="H192">
        <v>12200</v>
      </c>
      <c r="I192">
        <v>2</v>
      </c>
      <c r="J192" s="7">
        <v>144.85</v>
      </c>
      <c r="K192" s="5">
        <v>1767170</v>
      </c>
      <c r="L192" s="4">
        <v>147.69999999999999</v>
      </c>
      <c r="M192" s="4">
        <v>34769.999999999927</v>
      </c>
      <c r="N192" s="6">
        <v>481.82985000000002</v>
      </c>
      <c r="O192" s="6">
        <v>34288.170149999925</v>
      </c>
      <c r="P192" s="5">
        <v>1801939.9999999998</v>
      </c>
      <c r="Q192" s="5" t="s">
        <v>93</v>
      </c>
      <c r="R192">
        <v>1</v>
      </c>
      <c r="S192">
        <v>0</v>
      </c>
      <c r="T192">
        <v>2</v>
      </c>
      <c r="U192">
        <v>0</v>
      </c>
      <c r="V192">
        <v>900</v>
      </c>
      <c r="W192">
        <v>300</v>
      </c>
      <c r="X192">
        <v>122500</v>
      </c>
      <c r="Y192">
        <v>92500</v>
      </c>
      <c r="Z192" s="7">
        <v>3000000</v>
      </c>
      <c r="AA192">
        <v>2</v>
      </c>
    </row>
    <row r="193" spans="1:27" x14ac:dyDescent="0.45">
      <c r="A193">
        <v>5</v>
      </c>
      <c r="B193" s="2">
        <v>44245</v>
      </c>
      <c r="C193" s="2">
        <v>44246</v>
      </c>
      <c r="D193" s="3" t="s">
        <v>27</v>
      </c>
      <c r="E193" t="s">
        <v>45</v>
      </c>
      <c r="F193" t="s">
        <v>276</v>
      </c>
      <c r="G193">
        <v>2700</v>
      </c>
      <c r="H193">
        <v>8100</v>
      </c>
      <c r="I193">
        <v>3</v>
      </c>
      <c r="J193" s="7">
        <v>247.5</v>
      </c>
      <c r="K193" s="5">
        <v>2004750</v>
      </c>
      <c r="L193" s="4">
        <v>243.03333332999901</v>
      </c>
      <c r="M193" s="4">
        <v>-36180.00002700802</v>
      </c>
      <c r="N193" s="6">
        <v>536.39819999635392</v>
      </c>
      <c r="O193" s="6">
        <v>-36716.398227004371</v>
      </c>
      <c r="P193" s="5">
        <v>1968569.9999729919</v>
      </c>
      <c r="Q193" s="5" t="s">
        <v>93</v>
      </c>
      <c r="R193">
        <v>2</v>
      </c>
      <c r="S193">
        <v>1</v>
      </c>
      <c r="T193">
        <v>2</v>
      </c>
      <c r="U193">
        <v>0</v>
      </c>
      <c r="V193">
        <v>900</v>
      </c>
      <c r="W193">
        <v>300</v>
      </c>
      <c r="X193">
        <v>123000</v>
      </c>
      <c r="Y193">
        <v>92500</v>
      </c>
      <c r="Z193" s="7">
        <v>3000000</v>
      </c>
      <c r="AA193">
        <v>2</v>
      </c>
    </row>
    <row r="194" spans="1:27" x14ac:dyDescent="0.45">
      <c r="A194">
        <v>6</v>
      </c>
      <c r="B194" s="2">
        <v>44245</v>
      </c>
      <c r="C194" s="2">
        <v>44246</v>
      </c>
      <c r="D194" s="3" t="s">
        <v>27</v>
      </c>
      <c r="E194" t="s">
        <v>89</v>
      </c>
      <c r="F194" t="s">
        <v>241</v>
      </c>
      <c r="G194">
        <v>1375</v>
      </c>
      <c r="H194">
        <v>2750</v>
      </c>
      <c r="I194">
        <v>2</v>
      </c>
      <c r="J194" s="7">
        <v>579.79999999999995</v>
      </c>
      <c r="K194" s="5">
        <v>1594449.9999999998</v>
      </c>
      <c r="L194" s="4">
        <v>556.1</v>
      </c>
      <c r="M194" s="4">
        <v>-65174.999999999811</v>
      </c>
      <c r="N194" s="6">
        <v>421.70287500000001</v>
      </c>
      <c r="O194" s="6">
        <v>-65596.702874999814</v>
      </c>
      <c r="P194" s="5">
        <v>1529275</v>
      </c>
      <c r="Q194" s="5" t="s">
        <v>93</v>
      </c>
      <c r="R194">
        <v>1</v>
      </c>
      <c r="S194">
        <v>0</v>
      </c>
      <c r="T194">
        <v>2</v>
      </c>
      <c r="U194">
        <v>0</v>
      </c>
      <c r="V194">
        <v>900</v>
      </c>
      <c r="W194">
        <v>300</v>
      </c>
      <c r="X194">
        <v>122500</v>
      </c>
      <c r="Y194">
        <v>92500</v>
      </c>
      <c r="Z194" s="7">
        <v>3000000</v>
      </c>
      <c r="AA194">
        <v>2</v>
      </c>
    </row>
    <row r="195" spans="1:27" x14ac:dyDescent="0.45">
      <c r="A195">
        <v>7</v>
      </c>
      <c r="B195" s="2">
        <v>44245</v>
      </c>
      <c r="C195" s="2">
        <v>44246</v>
      </c>
      <c r="D195" s="3" t="s">
        <v>27</v>
      </c>
      <c r="E195" t="s">
        <v>108</v>
      </c>
      <c r="F195" t="s">
        <v>250</v>
      </c>
      <c r="G195">
        <v>6500</v>
      </c>
      <c r="H195">
        <v>19500</v>
      </c>
      <c r="I195">
        <v>3</v>
      </c>
      <c r="J195" s="7">
        <v>99.1</v>
      </c>
      <c r="K195" s="5">
        <v>1932450</v>
      </c>
      <c r="L195" s="4">
        <v>99.166666669999998</v>
      </c>
      <c r="M195" s="4">
        <v>1300.00006500007</v>
      </c>
      <c r="N195" s="6">
        <v>521.93700000877493</v>
      </c>
      <c r="O195" s="6">
        <v>778.06306499129505</v>
      </c>
      <c r="P195" s="5">
        <v>1933750.000065</v>
      </c>
      <c r="Q195" s="5" t="s">
        <v>93</v>
      </c>
      <c r="R195">
        <v>1</v>
      </c>
      <c r="S195">
        <v>0</v>
      </c>
      <c r="T195">
        <v>2</v>
      </c>
      <c r="U195">
        <v>0</v>
      </c>
      <c r="V195">
        <v>900</v>
      </c>
      <c r="W195">
        <v>300</v>
      </c>
      <c r="X195">
        <v>122500</v>
      </c>
      <c r="Y195">
        <v>92500</v>
      </c>
      <c r="Z195" s="7">
        <v>3000000</v>
      </c>
      <c r="AA195">
        <v>2</v>
      </c>
    </row>
    <row r="196" spans="1:27" x14ac:dyDescent="0.45">
      <c r="A196">
        <v>8</v>
      </c>
      <c r="B196" s="2">
        <v>44245</v>
      </c>
      <c r="C196" s="2">
        <v>44246</v>
      </c>
      <c r="D196" s="3" t="s">
        <v>27</v>
      </c>
      <c r="E196" t="s">
        <v>107</v>
      </c>
      <c r="F196" t="s">
        <v>240</v>
      </c>
      <c r="G196">
        <v>600</v>
      </c>
      <c r="H196">
        <v>1800</v>
      </c>
      <c r="I196">
        <v>3</v>
      </c>
      <c r="J196" s="7">
        <v>1201.3499999999999</v>
      </c>
      <c r="K196" s="5">
        <v>2162430</v>
      </c>
      <c r="L196" s="4">
        <v>1174.6166666700001</v>
      </c>
      <c r="M196" s="4">
        <v>-48119.999993999678</v>
      </c>
      <c r="N196" s="6">
        <v>577.35990000080994</v>
      </c>
      <c r="O196" s="6">
        <v>-48697.359894000489</v>
      </c>
      <c r="P196" s="5">
        <v>2114310.000006</v>
      </c>
      <c r="Q196" s="5" t="s">
        <v>93</v>
      </c>
      <c r="R196">
        <v>1</v>
      </c>
      <c r="S196">
        <v>0</v>
      </c>
      <c r="T196">
        <v>2</v>
      </c>
      <c r="U196">
        <v>0</v>
      </c>
      <c r="V196">
        <v>900</v>
      </c>
      <c r="W196">
        <v>300</v>
      </c>
      <c r="X196">
        <v>122500</v>
      </c>
      <c r="Y196">
        <v>92500</v>
      </c>
      <c r="Z196" s="7">
        <v>3000000</v>
      </c>
      <c r="AA196">
        <v>2</v>
      </c>
    </row>
    <row r="197" spans="1:27" x14ac:dyDescent="0.45">
      <c r="A197">
        <v>9</v>
      </c>
      <c r="B197" s="2">
        <v>44245</v>
      </c>
      <c r="C197" s="2">
        <v>44246</v>
      </c>
      <c r="D197" s="3" t="s">
        <v>27</v>
      </c>
      <c r="E197" t="s">
        <v>147</v>
      </c>
      <c r="F197" t="s">
        <v>297</v>
      </c>
      <c r="G197">
        <v>250</v>
      </c>
      <c r="H197">
        <v>500</v>
      </c>
      <c r="I197">
        <v>2</v>
      </c>
      <c r="J197" s="7">
        <v>5195.9250000000002</v>
      </c>
      <c r="K197" s="5">
        <v>2597962.5</v>
      </c>
      <c r="L197" s="4">
        <v>5185</v>
      </c>
      <c r="M197" s="4">
        <v>-5462.5000000000909</v>
      </c>
      <c r="N197" s="6">
        <v>700.71243749999996</v>
      </c>
      <c r="O197" s="6">
        <v>-6163.2124375000913</v>
      </c>
      <c r="P197" s="5">
        <v>2592500</v>
      </c>
      <c r="Q197" s="5" t="s">
        <v>93</v>
      </c>
      <c r="R197">
        <v>1</v>
      </c>
      <c r="S197">
        <v>0</v>
      </c>
      <c r="T197">
        <v>2</v>
      </c>
      <c r="U197">
        <v>0</v>
      </c>
      <c r="V197">
        <v>900</v>
      </c>
      <c r="W197">
        <v>300</v>
      </c>
      <c r="X197">
        <v>122500</v>
      </c>
      <c r="Y197">
        <v>92500</v>
      </c>
      <c r="Z197" s="7">
        <v>3000000</v>
      </c>
      <c r="AA197">
        <v>2</v>
      </c>
    </row>
    <row r="198" spans="1:27" x14ac:dyDescent="0.45">
      <c r="A198">
        <v>10</v>
      </c>
      <c r="B198" s="2">
        <v>44245</v>
      </c>
      <c r="C198" s="2">
        <v>44246</v>
      </c>
      <c r="D198" s="3" t="s">
        <v>27</v>
      </c>
      <c r="E198" t="s">
        <v>129</v>
      </c>
      <c r="F198" t="s">
        <v>293</v>
      </c>
      <c r="G198">
        <v>7700</v>
      </c>
      <c r="H198">
        <v>15400</v>
      </c>
      <c r="I198">
        <v>2</v>
      </c>
      <c r="J198" s="7">
        <v>110.25</v>
      </c>
      <c r="K198" s="5">
        <v>1697850</v>
      </c>
      <c r="L198" s="4">
        <v>109.65</v>
      </c>
      <c r="M198" s="4">
        <v>-9239.9999999999127</v>
      </c>
      <c r="N198" s="6">
        <v>457.1721</v>
      </c>
      <c r="O198" s="6">
        <v>-9697.1720999999125</v>
      </c>
      <c r="P198" s="5">
        <v>1688610</v>
      </c>
      <c r="Q198" s="5" t="s">
        <v>93</v>
      </c>
      <c r="R198">
        <v>1</v>
      </c>
      <c r="S198">
        <v>0</v>
      </c>
      <c r="T198">
        <v>1</v>
      </c>
      <c r="U198">
        <v>0</v>
      </c>
      <c r="V198">
        <v>900</v>
      </c>
      <c r="W198">
        <v>300</v>
      </c>
      <c r="X198">
        <v>122500</v>
      </c>
      <c r="Y198">
        <v>92500</v>
      </c>
      <c r="Z198" s="7">
        <v>3000000</v>
      </c>
      <c r="AA198">
        <v>2</v>
      </c>
    </row>
    <row r="199" spans="1:27" x14ac:dyDescent="0.45">
      <c r="A199">
        <v>1</v>
      </c>
      <c r="B199" s="2">
        <v>44246</v>
      </c>
      <c r="C199" s="2">
        <v>44249</v>
      </c>
      <c r="D199" s="3" t="s">
        <v>27</v>
      </c>
      <c r="E199" t="s">
        <v>127</v>
      </c>
      <c r="F199" t="s">
        <v>289</v>
      </c>
      <c r="G199">
        <v>1563</v>
      </c>
      <c r="H199">
        <v>3126</v>
      </c>
      <c r="I199">
        <v>2</v>
      </c>
      <c r="J199" s="7">
        <v>577.5</v>
      </c>
      <c r="K199" s="5">
        <v>1805265</v>
      </c>
      <c r="L199" s="4">
        <v>559.75</v>
      </c>
      <c r="M199" s="4">
        <v>-55486.5</v>
      </c>
      <c r="N199" s="6">
        <v>479.93087250000002</v>
      </c>
      <c r="O199" s="6">
        <v>-55966.430872500001</v>
      </c>
      <c r="P199" s="5">
        <v>1749778.5</v>
      </c>
      <c r="Q199" s="5" t="s">
        <v>93</v>
      </c>
      <c r="R199">
        <v>1</v>
      </c>
      <c r="S199">
        <v>0</v>
      </c>
      <c r="T199">
        <v>1</v>
      </c>
      <c r="U199">
        <v>0</v>
      </c>
      <c r="V199">
        <v>900</v>
      </c>
      <c r="W199">
        <v>300</v>
      </c>
      <c r="X199">
        <v>122500</v>
      </c>
      <c r="Y199">
        <v>92500</v>
      </c>
      <c r="Z199" s="7">
        <v>3000000</v>
      </c>
      <c r="AA199">
        <v>2</v>
      </c>
    </row>
    <row r="200" spans="1:27" x14ac:dyDescent="0.45">
      <c r="A200">
        <v>2</v>
      </c>
      <c r="B200" s="2">
        <v>44246</v>
      </c>
      <c r="C200" s="2">
        <v>44249</v>
      </c>
      <c r="D200" s="3" t="s">
        <v>27</v>
      </c>
      <c r="E200" t="s">
        <v>66</v>
      </c>
      <c r="F200" t="s">
        <v>215</v>
      </c>
      <c r="G200">
        <v>3100</v>
      </c>
      <c r="H200">
        <v>9300</v>
      </c>
      <c r="I200">
        <v>3</v>
      </c>
      <c r="J200" s="7">
        <v>244.7</v>
      </c>
      <c r="K200" s="5">
        <v>2275710</v>
      </c>
      <c r="L200" s="4">
        <v>226.15</v>
      </c>
      <c r="M200" s="4">
        <v>-172514.99999999985</v>
      </c>
      <c r="N200" s="6">
        <v>591.15217500000006</v>
      </c>
      <c r="O200" s="6">
        <v>-173106.15217499985</v>
      </c>
      <c r="P200" s="5">
        <v>2103195</v>
      </c>
      <c r="Q200" s="5" t="s">
        <v>93</v>
      </c>
      <c r="R200">
        <v>1</v>
      </c>
      <c r="S200">
        <v>0</v>
      </c>
      <c r="T200">
        <v>1</v>
      </c>
      <c r="U200">
        <v>0</v>
      </c>
      <c r="V200">
        <v>900</v>
      </c>
      <c r="W200">
        <v>300</v>
      </c>
      <c r="X200">
        <v>122500</v>
      </c>
      <c r="Y200">
        <v>92500</v>
      </c>
      <c r="Z200" s="7">
        <v>3000000</v>
      </c>
      <c r="AA200">
        <v>2</v>
      </c>
    </row>
    <row r="201" spans="1:27" x14ac:dyDescent="0.45">
      <c r="A201">
        <v>3</v>
      </c>
      <c r="B201" s="2">
        <v>44246</v>
      </c>
      <c r="C201" s="2">
        <v>44249</v>
      </c>
      <c r="D201" s="3" t="s">
        <v>27</v>
      </c>
      <c r="E201" t="s">
        <v>81</v>
      </c>
      <c r="F201" t="s">
        <v>226</v>
      </c>
      <c r="G201">
        <v>19000</v>
      </c>
      <c r="H201">
        <v>38000</v>
      </c>
      <c r="I201">
        <v>2</v>
      </c>
      <c r="J201" s="7">
        <v>65.349999999999994</v>
      </c>
      <c r="K201" s="5">
        <v>2483300</v>
      </c>
      <c r="L201" s="4">
        <v>61.7</v>
      </c>
      <c r="M201" s="4">
        <v>-138699.99999999968</v>
      </c>
      <c r="N201" s="6">
        <v>651.76650000000006</v>
      </c>
      <c r="O201" s="6">
        <v>-139351.76649999968</v>
      </c>
      <c r="P201" s="5">
        <v>2344600</v>
      </c>
      <c r="Q201" s="5" t="s">
        <v>93</v>
      </c>
      <c r="R201">
        <v>2</v>
      </c>
      <c r="S201">
        <v>1</v>
      </c>
      <c r="T201">
        <v>1</v>
      </c>
      <c r="U201">
        <v>0</v>
      </c>
      <c r="V201">
        <v>900</v>
      </c>
      <c r="W201">
        <v>300</v>
      </c>
      <c r="X201">
        <v>123000</v>
      </c>
      <c r="Y201">
        <v>92500</v>
      </c>
      <c r="Z201" s="7">
        <v>3000000</v>
      </c>
      <c r="AA201">
        <v>2</v>
      </c>
    </row>
    <row r="202" spans="1:27" x14ac:dyDescent="0.45">
      <c r="A202">
        <v>4</v>
      </c>
      <c r="B202" s="2">
        <v>44246</v>
      </c>
      <c r="C202" s="2">
        <v>44249</v>
      </c>
      <c r="D202" s="3" t="s">
        <v>27</v>
      </c>
      <c r="E202" t="s">
        <v>52</v>
      </c>
      <c r="F202" t="s">
        <v>248</v>
      </c>
      <c r="G202">
        <v>2900</v>
      </c>
      <c r="H202">
        <v>8700</v>
      </c>
      <c r="I202">
        <v>3</v>
      </c>
      <c r="J202" s="7">
        <v>257.89999999999998</v>
      </c>
      <c r="K202" s="5">
        <v>2243730</v>
      </c>
      <c r="L202" s="4">
        <v>243.4</v>
      </c>
      <c r="M202" s="4">
        <v>-126149.99999999975</v>
      </c>
      <c r="N202" s="6">
        <v>588.77684999999997</v>
      </c>
      <c r="O202" s="6">
        <v>-126738.77684999975</v>
      </c>
      <c r="P202" s="5">
        <v>2117580</v>
      </c>
      <c r="Q202" s="5" t="s">
        <v>93</v>
      </c>
      <c r="R202">
        <v>1</v>
      </c>
      <c r="S202">
        <v>0</v>
      </c>
      <c r="T202">
        <v>1</v>
      </c>
      <c r="U202">
        <v>0</v>
      </c>
      <c r="V202">
        <v>900</v>
      </c>
      <c r="W202">
        <v>300</v>
      </c>
      <c r="X202">
        <v>122500</v>
      </c>
      <c r="Y202">
        <v>92500</v>
      </c>
      <c r="Z202" s="7">
        <v>3000000</v>
      </c>
      <c r="AA202">
        <v>2</v>
      </c>
    </row>
    <row r="203" spans="1:27" x14ac:dyDescent="0.45">
      <c r="A203">
        <v>5</v>
      </c>
      <c r="B203" s="2">
        <v>44246</v>
      </c>
      <c r="C203" s="2">
        <v>44249</v>
      </c>
      <c r="D203" s="3" t="s">
        <v>27</v>
      </c>
      <c r="E203" t="s">
        <v>142</v>
      </c>
      <c r="F203" t="s">
        <v>311</v>
      </c>
      <c r="G203">
        <v>2000</v>
      </c>
      <c r="H203">
        <v>4000</v>
      </c>
      <c r="I203">
        <v>2</v>
      </c>
      <c r="J203" s="7">
        <v>624.20000000000005</v>
      </c>
      <c r="K203" s="5">
        <v>2496800</v>
      </c>
      <c r="L203" s="4">
        <v>618.1</v>
      </c>
      <c r="M203" s="4">
        <v>-24400.000000000091</v>
      </c>
      <c r="N203" s="6">
        <v>670.84199999999998</v>
      </c>
      <c r="O203" s="6">
        <v>-25070.842000000092</v>
      </c>
      <c r="P203" s="5">
        <v>2472400</v>
      </c>
      <c r="Q203" s="5" t="s">
        <v>93</v>
      </c>
      <c r="R203">
        <v>2</v>
      </c>
      <c r="S203">
        <v>1</v>
      </c>
      <c r="T203">
        <v>1</v>
      </c>
      <c r="U203">
        <v>0</v>
      </c>
      <c r="V203">
        <v>900</v>
      </c>
      <c r="W203">
        <v>300</v>
      </c>
      <c r="X203">
        <v>123000</v>
      </c>
      <c r="Y203">
        <v>92500</v>
      </c>
      <c r="Z203" s="7">
        <v>3000000</v>
      </c>
      <c r="AA203">
        <v>2</v>
      </c>
    </row>
    <row r="204" spans="1:27" x14ac:dyDescent="0.45">
      <c r="A204">
        <v>6</v>
      </c>
      <c r="B204" s="2">
        <v>44246</v>
      </c>
      <c r="C204" s="2">
        <v>44249</v>
      </c>
      <c r="D204" s="3" t="s">
        <v>27</v>
      </c>
      <c r="E204" t="s">
        <v>101</v>
      </c>
      <c r="F204" t="s">
        <v>279</v>
      </c>
      <c r="G204">
        <v>1300</v>
      </c>
      <c r="H204">
        <v>3900</v>
      </c>
      <c r="I204">
        <v>3</v>
      </c>
      <c r="J204" s="7">
        <v>564.86666666999997</v>
      </c>
      <c r="K204" s="5">
        <v>2202980.0000129999</v>
      </c>
      <c r="L204" s="4">
        <v>552.66666666999902</v>
      </c>
      <c r="M204" s="4">
        <v>-47580.000000003725</v>
      </c>
      <c r="N204" s="6">
        <v>588.38130000350952</v>
      </c>
      <c r="O204" s="6">
        <v>-48168.381300007233</v>
      </c>
      <c r="P204" s="5">
        <v>2155400.0000129961</v>
      </c>
      <c r="Q204" s="5" t="s">
        <v>93</v>
      </c>
      <c r="R204">
        <v>2</v>
      </c>
      <c r="S204">
        <v>1</v>
      </c>
      <c r="T204">
        <v>1</v>
      </c>
      <c r="U204">
        <v>0</v>
      </c>
      <c r="V204">
        <v>900</v>
      </c>
      <c r="W204">
        <v>300</v>
      </c>
      <c r="X204">
        <v>123000</v>
      </c>
      <c r="Y204">
        <v>92500</v>
      </c>
      <c r="Z204" s="7">
        <v>3000000</v>
      </c>
      <c r="AA204">
        <v>2</v>
      </c>
    </row>
    <row r="205" spans="1:27" x14ac:dyDescent="0.45">
      <c r="A205">
        <v>1</v>
      </c>
      <c r="B205" s="2">
        <v>44249</v>
      </c>
      <c r="C205" s="2">
        <v>44250</v>
      </c>
      <c r="D205" s="3" t="s">
        <v>27</v>
      </c>
      <c r="E205" t="s">
        <v>84</v>
      </c>
      <c r="F205" t="s">
        <v>260</v>
      </c>
      <c r="G205">
        <v>4300</v>
      </c>
      <c r="H205">
        <v>4300</v>
      </c>
      <c r="I205">
        <v>1</v>
      </c>
      <c r="J205" s="7">
        <v>324.75</v>
      </c>
      <c r="K205" s="5">
        <v>1396425</v>
      </c>
      <c r="L205" s="4">
        <v>323.45</v>
      </c>
      <c r="M205" s="4">
        <v>-5590.0000000000491</v>
      </c>
      <c r="N205" s="6">
        <v>376.2801</v>
      </c>
      <c r="O205" s="6">
        <v>-5966.2801000000491</v>
      </c>
      <c r="P205" s="5">
        <v>1390835</v>
      </c>
      <c r="Q205" s="5" t="s">
        <v>93</v>
      </c>
      <c r="R205">
        <v>1</v>
      </c>
      <c r="S205">
        <v>0</v>
      </c>
      <c r="T205">
        <v>1</v>
      </c>
      <c r="U205">
        <v>0</v>
      </c>
      <c r="V205">
        <v>900</v>
      </c>
      <c r="W205">
        <v>300</v>
      </c>
      <c r="X205">
        <v>102500</v>
      </c>
      <c r="Y205">
        <v>92500</v>
      </c>
      <c r="Z205" s="7">
        <v>3000000</v>
      </c>
      <c r="AA205">
        <v>2</v>
      </c>
    </row>
    <row r="206" spans="1:27" x14ac:dyDescent="0.45">
      <c r="A206">
        <v>2</v>
      </c>
      <c r="B206" s="2">
        <v>44249</v>
      </c>
      <c r="C206" s="2">
        <v>44250</v>
      </c>
      <c r="D206" s="3" t="s">
        <v>27</v>
      </c>
      <c r="E206" t="s">
        <v>78</v>
      </c>
      <c r="F206" t="s">
        <v>273</v>
      </c>
      <c r="G206">
        <v>250</v>
      </c>
      <c r="H206">
        <v>500</v>
      </c>
      <c r="I206">
        <v>2</v>
      </c>
      <c r="J206" s="7">
        <v>3081.9</v>
      </c>
      <c r="K206" s="5">
        <v>1540950</v>
      </c>
      <c r="L206" s="4">
        <v>3083.625</v>
      </c>
      <c r="M206" s="4">
        <v>862.49999999995453</v>
      </c>
      <c r="N206" s="6">
        <v>416.17293749999999</v>
      </c>
      <c r="O206" s="6">
        <v>446.32706249995454</v>
      </c>
      <c r="P206" s="5">
        <v>1541812.5</v>
      </c>
      <c r="Q206" s="5" t="s">
        <v>93</v>
      </c>
      <c r="R206">
        <v>1</v>
      </c>
      <c r="S206">
        <v>0</v>
      </c>
      <c r="T206">
        <v>2</v>
      </c>
      <c r="U206">
        <v>0</v>
      </c>
      <c r="V206">
        <v>900</v>
      </c>
      <c r="W206">
        <v>300</v>
      </c>
      <c r="X206">
        <v>102500</v>
      </c>
      <c r="Y206">
        <v>92500</v>
      </c>
      <c r="Z206" s="7">
        <v>3000000</v>
      </c>
      <c r="AA206">
        <v>2</v>
      </c>
    </row>
    <row r="207" spans="1:27" x14ac:dyDescent="0.45">
      <c r="A207">
        <v>3</v>
      </c>
      <c r="B207" s="2">
        <v>44249</v>
      </c>
      <c r="C207" s="2">
        <v>44250</v>
      </c>
      <c r="D207" s="3" t="s">
        <v>27</v>
      </c>
      <c r="E207" t="s">
        <v>111</v>
      </c>
      <c r="F207" t="s">
        <v>247</v>
      </c>
      <c r="G207">
        <v>3000</v>
      </c>
      <c r="H207">
        <v>6000</v>
      </c>
      <c r="I207">
        <v>2</v>
      </c>
      <c r="J207" s="7">
        <v>381.6</v>
      </c>
      <c r="K207" s="5">
        <v>2289600</v>
      </c>
      <c r="L207" s="4">
        <v>382.35</v>
      </c>
      <c r="M207" s="4">
        <v>4500</v>
      </c>
      <c r="N207" s="6">
        <v>618.79949999999997</v>
      </c>
      <c r="O207" s="6">
        <v>3881.2004999999999</v>
      </c>
      <c r="P207" s="5">
        <v>2294100</v>
      </c>
      <c r="Q207" s="5" t="s">
        <v>93</v>
      </c>
      <c r="R207">
        <v>1</v>
      </c>
      <c r="S207">
        <v>0</v>
      </c>
      <c r="T207">
        <v>1</v>
      </c>
      <c r="U207">
        <v>0</v>
      </c>
      <c r="V207">
        <v>900</v>
      </c>
      <c r="W207">
        <v>300</v>
      </c>
      <c r="X207">
        <v>102500</v>
      </c>
      <c r="Y207">
        <v>92500</v>
      </c>
      <c r="Z207" s="7">
        <v>3000000</v>
      </c>
      <c r="AA207">
        <v>2</v>
      </c>
    </row>
    <row r="208" spans="1:27" x14ac:dyDescent="0.45">
      <c r="A208">
        <v>4</v>
      </c>
      <c r="B208" s="2">
        <v>44249</v>
      </c>
      <c r="C208" s="2">
        <v>44250</v>
      </c>
      <c r="D208" s="3" t="s">
        <v>27</v>
      </c>
      <c r="E208" t="s">
        <v>104</v>
      </c>
      <c r="F208" t="s">
        <v>222</v>
      </c>
      <c r="G208">
        <v>6200</v>
      </c>
      <c r="H208">
        <v>6200</v>
      </c>
      <c r="I208">
        <v>1</v>
      </c>
      <c r="J208" s="7">
        <v>204.6</v>
      </c>
      <c r="K208" s="5">
        <v>1268520</v>
      </c>
      <c r="L208" s="4">
        <v>208.3</v>
      </c>
      <c r="M208" s="4">
        <v>22940.000000000106</v>
      </c>
      <c r="N208" s="6">
        <v>345.59730000000002</v>
      </c>
      <c r="O208" s="6">
        <v>22594.402700000104</v>
      </c>
      <c r="P208" s="5">
        <v>1291460</v>
      </c>
      <c r="Q208" s="5" t="s">
        <v>93</v>
      </c>
      <c r="R208">
        <v>1</v>
      </c>
      <c r="S208">
        <v>0</v>
      </c>
      <c r="T208">
        <v>1</v>
      </c>
      <c r="U208">
        <v>0</v>
      </c>
      <c r="V208">
        <v>900</v>
      </c>
      <c r="W208">
        <v>300</v>
      </c>
      <c r="X208">
        <v>102500</v>
      </c>
      <c r="Y208">
        <v>92500</v>
      </c>
      <c r="Z208" s="7">
        <v>3000000</v>
      </c>
      <c r="AA208">
        <v>2</v>
      </c>
    </row>
    <row r="209" spans="1:27" x14ac:dyDescent="0.45">
      <c r="A209">
        <v>1</v>
      </c>
      <c r="B209" s="2">
        <v>44250</v>
      </c>
      <c r="C209" s="2">
        <v>44251</v>
      </c>
      <c r="D209" s="3" t="s">
        <v>27</v>
      </c>
      <c r="E209" t="s">
        <v>32</v>
      </c>
      <c r="F209" t="s">
        <v>231</v>
      </c>
      <c r="G209">
        <v>9000</v>
      </c>
      <c r="H209">
        <v>18000</v>
      </c>
      <c r="I209">
        <v>2</v>
      </c>
      <c r="J209" s="7">
        <v>127.85</v>
      </c>
      <c r="K209" s="5">
        <v>2301300</v>
      </c>
      <c r="L209" s="4">
        <v>126.9</v>
      </c>
      <c r="M209" s="4">
        <v>-17099.999999999796</v>
      </c>
      <c r="N209" s="6">
        <v>619.04250000000002</v>
      </c>
      <c r="O209" s="6">
        <v>-17719.042499999796</v>
      </c>
      <c r="P209" s="5">
        <v>2284200</v>
      </c>
      <c r="Q209" s="5" t="s">
        <v>93</v>
      </c>
      <c r="R209">
        <v>2</v>
      </c>
      <c r="S209">
        <v>2</v>
      </c>
      <c r="T209">
        <v>1</v>
      </c>
      <c r="U209">
        <v>0</v>
      </c>
      <c r="V209">
        <v>900</v>
      </c>
      <c r="W209">
        <v>300</v>
      </c>
      <c r="X209">
        <v>123500</v>
      </c>
      <c r="Y209">
        <v>92500</v>
      </c>
      <c r="Z209" s="7">
        <v>3000000</v>
      </c>
      <c r="AA209">
        <v>2</v>
      </c>
    </row>
    <row r="210" spans="1:27" x14ac:dyDescent="0.45">
      <c r="A210">
        <v>2</v>
      </c>
      <c r="B210" s="2">
        <v>44250</v>
      </c>
      <c r="C210" s="2">
        <v>44251</v>
      </c>
      <c r="D210" s="3" t="s">
        <v>27</v>
      </c>
      <c r="E210" t="s">
        <v>90</v>
      </c>
      <c r="F210" t="s">
        <v>299</v>
      </c>
      <c r="G210">
        <v>3300</v>
      </c>
      <c r="H210">
        <v>6600</v>
      </c>
      <c r="I210">
        <v>2</v>
      </c>
      <c r="J210" s="7">
        <v>306.7</v>
      </c>
      <c r="K210" s="5">
        <v>2024220</v>
      </c>
      <c r="L210" s="4">
        <v>312.39999999999998</v>
      </c>
      <c r="M210" s="4">
        <v>37619.999999999927</v>
      </c>
      <c r="N210" s="6">
        <v>551.61810000000003</v>
      </c>
      <c r="O210" s="6">
        <v>37068.381899999928</v>
      </c>
      <c r="P210" s="5">
        <v>2061839.9999999998</v>
      </c>
      <c r="Q210" s="5" t="s">
        <v>93</v>
      </c>
      <c r="R210">
        <v>1</v>
      </c>
      <c r="S210">
        <v>0</v>
      </c>
      <c r="T210">
        <v>1</v>
      </c>
      <c r="U210">
        <v>0</v>
      </c>
      <c r="V210">
        <v>900</v>
      </c>
      <c r="W210">
        <v>300</v>
      </c>
      <c r="X210">
        <v>122500</v>
      </c>
      <c r="Y210">
        <v>92500</v>
      </c>
      <c r="Z210" s="7">
        <v>3000000</v>
      </c>
      <c r="AA210">
        <v>2</v>
      </c>
    </row>
    <row r="211" spans="1:27" x14ac:dyDescent="0.45">
      <c r="A211">
        <v>3</v>
      </c>
      <c r="B211" s="2">
        <v>44250</v>
      </c>
      <c r="C211" s="2">
        <v>44251</v>
      </c>
      <c r="D211" s="3" t="s">
        <v>27</v>
      </c>
      <c r="E211" t="s">
        <v>114</v>
      </c>
      <c r="F211" t="s">
        <v>266</v>
      </c>
      <c r="G211">
        <v>6100</v>
      </c>
      <c r="H211">
        <v>12200</v>
      </c>
      <c r="I211">
        <v>2</v>
      </c>
      <c r="J211" s="7">
        <v>148.05000000000001</v>
      </c>
      <c r="K211" s="5">
        <v>1806210.0000000002</v>
      </c>
      <c r="L211" s="4">
        <v>143.80000000000001</v>
      </c>
      <c r="M211" s="4">
        <v>-51850</v>
      </c>
      <c r="N211" s="6">
        <v>480.67695000000009</v>
      </c>
      <c r="O211" s="6">
        <v>-52330.676950000001</v>
      </c>
      <c r="P211" s="5">
        <v>1754360.0000000002</v>
      </c>
      <c r="Q211" s="5" t="s">
        <v>93</v>
      </c>
      <c r="R211">
        <v>1</v>
      </c>
      <c r="S211">
        <v>0</v>
      </c>
      <c r="T211">
        <v>1</v>
      </c>
      <c r="U211">
        <v>0</v>
      </c>
      <c r="V211">
        <v>900</v>
      </c>
      <c r="W211">
        <v>300</v>
      </c>
      <c r="X211">
        <v>122500</v>
      </c>
      <c r="Y211">
        <v>92500</v>
      </c>
      <c r="Z211" s="7">
        <v>3000000</v>
      </c>
      <c r="AA211">
        <v>2</v>
      </c>
    </row>
    <row r="212" spans="1:27" x14ac:dyDescent="0.45">
      <c r="A212">
        <v>4</v>
      </c>
      <c r="B212" s="2">
        <v>44250</v>
      </c>
      <c r="C212" s="2">
        <v>44251</v>
      </c>
      <c r="D212" s="3" t="s">
        <v>27</v>
      </c>
      <c r="E212" t="s">
        <v>156</v>
      </c>
      <c r="F212" t="s">
        <v>335</v>
      </c>
      <c r="G212">
        <v>2800</v>
      </c>
      <c r="H212">
        <v>5600</v>
      </c>
      <c r="I212">
        <v>2</v>
      </c>
      <c r="J212" s="7">
        <v>273.89999999999998</v>
      </c>
      <c r="K212" s="5">
        <v>1533839.9999999998</v>
      </c>
      <c r="L212" s="4">
        <v>272.14999999999998</v>
      </c>
      <c r="M212" s="4">
        <v>-9800</v>
      </c>
      <c r="N212" s="6">
        <v>412.81379999999996</v>
      </c>
      <c r="O212" s="6">
        <v>-10212.8138</v>
      </c>
      <c r="P212" s="5">
        <v>1524039.9999999998</v>
      </c>
      <c r="Q212" s="5" t="s">
        <v>93</v>
      </c>
      <c r="R212">
        <v>2</v>
      </c>
      <c r="S212">
        <v>2</v>
      </c>
      <c r="T212">
        <v>2</v>
      </c>
      <c r="U212">
        <v>0</v>
      </c>
      <c r="V212">
        <v>900</v>
      </c>
      <c r="W212">
        <v>300</v>
      </c>
      <c r="X212">
        <v>123500</v>
      </c>
      <c r="Y212">
        <v>92500</v>
      </c>
      <c r="Z212" s="7">
        <v>3000000</v>
      </c>
      <c r="AA212">
        <v>2</v>
      </c>
    </row>
    <row r="213" spans="1:27" x14ac:dyDescent="0.45">
      <c r="A213">
        <v>5</v>
      </c>
      <c r="B213" s="2">
        <v>44250</v>
      </c>
      <c r="C213" s="2">
        <v>44251</v>
      </c>
      <c r="D213" s="3" t="s">
        <v>27</v>
      </c>
      <c r="E213" t="s">
        <v>51</v>
      </c>
      <c r="F213" t="s">
        <v>213</v>
      </c>
      <c r="G213">
        <v>5000</v>
      </c>
      <c r="H213">
        <v>5000</v>
      </c>
      <c r="I213">
        <v>1</v>
      </c>
      <c r="J213" s="7">
        <v>336.35</v>
      </c>
      <c r="K213" s="5">
        <v>1681750</v>
      </c>
      <c r="L213" s="4">
        <v>341.2</v>
      </c>
      <c r="M213" s="4">
        <v>24249.999999999829</v>
      </c>
      <c r="N213" s="6">
        <v>457.34625</v>
      </c>
      <c r="O213" s="6">
        <v>23792.65374999983</v>
      </c>
      <c r="P213" s="5">
        <v>1706000</v>
      </c>
      <c r="Q213" s="5" t="s">
        <v>93</v>
      </c>
      <c r="R213">
        <v>1</v>
      </c>
      <c r="S213">
        <v>0</v>
      </c>
      <c r="T213">
        <v>1</v>
      </c>
      <c r="U213">
        <v>0</v>
      </c>
      <c r="V213">
        <v>900</v>
      </c>
      <c r="W213">
        <v>300</v>
      </c>
      <c r="X213">
        <v>122500</v>
      </c>
      <c r="Y213">
        <v>92500</v>
      </c>
      <c r="Z213" s="7">
        <v>3000000</v>
      </c>
      <c r="AA213">
        <v>2</v>
      </c>
    </row>
    <row r="214" spans="1:27" x14ac:dyDescent="0.45">
      <c r="A214">
        <v>6</v>
      </c>
      <c r="B214" s="2">
        <v>44250</v>
      </c>
      <c r="C214" s="2">
        <v>44251</v>
      </c>
      <c r="D214" s="3" t="s">
        <v>27</v>
      </c>
      <c r="E214" t="s">
        <v>129</v>
      </c>
      <c r="F214" t="s">
        <v>293</v>
      </c>
      <c r="G214">
        <v>7700</v>
      </c>
      <c r="H214">
        <v>15400</v>
      </c>
      <c r="I214">
        <v>2</v>
      </c>
      <c r="J214" s="7">
        <v>114.25</v>
      </c>
      <c r="K214" s="5">
        <v>1759450</v>
      </c>
      <c r="L214" s="4">
        <v>113.22499999999999</v>
      </c>
      <c r="M214" s="4">
        <v>-15785.000000000087</v>
      </c>
      <c r="N214" s="6">
        <v>472.920525</v>
      </c>
      <c r="O214" s="6">
        <v>-16257.920525000087</v>
      </c>
      <c r="P214" s="5">
        <v>1743665</v>
      </c>
      <c r="Q214" s="5" t="s">
        <v>93</v>
      </c>
      <c r="R214">
        <v>2</v>
      </c>
      <c r="S214">
        <v>1</v>
      </c>
      <c r="T214">
        <v>2</v>
      </c>
      <c r="U214">
        <v>0</v>
      </c>
      <c r="V214">
        <v>900</v>
      </c>
      <c r="W214">
        <v>300</v>
      </c>
      <c r="X214">
        <v>123000</v>
      </c>
      <c r="Y214">
        <v>92500</v>
      </c>
      <c r="Z214" s="7">
        <v>3000000</v>
      </c>
      <c r="AA214">
        <v>2</v>
      </c>
    </row>
    <row r="215" spans="1:27" x14ac:dyDescent="0.45">
      <c r="A215">
        <v>7</v>
      </c>
      <c r="B215" s="2">
        <v>44250</v>
      </c>
      <c r="C215" s="2">
        <v>44251</v>
      </c>
      <c r="D215" s="3" t="s">
        <v>27</v>
      </c>
      <c r="E215" t="s">
        <v>33</v>
      </c>
      <c r="F215" t="s">
        <v>239</v>
      </c>
      <c r="G215">
        <v>30</v>
      </c>
      <c r="H215">
        <v>60</v>
      </c>
      <c r="I215">
        <v>2</v>
      </c>
      <c r="J215" s="7">
        <v>28754.9</v>
      </c>
      <c r="K215" s="5">
        <v>1725294</v>
      </c>
      <c r="L215" s="4">
        <v>29111.5</v>
      </c>
      <c r="M215" s="4">
        <v>21395.999999999913</v>
      </c>
      <c r="N215" s="6">
        <v>468.71784000000002</v>
      </c>
      <c r="O215" s="6">
        <v>20927.282159999912</v>
      </c>
      <c r="P215" s="5">
        <v>1746690</v>
      </c>
      <c r="Q215" s="5" t="s">
        <v>93</v>
      </c>
      <c r="R215">
        <v>2</v>
      </c>
      <c r="S215">
        <v>1</v>
      </c>
      <c r="T215">
        <v>1</v>
      </c>
      <c r="U215">
        <v>0</v>
      </c>
      <c r="V215">
        <v>900</v>
      </c>
      <c r="W215">
        <v>300</v>
      </c>
      <c r="X215">
        <v>123000</v>
      </c>
      <c r="Y215">
        <v>92500</v>
      </c>
      <c r="Z215" s="7">
        <v>3000000</v>
      </c>
      <c r="AA215">
        <v>2</v>
      </c>
    </row>
    <row r="216" spans="1:27" x14ac:dyDescent="0.45">
      <c r="A216">
        <v>8</v>
      </c>
      <c r="B216" s="2">
        <v>44250</v>
      </c>
      <c r="C216" s="2">
        <v>44251</v>
      </c>
      <c r="D216" s="3" t="s">
        <v>27</v>
      </c>
      <c r="E216" t="s">
        <v>67</v>
      </c>
      <c r="F216" t="s">
        <v>242</v>
      </c>
      <c r="G216">
        <v>550</v>
      </c>
      <c r="H216">
        <v>1100</v>
      </c>
      <c r="I216">
        <v>2</v>
      </c>
      <c r="J216" s="7">
        <v>1915.35</v>
      </c>
      <c r="K216" s="5">
        <v>2106885</v>
      </c>
      <c r="L216" s="4">
        <v>1853</v>
      </c>
      <c r="M216" s="4">
        <v>-68584.999999999898</v>
      </c>
      <c r="N216" s="6">
        <v>559.59997499999997</v>
      </c>
      <c r="O216" s="6">
        <v>-69144.599974999903</v>
      </c>
      <c r="P216" s="5">
        <v>2038300</v>
      </c>
      <c r="Q216" s="5" t="s">
        <v>93</v>
      </c>
      <c r="R216">
        <v>1</v>
      </c>
      <c r="S216">
        <v>0</v>
      </c>
      <c r="T216">
        <v>1</v>
      </c>
      <c r="U216">
        <v>0</v>
      </c>
      <c r="V216">
        <v>900</v>
      </c>
      <c r="W216">
        <v>300</v>
      </c>
      <c r="X216">
        <v>122500</v>
      </c>
      <c r="Y216">
        <v>92500</v>
      </c>
      <c r="Z216" s="7">
        <v>3000000</v>
      </c>
      <c r="AA216">
        <v>2</v>
      </c>
    </row>
    <row r="217" spans="1:27" x14ac:dyDescent="0.45">
      <c r="A217">
        <v>9</v>
      </c>
      <c r="B217" s="2">
        <v>44250</v>
      </c>
      <c r="C217" s="2">
        <v>44251</v>
      </c>
      <c r="D217" s="3" t="s">
        <v>27</v>
      </c>
      <c r="E217" t="s">
        <v>101</v>
      </c>
      <c r="F217" t="s">
        <v>279</v>
      </c>
      <c r="G217">
        <v>1300</v>
      </c>
      <c r="H217">
        <v>3900</v>
      </c>
      <c r="I217">
        <v>3</v>
      </c>
      <c r="J217" s="7">
        <v>552.1</v>
      </c>
      <c r="K217" s="5">
        <v>2153190</v>
      </c>
      <c r="L217" s="4">
        <v>557.61666666999997</v>
      </c>
      <c r="M217" s="4">
        <v>21515.000012999804</v>
      </c>
      <c r="N217" s="6">
        <v>584.26582500175493</v>
      </c>
      <c r="O217" s="6">
        <v>20930.734187998049</v>
      </c>
      <c r="P217" s="5">
        <v>2174705.0000129999</v>
      </c>
      <c r="Q217" s="5" t="s">
        <v>93</v>
      </c>
      <c r="R217">
        <v>2</v>
      </c>
      <c r="S217">
        <v>1</v>
      </c>
      <c r="T217">
        <v>1</v>
      </c>
      <c r="U217">
        <v>0</v>
      </c>
      <c r="V217">
        <v>900</v>
      </c>
      <c r="W217">
        <v>300</v>
      </c>
      <c r="X217">
        <v>123000</v>
      </c>
      <c r="Y217">
        <v>92500</v>
      </c>
      <c r="Z217" s="7">
        <v>3000000</v>
      </c>
      <c r="AA217">
        <v>2</v>
      </c>
    </row>
    <row r="218" spans="1:27" x14ac:dyDescent="0.45">
      <c r="A218">
        <v>1</v>
      </c>
      <c r="B218" s="2">
        <v>44256</v>
      </c>
      <c r="C218" s="2">
        <v>44257</v>
      </c>
      <c r="D218" s="3" t="s">
        <v>27</v>
      </c>
      <c r="E218" t="s">
        <v>113</v>
      </c>
      <c r="F218" t="s">
        <v>268</v>
      </c>
      <c r="G218">
        <v>2500</v>
      </c>
      <c r="H218">
        <v>10000</v>
      </c>
      <c r="I218">
        <v>4</v>
      </c>
      <c r="J218" s="7">
        <v>246.25</v>
      </c>
      <c r="K218" s="5">
        <v>2462500</v>
      </c>
      <c r="L218" s="4">
        <v>245.15</v>
      </c>
      <c r="M218" s="4">
        <v>-10999.999999999944</v>
      </c>
      <c r="N218" s="6">
        <v>663.39</v>
      </c>
      <c r="O218" s="6">
        <v>-11663.389999999943</v>
      </c>
      <c r="P218" s="5">
        <v>2451500</v>
      </c>
      <c r="Q218" s="5" t="s">
        <v>93</v>
      </c>
      <c r="R218">
        <v>1</v>
      </c>
      <c r="S218">
        <v>0</v>
      </c>
      <c r="T218">
        <v>1</v>
      </c>
      <c r="U218">
        <v>0</v>
      </c>
      <c r="V218">
        <v>900</v>
      </c>
      <c r="W218">
        <v>300</v>
      </c>
      <c r="X218">
        <v>102500</v>
      </c>
      <c r="Y218">
        <v>92500</v>
      </c>
      <c r="Z218" s="7">
        <v>3000000</v>
      </c>
      <c r="AA218">
        <v>2</v>
      </c>
    </row>
    <row r="219" spans="1:27" x14ac:dyDescent="0.45">
      <c r="A219">
        <v>2</v>
      </c>
      <c r="B219" s="2">
        <v>44256</v>
      </c>
      <c r="C219" s="2">
        <v>44257</v>
      </c>
      <c r="D219" s="3" t="s">
        <v>27</v>
      </c>
      <c r="E219" t="s">
        <v>122</v>
      </c>
      <c r="F219" t="s">
        <v>284</v>
      </c>
      <c r="G219">
        <v>1100</v>
      </c>
      <c r="H219">
        <v>2200</v>
      </c>
      <c r="I219">
        <v>2</v>
      </c>
      <c r="J219" s="7">
        <v>706.35</v>
      </c>
      <c r="K219" s="5">
        <v>1553970</v>
      </c>
      <c r="L219" s="4">
        <v>717.6</v>
      </c>
      <c r="M219" s="4">
        <v>24750</v>
      </c>
      <c r="N219" s="6">
        <v>422.91315000000003</v>
      </c>
      <c r="O219" s="6">
        <v>24327.08685</v>
      </c>
      <c r="P219" s="5">
        <v>1578720</v>
      </c>
      <c r="Q219" s="5" t="s">
        <v>93</v>
      </c>
      <c r="R219">
        <v>1</v>
      </c>
      <c r="S219">
        <v>0</v>
      </c>
      <c r="T219">
        <v>1</v>
      </c>
      <c r="U219">
        <v>0</v>
      </c>
      <c r="V219">
        <v>900</v>
      </c>
      <c r="W219">
        <v>300</v>
      </c>
      <c r="X219">
        <v>102500</v>
      </c>
      <c r="Y219">
        <v>92500</v>
      </c>
      <c r="Z219" s="7">
        <v>3000000</v>
      </c>
      <c r="AA219">
        <v>2</v>
      </c>
    </row>
    <row r="220" spans="1:27" x14ac:dyDescent="0.45">
      <c r="A220">
        <v>3</v>
      </c>
      <c r="B220" s="2">
        <v>44256</v>
      </c>
      <c r="C220" s="2">
        <v>44257</v>
      </c>
      <c r="D220" s="3" t="s">
        <v>27</v>
      </c>
      <c r="E220" t="s">
        <v>160</v>
      </c>
      <c r="F220" t="s">
        <v>338</v>
      </c>
      <c r="G220">
        <v>250</v>
      </c>
      <c r="H220">
        <v>1500</v>
      </c>
      <c r="I220">
        <v>6</v>
      </c>
      <c r="J220" s="7">
        <v>1443.1166666700001</v>
      </c>
      <c r="K220" s="5">
        <v>2164675.0000050003</v>
      </c>
      <c r="L220" s="4">
        <v>1555.33333333</v>
      </c>
      <c r="M220" s="4">
        <v>168324.99998999981</v>
      </c>
      <c r="N220" s="6">
        <v>607.18612500000006</v>
      </c>
      <c r="O220" s="6">
        <v>167717.8138649998</v>
      </c>
      <c r="P220" s="5">
        <v>2332999.9999949997</v>
      </c>
      <c r="Q220" s="5" t="s">
        <v>93</v>
      </c>
      <c r="R220">
        <v>2</v>
      </c>
      <c r="S220">
        <v>1</v>
      </c>
      <c r="T220">
        <v>2</v>
      </c>
      <c r="U220">
        <v>0</v>
      </c>
      <c r="V220">
        <v>900</v>
      </c>
      <c r="W220">
        <v>300</v>
      </c>
      <c r="X220">
        <v>103000</v>
      </c>
      <c r="Y220">
        <v>92500</v>
      </c>
      <c r="Z220" s="7">
        <v>3000000</v>
      </c>
      <c r="AA220">
        <v>2</v>
      </c>
    </row>
    <row r="221" spans="1:27" x14ac:dyDescent="0.45">
      <c r="A221">
        <v>4</v>
      </c>
      <c r="B221" s="2">
        <v>44256</v>
      </c>
      <c r="C221" s="2">
        <v>44257</v>
      </c>
      <c r="D221" s="3" t="s">
        <v>27</v>
      </c>
      <c r="E221" t="s">
        <v>161</v>
      </c>
      <c r="F221" t="s">
        <v>339</v>
      </c>
      <c r="G221">
        <v>1250</v>
      </c>
      <c r="H221">
        <v>3750</v>
      </c>
      <c r="I221">
        <v>3</v>
      </c>
      <c r="J221" s="7">
        <v>521.9</v>
      </c>
      <c r="K221" s="5">
        <v>1957125</v>
      </c>
      <c r="L221" s="4">
        <v>535.36666666999997</v>
      </c>
      <c r="M221" s="4">
        <v>50500.000012499979</v>
      </c>
      <c r="N221" s="6">
        <v>535.24125000168749</v>
      </c>
      <c r="O221" s="6">
        <v>49964.758762498292</v>
      </c>
      <c r="P221" s="5">
        <v>2007625.0000125</v>
      </c>
      <c r="Q221" s="5" t="s">
        <v>93</v>
      </c>
      <c r="R221">
        <v>2</v>
      </c>
      <c r="S221">
        <v>2</v>
      </c>
      <c r="T221">
        <v>2</v>
      </c>
      <c r="U221">
        <v>0</v>
      </c>
      <c r="V221">
        <v>900</v>
      </c>
      <c r="W221">
        <v>300</v>
      </c>
      <c r="X221">
        <v>103500</v>
      </c>
      <c r="Y221">
        <v>92500</v>
      </c>
      <c r="Z221" s="7">
        <v>3000000</v>
      </c>
      <c r="AA221">
        <v>2</v>
      </c>
    </row>
    <row r="222" spans="1:27" x14ac:dyDescent="0.45">
      <c r="A222">
        <v>5</v>
      </c>
      <c r="B222" s="2">
        <v>44256</v>
      </c>
      <c r="C222" s="2">
        <v>44257</v>
      </c>
      <c r="D222" s="3" t="s">
        <v>27</v>
      </c>
      <c r="E222" t="s">
        <v>86</v>
      </c>
      <c r="F222" t="s">
        <v>267</v>
      </c>
      <c r="G222">
        <v>250</v>
      </c>
      <c r="H222">
        <v>1000</v>
      </c>
      <c r="I222">
        <v>4</v>
      </c>
      <c r="J222" s="7">
        <v>1690.05</v>
      </c>
      <c r="K222" s="5">
        <v>1690050</v>
      </c>
      <c r="L222" s="4">
        <v>1700</v>
      </c>
      <c r="M222" s="4">
        <v>9950.0000000000455</v>
      </c>
      <c r="N222" s="6">
        <v>457.65674999999999</v>
      </c>
      <c r="O222" s="6">
        <v>9492.3432500000454</v>
      </c>
      <c r="P222" s="5">
        <v>1700000</v>
      </c>
      <c r="Q222" s="5" t="s">
        <v>93</v>
      </c>
      <c r="R222">
        <v>1</v>
      </c>
      <c r="S222">
        <v>0</v>
      </c>
      <c r="T222">
        <v>1</v>
      </c>
      <c r="U222">
        <v>0</v>
      </c>
      <c r="V222">
        <v>900</v>
      </c>
      <c r="W222">
        <v>300</v>
      </c>
      <c r="X222">
        <v>102500</v>
      </c>
      <c r="Y222">
        <v>92500</v>
      </c>
      <c r="Z222" s="7">
        <v>3000000</v>
      </c>
      <c r="AA222">
        <v>2</v>
      </c>
    </row>
    <row r="223" spans="1:27" x14ac:dyDescent="0.45">
      <c r="A223">
        <v>6</v>
      </c>
      <c r="B223" s="2">
        <v>44256</v>
      </c>
      <c r="C223" s="2">
        <v>44257</v>
      </c>
      <c r="D223" s="3" t="s">
        <v>27</v>
      </c>
      <c r="E223" t="s">
        <v>75</v>
      </c>
      <c r="F223" t="s">
        <v>252</v>
      </c>
      <c r="G223">
        <v>3500</v>
      </c>
      <c r="H223">
        <v>7000</v>
      </c>
      <c r="I223">
        <v>2</v>
      </c>
      <c r="J223" s="7">
        <v>228.25</v>
      </c>
      <c r="K223" s="5">
        <v>1597750</v>
      </c>
      <c r="L223" s="4">
        <v>229.3</v>
      </c>
      <c r="M223" s="4">
        <v>7350.00000000008</v>
      </c>
      <c r="N223" s="6">
        <v>432.38475</v>
      </c>
      <c r="O223" s="6">
        <v>6917.6152500000799</v>
      </c>
      <c r="P223" s="5">
        <v>1605100</v>
      </c>
      <c r="Q223" s="5" t="s">
        <v>93</v>
      </c>
      <c r="R223">
        <v>1</v>
      </c>
      <c r="S223">
        <v>0</v>
      </c>
      <c r="T223">
        <v>1</v>
      </c>
      <c r="U223">
        <v>0</v>
      </c>
      <c r="V223">
        <v>900</v>
      </c>
      <c r="W223">
        <v>300</v>
      </c>
      <c r="X223">
        <v>102500</v>
      </c>
      <c r="Y223">
        <v>92500</v>
      </c>
      <c r="Z223" s="7">
        <v>3000000</v>
      </c>
      <c r="AA223">
        <v>2</v>
      </c>
    </row>
    <row r="224" spans="1:27" x14ac:dyDescent="0.45">
      <c r="A224">
        <v>7</v>
      </c>
      <c r="B224" s="2">
        <v>44256</v>
      </c>
      <c r="C224" s="2">
        <v>44257</v>
      </c>
      <c r="D224" s="3" t="s">
        <v>27</v>
      </c>
      <c r="E224" t="s">
        <v>139</v>
      </c>
      <c r="F224" t="s">
        <v>305</v>
      </c>
      <c r="G224">
        <v>700</v>
      </c>
      <c r="H224">
        <v>2800</v>
      </c>
      <c r="I224">
        <v>4</v>
      </c>
      <c r="J224" s="7">
        <v>839.4</v>
      </c>
      <c r="K224" s="5">
        <v>2350320</v>
      </c>
      <c r="L224" s="4">
        <v>837.75</v>
      </c>
      <c r="M224" s="4">
        <v>-4619.9999999999363</v>
      </c>
      <c r="N224" s="6">
        <v>633.96270000000004</v>
      </c>
      <c r="O224" s="6">
        <v>-5253.9626999999364</v>
      </c>
      <c r="P224" s="5">
        <v>2345700</v>
      </c>
      <c r="Q224" s="5" t="s">
        <v>93</v>
      </c>
      <c r="R224">
        <v>1</v>
      </c>
      <c r="S224">
        <v>0</v>
      </c>
      <c r="T224">
        <v>1</v>
      </c>
      <c r="U224">
        <v>0</v>
      </c>
      <c r="V224">
        <v>900</v>
      </c>
      <c r="W224">
        <v>300</v>
      </c>
      <c r="X224">
        <v>102500</v>
      </c>
      <c r="Y224">
        <v>92500</v>
      </c>
      <c r="Z224" s="7">
        <v>3000000</v>
      </c>
      <c r="AA224">
        <v>2</v>
      </c>
    </row>
    <row r="225" spans="1:27" x14ac:dyDescent="0.45">
      <c r="A225">
        <v>8</v>
      </c>
      <c r="B225" s="2">
        <v>44256</v>
      </c>
      <c r="C225" s="2">
        <v>44257</v>
      </c>
      <c r="D225" s="3" t="s">
        <v>27</v>
      </c>
      <c r="E225" t="s">
        <v>101</v>
      </c>
      <c r="F225" t="s">
        <v>279</v>
      </c>
      <c r="G225">
        <v>1300</v>
      </c>
      <c r="H225">
        <v>2600</v>
      </c>
      <c r="I225">
        <v>2</v>
      </c>
      <c r="J225" s="7">
        <v>588.29999999999995</v>
      </c>
      <c r="K225" s="5">
        <v>1529579.9999999998</v>
      </c>
      <c r="L225" s="4">
        <v>601.15</v>
      </c>
      <c r="M225" s="4">
        <v>33410.000000000058</v>
      </c>
      <c r="N225" s="6">
        <v>417.49695000000003</v>
      </c>
      <c r="O225" s="6">
        <v>32992.503050000058</v>
      </c>
      <c r="P225" s="5">
        <v>1562990</v>
      </c>
      <c r="Q225" s="5" t="s">
        <v>93</v>
      </c>
      <c r="R225">
        <v>1</v>
      </c>
      <c r="S225">
        <v>0</v>
      </c>
      <c r="T225">
        <v>1</v>
      </c>
      <c r="U225">
        <v>0</v>
      </c>
      <c r="V225">
        <v>900</v>
      </c>
      <c r="W225">
        <v>300</v>
      </c>
      <c r="X225">
        <v>102500</v>
      </c>
      <c r="Y225">
        <v>92500</v>
      </c>
      <c r="Z225" s="7">
        <v>3000000</v>
      </c>
      <c r="AA225">
        <v>2</v>
      </c>
    </row>
    <row r="226" spans="1:27" x14ac:dyDescent="0.45">
      <c r="A226">
        <v>9</v>
      </c>
      <c r="B226" s="2">
        <v>44256</v>
      </c>
      <c r="C226" s="2">
        <v>44257</v>
      </c>
      <c r="D226" s="3" t="s">
        <v>27</v>
      </c>
      <c r="E226" t="s">
        <v>41</v>
      </c>
      <c r="F226" t="s">
        <v>249</v>
      </c>
      <c r="G226">
        <v>3000</v>
      </c>
      <c r="H226">
        <v>9000</v>
      </c>
      <c r="I226">
        <v>3</v>
      </c>
      <c r="J226" s="7">
        <v>215.15</v>
      </c>
      <c r="K226" s="5">
        <v>1936350</v>
      </c>
      <c r="L226" s="4">
        <v>216.55</v>
      </c>
      <c r="M226" s="4">
        <v>12600.000000000051</v>
      </c>
      <c r="N226" s="6">
        <v>524.51549999999997</v>
      </c>
      <c r="O226" s="6">
        <v>12075.484500000051</v>
      </c>
      <c r="P226" s="5">
        <v>1948950</v>
      </c>
      <c r="Q226" s="5" t="s">
        <v>93</v>
      </c>
      <c r="R226">
        <v>1</v>
      </c>
      <c r="S226">
        <v>0</v>
      </c>
      <c r="T226">
        <v>1</v>
      </c>
      <c r="U226">
        <v>0</v>
      </c>
      <c r="V226">
        <v>900</v>
      </c>
      <c r="W226">
        <v>300</v>
      </c>
      <c r="X226">
        <v>102500</v>
      </c>
      <c r="Y226">
        <v>92500</v>
      </c>
      <c r="Z226" s="7">
        <v>3000000</v>
      </c>
      <c r="AA226">
        <v>2</v>
      </c>
    </row>
    <row r="227" spans="1:27" x14ac:dyDescent="0.45">
      <c r="A227">
        <v>1</v>
      </c>
      <c r="B227" s="2">
        <v>44257</v>
      </c>
      <c r="C227" s="2">
        <v>44258</v>
      </c>
      <c r="D227" s="3" t="s">
        <v>27</v>
      </c>
      <c r="E227" t="s">
        <v>47</v>
      </c>
      <c r="F227" t="s">
        <v>319</v>
      </c>
      <c r="G227">
        <v>21000</v>
      </c>
      <c r="H227">
        <v>42000</v>
      </c>
      <c r="I227">
        <v>2</v>
      </c>
      <c r="J227" s="7">
        <v>51.15</v>
      </c>
      <c r="K227" s="5">
        <v>2148300</v>
      </c>
      <c r="L227" s="4">
        <v>51.95</v>
      </c>
      <c r="M227" s="4">
        <v>33600.000000000182</v>
      </c>
      <c r="N227" s="6">
        <v>584.577</v>
      </c>
      <c r="O227" s="6">
        <v>33015.423000000184</v>
      </c>
      <c r="P227" s="5">
        <v>2181900</v>
      </c>
      <c r="Q227" s="5" t="s">
        <v>93</v>
      </c>
      <c r="R227">
        <v>1</v>
      </c>
      <c r="S227">
        <v>0</v>
      </c>
      <c r="T227">
        <v>1</v>
      </c>
      <c r="U227">
        <v>0</v>
      </c>
      <c r="V227">
        <v>900</v>
      </c>
      <c r="W227">
        <v>300</v>
      </c>
      <c r="X227">
        <v>122500</v>
      </c>
      <c r="Y227">
        <v>92500</v>
      </c>
      <c r="Z227" s="7">
        <v>3000000</v>
      </c>
      <c r="AA227">
        <v>2</v>
      </c>
    </row>
    <row r="228" spans="1:27" x14ac:dyDescent="0.45">
      <c r="A228">
        <v>2</v>
      </c>
      <c r="B228" s="2">
        <v>44257</v>
      </c>
      <c r="C228" s="2">
        <v>44258</v>
      </c>
      <c r="D228" s="3" t="s">
        <v>27</v>
      </c>
      <c r="E228" t="s">
        <v>143</v>
      </c>
      <c r="F228" t="s">
        <v>309</v>
      </c>
      <c r="G228">
        <v>300</v>
      </c>
      <c r="H228">
        <v>600</v>
      </c>
      <c r="I228">
        <v>2</v>
      </c>
      <c r="J228" s="7">
        <v>3447.6</v>
      </c>
      <c r="K228" s="5">
        <v>2068560</v>
      </c>
      <c r="L228" s="4">
        <v>3419.05</v>
      </c>
      <c r="M228" s="4">
        <v>-17129.999999999836</v>
      </c>
      <c r="N228" s="6">
        <v>556.19865000000004</v>
      </c>
      <c r="O228" s="6">
        <v>-17686.198649999835</v>
      </c>
      <c r="P228" s="5">
        <v>2051430</v>
      </c>
      <c r="Q228" s="5" t="s">
        <v>93</v>
      </c>
      <c r="R228">
        <v>2</v>
      </c>
      <c r="S228">
        <v>1</v>
      </c>
      <c r="T228">
        <v>1</v>
      </c>
      <c r="U228">
        <v>0</v>
      </c>
      <c r="V228">
        <v>900</v>
      </c>
      <c r="W228">
        <v>300</v>
      </c>
      <c r="X228">
        <v>123000</v>
      </c>
      <c r="Y228">
        <v>92500</v>
      </c>
      <c r="Z228" s="7">
        <v>3000000</v>
      </c>
      <c r="AA228">
        <v>2</v>
      </c>
    </row>
    <row r="229" spans="1:27" x14ac:dyDescent="0.45">
      <c r="A229">
        <v>3</v>
      </c>
      <c r="B229" s="2">
        <v>44257</v>
      </c>
      <c r="C229" s="2">
        <v>44258</v>
      </c>
      <c r="D229" s="3" t="s">
        <v>27</v>
      </c>
      <c r="E229" t="s">
        <v>89</v>
      </c>
      <c r="F229" t="s">
        <v>241</v>
      </c>
      <c r="G229">
        <v>1375</v>
      </c>
      <c r="H229">
        <v>4125</v>
      </c>
      <c r="I229">
        <v>3</v>
      </c>
      <c r="J229" s="7">
        <v>518.79999999999995</v>
      </c>
      <c r="K229" s="5">
        <v>2140050</v>
      </c>
      <c r="L229" s="4">
        <v>516.4</v>
      </c>
      <c r="M229" s="4">
        <v>-9899.9999999999054</v>
      </c>
      <c r="N229" s="6">
        <v>576.47699999999998</v>
      </c>
      <c r="O229" s="6">
        <v>-10476.476999999906</v>
      </c>
      <c r="P229" s="5">
        <v>2130150</v>
      </c>
      <c r="Q229" s="5" t="s">
        <v>93</v>
      </c>
      <c r="R229">
        <v>1</v>
      </c>
      <c r="S229">
        <v>0</v>
      </c>
      <c r="T229">
        <v>1</v>
      </c>
      <c r="U229">
        <v>0</v>
      </c>
      <c r="V229">
        <v>900</v>
      </c>
      <c r="W229">
        <v>300</v>
      </c>
      <c r="X229">
        <v>122500</v>
      </c>
      <c r="Y229">
        <v>92500</v>
      </c>
      <c r="Z229" s="7">
        <v>3000000</v>
      </c>
      <c r="AA229">
        <v>2</v>
      </c>
    </row>
    <row r="230" spans="1:27" x14ac:dyDescent="0.45">
      <c r="A230">
        <v>4</v>
      </c>
      <c r="B230" s="2">
        <v>44257</v>
      </c>
      <c r="C230" s="2">
        <v>44258</v>
      </c>
      <c r="D230" s="3" t="s">
        <v>27</v>
      </c>
      <c r="E230" t="s">
        <v>169</v>
      </c>
      <c r="F230" t="s">
        <v>340</v>
      </c>
      <c r="G230">
        <v>150</v>
      </c>
      <c r="H230">
        <v>450</v>
      </c>
      <c r="I230">
        <v>3</v>
      </c>
      <c r="J230" s="7">
        <v>3785.5</v>
      </c>
      <c r="K230" s="5">
        <v>1703475</v>
      </c>
      <c r="L230" s="4">
        <v>3888.75</v>
      </c>
      <c r="M230" s="4">
        <v>46462.5</v>
      </c>
      <c r="N230" s="6">
        <v>466.21068750000001</v>
      </c>
      <c r="O230" s="6">
        <v>45996.289312499997</v>
      </c>
      <c r="P230" s="5">
        <v>1749937.5</v>
      </c>
      <c r="Q230" s="5" t="s">
        <v>93</v>
      </c>
      <c r="R230">
        <v>1</v>
      </c>
      <c r="S230">
        <v>0</v>
      </c>
      <c r="T230">
        <v>1</v>
      </c>
      <c r="U230">
        <v>0</v>
      </c>
      <c r="V230">
        <v>900</v>
      </c>
      <c r="W230">
        <v>300</v>
      </c>
      <c r="X230">
        <v>122500</v>
      </c>
      <c r="Y230">
        <v>92500</v>
      </c>
      <c r="Z230" s="7">
        <v>3000000</v>
      </c>
      <c r="AA230">
        <v>2</v>
      </c>
    </row>
    <row r="231" spans="1:27" x14ac:dyDescent="0.45">
      <c r="A231">
        <v>5</v>
      </c>
      <c r="B231" s="2">
        <v>44257</v>
      </c>
      <c r="C231" s="2">
        <v>44258</v>
      </c>
      <c r="D231" s="3" t="s">
        <v>27</v>
      </c>
      <c r="E231" t="s">
        <v>109</v>
      </c>
      <c r="F231" t="s">
        <v>210</v>
      </c>
      <c r="G231">
        <v>800</v>
      </c>
      <c r="H231">
        <v>800</v>
      </c>
      <c r="I231">
        <v>1</v>
      </c>
      <c r="J231" s="7">
        <v>1725.45</v>
      </c>
      <c r="K231" s="5">
        <v>1380360</v>
      </c>
      <c r="L231" s="4">
        <v>1732.6</v>
      </c>
      <c r="M231" s="4">
        <v>5719.9999999998909</v>
      </c>
      <c r="N231" s="6">
        <v>373.46940000000001</v>
      </c>
      <c r="O231" s="6">
        <v>5346.5305999998909</v>
      </c>
      <c r="P231" s="5">
        <v>1386080</v>
      </c>
      <c r="Q231" s="5" t="s">
        <v>93</v>
      </c>
      <c r="R231">
        <v>1</v>
      </c>
      <c r="S231">
        <v>0</v>
      </c>
      <c r="T231">
        <v>1</v>
      </c>
      <c r="U231">
        <v>0</v>
      </c>
      <c r="V231">
        <v>900</v>
      </c>
      <c r="W231">
        <v>300</v>
      </c>
      <c r="X231">
        <v>122500</v>
      </c>
      <c r="Y231">
        <v>92500</v>
      </c>
      <c r="Z231" s="7">
        <v>3000000</v>
      </c>
      <c r="AA231">
        <v>2</v>
      </c>
    </row>
    <row r="232" spans="1:27" x14ac:dyDescent="0.45">
      <c r="A232">
        <v>6</v>
      </c>
      <c r="B232" s="2">
        <v>44257</v>
      </c>
      <c r="C232" s="2">
        <v>44258</v>
      </c>
      <c r="D232" s="3" t="s">
        <v>27</v>
      </c>
      <c r="E232" t="s">
        <v>33</v>
      </c>
      <c r="F232" t="s">
        <v>239</v>
      </c>
      <c r="G232">
        <v>30</v>
      </c>
      <c r="H232">
        <v>60</v>
      </c>
      <c r="I232">
        <v>2</v>
      </c>
      <c r="J232" s="7">
        <v>29202.75</v>
      </c>
      <c r="K232" s="5">
        <v>1752165</v>
      </c>
      <c r="L232" s="4">
        <v>29512.825000000001</v>
      </c>
      <c r="M232" s="4">
        <v>18604.500000000044</v>
      </c>
      <c r="N232" s="6">
        <v>475.5961575</v>
      </c>
      <c r="O232" s="6">
        <v>18128.903842500044</v>
      </c>
      <c r="P232" s="5">
        <v>1770769.5</v>
      </c>
      <c r="Q232" s="5" t="s">
        <v>93</v>
      </c>
      <c r="R232">
        <v>1</v>
      </c>
      <c r="S232">
        <v>0</v>
      </c>
      <c r="T232">
        <v>1</v>
      </c>
      <c r="U232">
        <v>0</v>
      </c>
      <c r="V232">
        <v>900</v>
      </c>
      <c r="W232">
        <v>300</v>
      </c>
      <c r="X232">
        <v>122500</v>
      </c>
      <c r="Y232">
        <v>92500</v>
      </c>
      <c r="Z232" s="7">
        <v>3000000</v>
      </c>
      <c r="AA232">
        <v>2</v>
      </c>
    </row>
    <row r="233" spans="1:27" x14ac:dyDescent="0.45">
      <c r="A233">
        <v>7</v>
      </c>
      <c r="B233" s="2">
        <v>44257</v>
      </c>
      <c r="C233" s="2">
        <v>44258</v>
      </c>
      <c r="D233" s="3" t="s">
        <v>27</v>
      </c>
      <c r="E233" t="s">
        <v>162</v>
      </c>
      <c r="F233" t="s">
        <v>341</v>
      </c>
      <c r="G233">
        <v>250</v>
      </c>
      <c r="H233">
        <v>750</v>
      </c>
      <c r="I233">
        <v>3</v>
      </c>
      <c r="J233" s="7">
        <v>2285.8833333299999</v>
      </c>
      <c r="K233" s="5">
        <v>1714412.4999974999</v>
      </c>
      <c r="L233" s="4">
        <v>2307.85</v>
      </c>
      <c r="M233" s="4">
        <v>16475.000002499997</v>
      </c>
      <c r="N233" s="6">
        <v>465.11549999966246</v>
      </c>
      <c r="O233" s="6">
        <v>16009.884502500336</v>
      </c>
      <c r="P233" s="5">
        <v>1730887.5</v>
      </c>
      <c r="Q233" s="5" t="s">
        <v>93</v>
      </c>
      <c r="R233">
        <v>2</v>
      </c>
      <c r="S233">
        <v>2</v>
      </c>
      <c r="T233">
        <v>2</v>
      </c>
      <c r="U233">
        <v>0</v>
      </c>
      <c r="V233">
        <v>900</v>
      </c>
      <c r="W233">
        <v>300</v>
      </c>
      <c r="X233">
        <v>123500</v>
      </c>
      <c r="Y233">
        <v>92500</v>
      </c>
      <c r="Z233" s="7">
        <v>3000000</v>
      </c>
      <c r="AA233">
        <v>2</v>
      </c>
    </row>
    <row r="234" spans="1:27" x14ac:dyDescent="0.45">
      <c r="A234">
        <v>8</v>
      </c>
      <c r="B234" s="2">
        <v>44257</v>
      </c>
      <c r="C234" s="2">
        <v>44258</v>
      </c>
      <c r="D234" s="3" t="s">
        <v>27</v>
      </c>
      <c r="E234" t="s">
        <v>163</v>
      </c>
      <c r="F234" t="s">
        <v>342</v>
      </c>
      <c r="G234">
        <v>725</v>
      </c>
      <c r="H234">
        <v>2175</v>
      </c>
      <c r="I234">
        <v>3</v>
      </c>
      <c r="J234" s="7">
        <v>894.15</v>
      </c>
      <c r="K234" s="5">
        <v>1944776.25</v>
      </c>
      <c r="L234" s="4">
        <v>913.7</v>
      </c>
      <c r="M234" s="4">
        <v>42521.250000000146</v>
      </c>
      <c r="N234" s="6">
        <v>530.82995625000001</v>
      </c>
      <c r="O234" s="6">
        <v>41990.420043750142</v>
      </c>
      <c r="P234" s="5">
        <v>1987297.5</v>
      </c>
      <c r="Q234" s="5" t="s">
        <v>93</v>
      </c>
      <c r="R234">
        <v>2</v>
      </c>
      <c r="S234">
        <v>1</v>
      </c>
      <c r="T234">
        <v>1</v>
      </c>
      <c r="U234">
        <v>0</v>
      </c>
      <c r="V234">
        <v>900</v>
      </c>
      <c r="W234">
        <v>300</v>
      </c>
      <c r="X234">
        <v>123000</v>
      </c>
      <c r="Y234">
        <v>92500</v>
      </c>
      <c r="Z234" s="7">
        <v>3000000</v>
      </c>
      <c r="AA234">
        <v>2</v>
      </c>
    </row>
    <row r="235" spans="1:27" x14ac:dyDescent="0.45">
      <c r="A235">
        <v>1</v>
      </c>
      <c r="B235" s="2">
        <v>44258</v>
      </c>
      <c r="C235" s="2">
        <v>44259</v>
      </c>
      <c r="D235" s="3" t="s">
        <v>27</v>
      </c>
      <c r="E235" t="s">
        <v>63</v>
      </c>
      <c r="F235" t="s">
        <v>223</v>
      </c>
      <c r="G235">
        <v>2000</v>
      </c>
      <c r="H235">
        <v>2000</v>
      </c>
      <c r="I235">
        <v>1</v>
      </c>
      <c r="J235" s="7">
        <v>911.25</v>
      </c>
      <c r="K235" s="5">
        <v>1822500</v>
      </c>
      <c r="L235" s="4">
        <v>921.9</v>
      </c>
      <c r="M235" s="4">
        <v>21299.999999999956</v>
      </c>
      <c r="N235" s="6">
        <v>494.95050000000003</v>
      </c>
      <c r="O235" s="6">
        <v>20805.049499999957</v>
      </c>
      <c r="P235" s="5">
        <v>1843800</v>
      </c>
      <c r="Q235" s="5" t="s">
        <v>93</v>
      </c>
      <c r="R235">
        <v>1</v>
      </c>
      <c r="S235">
        <v>0</v>
      </c>
      <c r="T235">
        <v>1</v>
      </c>
      <c r="U235">
        <v>0</v>
      </c>
      <c r="V235">
        <v>900</v>
      </c>
      <c r="W235">
        <v>300</v>
      </c>
      <c r="X235">
        <v>122500</v>
      </c>
      <c r="Y235">
        <v>92500</v>
      </c>
      <c r="Z235" s="7">
        <v>3000000</v>
      </c>
      <c r="AA235">
        <v>2</v>
      </c>
    </row>
    <row r="236" spans="1:27" x14ac:dyDescent="0.45">
      <c r="A236">
        <v>2</v>
      </c>
      <c r="B236" s="2">
        <v>44258</v>
      </c>
      <c r="C236" s="2">
        <v>44259</v>
      </c>
      <c r="D236" s="3" t="s">
        <v>27</v>
      </c>
      <c r="E236" t="s">
        <v>123</v>
      </c>
      <c r="F236" t="s">
        <v>307</v>
      </c>
      <c r="G236">
        <v>1200</v>
      </c>
      <c r="H236">
        <v>2400</v>
      </c>
      <c r="I236">
        <v>2</v>
      </c>
      <c r="J236" s="7">
        <v>856.5</v>
      </c>
      <c r="K236" s="5">
        <v>2055600</v>
      </c>
      <c r="L236" s="4">
        <v>864.35</v>
      </c>
      <c r="M236" s="4">
        <v>18840.000000000055</v>
      </c>
      <c r="N236" s="6">
        <v>557.55539999999996</v>
      </c>
      <c r="O236" s="6">
        <v>18282.444600000053</v>
      </c>
      <c r="P236" s="5">
        <v>2074440</v>
      </c>
      <c r="Q236" s="5" t="s">
        <v>93</v>
      </c>
      <c r="R236">
        <v>1</v>
      </c>
      <c r="S236">
        <v>0</v>
      </c>
      <c r="T236">
        <v>1</v>
      </c>
      <c r="U236">
        <v>0</v>
      </c>
      <c r="V236">
        <v>900</v>
      </c>
      <c r="W236">
        <v>300</v>
      </c>
      <c r="X236">
        <v>122500</v>
      </c>
      <c r="Y236">
        <v>92500</v>
      </c>
      <c r="Z236" s="7">
        <v>3000000</v>
      </c>
      <c r="AA236">
        <v>2</v>
      </c>
    </row>
    <row r="237" spans="1:27" x14ac:dyDescent="0.45">
      <c r="A237">
        <v>3</v>
      </c>
      <c r="B237" s="2">
        <v>44258</v>
      </c>
      <c r="C237" s="2">
        <v>44259</v>
      </c>
      <c r="D237" s="3" t="s">
        <v>27</v>
      </c>
      <c r="E237" t="s">
        <v>164</v>
      </c>
      <c r="F237" t="s">
        <v>343</v>
      </c>
      <c r="G237">
        <v>1550</v>
      </c>
      <c r="H237">
        <v>4650</v>
      </c>
      <c r="I237">
        <v>3</v>
      </c>
      <c r="J237" s="7">
        <v>363.1</v>
      </c>
      <c r="K237" s="5">
        <v>1688415</v>
      </c>
      <c r="L237" s="4">
        <v>364.25</v>
      </c>
      <c r="M237" s="4">
        <v>5347.4999999998945</v>
      </c>
      <c r="N237" s="6">
        <v>456.59396250000003</v>
      </c>
      <c r="O237" s="6">
        <v>4890.9060374998944</v>
      </c>
      <c r="P237" s="5">
        <v>1693762.5</v>
      </c>
      <c r="Q237" s="5" t="s">
        <v>93</v>
      </c>
      <c r="R237">
        <v>2</v>
      </c>
      <c r="S237">
        <v>1</v>
      </c>
      <c r="T237">
        <v>1</v>
      </c>
      <c r="U237">
        <v>0</v>
      </c>
      <c r="V237">
        <v>900</v>
      </c>
      <c r="W237">
        <v>300</v>
      </c>
      <c r="X237">
        <v>123000</v>
      </c>
      <c r="Y237">
        <v>92500</v>
      </c>
      <c r="Z237" s="7">
        <v>3000000</v>
      </c>
      <c r="AA237">
        <v>2</v>
      </c>
    </row>
    <row r="238" spans="1:27" x14ac:dyDescent="0.45">
      <c r="A238">
        <v>4</v>
      </c>
      <c r="B238" s="2">
        <v>44258</v>
      </c>
      <c r="C238" s="2">
        <v>44259</v>
      </c>
      <c r="D238" s="3" t="s">
        <v>27</v>
      </c>
      <c r="E238" t="s">
        <v>165</v>
      </c>
      <c r="F238" t="s">
        <v>344</v>
      </c>
      <c r="G238">
        <v>200</v>
      </c>
      <c r="H238">
        <v>600</v>
      </c>
      <c r="I238">
        <v>3</v>
      </c>
      <c r="J238" s="7">
        <v>3147.8</v>
      </c>
      <c r="K238" s="5">
        <v>1888680</v>
      </c>
      <c r="L238" s="4">
        <v>3163.71666667</v>
      </c>
      <c r="M238" s="4">
        <v>9550.0000019998879</v>
      </c>
      <c r="N238" s="6">
        <v>511.23285000026999</v>
      </c>
      <c r="O238" s="6">
        <v>9038.7671519996184</v>
      </c>
      <c r="P238" s="5">
        <v>1898230.000002</v>
      </c>
      <c r="Q238" s="5" t="s">
        <v>93</v>
      </c>
      <c r="R238">
        <v>2</v>
      </c>
      <c r="S238">
        <v>1</v>
      </c>
      <c r="T238">
        <v>2</v>
      </c>
      <c r="U238">
        <v>0</v>
      </c>
      <c r="V238">
        <v>900</v>
      </c>
      <c r="W238">
        <v>300</v>
      </c>
      <c r="X238">
        <v>123000</v>
      </c>
      <c r="Y238">
        <v>92500</v>
      </c>
      <c r="Z238" s="7">
        <v>3000000</v>
      </c>
      <c r="AA238">
        <v>2</v>
      </c>
    </row>
    <row r="239" spans="1:27" x14ac:dyDescent="0.45">
      <c r="A239">
        <v>5</v>
      </c>
      <c r="B239" s="2">
        <v>44258</v>
      </c>
      <c r="C239" s="2">
        <v>44259</v>
      </c>
      <c r="D239" s="3" t="s">
        <v>27</v>
      </c>
      <c r="E239" t="s">
        <v>51</v>
      </c>
      <c r="F239" t="s">
        <v>213</v>
      </c>
      <c r="G239">
        <v>5000</v>
      </c>
      <c r="H239">
        <v>5000</v>
      </c>
      <c r="I239">
        <v>1</v>
      </c>
      <c r="J239" s="7">
        <v>353.75</v>
      </c>
      <c r="K239" s="5">
        <v>1768750</v>
      </c>
      <c r="L239" s="4">
        <v>342.25</v>
      </c>
      <c r="M239" s="4">
        <v>-57500</v>
      </c>
      <c r="N239" s="6">
        <v>469.8</v>
      </c>
      <c r="O239" s="6">
        <v>-57969.8</v>
      </c>
      <c r="P239" s="5">
        <v>1711250</v>
      </c>
      <c r="Q239" s="5" t="s">
        <v>93</v>
      </c>
      <c r="R239">
        <v>2</v>
      </c>
      <c r="S239">
        <v>1</v>
      </c>
      <c r="T239">
        <v>1</v>
      </c>
      <c r="U239">
        <v>0</v>
      </c>
      <c r="V239">
        <v>900</v>
      </c>
      <c r="W239">
        <v>300</v>
      </c>
      <c r="X239">
        <v>123000</v>
      </c>
      <c r="Y239">
        <v>92500</v>
      </c>
      <c r="Z239" s="7">
        <v>3000000</v>
      </c>
      <c r="AA239">
        <v>2</v>
      </c>
    </row>
    <row r="240" spans="1:27" x14ac:dyDescent="0.45">
      <c r="A240">
        <v>6</v>
      </c>
      <c r="B240" s="2">
        <v>44258</v>
      </c>
      <c r="C240" s="2">
        <v>44259</v>
      </c>
      <c r="D240" s="3" t="s">
        <v>27</v>
      </c>
      <c r="E240" t="s">
        <v>79</v>
      </c>
      <c r="F240" t="s">
        <v>265</v>
      </c>
      <c r="G240">
        <v>2700</v>
      </c>
      <c r="H240">
        <v>5400</v>
      </c>
      <c r="I240">
        <v>2</v>
      </c>
      <c r="J240" s="7">
        <v>431.95</v>
      </c>
      <c r="K240" s="5">
        <v>2332530</v>
      </c>
      <c r="L240" s="4">
        <v>416.82499999999999</v>
      </c>
      <c r="M240" s="4">
        <v>-81675</v>
      </c>
      <c r="N240" s="6">
        <v>618.75697500000001</v>
      </c>
      <c r="O240" s="6">
        <v>-82293.756974999997</v>
      </c>
      <c r="P240" s="5">
        <v>2250855</v>
      </c>
      <c r="Q240" s="5" t="s">
        <v>93</v>
      </c>
      <c r="R240">
        <v>1</v>
      </c>
      <c r="S240">
        <v>0</v>
      </c>
      <c r="T240">
        <v>2</v>
      </c>
      <c r="U240">
        <v>0</v>
      </c>
      <c r="V240">
        <v>900</v>
      </c>
      <c r="W240">
        <v>300</v>
      </c>
      <c r="X240">
        <v>122500</v>
      </c>
      <c r="Y240">
        <v>92500</v>
      </c>
      <c r="Z240" s="7">
        <v>3000000</v>
      </c>
      <c r="AA240">
        <v>2</v>
      </c>
    </row>
    <row r="241" spans="1:27" x14ac:dyDescent="0.45">
      <c r="A241">
        <v>7</v>
      </c>
      <c r="B241" s="2">
        <v>44258</v>
      </c>
      <c r="C241" s="2">
        <v>44259</v>
      </c>
      <c r="D241" s="3" t="s">
        <v>27</v>
      </c>
      <c r="E241" t="s">
        <v>46</v>
      </c>
      <c r="F241" t="s">
        <v>224</v>
      </c>
      <c r="G241">
        <v>17000</v>
      </c>
      <c r="H241">
        <v>34000</v>
      </c>
      <c r="I241">
        <v>2</v>
      </c>
      <c r="J241" s="7">
        <v>62.55</v>
      </c>
      <c r="K241" s="5">
        <v>2126700</v>
      </c>
      <c r="L241" s="4">
        <v>60.35</v>
      </c>
      <c r="M241" s="4">
        <v>-74799.999999999854</v>
      </c>
      <c r="N241" s="6">
        <v>564.11099999999999</v>
      </c>
      <c r="O241" s="6">
        <v>-75364.110999999859</v>
      </c>
      <c r="P241" s="5">
        <v>2051900</v>
      </c>
      <c r="Q241" s="5" t="s">
        <v>93</v>
      </c>
      <c r="R241">
        <v>1</v>
      </c>
      <c r="S241">
        <v>0</v>
      </c>
      <c r="T241">
        <v>2</v>
      </c>
      <c r="U241">
        <v>0</v>
      </c>
      <c r="V241">
        <v>900</v>
      </c>
      <c r="W241">
        <v>300</v>
      </c>
      <c r="X241">
        <v>122500</v>
      </c>
      <c r="Y241">
        <v>92500</v>
      </c>
      <c r="Z241" s="7">
        <v>3000000</v>
      </c>
      <c r="AA241">
        <v>2</v>
      </c>
    </row>
    <row r="242" spans="1:27" x14ac:dyDescent="0.45">
      <c r="A242">
        <v>8</v>
      </c>
      <c r="B242" s="2">
        <v>44258</v>
      </c>
      <c r="C242" s="2">
        <v>44259</v>
      </c>
      <c r="D242" s="3" t="s">
        <v>27</v>
      </c>
      <c r="E242" t="s">
        <v>100</v>
      </c>
      <c r="F242" t="s">
        <v>230</v>
      </c>
      <c r="G242">
        <v>16000</v>
      </c>
      <c r="H242">
        <v>48000</v>
      </c>
      <c r="I242">
        <v>3</v>
      </c>
      <c r="J242" s="7">
        <v>42.95</v>
      </c>
      <c r="K242" s="5">
        <v>2061600.0000000002</v>
      </c>
      <c r="L242" s="4">
        <v>43</v>
      </c>
      <c r="M242" s="4">
        <v>2399.9999999998636</v>
      </c>
      <c r="N242" s="6">
        <v>556.95600000000002</v>
      </c>
      <c r="O242" s="6">
        <v>1843.0439999998634</v>
      </c>
      <c r="P242" s="5">
        <v>2064000</v>
      </c>
      <c r="Q242" s="5" t="s">
        <v>93</v>
      </c>
      <c r="R242">
        <v>1</v>
      </c>
      <c r="S242">
        <v>0</v>
      </c>
      <c r="T242">
        <v>1</v>
      </c>
      <c r="U242">
        <v>0</v>
      </c>
      <c r="V242">
        <v>900</v>
      </c>
      <c r="W242">
        <v>300</v>
      </c>
      <c r="X242">
        <v>122500</v>
      </c>
      <c r="Y242">
        <v>92500</v>
      </c>
      <c r="Z242" s="7">
        <v>3000000</v>
      </c>
      <c r="AA242">
        <v>2</v>
      </c>
    </row>
    <row r="243" spans="1:27" x14ac:dyDescent="0.45">
      <c r="A243">
        <v>9</v>
      </c>
      <c r="B243" s="2">
        <v>44258</v>
      </c>
      <c r="C243" s="2">
        <v>44259</v>
      </c>
      <c r="D243" s="3" t="s">
        <v>27</v>
      </c>
      <c r="E243" t="s">
        <v>142</v>
      </c>
      <c r="F243" t="s">
        <v>311</v>
      </c>
      <c r="G243">
        <v>2000</v>
      </c>
      <c r="H243">
        <v>2000</v>
      </c>
      <c r="I243">
        <v>1</v>
      </c>
      <c r="J243" s="7">
        <v>784.7</v>
      </c>
      <c r="K243" s="5">
        <v>1569400</v>
      </c>
      <c r="L243" s="4">
        <v>771.7</v>
      </c>
      <c r="M243" s="4">
        <v>-26000</v>
      </c>
      <c r="N243" s="6">
        <v>420.22800000000001</v>
      </c>
      <c r="O243" s="6">
        <v>-26420.227999999999</v>
      </c>
      <c r="P243" s="5">
        <v>1543400</v>
      </c>
      <c r="Q243" s="5" t="s">
        <v>93</v>
      </c>
      <c r="R243">
        <v>1</v>
      </c>
      <c r="S243">
        <v>0</v>
      </c>
      <c r="T243">
        <v>2</v>
      </c>
      <c r="U243">
        <v>0</v>
      </c>
      <c r="V243">
        <v>900</v>
      </c>
      <c r="W243">
        <v>300</v>
      </c>
      <c r="X243">
        <v>122500</v>
      </c>
      <c r="Y243">
        <v>92500</v>
      </c>
      <c r="Z243" s="7">
        <v>3000000</v>
      </c>
      <c r="AA243">
        <v>2</v>
      </c>
    </row>
    <row r="244" spans="1:27" x14ac:dyDescent="0.45">
      <c r="A244">
        <v>10</v>
      </c>
      <c r="B244" s="2">
        <v>44258</v>
      </c>
      <c r="C244" s="2">
        <v>44259</v>
      </c>
      <c r="D244" s="3" t="s">
        <v>27</v>
      </c>
      <c r="E244" t="s">
        <v>80</v>
      </c>
      <c r="F244" t="s">
        <v>221</v>
      </c>
      <c r="G244">
        <v>1700</v>
      </c>
      <c r="H244">
        <v>1700</v>
      </c>
      <c r="I244">
        <v>1</v>
      </c>
      <c r="J244" s="7">
        <v>782.1</v>
      </c>
      <c r="K244" s="5">
        <v>1329570</v>
      </c>
      <c r="L244" s="4">
        <v>755.8</v>
      </c>
      <c r="M244" s="4">
        <v>-44710.000000000116</v>
      </c>
      <c r="N244" s="6">
        <v>352.94805000000002</v>
      </c>
      <c r="O244" s="6">
        <v>-45062.948050000115</v>
      </c>
      <c r="P244" s="5">
        <v>1284860</v>
      </c>
      <c r="Q244" s="5" t="s">
        <v>93</v>
      </c>
      <c r="R244">
        <v>1</v>
      </c>
      <c r="S244">
        <v>0</v>
      </c>
      <c r="T244">
        <v>1</v>
      </c>
      <c r="U244">
        <v>0</v>
      </c>
      <c r="V244">
        <v>900</v>
      </c>
      <c r="W244">
        <v>300</v>
      </c>
      <c r="X244">
        <v>122500</v>
      </c>
      <c r="Y244">
        <v>92500</v>
      </c>
      <c r="Z244" s="7">
        <v>3000000</v>
      </c>
      <c r="AA244">
        <v>2</v>
      </c>
    </row>
    <row r="245" spans="1:27" x14ac:dyDescent="0.45">
      <c r="A245">
        <v>1</v>
      </c>
      <c r="B245" s="2">
        <v>44259</v>
      </c>
      <c r="C245" s="2">
        <v>44260</v>
      </c>
      <c r="D245" s="3" t="s">
        <v>27</v>
      </c>
      <c r="E245" t="s">
        <v>98</v>
      </c>
      <c r="F245" t="s">
        <v>294</v>
      </c>
      <c r="G245">
        <v>2500</v>
      </c>
      <c r="H245">
        <v>2500</v>
      </c>
      <c r="I245">
        <v>1</v>
      </c>
      <c r="J245" s="7">
        <v>766.4</v>
      </c>
      <c r="K245" s="5">
        <v>1916000</v>
      </c>
      <c r="L245" s="4">
        <v>755.55</v>
      </c>
      <c r="M245" s="4">
        <v>-27125.000000000058</v>
      </c>
      <c r="N245" s="6">
        <v>513.65812500000004</v>
      </c>
      <c r="O245" s="6">
        <v>-27638.65812500006</v>
      </c>
      <c r="P245" s="5">
        <v>1888875</v>
      </c>
      <c r="Q245" s="5" t="s">
        <v>93</v>
      </c>
      <c r="R245">
        <v>1</v>
      </c>
      <c r="S245">
        <v>0</v>
      </c>
      <c r="T245">
        <v>2</v>
      </c>
      <c r="U245">
        <v>0</v>
      </c>
      <c r="V245">
        <v>900</v>
      </c>
      <c r="W245">
        <v>300</v>
      </c>
      <c r="X245">
        <v>122500</v>
      </c>
      <c r="Y245">
        <v>92500</v>
      </c>
      <c r="Z245" s="7">
        <v>3000000</v>
      </c>
      <c r="AA245">
        <v>2</v>
      </c>
    </row>
    <row r="246" spans="1:27" x14ac:dyDescent="0.45">
      <c r="A246">
        <v>2</v>
      </c>
      <c r="B246" s="2">
        <v>44259</v>
      </c>
      <c r="C246" s="2">
        <v>44260</v>
      </c>
      <c r="D246" s="3" t="s">
        <v>27</v>
      </c>
      <c r="E246" t="s">
        <v>166</v>
      </c>
      <c r="F246" t="s">
        <v>345</v>
      </c>
      <c r="G246">
        <v>500</v>
      </c>
      <c r="H246">
        <v>1500</v>
      </c>
      <c r="I246">
        <v>3</v>
      </c>
      <c r="J246" s="7">
        <v>1263.3666666700001</v>
      </c>
      <c r="K246" s="5">
        <v>1895050.000005</v>
      </c>
      <c r="L246" s="4">
        <v>1276.71666667</v>
      </c>
      <c r="M246" s="4">
        <v>20024.999999999862</v>
      </c>
      <c r="N246" s="6">
        <v>514.36687500134997</v>
      </c>
      <c r="O246" s="6">
        <v>19510.633124998512</v>
      </c>
      <c r="P246" s="5">
        <v>1915075.000005</v>
      </c>
      <c r="Q246" s="5" t="s">
        <v>93</v>
      </c>
      <c r="R246">
        <v>2</v>
      </c>
      <c r="S246">
        <v>1</v>
      </c>
      <c r="T246">
        <v>2</v>
      </c>
      <c r="U246">
        <v>0</v>
      </c>
      <c r="V246">
        <v>900</v>
      </c>
      <c r="W246">
        <v>300</v>
      </c>
      <c r="X246">
        <v>123000</v>
      </c>
      <c r="Y246">
        <v>92500</v>
      </c>
      <c r="Z246" s="7">
        <v>3000000</v>
      </c>
      <c r="AA246">
        <v>2</v>
      </c>
    </row>
    <row r="247" spans="1:27" x14ac:dyDescent="0.45">
      <c r="A247">
        <v>3</v>
      </c>
      <c r="B247" s="2">
        <v>44259</v>
      </c>
      <c r="C247" s="2">
        <v>44260</v>
      </c>
      <c r="D247" s="3" t="s">
        <v>27</v>
      </c>
      <c r="E247" t="s">
        <v>127</v>
      </c>
      <c r="F247" t="s">
        <v>289</v>
      </c>
      <c r="G247">
        <v>1563</v>
      </c>
      <c r="H247">
        <v>3126</v>
      </c>
      <c r="I247">
        <v>2</v>
      </c>
      <c r="J247" s="7">
        <v>631.65</v>
      </c>
      <c r="K247" s="5">
        <v>1974537.9</v>
      </c>
      <c r="L247" s="4">
        <v>614.22500000000002</v>
      </c>
      <c r="M247" s="4">
        <v>-54470.549999999857</v>
      </c>
      <c r="N247" s="6">
        <v>525.77170875000002</v>
      </c>
      <c r="O247" s="6">
        <v>-54996.321708749856</v>
      </c>
      <c r="P247" s="5">
        <v>1920067.35</v>
      </c>
      <c r="Q247" s="5" t="s">
        <v>93</v>
      </c>
      <c r="R247">
        <v>1</v>
      </c>
      <c r="S247">
        <v>0</v>
      </c>
      <c r="T247">
        <v>2</v>
      </c>
      <c r="U247">
        <v>0</v>
      </c>
      <c r="V247">
        <v>900</v>
      </c>
      <c r="W247">
        <v>300</v>
      </c>
      <c r="X247">
        <v>122500</v>
      </c>
      <c r="Y247">
        <v>92500</v>
      </c>
      <c r="Z247" s="7">
        <v>3000000</v>
      </c>
      <c r="AA247">
        <v>2</v>
      </c>
    </row>
    <row r="248" spans="1:27" x14ac:dyDescent="0.45">
      <c r="A248">
        <v>4</v>
      </c>
      <c r="B248" s="2">
        <v>44259</v>
      </c>
      <c r="C248" s="2">
        <v>44260</v>
      </c>
      <c r="D248" s="3" t="s">
        <v>27</v>
      </c>
      <c r="E248" t="s">
        <v>167</v>
      </c>
      <c r="F248" t="s">
        <v>346</v>
      </c>
      <c r="G248">
        <v>325</v>
      </c>
      <c r="H248">
        <v>975</v>
      </c>
      <c r="I248">
        <v>3</v>
      </c>
      <c r="J248" s="7">
        <v>1994.75</v>
      </c>
      <c r="K248" s="5">
        <v>1944881.25</v>
      </c>
      <c r="L248" s="4">
        <v>1987.8833333299999</v>
      </c>
      <c r="M248" s="4">
        <v>-6695.0000032500839</v>
      </c>
      <c r="N248" s="6">
        <v>524.21411249956122</v>
      </c>
      <c r="O248" s="6">
        <v>-7219.2141157496453</v>
      </c>
      <c r="P248" s="5">
        <v>1938186.2499967499</v>
      </c>
      <c r="Q248" s="5" t="s">
        <v>93</v>
      </c>
      <c r="R248">
        <v>1</v>
      </c>
      <c r="S248">
        <v>0</v>
      </c>
      <c r="T248">
        <v>2</v>
      </c>
      <c r="U248">
        <v>0</v>
      </c>
      <c r="V248">
        <v>900</v>
      </c>
      <c r="W248">
        <v>300</v>
      </c>
      <c r="X248">
        <v>122500</v>
      </c>
      <c r="Y248">
        <v>92500</v>
      </c>
      <c r="Z248" s="7">
        <v>3000000</v>
      </c>
      <c r="AA248">
        <v>2</v>
      </c>
    </row>
    <row r="249" spans="1:27" x14ac:dyDescent="0.45">
      <c r="A249">
        <v>5</v>
      </c>
      <c r="B249" s="2">
        <v>44259</v>
      </c>
      <c r="C249" s="2">
        <v>44260</v>
      </c>
      <c r="D249" s="3" t="s">
        <v>27</v>
      </c>
      <c r="E249" t="s">
        <v>33</v>
      </c>
      <c r="F249" t="s">
        <v>239</v>
      </c>
      <c r="G249">
        <v>30</v>
      </c>
      <c r="H249">
        <v>60</v>
      </c>
      <c r="I249">
        <v>2</v>
      </c>
      <c r="J249" s="7">
        <v>29989.5</v>
      </c>
      <c r="K249" s="5">
        <v>1799370</v>
      </c>
      <c r="L249" s="4">
        <v>29411.599999999999</v>
      </c>
      <c r="M249" s="4">
        <v>-34674.000000000087</v>
      </c>
      <c r="N249" s="6">
        <v>481.14891</v>
      </c>
      <c r="O249" s="6">
        <v>-35155.148910000091</v>
      </c>
      <c r="P249" s="5">
        <v>1764696</v>
      </c>
      <c r="Q249" s="5" t="s">
        <v>93</v>
      </c>
      <c r="R249">
        <v>2</v>
      </c>
      <c r="S249">
        <v>1</v>
      </c>
      <c r="T249">
        <v>1</v>
      </c>
      <c r="U249">
        <v>0</v>
      </c>
      <c r="V249">
        <v>900</v>
      </c>
      <c r="W249">
        <v>300</v>
      </c>
      <c r="X249">
        <v>123000</v>
      </c>
      <c r="Y249">
        <v>92500</v>
      </c>
      <c r="Z249" s="7">
        <v>3000000</v>
      </c>
      <c r="AA249">
        <v>2</v>
      </c>
    </row>
    <row r="250" spans="1:27" x14ac:dyDescent="0.45">
      <c r="A250">
        <v>6</v>
      </c>
      <c r="B250" s="2">
        <v>44259</v>
      </c>
      <c r="C250" s="2">
        <v>44260</v>
      </c>
      <c r="D250" s="3" t="s">
        <v>27</v>
      </c>
      <c r="E250" t="s">
        <v>74</v>
      </c>
      <c r="F250" t="s">
        <v>251</v>
      </c>
      <c r="G250">
        <v>6200</v>
      </c>
      <c r="H250">
        <v>12400</v>
      </c>
      <c r="I250">
        <v>2</v>
      </c>
      <c r="J250" s="7">
        <v>137.35</v>
      </c>
      <c r="K250" s="5">
        <v>1703140</v>
      </c>
      <c r="L250" s="4">
        <v>131.65</v>
      </c>
      <c r="M250" s="4">
        <v>-70679.999999999854</v>
      </c>
      <c r="N250" s="6">
        <v>450.30599999999998</v>
      </c>
      <c r="O250" s="6">
        <v>-71130.305999999851</v>
      </c>
      <c r="P250" s="5">
        <v>1632460</v>
      </c>
      <c r="Q250" s="5" t="s">
        <v>93</v>
      </c>
      <c r="R250">
        <v>1</v>
      </c>
      <c r="S250">
        <v>0</v>
      </c>
      <c r="T250">
        <v>2</v>
      </c>
      <c r="U250">
        <v>0</v>
      </c>
      <c r="V250">
        <v>900</v>
      </c>
      <c r="W250">
        <v>300</v>
      </c>
      <c r="X250">
        <v>122500</v>
      </c>
      <c r="Y250">
        <v>92500</v>
      </c>
      <c r="Z250" s="7">
        <v>3000000</v>
      </c>
      <c r="AA250">
        <v>2</v>
      </c>
    </row>
    <row r="251" spans="1:27" x14ac:dyDescent="0.45">
      <c r="A251">
        <v>7</v>
      </c>
      <c r="B251" s="2">
        <v>44259</v>
      </c>
      <c r="C251" s="2">
        <v>44260</v>
      </c>
      <c r="D251" s="3" t="s">
        <v>27</v>
      </c>
      <c r="E251" t="s">
        <v>34</v>
      </c>
      <c r="F251" t="s">
        <v>286</v>
      </c>
      <c r="G251">
        <v>407</v>
      </c>
      <c r="H251">
        <v>1221</v>
      </c>
      <c r="I251">
        <v>3</v>
      </c>
      <c r="J251" s="7">
        <v>1484.65</v>
      </c>
      <c r="K251" s="5">
        <v>1812757.6500000001</v>
      </c>
      <c r="L251" s="4">
        <v>1473.3166666699999</v>
      </c>
      <c r="M251" s="4">
        <v>-13837.999995930228</v>
      </c>
      <c r="N251" s="6">
        <v>487.57643550054939</v>
      </c>
      <c r="O251" s="6">
        <v>-14325.576431430776</v>
      </c>
      <c r="P251" s="5">
        <v>1798919.6500040698</v>
      </c>
      <c r="Q251" s="5" t="s">
        <v>93</v>
      </c>
      <c r="R251">
        <v>1</v>
      </c>
      <c r="S251">
        <v>0</v>
      </c>
      <c r="T251">
        <v>2</v>
      </c>
      <c r="U251">
        <v>0</v>
      </c>
      <c r="V251">
        <v>900</v>
      </c>
      <c r="W251">
        <v>300</v>
      </c>
      <c r="X251">
        <v>122500</v>
      </c>
      <c r="Y251">
        <v>92500</v>
      </c>
      <c r="Z251" s="7">
        <v>3000000</v>
      </c>
      <c r="AA251">
        <v>2</v>
      </c>
    </row>
    <row r="252" spans="1:27" x14ac:dyDescent="0.45">
      <c r="A252">
        <v>8</v>
      </c>
      <c r="B252" s="2">
        <v>44259</v>
      </c>
      <c r="C252" s="2">
        <v>44260</v>
      </c>
      <c r="D252" s="3" t="s">
        <v>27</v>
      </c>
      <c r="E252" t="s">
        <v>77</v>
      </c>
      <c r="F252" t="s">
        <v>281</v>
      </c>
      <c r="G252">
        <v>13500</v>
      </c>
      <c r="H252">
        <v>13500</v>
      </c>
      <c r="I252">
        <v>1</v>
      </c>
      <c r="J252" s="7">
        <v>111.55</v>
      </c>
      <c r="K252" s="5">
        <v>1505925</v>
      </c>
      <c r="L252" s="4">
        <v>109.05</v>
      </c>
      <c r="M252" s="4">
        <v>-33750</v>
      </c>
      <c r="N252" s="6">
        <v>402.04349999999999</v>
      </c>
      <c r="O252" s="6">
        <v>-34152.0435</v>
      </c>
      <c r="P252" s="5">
        <v>1472175</v>
      </c>
      <c r="Q252" s="5" t="s">
        <v>93</v>
      </c>
      <c r="R252">
        <v>2</v>
      </c>
      <c r="S252">
        <v>1</v>
      </c>
      <c r="T252">
        <v>2</v>
      </c>
      <c r="U252">
        <v>0</v>
      </c>
      <c r="V252">
        <v>900</v>
      </c>
      <c r="W252">
        <v>300</v>
      </c>
      <c r="X252">
        <v>123000</v>
      </c>
      <c r="Y252">
        <v>92500</v>
      </c>
      <c r="Z252" s="7">
        <v>3000000</v>
      </c>
      <c r="AA252">
        <v>2</v>
      </c>
    </row>
    <row r="253" spans="1:27" x14ac:dyDescent="0.45">
      <c r="A253">
        <v>9</v>
      </c>
      <c r="B253" s="2">
        <v>44259</v>
      </c>
      <c r="C253" s="2">
        <v>44260</v>
      </c>
      <c r="D253" s="3" t="s">
        <v>27</v>
      </c>
      <c r="E253" t="s">
        <v>111</v>
      </c>
      <c r="F253" t="s">
        <v>247</v>
      </c>
      <c r="G253">
        <v>3000</v>
      </c>
      <c r="H253">
        <v>6000</v>
      </c>
      <c r="I253">
        <v>2</v>
      </c>
      <c r="J253" s="7">
        <v>415.85</v>
      </c>
      <c r="K253" s="5">
        <v>2495100</v>
      </c>
      <c r="L253" s="4">
        <v>414.85</v>
      </c>
      <c r="M253" s="4">
        <v>-6000</v>
      </c>
      <c r="N253" s="6">
        <v>672.86699999999996</v>
      </c>
      <c r="O253" s="6">
        <v>-6672.8670000000002</v>
      </c>
      <c r="P253" s="5">
        <v>2489100</v>
      </c>
      <c r="Q253" s="5" t="s">
        <v>93</v>
      </c>
      <c r="R253">
        <v>2</v>
      </c>
      <c r="S253">
        <v>1</v>
      </c>
      <c r="T253">
        <v>1</v>
      </c>
      <c r="U253">
        <v>0</v>
      </c>
      <c r="V253">
        <v>900</v>
      </c>
      <c r="W253">
        <v>300</v>
      </c>
      <c r="X253">
        <v>123000</v>
      </c>
      <c r="Y253">
        <v>92500</v>
      </c>
      <c r="Z253" s="7">
        <v>3000000</v>
      </c>
      <c r="AA253">
        <v>2</v>
      </c>
    </row>
    <row r="254" spans="1:27" x14ac:dyDescent="0.45">
      <c r="A254">
        <v>10</v>
      </c>
      <c r="B254" s="2">
        <v>44259</v>
      </c>
      <c r="C254" s="2">
        <v>44260</v>
      </c>
      <c r="D254" s="3" t="s">
        <v>27</v>
      </c>
      <c r="E254" t="s">
        <v>41</v>
      </c>
      <c r="F254" t="s">
        <v>249</v>
      </c>
      <c r="G254">
        <v>3000</v>
      </c>
      <c r="H254">
        <v>9000</v>
      </c>
      <c r="I254">
        <v>3</v>
      </c>
      <c r="J254" s="7">
        <v>230</v>
      </c>
      <c r="K254" s="5">
        <v>2070000</v>
      </c>
      <c r="L254" s="4">
        <v>226.25</v>
      </c>
      <c r="M254" s="4">
        <v>-33750</v>
      </c>
      <c r="N254" s="6">
        <v>554.34375</v>
      </c>
      <c r="O254" s="6">
        <v>-34304.34375</v>
      </c>
      <c r="P254" s="5">
        <v>2036250</v>
      </c>
      <c r="Q254" s="5" t="s">
        <v>93</v>
      </c>
      <c r="R254">
        <v>1</v>
      </c>
      <c r="S254">
        <v>0</v>
      </c>
      <c r="T254">
        <v>1</v>
      </c>
      <c r="U254">
        <v>0</v>
      </c>
      <c r="V254">
        <v>900</v>
      </c>
      <c r="W254">
        <v>300</v>
      </c>
      <c r="X254">
        <v>122500</v>
      </c>
      <c r="Y254">
        <v>92500</v>
      </c>
      <c r="Z254" s="7">
        <v>3000000</v>
      </c>
      <c r="AA254">
        <v>2</v>
      </c>
    </row>
    <row r="255" spans="1:27" x14ac:dyDescent="0.45">
      <c r="A255">
        <v>1</v>
      </c>
      <c r="B255" s="2">
        <v>44263</v>
      </c>
      <c r="C255" s="2">
        <v>44264</v>
      </c>
      <c r="D255" s="3" t="s">
        <v>27</v>
      </c>
      <c r="E255" t="s">
        <v>123</v>
      </c>
      <c r="F255" t="s">
        <v>307</v>
      </c>
      <c r="G255">
        <v>1200</v>
      </c>
      <c r="H255">
        <v>2400</v>
      </c>
      <c r="I255">
        <v>2</v>
      </c>
      <c r="J255" s="7">
        <v>883.8</v>
      </c>
      <c r="K255" s="5">
        <v>2121120</v>
      </c>
      <c r="L255" s="4">
        <v>876.6</v>
      </c>
      <c r="M255" s="4">
        <v>-17279.999999999836</v>
      </c>
      <c r="N255" s="6">
        <v>570.36959999999999</v>
      </c>
      <c r="O255" s="6">
        <v>-17850.369599999838</v>
      </c>
      <c r="P255" s="5">
        <v>2103840</v>
      </c>
      <c r="Q255" s="5" t="s">
        <v>93</v>
      </c>
      <c r="R255">
        <v>1</v>
      </c>
      <c r="S255">
        <v>0</v>
      </c>
      <c r="T255">
        <v>2</v>
      </c>
      <c r="U255">
        <v>0</v>
      </c>
      <c r="V255">
        <v>900</v>
      </c>
      <c r="W255">
        <v>300</v>
      </c>
      <c r="X255">
        <v>102500</v>
      </c>
      <c r="Y255">
        <v>92500</v>
      </c>
      <c r="Z255" s="7">
        <v>3000000</v>
      </c>
      <c r="AA255">
        <v>2</v>
      </c>
    </row>
    <row r="256" spans="1:27" x14ac:dyDescent="0.45">
      <c r="A256">
        <v>2</v>
      </c>
      <c r="B256" s="2">
        <v>44263</v>
      </c>
      <c r="C256" s="2">
        <v>44264</v>
      </c>
      <c r="D256" s="3" t="s">
        <v>27</v>
      </c>
      <c r="E256" t="s">
        <v>114</v>
      </c>
      <c r="F256" t="s">
        <v>266</v>
      </c>
      <c r="G256">
        <v>6100</v>
      </c>
      <c r="H256">
        <v>12200</v>
      </c>
      <c r="I256">
        <v>2</v>
      </c>
      <c r="J256" s="7">
        <v>155.4</v>
      </c>
      <c r="K256" s="5">
        <v>1895880</v>
      </c>
      <c r="L256" s="4">
        <v>151.35</v>
      </c>
      <c r="M256" s="4">
        <v>-49410.000000000138</v>
      </c>
      <c r="N256" s="6">
        <v>505.21724999999998</v>
      </c>
      <c r="O256" s="6">
        <v>-49915.21725000014</v>
      </c>
      <c r="P256" s="5">
        <v>1846470</v>
      </c>
      <c r="Q256" s="5" t="s">
        <v>93</v>
      </c>
      <c r="R256">
        <v>1</v>
      </c>
      <c r="S256">
        <v>0</v>
      </c>
      <c r="T256">
        <v>1</v>
      </c>
      <c r="U256">
        <v>0</v>
      </c>
      <c r="V256">
        <v>900</v>
      </c>
      <c r="W256">
        <v>300</v>
      </c>
      <c r="X256">
        <v>102500</v>
      </c>
      <c r="Y256">
        <v>92500</v>
      </c>
      <c r="Z256" s="7">
        <v>3000000</v>
      </c>
      <c r="AA256">
        <v>2</v>
      </c>
    </row>
    <row r="257" spans="1:27" x14ac:dyDescent="0.45">
      <c r="A257">
        <v>3</v>
      </c>
      <c r="B257" s="2">
        <v>44263</v>
      </c>
      <c r="C257" s="2">
        <v>44264</v>
      </c>
      <c r="D257" s="3" t="s">
        <v>27</v>
      </c>
      <c r="E257" t="s">
        <v>168</v>
      </c>
      <c r="F257" t="s">
        <v>347</v>
      </c>
      <c r="G257">
        <v>200</v>
      </c>
      <c r="H257">
        <v>600</v>
      </c>
      <c r="I257">
        <v>3</v>
      </c>
      <c r="J257" s="7">
        <v>2765.75</v>
      </c>
      <c r="K257" s="5">
        <v>1659450</v>
      </c>
      <c r="L257" s="4">
        <v>2706.0833333300002</v>
      </c>
      <c r="M257" s="4">
        <v>-35800.000001999884</v>
      </c>
      <c r="N257" s="6">
        <v>443.21849999973006</v>
      </c>
      <c r="O257" s="6">
        <v>-36243.218501999618</v>
      </c>
      <c r="P257" s="5">
        <v>1623649.9999980002</v>
      </c>
      <c r="Q257" s="5" t="s">
        <v>93</v>
      </c>
      <c r="R257">
        <v>1</v>
      </c>
      <c r="S257">
        <v>0</v>
      </c>
      <c r="T257">
        <v>2</v>
      </c>
      <c r="U257">
        <v>0</v>
      </c>
      <c r="V257">
        <v>900</v>
      </c>
      <c r="W257">
        <v>300</v>
      </c>
      <c r="X257">
        <v>102500</v>
      </c>
      <c r="Y257">
        <v>92500</v>
      </c>
      <c r="Z257" s="7">
        <v>3000000</v>
      </c>
      <c r="AA257">
        <v>2</v>
      </c>
    </row>
    <row r="258" spans="1:27" x14ac:dyDescent="0.45">
      <c r="A258">
        <v>1</v>
      </c>
      <c r="B258" s="2">
        <v>44264</v>
      </c>
      <c r="C258" s="2">
        <v>44265</v>
      </c>
      <c r="D258" s="3" t="s">
        <v>27</v>
      </c>
      <c r="E258" t="s">
        <v>117</v>
      </c>
      <c r="F258" t="s">
        <v>316</v>
      </c>
      <c r="G258">
        <v>400</v>
      </c>
      <c r="H258">
        <v>800</v>
      </c>
      <c r="I258">
        <v>2</v>
      </c>
      <c r="J258" s="7">
        <v>1975.8</v>
      </c>
      <c r="K258" s="5">
        <v>1580640</v>
      </c>
      <c r="L258" s="4">
        <v>1977.65</v>
      </c>
      <c r="M258" s="4">
        <v>1480.0000000001091</v>
      </c>
      <c r="N258" s="6">
        <v>426.9726</v>
      </c>
      <c r="O258" s="6">
        <v>1053.0274000001091</v>
      </c>
      <c r="P258" s="5">
        <v>1582120</v>
      </c>
      <c r="Q258" s="5" t="s">
        <v>93</v>
      </c>
      <c r="R258">
        <v>1</v>
      </c>
      <c r="S258">
        <v>0</v>
      </c>
      <c r="T258">
        <v>0</v>
      </c>
      <c r="U258">
        <v>0</v>
      </c>
      <c r="V258">
        <v>900</v>
      </c>
      <c r="W258">
        <v>300</v>
      </c>
      <c r="X258">
        <v>122500</v>
      </c>
      <c r="Y258">
        <v>92500</v>
      </c>
      <c r="Z258" s="7">
        <v>3000000</v>
      </c>
      <c r="AA258">
        <v>2</v>
      </c>
    </row>
    <row r="259" spans="1:27" x14ac:dyDescent="0.45">
      <c r="A259">
        <v>2</v>
      </c>
      <c r="B259" s="2">
        <v>44264</v>
      </c>
      <c r="C259" s="2">
        <v>44265</v>
      </c>
      <c r="D259" s="3" t="s">
        <v>27</v>
      </c>
      <c r="E259" t="s">
        <v>73</v>
      </c>
      <c r="F259" t="s">
        <v>259</v>
      </c>
      <c r="G259">
        <v>4000</v>
      </c>
      <c r="H259">
        <v>8000</v>
      </c>
      <c r="I259">
        <v>2</v>
      </c>
      <c r="J259" s="7">
        <v>211.35</v>
      </c>
      <c r="K259" s="5">
        <v>1690800</v>
      </c>
      <c r="L259" s="4">
        <v>211.28</v>
      </c>
      <c r="M259" s="4">
        <v>-559.99999999994543</v>
      </c>
      <c r="N259" s="6">
        <v>456.44040000000001</v>
      </c>
      <c r="O259" s="6">
        <v>-1016.4403999999454</v>
      </c>
      <c r="P259" s="5">
        <v>1690240</v>
      </c>
      <c r="Q259" s="5" t="s">
        <v>93</v>
      </c>
      <c r="R259">
        <v>2</v>
      </c>
      <c r="S259">
        <v>2</v>
      </c>
      <c r="T259">
        <v>0</v>
      </c>
      <c r="U259">
        <v>0</v>
      </c>
      <c r="V259">
        <v>900</v>
      </c>
      <c r="W259">
        <v>300</v>
      </c>
      <c r="X259">
        <v>123500</v>
      </c>
      <c r="Y259">
        <v>92500</v>
      </c>
      <c r="Z259" s="7">
        <v>3000000</v>
      </c>
      <c r="AA259">
        <v>2</v>
      </c>
    </row>
    <row r="260" spans="1:27" x14ac:dyDescent="0.45">
      <c r="A260">
        <v>3</v>
      </c>
      <c r="B260" s="2">
        <v>44264</v>
      </c>
      <c r="C260" s="2">
        <v>44265</v>
      </c>
      <c r="D260" s="3" t="s">
        <v>27</v>
      </c>
      <c r="E260" t="s">
        <v>163</v>
      </c>
      <c r="F260" t="s">
        <v>342</v>
      </c>
      <c r="G260">
        <v>725</v>
      </c>
      <c r="H260">
        <v>2175</v>
      </c>
      <c r="I260">
        <v>3</v>
      </c>
      <c r="J260" s="7">
        <v>919.8</v>
      </c>
      <c r="K260" s="5">
        <v>2000565</v>
      </c>
      <c r="L260" s="4">
        <v>911.07</v>
      </c>
      <c r="M260" s="4">
        <v>-18987.749999999793</v>
      </c>
      <c r="N260" s="6">
        <v>537.58920375000002</v>
      </c>
      <c r="O260" s="6">
        <v>-19525.339203749794</v>
      </c>
      <c r="P260" s="5">
        <v>1981577.25</v>
      </c>
      <c r="Q260" s="5" t="s">
        <v>93</v>
      </c>
      <c r="R260">
        <v>1</v>
      </c>
      <c r="S260">
        <v>0</v>
      </c>
      <c r="T260">
        <v>0</v>
      </c>
      <c r="U260">
        <v>0</v>
      </c>
      <c r="V260">
        <v>900</v>
      </c>
      <c r="W260">
        <v>300</v>
      </c>
      <c r="X260">
        <v>122500</v>
      </c>
      <c r="Y260">
        <v>92500</v>
      </c>
      <c r="Z260" s="7">
        <v>3000000</v>
      </c>
      <c r="AA260">
        <v>2</v>
      </c>
    </row>
    <row r="261" spans="1:27" x14ac:dyDescent="0.45">
      <c r="A261">
        <v>1</v>
      </c>
      <c r="B261" s="2">
        <v>44265</v>
      </c>
      <c r="C261" s="2">
        <v>44267</v>
      </c>
      <c r="D261" s="3" t="s">
        <v>27</v>
      </c>
      <c r="E261" t="s">
        <v>153</v>
      </c>
      <c r="F261" t="s">
        <v>331</v>
      </c>
      <c r="G261">
        <v>375</v>
      </c>
      <c r="H261">
        <v>750</v>
      </c>
      <c r="I261">
        <v>2</v>
      </c>
      <c r="J261" s="7">
        <v>2725.35</v>
      </c>
      <c r="K261" s="5">
        <v>2044012.5</v>
      </c>
      <c r="L261" s="4">
        <v>2774.75</v>
      </c>
      <c r="M261" s="4">
        <v>37050.000000000065</v>
      </c>
      <c r="N261" s="6">
        <v>556.88512500000002</v>
      </c>
      <c r="O261" s="6">
        <v>36493.114875000065</v>
      </c>
      <c r="P261" s="5">
        <v>2081062.5</v>
      </c>
      <c r="Q261" s="5" t="s">
        <v>93</v>
      </c>
      <c r="R261">
        <v>1</v>
      </c>
      <c r="S261">
        <v>0</v>
      </c>
      <c r="T261">
        <v>1</v>
      </c>
      <c r="U261">
        <v>0</v>
      </c>
      <c r="V261">
        <v>900</v>
      </c>
      <c r="W261">
        <v>300</v>
      </c>
      <c r="X261">
        <v>122500</v>
      </c>
      <c r="Y261">
        <v>92500</v>
      </c>
      <c r="Z261" s="7">
        <v>3000000</v>
      </c>
      <c r="AA261">
        <v>2</v>
      </c>
    </row>
    <row r="262" spans="1:27" x14ac:dyDescent="0.45">
      <c r="A262">
        <v>2</v>
      </c>
      <c r="B262" s="2">
        <v>44265</v>
      </c>
      <c r="C262" s="2">
        <v>44267</v>
      </c>
      <c r="D262" s="3" t="s">
        <v>27</v>
      </c>
      <c r="E262" t="s">
        <v>169</v>
      </c>
      <c r="F262" t="s">
        <v>340</v>
      </c>
      <c r="G262">
        <v>150</v>
      </c>
      <c r="H262">
        <v>450</v>
      </c>
      <c r="I262">
        <v>3</v>
      </c>
      <c r="J262" s="7">
        <v>4142.7</v>
      </c>
      <c r="K262" s="5">
        <v>1864215</v>
      </c>
      <c r="L262" s="4">
        <v>4108.6000000000004</v>
      </c>
      <c r="M262" s="4">
        <v>-15344.999999999754</v>
      </c>
      <c r="N262" s="6">
        <v>501.26647500000001</v>
      </c>
      <c r="O262" s="6">
        <v>-15846.266474999755</v>
      </c>
      <c r="P262" s="5">
        <v>1848870.0000000002</v>
      </c>
      <c r="Q262" s="5" t="s">
        <v>93</v>
      </c>
      <c r="R262">
        <v>2</v>
      </c>
      <c r="S262">
        <v>1</v>
      </c>
      <c r="T262">
        <v>1</v>
      </c>
      <c r="U262">
        <v>0</v>
      </c>
      <c r="V262">
        <v>900</v>
      </c>
      <c r="W262">
        <v>300</v>
      </c>
      <c r="X262">
        <v>123000</v>
      </c>
      <c r="Y262">
        <v>92500</v>
      </c>
      <c r="Z262" s="7">
        <v>3000000</v>
      </c>
      <c r="AA262">
        <v>2</v>
      </c>
    </row>
    <row r="263" spans="1:27" x14ac:dyDescent="0.45">
      <c r="A263">
        <v>1</v>
      </c>
      <c r="B263" s="2">
        <v>44267</v>
      </c>
      <c r="C263" s="2">
        <v>44270</v>
      </c>
      <c r="D263" s="3" t="s">
        <v>27</v>
      </c>
      <c r="E263" t="s">
        <v>102</v>
      </c>
      <c r="F263" t="s">
        <v>208</v>
      </c>
      <c r="G263">
        <v>125</v>
      </c>
      <c r="H263">
        <v>500</v>
      </c>
      <c r="I263">
        <v>4</v>
      </c>
      <c r="J263" s="7">
        <v>3037.95</v>
      </c>
      <c r="K263" s="5">
        <v>1518975</v>
      </c>
      <c r="L263" s="4">
        <v>2946.2</v>
      </c>
      <c r="M263" s="4">
        <v>-45875</v>
      </c>
      <c r="N263" s="6">
        <v>403.93012500000003</v>
      </c>
      <c r="O263" s="6">
        <v>-46278.930124999999</v>
      </c>
      <c r="P263" s="5">
        <v>1473100</v>
      </c>
      <c r="Q263" s="5" t="s">
        <v>93</v>
      </c>
      <c r="R263">
        <v>1</v>
      </c>
      <c r="S263">
        <v>0</v>
      </c>
      <c r="T263">
        <v>1</v>
      </c>
      <c r="U263">
        <v>0</v>
      </c>
      <c r="V263">
        <v>900</v>
      </c>
      <c r="W263">
        <v>300</v>
      </c>
      <c r="X263">
        <v>122500</v>
      </c>
      <c r="Y263">
        <v>92500</v>
      </c>
      <c r="Z263" s="7">
        <v>3000000</v>
      </c>
      <c r="AA263">
        <v>2</v>
      </c>
    </row>
    <row r="264" spans="1:27" x14ac:dyDescent="0.45">
      <c r="A264">
        <v>2</v>
      </c>
      <c r="B264" s="2">
        <v>44267</v>
      </c>
      <c r="C264" s="2">
        <v>44270</v>
      </c>
      <c r="D264" s="3" t="s">
        <v>27</v>
      </c>
      <c r="E264" t="s">
        <v>123</v>
      </c>
      <c r="F264" t="s">
        <v>307</v>
      </c>
      <c r="G264">
        <v>600</v>
      </c>
      <c r="H264">
        <v>2400</v>
      </c>
      <c r="I264">
        <v>4</v>
      </c>
      <c r="J264" s="7">
        <v>916.2</v>
      </c>
      <c r="K264" s="5">
        <v>2198880</v>
      </c>
      <c r="L264" s="4">
        <v>870.375</v>
      </c>
      <c r="M264" s="4">
        <v>-109980.00000000012</v>
      </c>
      <c r="N264" s="6">
        <v>578.85030000000006</v>
      </c>
      <c r="O264" s="6">
        <v>-110558.85030000012</v>
      </c>
      <c r="P264" s="5">
        <v>2088900</v>
      </c>
      <c r="Q264" s="5" t="s">
        <v>93</v>
      </c>
      <c r="R264">
        <v>1</v>
      </c>
      <c r="S264">
        <v>0</v>
      </c>
      <c r="T264">
        <v>1</v>
      </c>
      <c r="U264">
        <v>0</v>
      </c>
      <c r="V264">
        <v>900</v>
      </c>
      <c r="W264">
        <v>300</v>
      </c>
      <c r="X264">
        <v>122500</v>
      </c>
      <c r="Y264">
        <v>92500</v>
      </c>
      <c r="Z264" s="7">
        <v>3000000</v>
      </c>
      <c r="AA264">
        <v>2</v>
      </c>
    </row>
    <row r="265" spans="1:27" x14ac:dyDescent="0.45">
      <c r="A265">
        <v>3</v>
      </c>
      <c r="B265" s="2">
        <v>44267</v>
      </c>
      <c r="C265" s="2">
        <v>44270</v>
      </c>
      <c r="D265" s="3" t="s">
        <v>27</v>
      </c>
      <c r="E265" t="s">
        <v>77</v>
      </c>
      <c r="F265" t="s">
        <v>281</v>
      </c>
      <c r="G265">
        <v>6750</v>
      </c>
      <c r="H265">
        <v>13500</v>
      </c>
      <c r="I265">
        <v>2</v>
      </c>
      <c r="J265" s="7">
        <v>113.05</v>
      </c>
      <c r="K265" s="5">
        <v>1526175</v>
      </c>
      <c r="L265" s="4">
        <v>112.15</v>
      </c>
      <c r="M265" s="4">
        <v>-12149.999999999885</v>
      </c>
      <c r="N265" s="6">
        <v>410.42700000000002</v>
      </c>
      <c r="O265" s="6">
        <v>-12560.426999999885</v>
      </c>
      <c r="P265" s="5">
        <v>1514025</v>
      </c>
      <c r="Q265" s="5" t="s">
        <v>93</v>
      </c>
      <c r="R265">
        <v>2</v>
      </c>
      <c r="S265">
        <v>2</v>
      </c>
      <c r="T265">
        <v>1</v>
      </c>
      <c r="U265">
        <v>0</v>
      </c>
      <c r="V265">
        <v>900</v>
      </c>
      <c r="W265">
        <v>300</v>
      </c>
      <c r="X265">
        <v>123500</v>
      </c>
      <c r="Y265">
        <v>92500</v>
      </c>
      <c r="Z265" s="7">
        <v>3000000</v>
      </c>
      <c r="AA265">
        <v>2</v>
      </c>
    </row>
    <row r="266" spans="1:27" x14ac:dyDescent="0.45">
      <c r="A266">
        <v>1</v>
      </c>
      <c r="B266" s="2">
        <v>44271</v>
      </c>
      <c r="C266" s="2">
        <v>44272</v>
      </c>
      <c r="D266" s="3" t="s">
        <v>27</v>
      </c>
      <c r="E266" t="s">
        <v>153</v>
      </c>
      <c r="F266" t="s">
        <v>331</v>
      </c>
      <c r="G266">
        <v>375</v>
      </c>
      <c r="H266">
        <v>750</v>
      </c>
      <c r="I266">
        <v>2</v>
      </c>
      <c r="J266" s="7">
        <v>2981.75</v>
      </c>
      <c r="K266" s="5">
        <v>2236312.5</v>
      </c>
      <c r="L266" s="4">
        <v>3007.25</v>
      </c>
      <c r="M266" s="4">
        <v>19125</v>
      </c>
      <c r="N266" s="6">
        <v>606.38625000000002</v>
      </c>
      <c r="O266" s="6">
        <v>18518.61375</v>
      </c>
      <c r="P266" s="5">
        <v>2255437.5</v>
      </c>
      <c r="Q266" s="5" t="s">
        <v>93</v>
      </c>
      <c r="R266">
        <v>1</v>
      </c>
      <c r="S266">
        <v>0</v>
      </c>
      <c r="T266">
        <v>1</v>
      </c>
      <c r="U266">
        <v>0</v>
      </c>
      <c r="V266">
        <v>900</v>
      </c>
      <c r="W266">
        <v>300</v>
      </c>
      <c r="X266">
        <v>122500</v>
      </c>
      <c r="Y266">
        <v>92500</v>
      </c>
      <c r="Z266" s="7">
        <v>3000000</v>
      </c>
      <c r="AA266">
        <v>2</v>
      </c>
    </row>
    <row r="267" spans="1:27" x14ac:dyDescent="0.45">
      <c r="A267">
        <v>2</v>
      </c>
      <c r="B267" s="2">
        <v>44271</v>
      </c>
      <c r="C267" s="2">
        <v>44272</v>
      </c>
      <c r="D267" s="3" t="s">
        <v>27</v>
      </c>
      <c r="E267" t="s">
        <v>138</v>
      </c>
      <c r="F267" t="s">
        <v>306</v>
      </c>
      <c r="G267">
        <v>650</v>
      </c>
      <c r="H267">
        <v>1300</v>
      </c>
      <c r="I267">
        <v>2</v>
      </c>
      <c r="J267" s="7">
        <v>1429.55</v>
      </c>
      <c r="K267" s="5">
        <v>1858415</v>
      </c>
      <c r="L267" s="4">
        <v>1448.875</v>
      </c>
      <c r="M267" s="4">
        <v>25122.500000000058</v>
      </c>
      <c r="N267" s="6">
        <v>505.16358750000001</v>
      </c>
      <c r="O267" s="6">
        <v>24617.336412500059</v>
      </c>
      <c r="P267" s="5">
        <v>1883537.5</v>
      </c>
      <c r="Q267" s="5" t="s">
        <v>93</v>
      </c>
      <c r="R267">
        <v>1</v>
      </c>
      <c r="S267">
        <v>0</v>
      </c>
      <c r="T267">
        <v>2</v>
      </c>
      <c r="U267">
        <v>0</v>
      </c>
      <c r="V267">
        <v>900</v>
      </c>
      <c r="W267">
        <v>300</v>
      </c>
      <c r="X267">
        <v>122500</v>
      </c>
      <c r="Y267">
        <v>92500</v>
      </c>
      <c r="Z267" s="7">
        <v>3000000</v>
      </c>
      <c r="AA267">
        <v>2</v>
      </c>
    </row>
    <row r="268" spans="1:27" x14ac:dyDescent="0.45">
      <c r="A268">
        <v>3</v>
      </c>
      <c r="B268" s="2">
        <v>44271</v>
      </c>
      <c r="C268" s="2">
        <v>44272</v>
      </c>
      <c r="D268" s="3" t="s">
        <v>27</v>
      </c>
      <c r="E268" t="s">
        <v>170</v>
      </c>
      <c r="F268" t="s">
        <v>348</v>
      </c>
      <c r="G268">
        <v>325</v>
      </c>
      <c r="H268">
        <v>975</v>
      </c>
      <c r="I268">
        <v>3</v>
      </c>
      <c r="J268" s="7">
        <v>1725.45</v>
      </c>
      <c r="K268" s="5">
        <v>1682313.75</v>
      </c>
      <c r="L268" s="4">
        <v>1727.6</v>
      </c>
      <c r="M268" s="4">
        <v>2096.2499999998672</v>
      </c>
      <c r="N268" s="6">
        <v>454.50770625000001</v>
      </c>
      <c r="O268" s="6">
        <v>1641.7422937498673</v>
      </c>
      <c r="P268" s="5">
        <v>1684410</v>
      </c>
      <c r="Q268" s="5" t="s">
        <v>93</v>
      </c>
      <c r="R268">
        <v>1</v>
      </c>
      <c r="S268">
        <v>0</v>
      </c>
      <c r="T268">
        <v>1</v>
      </c>
      <c r="U268">
        <v>0</v>
      </c>
      <c r="V268">
        <v>900</v>
      </c>
      <c r="W268">
        <v>300</v>
      </c>
      <c r="X268">
        <v>122500</v>
      </c>
      <c r="Y268">
        <v>92500</v>
      </c>
      <c r="Z268" s="7">
        <v>3000000</v>
      </c>
      <c r="AA268">
        <v>2</v>
      </c>
    </row>
    <row r="269" spans="1:27" x14ac:dyDescent="0.45">
      <c r="A269">
        <v>1</v>
      </c>
      <c r="B269" s="2">
        <v>44273</v>
      </c>
      <c r="C269" s="2">
        <v>44274</v>
      </c>
      <c r="D269" s="3" t="s">
        <v>27</v>
      </c>
      <c r="E269" t="s">
        <v>156</v>
      </c>
      <c r="F269" t="s">
        <v>335</v>
      </c>
      <c r="G269">
        <v>2800</v>
      </c>
      <c r="H269">
        <v>5600</v>
      </c>
      <c r="I269">
        <v>2</v>
      </c>
      <c r="J269" s="7">
        <v>262.75</v>
      </c>
      <c r="K269" s="5">
        <v>1471400</v>
      </c>
      <c r="L269" s="4">
        <v>247.45</v>
      </c>
      <c r="M269" s="4">
        <v>-85680.000000000058</v>
      </c>
      <c r="N269" s="6">
        <v>385.71120000000002</v>
      </c>
      <c r="O269" s="6">
        <v>-86065.711200000063</v>
      </c>
      <c r="P269" s="5">
        <v>1385720</v>
      </c>
      <c r="Q269" s="5" t="s">
        <v>93</v>
      </c>
      <c r="R269">
        <v>1</v>
      </c>
      <c r="S269">
        <v>0</v>
      </c>
      <c r="T269">
        <v>1</v>
      </c>
      <c r="U269">
        <v>0</v>
      </c>
      <c r="V269">
        <v>900</v>
      </c>
      <c r="W269">
        <v>300</v>
      </c>
      <c r="X269">
        <v>122500</v>
      </c>
      <c r="Y269">
        <v>92500</v>
      </c>
      <c r="Z269" s="7">
        <v>3000000</v>
      </c>
      <c r="AA269">
        <v>2</v>
      </c>
    </row>
    <row r="270" spans="1:27" x14ac:dyDescent="0.45">
      <c r="A270">
        <v>2</v>
      </c>
      <c r="B270" s="2">
        <v>44273</v>
      </c>
      <c r="C270" s="2">
        <v>44274</v>
      </c>
      <c r="D270" s="3" t="s">
        <v>27</v>
      </c>
      <c r="E270" t="s">
        <v>67</v>
      </c>
      <c r="F270" t="s">
        <v>242</v>
      </c>
      <c r="G270">
        <v>550</v>
      </c>
      <c r="H270">
        <v>1100</v>
      </c>
      <c r="I270">
        <v>2</v>
      </c>
      <c r="J270" s="7">
        <v>1876.8</v>
      </c>
      <c r="K270" s="5">
        <v>2064480</v>
      </c>
      <c r="L270" s="4">
        <v>1785.075</v>
      </c>
      <c r="M270" s="4">
        <v>-100897.4999999999</v>
      </c>
      <c r="N270" s="6">
        <v>543.78843749999999</v>
      </c>
      <c r="O270" s="6">
        <v>-101441.2884374999</v>
      </c>
      <c r="P270" s="5">
        <v>1963582.5</v>
      </c>
      <c r="Q270" s="5" t="s">
        <v>93</v>
      </c>
      <c r="R270">
        <v>2</v>
      </c>
      <c r="S270">
        <v>1</v>
      </c>
      <c r="T270">
        <v>2</v>
      </c>
      <c r="U270">
        <v>0</v>
      </c>
      <c r="V270">
        <v>900</v>
      </c>
      <c r="W270">
        <v>300</v>
      </c>
      <c r="X270">
        <v>123000</v>
      </c>
      <c r="Y270">
        <v>92500</v>
      </c>
      <c r="Z270" s="7">
        <v>3000000</v>
      </c>
      <c r="AA270">
        <v>2</v>
      </c>
    </row>
    <row r="271" spans="1:27" x14ac:dyDescent="0.45">
      <c r="A271">
        <v>3</v>
      </c>
      <c r="B271" s="2">
        <v>44273</v>
      </c>
      <c r="C271" s="2">
        <v>44274</v>
      </c>
      <c r="D271" s="3" t="s">
        <v>27</v>
      </c>
      <c r="E271" t="s">
        <v>41</v>
      </c>
      <c r="F271" t="s">
        <v>249</v>
      </c>
      <c r="G271">
        <v>3000</v>
      </c>
      <c r="H271">
        <v>9000</v>
      </c>
      <c r="I271">
        <v>3</v>
      </c>
      <c r="J271" s="7">
        <v>215.25</v>
      </c>
      <c r="K271" s="5">
        <v>1937250</v>
      </c>
      <c r="L271" s="4">
        <v>204.23333332999999</v>
      </c>
      <c r="M271" s="4">
        <v>-99150.000030000054</v>
      </c>
      <c r="N271" s="6">
        <v>509.67224999595004</v>
      </c>
      <c r="O271" s="6">
        <v>-99659.672279995997</v>
      </c>
      <c r="P271" s="5">
        <v>1838099.99997</v>
      </c>
      <c r="Q271" s="5" t="s">
        <v>93</v>
      </c>
      <c r="R271">
        <v>1</v>
      </c>
      <c r="S271">
        <v>0</v>
      </c>
      <c r="T271">
        <v>2</v>
      </c>
      <c r="U271">
        <v>0</v>
      </c>
      <c r="V271">
        <v>900</v>
      </c>
      <c r="W271">
        <v>300</v>
      </c>
      <c r="X271">
        <v>122500</v>
      </c>
      <c r="Y271">
        <v>92500</v>
      </c>
      <c r="Z271" s="7">
        <v>3000000</v>
      </c>
      <c r="AA271">
        <v>2</v>
      </c>
    </row>
    <row r="272" spans="1:27" x14ac:dyDescent="0.45">
      <c r="A272">
        <v>1</v>
      </c>
      <c r="B272" s="2">
        <v>44274</v>
      </c>
      <c r="C272" s="2">
        <v>44277</v>
      </c>
      <c r="D272" s="3" t="s">
        <v>27</v>
      </c>
      <c r="E272" t="s">
        <v>166</v>
      </c>
      <c r="F272" t="s">
        <v>345</v>
      </c>
      <c r="G272">
        <v>500</v>
      </c>
      <c r="H272">
        <v>1500</v>
      </c>
      <c r="I272">
        <v>3</v>
      </c>
      <c r="J272" s="7">
        <v>1171.7</v>
      </c>
      <c r="K272" s="5">
        <v>1757550</v>
      </c>
      <c r="L272" s="4">
        <v>1213.8499999999999</v>
      </c>
      <c r="M272" s="4">
        <v>63224.999999999796</v>
      </c>
      <c r="N272" s="6">
        <v>483.07387499999999</v>
      </c>
      <c r="O272" s="6">
        <v>62741.926124999794</v>
      </c>
      <c r="P272" s="5">
        <v>1820774.9999999998</v>
      </c>
      <c r="Q272" s="5" t="s">
        <v>93</v>
      </c>
      <c r="R272">
        <v>3</v>
      </c>
      <c r="S272">
        <v>2</v>
      </c>
      <c r="T272">
        <v>2</v>
      </c>
      <c r="U272">
        <v>0</v>
      </c>
      <c r="V272">
        <v>900</v>
      </c>
      <c r="W272">
        <v>300</v>
      </c>
      <c r="X272">
        <v>124000</v>
      </c>
      <c r="Y272">
        <v>92500</v>
      </c>
      <c r="Z272" s="7">
        <v>3000000</v>
      </c>
      <c r="AA272">
        <v>2</v>
      </c>
    </row>
    <row r="273" spans="1:27" x14ac:dyDescent="0.45">
      <c r="A273">
        <v>2</v>
      </c>
      <c r="B273" s="2">
        <v>44274</v>
      </c>
      <c r="C273" s="2">
        <v>44277</v>
      </c>
      <c r="D273" s="3" t="s">
        <v>27</v>
      </c>
      <c r="E273" t="s">
        <v>73</v>
      </c>
      <c r="F273" t="s">
        <v>259</v>
      </c>
      <c r="G273">
        <v>4000</v>
      </c>
      <c r="H273">
        <v>8000</v>
      </c>
      <c r="I273">
        <v>2</v>
      </c>
      <c r="J273" s="7">
        <v>207.3</v>
      </c>
      <c r="K273" s="5">
        <v>1658400</v>
      </c>
      <c r="L273" s="4">
        <v>218.7</v>
      </c>
      <c r="M273" s="4">
        <v>91199.999999999825</v>
      </c>
      <c r="N273" s="6">
        <v>460.08</v>
      </c>
      <c r="O273" s="6">
        <v>90739.919999999824</v>
      </c>
      <c r="P273" s="5">
        <v>1749600</v>
      </c>
      <c r="Q273" s="5" t="s">
        <v>93</v>
      </c>
      <c r="R273">
        <v>3</v>
      </c>
      <c r="S273">
        <v>2</v>
      </c>
      <c r="T273">
        <v>2</v>
      </c>
      <c r="U273">
        <v>0</v>
      </c>
      <c r="V273">
        <v>900</v>
      </c>
      <c r="W273">
        <v>300</v>
      </c>
      <c r="X273">
        <v>124000</v>
      </c>
      <c r="Y273">
        <v>92500</v>
      </c>
      <c r="Z273" s="7">
        <v>3000000</v>
      </c>
      <c r="AA273">
        <v>2</v>
      </c>
    </row>
    <row r="274" spans="1:27" x14ac:dyDescent="0.45">
      <c r="A274">
        <v>3</v>
      </c>
      <c r="B274" s="2">
        <v>44274</v>
      </c>
      <c r="C274" s="2">
        <v>44277</v>
      </c>
      <c r="D274" s="3" t="s">
        <v>27</v>
      </c>
      <c r="E274" t="s">
        <v>141</v>
      </c>
      <c r="F274" t="s">
        <v>323</v>
      </c>
      <c r="G274">
        <v>5700</v>
      </c>
      <c r="H274">
        <v>17100</v>
      </c>
      <c r="I274">
        <v>3</v>
      </c>
      <c r="J274" s="7">
        <v>107.05</v>
      </c>
      <c r="K274" s="5">
        <v>1830555</v>
      </c>
      <c r="L274" s="4">
        <v>107.71666667</v>
      </c>
      <c r="M274" s="4">
        <v>11400.000056999965</v>
      </c>
      <c r="N274" s="6">
        <v>495.78885000769498</v>
      </c>
      <c r="O274" s="6">
        <v>10904.21120699227</v>
      </c>
      <c r="P274" s="5">
        <v>1841955.000057</v>
      </c>
      <c r="Q274" s="5" t="s">
        <v>93</v>
      </c>
      <c r="R274">
        <v>1</v>
      </c>
      <c r="S274">
        <v>0</v>
      </c>
      <c r="T274">
        <v>2</v>
      </c>
      <c r="U274">
        <v>0</v>
      </c>
      <c r="V274">
        <v>900</v>
      </c>
      <c r="W274">
        <v>300</v>
      </c>
      <c r="X274">
        <v>122500</v>
      </c>
      <c r="Y274">
        <v>92500</v>
      </c>
      <c r="Z274" s="7">
        <v>3000000</v>
      </c>
      <c r="AA274">
        <v>2</v>
      </c>
    </row>
    <row r="275" spans="1:27" x14ac:dyDescent="0.45">
      <c r="A275">
        <v>4</v>
      </c>
      <c r="B275" s="2">
        <v>44274</v>
      </c>
      <c r="C275" s="2">
        <v>44277</v>
      </c>
      <c r="D275" s="3" t="s">
        <v>27</v>
      </c>
      <c r="E275" t="s">
        <v>129</v>
      </c>
      <c r="F275" t="s">
        <v>293</v>
      </c>
      <c r="G275">
        <v>7700</v>
      </c>
      <c r="H275">
        <v>15400</v>
      </c>
      <c r="I275">
        <v>2</v>
      </c>
      <c r="J275" s="7">
        <v>109.85</v>
      </c>
      <c r="K275" s="5">
        <v>1691690</v>
      </c>
      <c r="L275" s="4">
        <v>110</v>
      </c>
      <c r="M275" s="4">
        <v>2310.0000000000873</v>
      </c>
      <c r="N275" s="6">
        <v>457.06815</v>
      </c>
      <c r="O275" s="6">
        <v>1852.9318500000873</v>
      </c>
      <c r="P275" s="5">
        <v>1694000</v>
      </c>
      <c r="Q275" s="5" t="s">
        <v>93</v>
      </c>
      <c r="R275">
        <v>1</v>
      </c>
      <c r="S275">
        <v>0</v>
      </c>
      <c r="T275">
        <v>2</v>
      </c>
      <c r="U275">
        <v>0</v>
      </c>
      <c r="V275">
        <v>900</v>
      </c>
      <c r="W275">
        <v>300</v>
      </c>
      <c r="X275">
        <v>122500</v>
      </c>
      <c r="Y275">
        <v>92500</v>
      </c>
      <c r="Z275" s="7">
        <v>3000000</v>
      </c>
      <c r="AA275">
        <v>2</v>
      </c>
    </row>
    <row r="276" spans="1:27" x14ac:dyDescent="0.45">
      <c r="A276">
        <v>5</v>
      </c>
      <c r="B276" s="2">
        <v>44274</v>
      </c>
      <c r="C276" s="2">
        <v>44277</v>
      </c>
      <c r="D276" s="3" t="s">
        <v>27</v>
      </c>
      <c r="E276" t="s">
        <v>162</v>
      </c>
      <c r="F276" t="s">
        <v>341</v>
      </c>
      <c r="G276">
        <v>250</v>
      </c>
      <c r="H276">
        <v>750</v>
      </c>
      <c r="I276">
        <v>3</v>
      </c>
      <c r="J276" s="7">
        <v>2221.3166666699999</v>
      </c>
      <c r="K276" s="5">
        <v>1665987.5000024999</v>
      </c>
      <c r="L276" s="4">
        <v>2289.21666667</v>
      </c>
      <c r="M276" s="4">
        <v>50925.000000000065</v>
      </c>
      <c r="N276" s="6">
        <v>456.69150000067498</v>
      </c>
      <c r="O276" s="6">
        <v>50468.308499999388</v>
      </c>
      <c r="P276" s="5">
        <v>1716912.5000024999</v>
      </c>
      <c r="Q276" s="5" t="s">
        <v>93</v>
      </c>
      <c r="R276">
        <v>3</v>
      </c>
      <c r="S276">
        <v>2</v>
      </c>
      <c r="T276">
        <v>2</v>
      </c>
      <c r="U276">
        <v>0</v>
      </c>
      <c r="V276">
        <v>900</v>
      </c>
      <c r="W276">
        <v>300</v>
      </c>
      <c r="X276">
        <v>124000</v>
      </c>
      <c r="Y276">
        <v>92500</v>
      </c>
      <c r="Z276" s="7">
        <v>3000000</v>
      </c>
      <c r="AA276">
        <v>2</v>
      </c>
    </row>
    <row r="277" spans="1:27" x14ac:dyDescent="0.45">
      <c r="A277">
        <v>1</v>
      </c>
      <c r="B277" s="2">
        <v>44277</v>
      </c>
      <c r="C277" s="2">
        <v>44278</v>
      </c>
      <c r="D277" s="3" t="s">
        <v>27</v>
      </c>
      <c r="E277" t="s">
        <v>154</v>
      </c>
      <c r="F277" t="s">
        <v>322</v>
      </c>
      <c r="G277">
        <v>500</v>
      </c>
      <c r="H277">
        <v>1000</v>
      </c>
      <c r="I277">
        <v>2</v>
      </c>
      <c r="J277" s="7">
        <v>1842.95</v>
      </c>
      <c r="K277" s="5">
        <v>1842950</v>
      </c>
      <c r="L277" s="4">
        <v>1855.15</v>
      </c>
      <c r="M277" s="4">
        <v>12200.000000000045</v>
      </c>
      <c r="N277" s="6">
        <v>499.24349999999998</v>
      </c>
      <c r="O277" s="6">
        <v>11700.756500000045</v>
      </c>
      <c r="P277" s="5">
        <v>1855150</v>
      </c>
      <c r="Q277" s="5" t="s">
        <v>93</v>
      </c>
      <c r="R277">
        <v>1</v>
      </c>
      <c r="S277">
        <v>0</v>
      </c>
      <c r="T277">
        <v>1</v>
      </c>
      <c r="U277">
        <v>0</v>
      </c>
      <c r="V277">
        <v>900</v>
      </c>
      <c r="W277">
        <v>300</v>
      </c>
      <c r="X277">
        <v>102500</v>
      </c>
      <c r="Y277">
        <v>92500</v>
      </c>
      <c r="Z277" s="7">
        <v>3000000</v>
      </c>
      <c r="AA277">
        <v>2</v>
      </c>
    </row>
    <row r="278" spans="1:27" x14ac:dyDescent="0.45">
      <c r="A278">
        <v>2</v>
      </c>
      <c r="B278" s="2">
        <v>44277</v>
      </c>
      <c r="C278" s="2">
        <v>44278</v>
      </c>
      <c r="D278" s="3" t="s">
        <v>27</v>
      </c>
      <c r="E278" t="s">
        <v>105</v>
      </c>
      <c r="F278" t="s">
        <v>232</v>
      </c>
      <c r="G278">
        <v>3000</v>
      </c>
      <c r="H278">
        <v>6000</v>
      </c>
      <c r="I278">
        <v>2</v>
      </c>
      <c r="J278" s="7">
        <v>292.2</v>
      </c>
      <c r="K278" s="5">
        <v>1753200</v>
      </c>
      <c r="L278" s="4">
        <v>296.55</v>
      </c>
      <c r="M278" s="4">
        <v>26100.000000000138</v>
      </c>
      <c r="N278" s="6">
        <v>476.88749999999999</v>
      </c>
      <c r="O278" s="6">
        <v>25623.112500000138</v>
      </c>
      <c r="P278" s="5">
        <v>1779300</v>
      </c>
      <c r="Q278" s="5" t="s">
        <v>93</v>
      </c>
      <c r="R278">
        <v>1</v>
      </c>
      <c r="S278">
        <v>0</v>
      </c>
      <c r="T278">
        <v>1</v>
      </c>
      <c r="U278">
        <v>0</v>
      </c>
      <c r="V278">
        <v>900</v>
      </c>
      <c r="W278">
        <v>300</v>
      </c>
      <c r="X278">
        <v>102500</v>
      </c>
      <c r="Y278">
        <v>92500</v>
      </c>
      <c r="Z278" s="7">
        <v>3000000</v>
      </c>
      <c r="AA278">
        <v>2</v>
      </c>
    </row>
    <row r="279" spans="1:27" x14ac:dyDescent="0.45">
      <c r="A279">
        <v>3</v>
      </c>
      <c r="B279" s="2">
        <v>44277</v>
      </c>
      <c r="C279" s="2">
        <v>44278</v>
      </c>
      <c r="D279" s="3" t="s">
        <v>27</v>
      </c>
      <c r="E279" t="s">
        <v>138</v>
      </c>
      <c r="F279" t="s">
        <v>306</v>
      </c>
      <c r="G279">
        <v>650</v>
      </c>
      <c r="H279">
        <v>1300</v>
      </c>
      <c r="I279">
        <v>2</v>
      </c>
      <c r="J279" s="7">
        <v>1360.15</v>
      </c>
      <c r="K279" s="5">
        <v>1768195.0000000002</v>
      </c>
      <c r="L279" s="4">
        <v>1411.3</v>
      </c>
      <c r="M279" s="4">
        <v>66494.999999999825</v>
      </c>
      <c r="N279" s="6">
        <v>486.389475</v>
      </c>
      <c r="O279" s="6">
        <v>66008.610524999822</v>
      </c>
      <c r="P279" s="5">
        <v>1834690</v>
      </c>
      <c r="Q279" s="5" t="s">
        <v>93</v>
      </c>
      <c r="R279">
        <v>1</v>
      </c>
      <c r="S279">
        <v>0</v>
      </c>
      <c r="T279">
        <v>1</v>
      </c>
      <c r="U279">
        <v>0</v>
      </c>
      <c r="V279">
        <v>900</v>
      </c>
      <c r="W279">
        <v>300</v>
      </c>
      <c r="X279">
        <v>102500</v>
      </c>
      <c r="Y279">
        <v>92500</v>
      </c>
      <c r="Z279" s="7">
        <v>3000000</v>
      </c>
      <c r="AA279">
        <v>2</v>
      </c>
    </row>
    <row r="280" spans="1:27" x14ac:dyDescent="0.45">
      <c r="A280">
        <v>1</v>
      </c>
      <c r="B280" s="2">
        <v>44278</v>
      </c>
      <c r="C280" s="2">
        <v>44279</v>
      </c>
      <c r="D280" s="3" t="s">
        <v>27</v>
      </c>
      <c r="E280" t="s">
        <v>63</v>
      </c>
      <c r="F280" t="s">
        <v>223</v>
      </c>
      <c r="G280">
        <v>2000</v>
      </c>
      <c r="H280">
        <v>2000</v>
      </c>
      <c r="I280">
        <v>1</v>
      </c>
      <c r="J280" s="7">
        <v>1067.95</v>
      </c>
      <c r="K280" s="5">
        <v>2135900</v>
      </c>
      <c r="L280" s="4">
        <v>1089.05</v>
      </c>
      <c r="M280" s="4">
        <v>42199.999999999818</v>
      </c>
      <c r="N280" s="6">
        <v>582.39</v>
      </c>
      <c r="O280" s="6">
        <v>41617.609999999819</v>
      </c>
      <c r="P280" s="5">
        <v>2178100</v>
      </c>
      <c r="Q280" s="5" t="s">
        <v>93</v>
      </c>
      <c r="R280">
        <v>2</v>
      </c>
      <c r="S280">
        <v>2</v>
      </c>
      <c r="T280">
        <v>1</v>
      </c>
      <c r="U280">
        <v>0</v>
      </c>
      <c r="V280">
        <v>900</v>
      </c>
      <c r="W280">
        <v>300</v>
      </c>
      <c r="X280">
        <v>123500</v>
      </c>
      <c r="Y280">
        <v>92500</v>
      </c>
      <c r="Z280" s="7">
        <v>3000000</v>
      </c>
      <c r="AA280">
        <v>2</v>
      </c>
    </row>
    <row r="281" spans="1:27" x14ac:dyDescent="0.45">
      <c r="A281">
        <v>2</v>
      </c>
      <c r="B281" s="2">
        <v>44278</v>
      </c>
      <c r="C281" s="2">
        <v>44279</v>
      </c>
      <c r="D281" s="3" t="s">
        <v>27</v>
      </c>
      <c r="E281" t="s">
        <v>160</v>
      </c>
      <c r="F281" t="s">
        <v>338</v>
      </c>
      <c r="G281">
        <v>500</v>
      </c>
      <c r="H281">
        <v>1000</v>
      </c>
      <c r="I281">
        <v>2</v>
      </c>
      <c r="J281" s="7">
        <v>1594.45</v>
      </c>
      <c r="K281" s="5">
        <v>1594450</v>
      </c>
      <c r="L281" s="4">
        <v>1582.2249999999999</v>
      </c>
      <c r="M281" s="4">
        <v>-12225.000000000136</v>
      </c>
      <c r="N281" s="6">
        <v>428.85112500000002</v>
      </c>
      <c r="O281" s="6">
        <v>-12653.851125000136</v>
      </c>
      <c r="P281" s="5">
        <v>1582225</v>
      </c>
      <c r="Q281" s="5" t="s">
        <v>93</v>
      </c>
      <c r="R281">
        <v>3</v>
      </c>
      <c r="S281">
        <v>2</v>
      </c>
      <c r="T281">
        <v>2</v>
      </c>
      <c r="U281">
        <v>0</v>
      </c>
      <c r="V281">
        <v>900</v>
      </c>
      <c r="W281">
        <v>300</v>
      </c>
      <c r="X281">
        <v>124000</v>
      </c>
      <c r="Y281">
        <v>92500</v>
      </c>
      <c r="Z281" s="7">
        <v>3000000</v>
      </c>
      <c r="AA281">
        <v>2</v>
      </c>
    </row>
    <row r="282" spans="1:27" x14ac:dyDescent="0.45">
      <c r="A282">
        <v>3</v>
      </c>
      <c r="B282" s="2">
        <v>44278</v>
      </c>
      <c r="C282" s="2">
        <v>44279</v>
      </c>
      <c r="D282" s="3" t="s">
        <v>27</v>
      </c>
      <c r="E282" t="s">
        <v>86</v>
      </c>
      <c r="F282" t="s">
        <v>267</v>
      </c>
      <c r="G282">
        <v>500</v>
      </c>
      <c r="H282">
        <v>1000</v>
      </c>
      <c r="I282">
        <v>2</v>
      </c>
      <c r="J282" s="7">
        <v>1751.4</v>
      </c>
      <c r="K282" s="5">
        <v>1751400</v>
      </c>
      <c r="L282" s="4">
        <v>1751.575</v>
      </c>
      <c r="M282" s="4">
        <v>174.99999999995453</v>
      </c>
      <c r="N282" s="6">
        <v>472.90162500000002</v>
      </c>
      <c r="O282" s="6">
        <v>-297.9016250000455</v>
      </c>
      <c r="P282" s="5">
        <v>1751575</v>
      </c>
      <c r="Q282" s="5" t="s">
        <v>93</v>
      </c>
      <c r="R282">
        <v>1</v>
      </c>
      <c r="S282">
        <v>0</v>
      </c>
      <c r="T282">
        <v>2</v>
      </c>
      <c r="U282">
        <v>0</v>
      </c>
      <c r="V282">
        <v>900</v>
      </c>
      <c r="W282">
        <v>300</v>
      </c>
      <c r="X282">
        <v>122500</v>
      </c>
      <c r="Y282">
        <v>92500</v>
      </c>
      <c r="Z282" s="7">
        <v>3000000</v>
      </c>
      <c r="AA282">
        <v>2</v>
      </c>
    </row>
    <row r="283" spans="1:27" x14ac:dyDescent="0.45">
      <c r="A283">
        <v>1</v>
      </c>
      <c r="B283" s="2">
        <v>44279</v>
      </c>
      <c r="C283" s="2">
        <v>44280</v>
      </c>
      <c r="D283" s="3" t="s">
        <v>27</v>
      </c>
      <c r="E283" t="s">
        <v>155</v>
      </c>
      <c r="F283" t="s">
        <v>334</v>
      </c>
      <c r="G283">
        <v>425</v>
      </c>
      <c r="H283">
        <v>1275</v>
      </c>
      <c r="I283">
        <v>3</v>
      </c>
      <c r="J283" s="7">
        <v>1394.55</v>
      </c>
      <c r="K283" s="5">
        <v>1778051.25</v>
      </c>
      <c r="L283" s="4">
        <v>1313.73333332999</v>
      </c>
      <c r="M283" s="4">
        <v>-103041.25000426263</v>
      </c>
      <c r="N283" s="6">
        <v>466.16326874942456</v>
      </c>
      <c r="O283" s="6">
        <v>-103507.41327301206</v>
      </c>
      <c r="P283" s="5">
        <v>1675009.9999957373</v>
      </c>
      <c r="Q283" s="5" t="s">
        <v>93</v>
      </c>
      <c r="R283">
        <v>1</v>
      </c>
      <c r="S283">
        <v>0</v>
      </c>
      <c r="T283">
        <v>2</v>
      </c>
      <c r="U283">
        <v>0</v>
      </c>
      <c r="V283">
        <v>900</v>
      </c>
      <c r="W283">
        <v>300</v>
      </c>
      <c r="X283">
        <v>122500</v>
      </c>
      <c r="Y283">
        <v>92500</v>
      </c>
      <c r="Z283" s="7">
        <v>3000000</v>
      </c>
      <c r="AA283">
        <v>2</v>
      </c>
    </row>
    <row r="284" spans="1:27" x14ac:dyDescent="0.45">
      <c r="A284">
        <v>1</v>
      </c>
      <c r="B284" s="2">
        <v>44287</v>
      </c>
      <c r="C284" s="2">
        <v>44291</v>
      </c>
      <c r="D284" s="3" t="s">
        <v>27</v>
      </c>
      <c r="E284" t="s">
        <v>155</v>
      </c>
      <c r="F284" t="s">
        <v>334</v>
      </c>
      <c r="G284">
        <v>425</v>
      </c>
      <c r="H284">
        <v>1275</v>
      </c>
      <c r="I284">
        <v>3</v>
      </c>
      <c r="J284" s="7">
        <v>1377</v>
      </c>
      <c r="K284" s="5">
        <v>1755675</v>
      </c>
      <c r="L284" s="4">
        <v>1358.25</v>
      </c>
      <c r="M284" s="4">
        <v>-23906.25</v>
      </c>
      <c r="N284" s="6">
        <v>470.80490624999999</v>
      </c>
      <c r="O284" s="6">
        <v>-24377.054906249999</v>
      </c>
      <c r="P284" s="5">
        <v>1731768.75</v>
      </c>
      <c r="Q284" s="5" t="s">
        <v>93</v>
      </c>
      <c r="R284">
        <v>1</v>
      </c>
      <c r="S284">
        <v>0</v>
      </c>
      <c r="T284">
        <v>1</v>
      </c>
      <c r="U284">
        <v>0</v>
      </c>
      <c r="V284">
        <v>900</v>
      </c>
      <c r="W284">
        <v>300</v>
      </c>
      <c r="X284">
        <v>122500</v>
      </c>
      <c r="Y284">
        <v>92500</v>
      </c>
      <c r="Z284" s="7">
        <v>3000000</v>
      </c>
      <c r="AA284">
        <v>2</v>
      </c>
    </row>
    <row r="285" spans="1:27" x14ac:dyDescent="0.45">
      <c r="A285">
        <v>2</v>
      </c>
      <c r="B285" s="2">
        <v>44287</v>
      </c>
      <c r="C285" s="2">
        <v>44291</v>
      </c>
      <c r="D285" s="3" t="s">
        <v>27</v>
      </c>
      <c r="E285" t="s">
        <v>63</v>
      </c>
      <c r="F285" t="s">
        <v>223</v>
      </c>
      <c r="G285">
        <v>2000</v>
      </c>
      <c r="H285">
        <v>2000</v>
      </c>
      <c r="I285">
        <v>1</v>
      </c>
      <c r="J285" s="7">
        <v>1089.2</v>
      </c>
      <c r="K285" s="5">
        <v>2178400</v>
      </c>
      <c r="L285" s="4">
        <v>1131.9000000000001</v>
      </c>
      <c r="M285" s="4">
        <v>85400.000000000087</v>
      </c>
      <c r="N285" s="6">
        <v>599.697</v>
      </c>
      <c r="O285" s="6">
        <v>84800.303000000087</v>
      </c>
      <c r="P285" s="5">
        <v>2263800</v>
      </c>
      <c r="Q285" s="5" t="s">
        <v>93</v>
      </c>
      <c r="R285">
        <v>2</v>
      </c>
      <c r="S285">
        <v>2</v>
      </c>
      <c r="T285">
        <v>1</v>
      </c>
      <c r="U285">
        <v>0</v>
      </c>
      <c r="V285">
        <v>900</v>
      </c>
      <c r="W285">
        <v>300</v>
      </c>
      <c r="X285">
        <v>123500</v>
      </c>
      <c r="Y285">
        <v>92500</v>
      </c>
      <c r="Z285" s="7">
        <v>3000000</v>
      </c>
      <c r="AA285">
        <v>2</v>
      </c>
    </row>
    <row r="286" spans="1:27" x14ac:dyDescent="0.45">
      <c r="A286">
        <v>3</v>
      </c>
      <c r="B286" s="2">
        <v>44287</v>
      </c>
      <c r="C286" s="2">
        <v>44291</v>
      </c>
      <c r="D286" s="3" t="s">
        <v>27</v>
      </c>
      <c r="E286" t="s">
        <v>47</v>
      </c>
      <c r="F286" t="s">
        <v>319</v>
      </c>
      <c r="G286">
        <v>21000</v>
      </c>
      <c r="H286">
        <v>42000</v>
      </c>
      <c r="I286">
        <v>2</v>
      </c>
      <c r="J286" s="7">
        <v>51.05</v>
      </c>
      <c r="K286" s="5">
        <v>2144100</v>
      </c>
      <c r="L286" s="4">
        <v>50.55</v>
      </c>
      <c r="M286" s="4">
        <v>-21000</v>
      </c>
      <c r="N286" s="6">
        <v>576.072</v>
      </c>
      <c r="O286" s="6">
        <v>-21576.072</v>
      </c>
      <c r="P286" s="5">
        <v>2123100</v>
      </c>
      <c r="Q286" s="5" t="s">
        <v>93</v>
      </c>
      <c r="R286">
        <v>1</v>
      </c>
      <c r="S286">
        <v>0</v>
      </c>
      <c r="T286">
        <v>1</v>
      </c>
      <c r="U286">
        <v>0</v>
      </c>
      <c r="V286">
        <v>900</v>
      </c>
      <c r="W286">
        <v>300</v>
      </c>
      <c r="X286">
        <v>122500</v>
      </c>
      <c r="Y286">
        <v>92500</v>
      </c>
      <c r="Z286" s="7">
        <v>3000000</v>
      </c>
      <c r="AA286">
        <v>2</v>
      </c>
    </row>
    <row r="287" spans="1:27" x14ac:dyDescent="0.45">
      <c r="A287">
        <v>4</v>
      </c>
      <c r="B287" s="2">
        <v>44287</v>
      </c>
      <c r="C287" s="2">
        <v>44291</v>
      </c>
      <c r="D287" s="3" t="s">
        <v>27</v>
      </c>
      <c r="E287" t="s">
        <v>84</v>
      </c>
      <c r="F287" t="s">
        <v>260</v>
      </c>
      <c r="G287">
        <v>4300</v>
      </c>
      <c r="H287">
        <v>4300</v>
      </c>
      <c r="I287">
        <v>1</v>
      </c>
      <c r="J287" s="7">
        <v>347.1</v>
      </c>
      <c r="K287" s="5">
        <v>1492530</v>
      </c>
      <c r="L287" s="4">
        <v>349.1</v>
      </c>
      <c r="M287" s="4">
        <v>8600</v>
      </c>
      <c r="N287" s="6">
        <v>404.14409999999998</v>
      </c>
      <c r="O287" s="6">
        <v>8195.8559000000005</v>
      </c>
      <c r="P287" s="5">
        <v>1501130</v>
      </c>
      <c r="Q287" s="5" t="s">
        <v>93</v>
      </c>
      <c r="R287">
        <v>1</v>
      </c>
      <c r="S287">
        <v>0</v>
      </c>
      <c r="T287">
        <v>2</v>
      </c>
      <c r="U287">
        <v>0</v>
      </c>
      <c r="V287">
        <v>900</v>
      </c>
      <c r="W287">
        <v>300</v>
      </c>
      <c r="X287">
        <v>122500</v>
      </c>
      <c r="Y287">
        <v>92500</v>
      </c>
      <c r="Z287" s="7">
        <v>3000000</v>
      </c>
      <c r="AA287">
        <v>2</v>
      </c>
    </row>
    <row r="288" spans="1:27" x14ac:dyDescent="0.45">
      <c r="A288">
        <v>5</v>
      </c>
      <c r="B288" s="2">
        <v>44287</v>
      </c>
      <c r="C288" s="2">
        <v>44291</v>
      </c>
      <c r="D288" s="3" t="s">
        <v>27</v>
      </c>
      <c r="E288" t="s">
        <v>51</v>
      </c>
      <c r="F288" t="s">
        <v>213</v>
      </c>
      <c r="G288">
        <v>5000</v>
      </c>
      <c r="H288">
        <v>5000</v>
      </c>
      <c r="I288">
        <v>1</v>
      </c>
      <c r="J288" s="7">
        <v>364.1</v>
      </c>
      <c r="K288" s="5">
        <v>1820500</v>
      </c>
      <c r="L288" s="4">
        <v>372.25</v>
      </c>
      <c r="M288" s="4">
        <v>40749.999999999884</v>
      </c>
      <c r="N288" s="6">
        <v>497.03625</v>
      </c>
      <c r="O288" s="6">
        <v>40252.963749999886</v>
      </c>
      <c r="P288" s="5">
        <v>1861250</v>
      </c>
      <c r="Q288" s="5" t="s">
        <v>93</v>
      </c>
      <c r="R288">
        <v>1</v>
      </c>
      <c r="S288">
        <v>0</v>
      </c>
      <c r="T288">
        <v>2</v>
      </c>
      <c r="U288">
        <v>0</v>
      </c>
      <c r="V288">
        <v>900</v>
      </c>
      <c r="W288">
        <v>300</v>
      </c>
      <c r="X288">
        <v>122500</v>
      </c>
      <c r="Y288">
        <v>92500</v>
      </c>
      <c r="Z288" s="7">
        <v>3000000</v>
      </c>
      <c r="AA288">
        <v>2</v>
      </c>
    </row>
    <row r="289" spans="1:27" x14ac:dyDescent="0.45">
      <c r="A289">
        <v>6</v>
      </c>
      <c r="B289" s="2">
        <v>44287</v>
      </c>
      <c r="C289" s="2">
        <v>44291</v>
      </c>
      <c r="D289" s="3" t="s">
        <v>27</v>
      </c>
      <c r="E289" t="s">
        <v>79</v>
      </c>
      <c r="F289" t="s">
        <v>265</v>
      </c>
      <c r="G289">
        <v>2700</v>
      </c>
      <c r="H289">
        <v>2700</v>
      </c>
      <c r="I289">
        <v>1</v>
      </c>
      <c r="J289" s="7">
        <v>503.1</v>
      </c>
      <c r="K289" s="5">
        <v>1358370</v>
      </c>
      <c r="L289" s="4">
        <v>519.75</v>
      </c>
      <c r="M289" s="4">
        <v>44954.999999999942</v>
      </c>
      <c r="N289" s="6">
        <v>372.82882499999999</v>
      </c>
      <c r="O289" s="6">
        <v>44582.171174999945</v>
      </c>
      <c r="P289" s="5">
        <v>1403325</v>
      </c>
      <c r="Q289" s="5" t="s">
        <v>93</v>
      </c>
      <c r="R289">
        <v>1</v>
      </c>
      <c r="S289">
        <v>0</v>
      </c>
      <c r="T289">
        <v>2</v>
      </c>
      <c r="U289">
        <v>0</v>
      </c>
      <c r="V289">
        <v>900</v>
      </c>
      <c r="W289">
        <v>300</v>
      </c>
      <c r="X289">
        <v>122500</v>
      </c>
      <c r="Y289">
        <v>92500</v>
      </c>
      <c r="Z289" s="7">
        <v>3000000</v>
      </c>
      <c r="AA289">
        <v>2</v>
      </c>
    </row>
    <row r="290" spans="1:27" x14ac:dyDescent="0.45">
      <c r="A290">
        <v>7</v>
      </c>
      <c r="B290" s="2">
        <v>44287</v>
      </c>
      <c r="C290" s="2">
        <v>44291</v>
      </c>
      <c r="D290" s="3" t="s">
        <v>27</v>
      </c>
      <c r="E290" t="s">
        <v>46</v>
      </c>
      <c r="F290" t="s">
        <v>224</v>
      </c>
      <c r="G290">
        <v>17000</v>
      </c>
      <c r="H290">
        <v>34000</v>
      </c>
      <c r="I290">
        <v>2</v>
      </c>
      <c r="J290" s="7">
        <v>58.35</v>
      </c>
      <c r="K290" s="5">
        <v>1983900</v>
      </c>
      <c r="L290" s="4">
        <v>58.75</v>
      </c>
      <c r="M290" s="4">
        <v>13599.999999999951</v>
      </c>
      <c r="N290" s="6">
        <v>537.48900000000003</v>
      </c>
      <c r="O290" s="6">
        <v>13062.510999999951</v>
      </c>
      <c r="P290" s="5">
        <v>1997500</v>
      </c>
      <c r="Q290" s="5" t="s">
        <v>93</v>
      </c>
      <c r="R290">
        <v>1</v>
      </c>
      <c r="S290">
        <v>0</v>
      </c>
      <c r="T290">
        <v>2</v>
      </c>
      <c r="U290">
        <v>0</v>
      </c>
      <c r="V290">
        <v>900</v>
      </c>
      <c r="W290">
        <v>300</v>
      </c>
      <c r="X290">
        <v>122500</v>
      </c>
      <c r="Y290">
        <v>92500</v>
      </c>
      <c r="Z290" s="7">
        <v>3000000</v>
      </c>
      <c r="AA290">
        <v>2</v>
      </c>
    </row>
    <row r="291" spans="1:27" x14ac:dyDescent="0.45">
      <c r="A291">
        <v>8</v>
      </c>
      <c r="B291" s="2">
        <v>44287</v>
      </c>
      <c r="C291" s="2">
        <v>44291</v>
      </c>
      <c r="D291" s="3" t="s">
        <v>27</v>
      </c>
      <c r="E291" t="s">
        <v>76</v>
      </c>
      <c r="F291" t="s">
        <v>326</v>
      </c>
      <c r="G291">
        <v>125</v>
      </c>
      <c r="H291">
        <v>375</v>
      </c>
      <c r="I291">
        <v>3</v>
      </c>
      <c r="J291" s="7">
        <v>5723</v>
      </c>
      <c r="K291" s="5">
        <v>2146125</v>
      </c>
      <c r="L291" s="4">
        <v>5744.9166666700003</v>
      </c>
      <c r="M291" s="4">
        <v>8218.7500012501005</v>
      </c>
      <c r="N291" s="6">
        <v>580.56328125016876</v>
      </c>
      <c r="O291" s="6">
        <v>7638.1867199999315</v>
      </c>
      <c r="P291" s="5">
        <v>2154343.7500012503</v>
      </c>
      <c r="Q291" s="5" t="s">
        <v>93</v>
      </c>
      <c r="R291">
        <v>2</v>
      </c>
      <c r="S291">
        <v>2</v>
      </c>
      <c r="T291">
        <v>2</v>
      </c>
      <c r="U291">
        <v>0</v>
      </c>
      <c r="V291">
        <v>900</v>
      </c>
      <c r="W291">
        <v>300</v>
      </c>
      <c r="X291">
        <v>123500</v>
      </c>
      <c r="Y291">
        <v>92500</v>
      </c>
      <c r="Z291" s="7">
        <v>3000000</v>
      </c>
      <c r="AA291">
        <v>2</v>
      </c>
    </row>
    <row r="292" spans="1:27" x14ac:dyDescent="0.45">
      <c r="A292">
        <v>9</v>
      </c>
      <c r="B292" s="2">
        <v>44287</v>
      </c>
      <c r="C292" s="2">
        <v>44291</v>
      </c>
      <c r="D292" s="3" t="s">
        <v>27</v>
      </c>
      <c r="E292" t="s">
        <v>80</v>
      </c>
      <c r="F292" t="s">
        <v>221</v>
      </c>
      <c r="G292">
        <v>1700</v>
      </c>
      <c r="H292">
        <v>1700</v>
      </c>
      <c r="I292">
        <v>1</v>
      </c>
      <c r="J292" s="7">
        <v>848.7</v>
      </c>
      <c r="K292" s="5">
        <v>1442790</v>
      </c>
      <c r="L292" s="4">
        <v>880.4</v>
      </c>
      <c r="M292" s="4">
        <v>53889.999999999884</v>
      </c>
      <c r="N292" s="6">
        <v>396.82845000000003</v>
      </c>
      <c r="O292" s="6">
        <v>53493.171549999883</v>
      </c>
      <c r="P292" s="5">
        <v>1496680</v>
      </c>
      <c r="Q292" s="5" t="s">
        <v>93</v>
      </c>
      <c r="R292">
        <v>1</v>
      </c>
      <c r="S292">
        <v>0</v>
      </c>
      <c r="T292">
        <v>1</v>
      </c>
      <c r="U292">
        <v>0</v>
      </c>
      <c r="V292">
        <v>900</v>
      </c>
      <c r="W292">
        <v>300</v>
      </c>
      <c r="X292">
        <v>122500</v>
      </c>
      <c r="Y292">
        <v>92500</v>
      </c>
      <c r="Z292" s="7">
        <v>3000000</v>
      </c>
      <c r="AA292">
        <v>2</v>
      </c>
    </row>
    <row r="293" spans="1:27" x14ac:dyDescent="0.45">
      <c r="A293">
        <v>1</v>
      </c>
      <c r="B293" s="2">
        <v>44292</v>
      </c>
      <c r="C293" s="2">
        <v>44293</v>
      </c>
      <c r="D293" s="3" t="s">
        <v>27</v>
      </c>
      <c r="E293" t="s">
        <v>155</v>
      </c>
      <c r="F293" t="s">
        <v>334</v>
      </c>
      <c r="G293">
        <v>425</v>
      </c>
      <c r="H293">
        <v>1275</v>
      </c>
      <c r="I293">
        <v>3</v>
      </c>
      <c r="J293" s="7">
        <v>1376.5</v>
      </c>
      <c r="K293" s="5">
        <v>1755037.5</v>
      </c>
      <c r="L293" s="4">
        <v>1361.8166666699999</v>
      </c>
      <c r="M293" s="4">
        <v>-18721.24999575012</v>
      </c>
      <c r="N293" s="6">
        <v>471.33275625057371</v>
      </c>
      <c r="O293" s="6">
        <v>-19192.582752000693</v>
      </c>
      <c r="P293" s="5">
        <v>1736316.2500042499</v>
      </c>
      <c r="Q293" s="5" t="s">
        <v>93</v>
      </c>
      <c r="R293">
        <v>1</v>
      </c>
      <c r="S293">
        <v>0</v>
      </c>
      <c r="T293">
        <v>1</v>
      </c>
      <c r="U293">
        <v>0</v>
      </c>
      <c r="V293">
        <v>900</v>
      </c>
      <c r="W293">
        <v>300</v>
      </c>
      <c r="X293">
        <v>122500</v>
      </c>
      <c r="Y293">
        <v>92500</v>
      </c>
      <c r="Z293" s="7">
        <v>3000000</v>
      </c>
      <c r="AA293">
        <v>2</v>
      </c>
    </row>
    <row r="294" spans="1:27" x14ac:dyDescent="0.45">
      <c r="A294">
        <v>2</v>
      </c>
      <c r="B294" s="2">
        <v>44292</v>
      </c>
      <c r="C294" s="2">
        <v>44293</v>
      </c>
      <c r="D294" s="3" t="s">
        <v>27</v>
      </c>
      <c r="E294" t="s">
        <v>63</v>
      </c>
      <c r="F294" t="s">
        <v>223</v>
      </c>
      <c r="G294">
        <v>2000</v>
      </c>
      <c r="H294">
        <v>2000</v>
      </c>
      <c r="I294">
        <v>1</v>
      </c>
      <c r="J294" s="7">
        <v>1238.1500000000001</v>
      </c>
      <c r="K294" s="5">
        <v>2476300</v>
      </c>
      <c r="L294" s="4">
        <v>1235.75</v>
      </c>
      <c r="M294" s="4">
        <v>-4800.0000000001819</v>
      </c>
      <c r="N294" s="6">
        <v>667.95299999999997</v>
      </c>
      <c r="O294" s="6">
        <v>-5467.9530000001814</v>
      </c>
      <c r="P294" s="5">
        <v>2471500</v>
      </c>
      <c r="Q294" s="5" t="s">
        <v>93</v>
      </c>
      <c r="R294">
        <v>1</v>
      </c>
      <c r="S294">
        <v>0</v>
      </c>
      <c r="T294">
        <v>1</v>
      </c>
      <c r="U294">
        <v>0</v>
      </c>
      <c r="V294">
        <v>900</v>
      </c>
      <c r="W294">
        <v>300</v>
      </c>
      <c r="X294">
        <v>122500</v>
      </c>
      <c r="Y294">
        <v>92500</v>
      </c>
      <c r="Z294" s="7">
        <v>3000000</v>
      </c>
      <c r="AA294">
        <v>2</v>
      </c>
    </row>
    <row r="295" spans="1:27" x14ac:dyDescent="0.45">
      <c r="A295">
        <v>3</v>
      </c>
      <c r="B295" s="2">
        <v>44292</v>
      </c>
      <c r="C295" s="2">
        <v>44293</v>
      </c>
      <c r="D295" s="3" t="s">
        <v>27</v>
      </c>
      <c r="E295" t="s">
        <v>98</v>
      </c>
      <c r="F295" t="s">
        <v>294</v>
      </c>
      <c r="G295">
        <v>2500</v>
      </c>
      <c r="H295">
        <v>2500</v>
      </c>
      <c r="I295">
        <v>1</v>
      </c>
      <c r="J295" s="7">
        <v>817.05</v>
      </c>
      <c r="K295" s="5">
        <v>2042625</v>
      </c>
      <c r="L295" s="4">
        <v>869.2</v>
      </c>
      <c r="M295" s="4">
        <v>130375.00000000023</v>
      </c>
      <c r="N295" s="6">
        <v>569.109375</v>
      </c>
      <c r="O295" s="6">
        <v>129805.89062500023</v>
      </c>
      <c r="P295" s="5">
        <v>2173000</v>
      </c>
      <c r="Q295" s="5" t="s">
        <v>93</v>
      </c>
      <c r="R295">
        <v>1</v>
      </c>
      <c r="S295">
        <v>0</v>
      </c>
      <c r="T295">
        <v>1</v>
      </c>
      <c r="U295">
        <v>0</v>
      </c>
      <c r="V295">
        <v>900</v>
      </c>
      <c r="W295">
        <v>300</v>
      </c>
      <c r="X295">
        <v>122500</v>
      </c>
      <c r="Y295">
        <v>92500</v>
      </c>
      <c r="Z295" s="7">
        <v>3000000</v>
      </c>
      <c r="AA295">
        <v>2</v>
      </c>
    </row>
    <row r="296" spans="1:27" x14ac:dyDescent="0.45">
      <c r="A296">
        <v>4</v>
      </c>
      <c r="B296" s="2">
        <v>44292</v>
      </c>
      <c r="C296" s="2">
        <v>44293</v>
      </c>
      <c r="D296" s="3" t="s">
        <v>27</v>
      </c>
      <c r="E296" t="s">
        <v>160</v>
      </c>
      <c r="F296" t="s">
        <v>338</v>
      </c>
      <c r="G296">
        <v>500</v>
      </c>
      <c r="H296">
        <v>1000</v>
      </c>
      <c r="I296">
        <v>2</v>
      </c>
      <c r="J296" s="7">
        <v>1702.2</v>
      </c>
      <c r="K296" s="5">
        <v>1702200</v>
      </c>
      <c r="L296" s="4">
        <v>1677.95</v>
      </c>
      <c r="M296" s="4">
        <v>-24250</v>
      </c>
      <c r="N296" s="6">
        <v>456.32024999999999</v>
      </c>
      <c r="O296" s="6">
        <v>-24706.320250000001</v>
      </c>
      <c r="P296" s="5">
        <v>1677950</v>
      </c>
      <c r="Q296" s="5" t="s">
        <v>93</v>
      </c>
      <c r="R296">
        <v>1</v>
      </c>
      <c r="S296">
        <v>0</v>
      </c>
      <c r="T296">
        <v>1</v>
      </c>
      <c r="U296">
        <v>0</v>
      </c>
      <c r="V296">
        <v>900</v>
      </c>
      <c r="W296">
        <v>300</v>
      </c>
      <c r="X296">
        <v>122500</v>
      </c>
      <c r="Y296">
        <v>92500</v>
      </c>
      <c r="Z296" s="7">
        <v>3000000</v>
      </c>
      <c r="AA296">
        <v>2</v>
      </c>
    </row>
    <row r="297" spans="1:27" x14ac:dyDescent="0.45">
      <c r="A297">
        <v>5</v>
      </c>
      <c r="B297" s="2">
        <v>44292</v>
      </c>
      <c r="C297" s="2">
        <v>44293</v>
      </c>
      <c r="D297" s="3" t="s">
        <v>27</v>
      </c>
      <c r="E297" t="s">
        <v>164</v>
      </c>
      <c r="F297" t="s">
        <v>343</v>
      </c>
      <c r="G297">
        <v>1550</v>
      </c>
      <c r="H297">
        <v>6200</v>
      </c>
      <c r="I297">
        <v>4</v>
      </c>
      <c r="J297" s="7">
        <v>325.45</v>
      </c>
      <c r="K297" s="5">
        <v>2017790</v>
      </c>
      <c r="L297" s="4">
        <v>337.1</v>
      </c>
      <c r="M297" s="4">
        <v>72230.000000000218</v>
      </c>
      <c r="N297" s="6">
        <v>554.55435</v>
      </c>
      <c r="O297" s="6">
        <v>71675.445650000212</v>
      </c>
      <c r="P297" s="5">
        <v>2090020.0000000002</v>
      </c>
      <c r="Q297" s="5" t="s">
        <v>93</v>
      </c>
      <c r="R297">
        <v>1</v>
      </c>
      <c r="S297">
        <v>0</v>
      </c>
      <c r="T297">
        <v>2</v>
      </c>
      <c r="U297">
        <v>0</v>
      </c>
      <c r="V297">
        <v>900</v>
      </c>
      <c r="W297">
        <v>300</v>
      </c>
      <c r="X297">
        <v>122500</v>
      </c>
      <c r="Y297">
        <v>92500</v>
      </c>
      <c r="Z297" s="7">
        <v>3000000</v>
      </c>
      <c r="AA297">
        <v>2</v>
      </c>
    </row>
    <row r="298" spans="1:27" x14ac:dyDescent="0.45">
      <c r="A298">
        <v>6</v>
      </c>
      <c r="B298" s="2">
        <v>44292</v>
      </c>
      <c r="C298" s="2">
        <v>44293</v>
      </c>
      <c r="D298" s="3" t="s">
        <v>27</v>
      </c>
      <c r="E298" t="s">
        <v>56</v>
      </c>
      <c r="F298" t="s">
        <v>212</v>
      </c>
      <c r="G298">
        <v>70000</v>
      </c>
      <c r="H298">
        <v>210000</v>
      </c>
      <c r="I298">
        <v>3</v>
      </c>
      <c r="J298" s="7">
        <v>9.8000000000000007</v>
      </c>
      <c r="K298" s="5">
        <v>2058000.0000000002</v>
      </c>
      <c r="L298" s="4">
        <v>9.85</v>
      </c>
      <c r="M298" s="4">
        <v>10499.999999999776</v>
      </c>
      <c r="N298" s="6">
        <v>557.07749999999999</v>
      </c>
      <c r="O298" s="6">
        <v>9942.9224999997768</v>
      </c>
      <c r="P298" s="5">
        <v>2068500</v>
      </c>
      <c r="Q298" s="5" t="s">
        <v>93</v>
      </c>
      <c r="R298">
        <v>2</v>
      </c>
      <c r="S298">
        <v>2</v>
      </c>
      <c r="T298">
        <v>1</v>
      </c>
      <c r="U298">
        <v>0</v>
      </c>
      <c r="V298">
        <v>900</v>
      </c>
      <c r="W298">
        <v>300</v>
      </c>
      <c r="X298">
        <v>123500</v>
      </c>
      <c r="Y298">
        <v>92500</v>
      </c>
      <c r="Z298" s="7">
        <v>3000000</v>
      </c>
      <c r="AA298">
        <v>2</v>
      </c>
    </row>
    <row r="299" spans="1:27" x14ac:dyDescent="0.45">
      <c r="A299">
        <v>7</v>
      </c>
      <c r="B299" s="2">
        <v>44292</v>
      </c>
      <c r="C299" s="2">
        <v>44293</v>
      </c>
      <c r="D299" s="3" t="s">
        <v>27</v>
      </c>
      <c r="E299" t="s">
        <v>171</v>
      </c>
      <c r="F299" t="s">
        <v>349</v>
      </c>
      <c r="G299">
        <v>225</v>
      </c>
      <c r="H299">
        <v>675</v>
      </c>
      <c r="I299">
        <v>3</v>
      </c>
      <c r="J299" s="7">
        <v>2984.85</v>
      </c>
      <c r="K299" s="5">
        <v>2014773.75</v>
      </c>
      <c r="L299" s="4">
        <v>2933.2666666699902</v>
      </c>
      <c r="M299" s="4">
        <v>-34818.749997756575</v>
      </c>
      <c r="N299" s="6">
        <v>539.2883812503029</v>
      </c>
      <c r="O299" s="6">
        <v>-35358.038379006881</v>
      </c>
      <c r="P299" s="5">
        <v>1979955.0000022433</v>
      </c>
      <c r="Q299" s="5" t="s">
        <v>93</v>
      </c>
      <c r="R299">
        <v>1</v>
      </c>
      <c r="S299">
        <v>0</v>
      </c>
      <c r="T299">
        <v>2</v>
      </c>
      <c r="U299">
        <v>0</v>
      </c>
      <c r="V299">
        <v>900</v>
      </c>
      <c r="W299">
        <v>300</v>
      </c>
      <c r="X299">
        <v>122500</v>
      </c>
      <c r="Y299">
        <v>92500</v>
      </c>
      <c r="Z299" s="7">
        <v>3000000</v>
      </c>
      <c r="AA299">
        <v>2</v>
      </c>
    </row>
    <row r="300" spans="1:27" x14ac:dyDescent="0.45">
      <c r="A300">
        <v>8</v>
      </c>
      <c r="B300" s="2">
        <v>44292</v>
      </c>
      <c r="C300" s="2">
        <v>44293</v>
      </c>
      <c r="D300" s="3" t="s">
        <v>27</v>
      </c>
      <c r="E300" t="s">
        <v>74</v>
      </c>
      <c r="F300" t="s">
        <v>251</v>
      </c>
      <c r="G300">
        <v>6200</v>
      </c>
      <c r="H300">
        <v>18600</v>
      </c>
      <c r="I300">
        <v>3</v>
      </c>
      <c r="J300" s="7">
        <v>115.7</v>
      </c>
      <c r="K300" s="5">
        <v>2152020</v>
      </c>
      <c r="L300" s="4">
        <v>115.25</v>
      </c>
      <c r="M300" s="4">
        <v>-8370.0000000000528</v>
      </c>
      <c r="N300" s="6">
        <v>579.91544999999996</v>
      </c>
      <c r="O300" s="6">
        <v>-8949.9154500000532</v>
      </c>
      <c r="P300" s="5">
        <v>2143650</v>
      </c>
      <c r="Q300" s="5" t="s">
        <v>93</v>
      </c>
      <c r="R300">
        <v>1</v>
      </c>
      <c r="S300">
        <v>0</v>
      </c>
      <c r="T300">
        <v>2</v>
      </c>
      <c r="U300">
        <v>0</v>
      </c>
      <c r="V300">
        <v>900</v>
      </c>
      <c r="W300">
        <v>300</v>
      </c>
      <c r="X300">
        <v>122500</v>
      </c>
      <c r="Y300">
        <v>92500</v>
      </c>
      <c r="Z300" s="7">
        <v>3000000</v>
      </c>
      <c r="AA300">
        <v>2</v>
      </c>
    </row>
    <row r="301" spans="1:27" x14ac:dyDescent="0.45">
      <c r="A301">
        <v>9</v>
      </c>
      <c r="B301" s="2">
        <v>44292</v>
      </c>
      <c r="C301" s="2">
        <v>44293</v>
      </c>
      <c r="D301" s="3" t="s">
        <v>27</v>
      </c>
      <c r="E301" t="s">
        <v>76</v>
      </c>
      <c r="F301" t="s">
        <v>326</v>
      </c>
      <c r="G301">
        <v>125</v>
      </c>
      <c r="H301">
        <v>375</v>
      </c>
      <c r="I301">
        <v>3</v>
      </c>
      <c r="J301" s="7">
        <v>6023.2</v>
      </c>
      <c r="K301" s="5">
        <v>2258700</v>
      </c>
      <c r="L301" s="4">
        <v>6156.0333333299996</v>
      </c>
      <c r="M301" s="4">
        <v>49812.499998749903</v>
      </c>
      <c r="N301" s="6">
        <v>616.57368749983129</v>
      </c>
      <c r="O301" s="6">
        <v>49195.92631125007</v>
      </c>
      <c r="P301" s="5">
        <v>2308512.4999987497</v>
      </c>
      <c r="Q301" s="5" t="s">
        <v>93</v>
      </c>
      <c r="R301">
        <v>1</v>
      </c>
      <c r="S301">
        <v>0</v>
      </c>
      <c r="T301">
        <v>2</v>
      </c>
      <c r="U301">
        <v>0</v>
      </c>
      <c r="V301">
        <v>900</v>
      </c>
      <c r="W301">
        <v>300</v>
      </c>
      <c r="X301">
        <v>122500</v>
      </c>
      <c r="Y301">
        <v>92500</v>
      </c>
      <c r="Z301" s="7">
        <v>3000000</v>
      </c>
      <c r="AA301">
        <v>2</v>
      </c>
    </row>
    <row r="302" spans="1:27" x14ac:dyDescent="0.45">
      <c r="A302">
        <v>10</v>
      </c>
      <c r="B302" s="2">
        <v>44292</v>
      </c>
      <c r="C302" s="2">
        <v>44293</v>
      </c>
      <c r="D302" s="3" t="s">
        <v>27</v>
      </c>
      <c r="E302" t="s">
        <v>142</v>
      </c>
      <c r="F302" t="s">
        <v>311</v>
      </c>
      <c r="G302">
        <v>2000</v>
      </c>
      <c r="H302">
        <v>2000</v>
      </c>
      <c r="I302">
        <v>1</v>
      </c>
      <c r="J302" s="7">
        <v>815.35</v>
      </c>
      <c r="K302" s="5">
        <v>1630700</v>
      </c>
      <c r="L302" s="4">
        <v>815.7</v>
      </c>
      <c r="M302" s="4">
        <v>700.00000000004547</v>
      </c>
      <c r="N302" s="6">
        <v>440.38350000000003</v>
      </c>
      <c r="O302" s="6">
        <v>259.61650000004545</v>
      </c>
      <c r="P302" s="5">
        <v>1631400</v>
      </c>
      <c r="Q302" s="5" t="s">
        <v>93</v>
      </c>
      <c r="R302">
        <v>1</v>
      </c>
      <c r="S302">
        <v>0</v>
      </c>
      <c r="T302">
        <v>1</v>
      </c>
      <c r="U302">
        <v>0</v>
      </c>
      <c r="V302">
        <v>900</v>
      </c>
      <c r="W302">
        <v>300</v>
      </c>
      <c r="X302">
        <v>122500</v>
      </c>
      <c r="Y302">
        <v>92500</v>
      </c>
      <c r="Z302" s="7">
        <v>3000000</v>
      </c>
      <c r="AA302">
        <v>2</v>
      </c>
    </row>
    <row r="303" spans="1:27" x14ac:dyDescent="0.45">
      <c r="A303">
        <v>1</v>
      </c>
      <c r="B303" s="2">
        <v>44293</v>
      </c>
      <c r="C303" s="2">
        <v>44294</v>
      </c>
      <c r="D303" s="3" t="s">
        <v>27</v>
      </c>
      <c r="E303" t="s">
        <v>32</v>
      </c>
      <c r="F303" t="s">
        <v>231</v>
      </c>
      <c r="G303">
        <v>9000</v>
      </c>
      <c r="H303">
        <v>18000</v>
      </c>
      <c r="I303">
        <v>2</v>
      </c>
      <c r="J303" s="7">
        <v>117.15</v>
      </c>
      <c r="K303" s="5">
        <v>2108700</v>
      </c>
      <c r="L303" s="4">
        <v>120.95</v>
      </c>
      <c r="M303" s="4">
        <v>68399.999999999942</v>
      </c>
      <c r="N303" s="6">
        <v>578.58299999999997</v>
      </c>
      <c r="O303" s="6">
        <v>67821.416999999943</v>
      </c>
      <c r="P303" s="5">
        <v>2177100</v>
      </c>
      <c r="Q303" s="5" t="s">
        <v>93</v>
      </c>
      <c r="R303">
        <v>1</v>
      </c>
      <c r="S303">
        <v>0</v>
      </c>
      <c r="T303">
        <v>1</v>
      </c>
      <c r="U303">
        <v>0</v>
      </c>
      <c r="V303">
        <v>900</v>
      </c>
      <c r="W303">
        <v>300</v>
      </c>
      <c r="X303">
        <v>122500</v>
      </c>
      <c r="Y303">
        <v>92500</v>
      </c>
      <c r="Z303" s="7">
        <v>3000000</v>
      </c>
      <c r="AA303">
        <v>2</v>
      </c>
    </row>
    <row r="304" spans="1:27" x14ac:dyDescent="0.45">
      <c r="A304">
        <v>2</v>
      </c>
      <c r="B304" s="2">
        <v>44293</v>
      </c>
      <c r="C304" s="2">
        <v>44294</v>
      </c>
      <c r="D304" s="3" t="s">
        <v>27</v>
      </c>
      <c r="E304" t="s">
        <v>126</v>
      </c>
      <c r="F304" t="s">
        <v>290</v>
      </c>
      <c r="G304">
        <v>1800</v>
      </c>
      <c r="H304">
        <v>5400</v>
      </c>
      <c r="I304">
        <v>3</v>
      </c>
      <c r="J304" s="7">
        <v>352.8</v>
      </c>
      <c r="K304" s="5">
        <v>1905120</v>
      </c>
      <c r="L304" s="4">
        <v>353.75</v>
      </c>
      <c r="M304" s="4">
        <v>5129.9999999999382</v>
      </c>
      <c r="N304" s="6">
        <v>515.07495000000006</v>
      </c>
      <c r="O304" s="6">
        <v>4614.925049999938</v>
      </c>
      <c r="P304" s="5">
        <v>1910250</v>
      </c>
      <c r="Q304" s="5" t="s">
        <v>93</v>
      </c>
      <c r="R304">
        <v>1</v>
      </c>
      <c r="S304">
        <v>0</v>
      </c>
      <c r="T304">
        <v>1</v>
      </c>
      <c r="U304">
        <v>0</v>
      </c>
      <c r="V304">
        <v>900</v>
      </c>
      <c r="W304">
        <v>300</v>
      </c>
      <c r="X304">
        <v>122500</v>
      </c>
      <c r="Y304">
        <v>92500</v>
      </c>
      <c r="Z304" s="7">
        <v>3000000</v>
      </c>
      <c r="AA304">
        <v>2</v>
      </c>
    </row>
    <row r="305" spans="1:27" x14ac:dyDescent="0.45">
      <c r="A305">
        <v>3</v>
      </c>
      <c r="B305" s="2">
        <v>44293</v>
      </c>
      <c r="C305" s="2">
        <v>44294</v>
      </c>
      <c r="D305" s="3" t="s">
        <v>27</v>
      </c>
      <c r="E305" t="s">
        <v>59</v>
      </c>
      <c r="F305" t="s">
        <v>228</v>
      </c>
      <c r="G305">
        <v>11700</v>
      </c>
      <c r="H305">
        <v>23400</v>
      </c>
      <c r="I305">
        <v>2</v>
      </c>
      <c r="J305" s="7">
        <v>75.55</v>
      </c>
      <c r="K305" s="5">
        <v>1767870</v>
      </c>
      <c r="L305" s="4">
        <v>75.45</v>
      </c>
      <c r="M305" s="4">
        <v>-2339.9999999998672</v>
      </c>
      <c r="N305" s="6">
        <v>477.00900000000001</v>
      </c>
      <c r="O305" s="6">
        <v>-2817.0089999998672</v>
      </c>
      <c r="P305" s="5">
        <v>1765530</v>
      </c>
      <c r="Q305" s="5" t="s">
        <v>93</v>
      </c>
      <c r="R305">
        <v>2</v>
      </c>
      <c r="S305">
        <v>1</v>
      </c>
      <c r="T305">
        <v>1</v>
      </c>
      <c r="U305">
        <v>0</v>
      </c>
      <c r="V305">
        <v>900</v>
      </c>
      <c r="W305">
        <v>300</v>
      </c>
      <c r="X305">
        <v>123000</v>
      </c>
      <c r="Y305">
        <v>92500</v>
      </c>
      <c r="Z305" s="7">
        <v>3000000</v>
      </c>
      <c r="AA305">
        <v>2</v>
      </c>
    </row>
    <row r="306" spans="1:27" x14ac:dyDescent="0.45">
      <c r="A306">
        <v>4</v>
      </c>
      <c r="B306" s="2">
        <v>44293</v>
      </c>
      <c r="C306" s="2">
        <v>44294</v>
      </c>
      <c r="D306" s="3" t="s">
        <v>27</v>
      </c>
      <c r="E306" t="s">
        <v>65</v>
      </c>
      <c r="F306" t="s">
        <v>244</v>
      </c>
      <c r="G306">
        <v>50</v>
      </c>
      <c r="H306">
        <v>150</v>
      </c>
      <c r="I306">
        <v>3</v>
      </c>
      <c r="J306" s="7">
        <v>14671.25</v>
      </c>
      <c r="K306" s="5">
        <v>2200687.5</v>
      </c>
      <c r="L306" s="4">
        <v>14659.55</v>
      </c>
      <c r="M306" s="4">
        <v>-1755.0000000001091</v>
      </c>
      <c r="N306" s="6">
        <v>593.94870000000003</v>
      </c>
      <c r="O306" s="6">
        <v>-2348.9487000001091</v>
      </c>
      <c r="P306" s="5">
        <v>2198932.5</v>
      </c>
      <c r="Q306" s="5" t="s">
        <v>93</v>
      </c>
      <c r="R306">
        <v>2</v>
      </c>
      <c r="S306">
        <v>1</v>
      </c>
      <c r="T306">
        <v>1</v>
      </c>
      <c r="U306">
        <v>0</v>
      </c>
      <c r="V306">
        <v>900</v>
      </c>
      <c r="W306">
        <v>300</v>
      </c>
      <c r="X306">
        <v>123000</v>
      </c>
      <c r="Y306">
        <v>92500</v>
      </c>
      <c r="Z306" s="7">
        <v>3000000</v>
      </c>
      <c r="AA306">
        <v>2</v>
      </c>
    </row>
    <row r="307" spans="1:27" x14ac:dyDescent="0.45">
      <c r="A307">
        <v>5</v>
      </c>
      <c r="B307" s="2">
        <v>44293</v>
      </c>
      <c r="C307" s="2">
        <v>44294</v>
      </c>
      <c r="D307" s="3" t="s">
        <v>27</v>
      </c>
      <c r="E307" t="s">
        <v>124</v>
      </c>
      <c r="F307" t="s">
        <v>288</v>
      </c>
      <c r="G307">
        <v>5400</v>
      </c>
      <c r="H307">
        <v>10800</v>
      </c>
      <c r="I307">
        <v>2</v>
      </c>
      <c r="J307" s="7">
        <v>153.4</v>
      </c>
      <c r="K307" s="5">
        <v>1656720</v>
      </c>
      <c r="L307" s="4">
        <v>151.44999999999999</v>
      </c>
      <c r="M307" s="4">
        <v>-21060.000000000186</v>
      </c>
      <c r="N307" s="6">
        <v>444.47129999999999</v>
      </c>
      <c r="O307" s="6">
        <v>-21504.471300000187</v>
      </c>
      <c r="P307" s="5">
        <v>1635659.9999999998</v>
      </c>
      <c r="Q307" s="5" t="s">
        <v>93</v>
      </c>
      <c r="R307">
        <v>1</v>
      </c>
      <c r="S307">
        <v>0</v>
      </c>
      <c r="T307">
        <v>1</v>
      </c>
      <c r="U307">
        <v>0</v>
      </c>
      <c r="V307">
        <v>900</v>
      </c>
      <c r="W307">
        <v>300</v>
      </c>
      <c r="X307">
        <v>122500</v>
      </c>
      <c r="Y307">
        <v>92500</v>
      </c>
      <c r="Z307" s="7">
        <v>3000000</v>
      </c>
      <c r="AA307">
        <v>2</v>
      </c>
    </row>
    <row r="308" spans="1:27" x14ac:dyDescent="0.45">
      <c r="A308">
        <v>6</v>
      </c>
      <c r="B308" s="2">
        <v>44293</v>
      </c>
      <c r="C308" s="2">
        <v>44294</v>
      </c>
      <c r="D308" s="3" t="s">
        <v>27</v>
      </c>
      <c r="E308" t="s">
        <v>68</v>
      </c>
      <c r="F308" t="s">
        <v>296</v>
      </c>
      <c r="G308">
        <v>2500</v>
      </c>
      <c r="H308">
        <v>2500</v>
      </c>
      <c r="I308">
        <v>1</v>
      </c>
      <c r="J308" s="7">
        <v>565.70000000000005</v>
      </c>
      <c r="K308" s="5">
        <v>1414250</v>
      </c>
      <c r="L308" s="4">
        <v>574.9</v>
      </c>
      <c r="M308" s="4">
        <v>22999.999999999829</v>
      </c>
      <c r="N308" s="6">
        <v>384.95249999999999</v>
      </c>
      <c r="O308" s="6">
        <v>22615.04749999983</v>
      </c>
      <c r="P308" s="5">
        <v>1437250</v>
      </c>
      <c r="Q308" s="5" t="s">
        <v>93</v>
      </c>
      <c r="R308">
        <v>1</v>
      </c>
      <c r="S308">
        <v>0</v>
      </c>
      <c r="T308">
        <v>2</v>
      </c>
      <c r="U308">
        <v>0</v>
      </c>
      <c r="V308">
        <v>900</v>
      </c>
      <c r="W308">
        <v>300</v>
      </c>
      <c r="X308">
        <v>122500</v>
      </c>
      <c r="Y308">
        <v>92500</v>
      </c>
      <c r="Z308" s="7">
        <v>3000000</v>
      </c>
      <c r="AA308">
        <v>2</v>
      </c>
    </row>
    <row r="309" spans="1:27" x14ac:dyDescent="0.45">
      <c r="A309">
        <v>7</v>
      </c>
      <c r="B309" s="2">
        <v>44293</v>
      </c>
      <c r="C309" s="2">
        <v>44294</v>
      </c>
      <c r="D309" s="3" t="s">
        <v>27</v>
      </c>
      <c r="E309" t="s">
        <v>172</v>
      </c>
      <c r="F309" t="s">
        <v>350</v>
      </c>
      <c r="G309">
        <v>3100</v>
      </c>
      <c r="H309">
        <v>12400</v>
      </c>
      <c r="I309">
        <v>4</v>
      </c>
      <c r="J309" s="7">
        <v>165.76249999999999</v>
      </c>
      <c r="K309" s="5">
        <v>2055454.9999999998</v>
      </c>
      <c r="L309" s="4">
        <v>166.96250000000001</v>
      </c>
      <c r="M309" s="4">
        <v>14880.000000000211</v>
      </c>
      <c r="N309" s="6">
        <v>556.98165000000006</v>
      </c>
      <c r="O309" s="6">
        <v>14323.018350000211</v>
      </c>
      <c r="P309" s="5">
        <v>2070335</v>
      </c>
      <c r="Q309" s="5" t="s">
        <v>93</v>
      </c>
      <c r="R309">
        <v>2</v>
      </c>
      <c r="S309">
        <v>2</v>
      </c>
      <c r="T309">
        <v>2</v>
      </c>
      <c r="U309">
        <v>0</v>
      </c>
      <c r="V309">
        <v>900</v>
      </c>
      <c r="W309">
        <v>300</v>
      </c>
      <c r="X309">
        <v>123500</v>
      </c>
      <c r="Y309">
        <v>92500</v>
      </c>
      <c r="Z309" s="7">
        <v>3000000</v>
      </c>
      <c r="AA309">
        <v>2</v>
      </c>
    </row>
    <row r="310" spans="1:27" x14ac:dyDescent="0.45">
      <c r="A310">
        <v>8</v>
      </c>
      <c r="B310" s="2">
        <v>44293</v>
      </c>
      <c r="C310" s="2">
        <v>44294</v>
      </c>
      <c r="D310" s="3" t="s">
        <v>27</v>
      </c>
      <c r="E310" t="s">
        <v>75</v>
      </c>
      <c r="F310" t="s">
        <v>252</v>
      </c>
      <c r="G310">
        <v>7000</v>
      </c>
      <c r="H310">
        <v>7000</v>
      </c>
      <c r="I310">
        <v>1</v>
      </c>
      <c r="J310" s="7">
        <v>215.05</v>
      </c>
      <c r="K310" s="5">
        <v>1505350</v>
      </c>
      <c r="L310" s="4">
        <v>217.65</v>
      </c>
      <c r="M310" s="4">
        <v>18199.99999999996</v>
      </c>
      <c r="N310" s="6">
        <v>408.9015</v>
      </c>
      <c r="O310" s="6">
        <v>17791.09849999996</v>
      </c>
      <c r="P310" s="5">
        <v>1523550</v>
      </c>
      <c r="Q310" s="5" t="s">
        <v>93</v>
      </c>
      <c r="R310">
        <v>1</v>
      </c>
      <c r="S310">
        <v>0</v>
      </c>
      <c r="T310">
        <v>1</v>
      </c>
      <c r="U310">
        <v>0</v>
      </c>
      <c r="V310">
        <v>900</v>
      </c>
      <c r="W310">
        <v>300</v>
      </c>
      <c r="X310">
        <v>122500</v>
      </c>
      <c r="Y310">
        <v>92500</v>
      </c>
      <c r="Z310" s="7">
        <v>3000000</v>
      </c>
      <c r="AA310">
        <v>2</v>
      </c>
    </row>
    <row r="311" spans="1:27" x14ac:dyDescent="0.45">
      <c r="A311">
        <v>9</v>
      </c>
      <c r="B311" s="2">
        <v>44293</v>
      </c>
      <c r="C311" s="2">
        <v>44294</v>
      </c>
      <c r="D311" s="3" t="s">
        <v>27</v>
      </c>
      <c r="E311" t="s">
        <v>163</v>
      </c>
      <c r="F311" t="s">
        <v>342</v>
      </c>
      <c r="G311">
        <v>725</v>
      </c>
      <c r="H311">
        <v>2900</v>
      </c>
      <c r="I311">
        <v>4</v>
      </c>
      <c r="J311" s="7">
        <v>737.4</v>
      </c>
      <c r="K311" s="5">
        <v>2138460</v>
      </c>
      <c r="L311" s="4">
        <v>734.11249999999995</v>
      </c>
      <c r="M311" s="4">
        <v>-9533.7500000000655</v>
      </c>
      <c r="N311" s="6">
        <v>576.09714374999999</v>
      </c>
      <c r="O311" s="6">
        <v>-10109.847143750065</v>
      </c>
      <c r="P311" s="5">
        <v>2128926.25</v>
      </c>
      <c r="Q311" s="5" t="s">
        <v>93</v>
      </c>
      <c r="R311">
        <v>2</v>
      </c>
      <c r="S311">
        <v>1</v>
      </c>
      <c r="T311">
        <v>2</v>
      </c>
      <c r="U311">
        <v>0</v>
      </c>
      <c r="V311">
        <v>900</v>
      </c>
      <c r="W311">
        <v>300</v>
      </c>
      <c r="X311">
        <v>123000</v>
      </c>
      <c r="Y311">
        <v>92500</v>
      </c>
      <c r="Z311" s="7">
        <v>3000000</v>
      </c>
      <c r="AA311">
        <v>2</v>
      </c>
    </row>
    <row r="312" spans="1:27" x14ac:dyDescent="0.45">
      <c r="A312">
        <v>1</v>
      </c>
      <c r="B312" s="2">
        <v>44294</v>
      </c>
      <c r="C312" s="2">
        <v>44295</v>
      </c>
      <c r="D312" s="3" t="s">
        <v>27</v>
      </c>
      <c r="E312" t="s">
        <v>32</v>
      </c>
      <c r="F312" t="s">
        <v>231</v>
      </c>
      <c r="G312">
        <v>9000</v>
      </c>
      <c r="H312">
        <v>18000</v>
      </c>
      <c r="I312">
        <v>2</v>
      </c>
      <c r="J312" s="7">
        <v>124.85</v>
      </c>
      <c r="K312" s="5">
        <v>2247300</v>
      </c>
      <c r="L312" s="4">
        <v>124.1</v>
      </c>
      <c r="M312" s="4">
        <v>-13500</v>
      </c>
      <c r="N312" s="6">
        <v>604.94849999999997</v>
      </c>
      <c r="O312" s="6">
        <v>-14104.9485</v>
      </c>
      <c r="P312" s="5">
        <v>2233800</v>
      </c>
      <c r="Q312" s="5" t="s">
        <v>93</v>
      </c>
      <c r="R312">
        <v>2</v>
      </c>
      <c r="S312">
        <v>1</v>
      </c>
      <c r="T312" t="e">
        <v>#N/A</v>
      </c>
      <c r="U312" t="e">
        <v>#N/A</v>
      </c>
      <c r="V312">
        <v>900</v>
      </c>
      <c r="W312">
        <v>300</v>
      </c>
      <c r="X312">
        <v>123000</v>
      </c>
      <c r="Y312">
        <v>92500</v>
      </c>
      <c r="Z312" s="7">
        <v>3000000</v>
      </c>
      <c r="AA312">
        <v>2</v>
      </c>
    </row>
    <row r="313" spans="1:27" x14ac:dyDescent="0.45">
      <c r="A313">
        <v>2</v>
      </c>
      <c r="B313" s="2">
        <v>44294</v>
      </c>
      <c r="C313" s="2">
        <v>44295</v>
      </c>
      <c r="D313" s="3" t="s">
        <v>27</v>
      </c>
      <c r="E313" t="s">
        <v>47</v>
      </c>
      <c r="F313" t="s">
        <v>319</v>
      </c>
      <c r="G313">
        <v>21000</v>
      </c>
      <c r="H313">
        <v>42000</v>
      </c>
      <c r="I313">
        <v>2</v>
      </c>
      <c r="J313" s="7">
        <v>52.7</v>
      </c>
      <c r="K313" s="5">
        <v>2213400</v>
      </c>
      <c r="L313" s="4">
        <v>52.25</v>
      </c>
      <c r="M313" s="4">
        <v>-18900.00000000012</v>
      </c>
      <c r="N313" s="6">
        <v>595.06650000000002</v>
      </c>
      <c r="O313" s="6">
        <v>-19495.066500000121</v>
      </c>
      <c r="P313" s="5">
        <v>2194500</v>
      </c>
      <c r="Q313" s="5" t="s">
        <v>93</v>
      </c>
      <c r="R313">
        <v>2</v>
      </c>
      <c r="S313">
        <v>2</v>
      </c>
      <c r="T313" t="e">
        <v>#N/A</v>
      </c>
      <c r="U313" t="e">
        <v>#N/A</v>
      </c>
      <c r="V313">
        <v>900</v>
      </c>
      <c r="W313">
        <v>300</v>
      </c>
      <c r="X313">
        <v>123500</v>
      </c>
      <c r="Y313">
        <v>92500</v>
      </c>
      <c r="Z313" s="7">
        <v>3000000</v>
      </c>
      <c r="AA313">
        <v>2</v>
      </c>
    </row>
    <row r="314" spans="1:27" x14ac:dyDescent="0.45">
      <c r="A314">
        <v>3</v>
      </c>
      <c r="B314" s="2">
        <v>44294</v>
      </c>
      <c r="C314" s="2">
        <v>44295</v>
      </c>
      <c r="D314" s="3" t="s">
        <v>27</v>
      </c>
      <c r="E314" t="s">
        <v>161</v>
      </c>
      <c r="F314" t="s">
        <v>339</v>
      </c>
      <c r="G314">
        <v>1250</v>
      </c>
      <c r="H314">
        <v>3750</v>
      </c>
      <c r="I314">
        <v>3</v>
      </c>
      <c r="J314" s="7">
        <v>556.79999999999995</v>
      </c>
      <c r="K314" s="5">
        <v>2087999.9999999998</v>
      </c>
      <c r="L314" s="4">
        <v>552.76666666999995</v>
      </c>
      <c r="M314" s="4">
        <v>-15124.999987500018</v>
      </c>
      <c r="N314" s="6">
        <v>561.71812500168744</v>
      </c>
      <c r="O314" s="6">
        <v>-15686.718112501705</v>
      </c>
      <c r="P314" s="5">
        <v>2072875.0000124997</v>
      </c>
      <c r="Q314" s="5" t="s">
        <v>93</v>
      </c>
      <c r="R314">
        <v>1</v>
      </c>
      <c r="S314">
        <v>0</v>
      </c>
      <c r="T314" t="e">
        <v>#N/A</v>
      </c>
      <c r="U314" t="e">
        <v>#N/A</v>
      </c>
      <c r="V314">
        <v>900</v>
      </c>
      <c r="W314">
        <v>300</v>
      </c>
      <c r="X314">
        <v>122500</v>
      </c>
      <c r="Y314">
        <v>92500</v>
      </c>
      <c r="Z314" s="7">
        <v>3000000</v>
      </c>
      <c r="AA314">
        <v>2</v>
      </c>
    </row>
    <row r="315" spans="1:27" x14ac:dyDescent="0.45">
      <c r="A315">
        <v>4</v>
      </c>
      <c r="B315" s="2">
        <v>44294</v>
      </c>
      <c r="C315" s="2">
        <v>44295</v>
      </c>
      <c r="D315" s="3" t="s">
        <v>27</v>
      </c>
      <c r="E315" t="s">
        <v>156</v>
      </c>
      <c r="F315" t="s">
        <v>335</v>
      </c>
      <c r="G315">
        <v>2800</v>
      </c>
      <c r="H315">
        <v>8400</v>
      </c>
      <c r="I315">
        <v>3</v>
      </c>
      <c r="J315" s="7">
        <v>264.76666667000001</v>
      </c>
      <c r="K315" s="5">
        <v>2224040.0000280002</v>
      </c>
      <c r="L315" s="4">
        <v>263.10000000000002</v>
      </c>
      <c r="M315" s="4">
        <v>-14000.000027999864</v>
      </c>
      <c r="N315" s="6">
        <v>598.60080000378002</v>
      </c>
      <c r="O315" s="6">
        <v>-14598.600828003644</v>
      </c>
      <c r="P315" s="5">
        <v>2210040</v>
      </c>
      <c r="Q315" s="5" t="s">
        <v>93</v>
      </c>
      <c r="R315">
        <v>1</v>
      </c>
      <c r="S315">
        <v>0</v>
      </c>
      <c r="T315" t="e">
        <v>#N/A</v>
      </c>
      <c r="U315" t="e">
        <v>#N/A</v>
      </c>
      <c r="V315">
        <v>900</v>
      </c>
      <c r="W315">
        <v>300</v>
      </c>
      <c r="X315">
        <v>122500</v>
      </c>
      <c r="Y315">
        <v>92500</v>
      </c>
      <c r="Z315" s="7">
        <v>3000000</v>
      </c>
      <c r="AA315">
        <v>2</v>
      </c>
    </row>
    <row r="316" spans="1:27" x14ac:dyDescent="0.45">
      <c r="A316">
        <v>5</v>
      </c>
      <c r="B316" s="2">
        <v>44294</v>
      </c>
      <c r="C316" s="2">
        <v>44295</v>
      </c>
      <c r="D316" s="3" t="s">
        <v>27</v>
      </c>
      <c r="E316" t="s">
        <v>51</v>
      </c>
      <c r="F316" t="s">
        <v>213</v>
      </c>
      <c r="G316">
        <v>5000</v>
      </c>
      <c r="H316">
        <v>5000</v>
      </c>
      <c r="I316">
        <v>1</v>
      </c>
      <c r="J316" s="7">
        <v>416.3</v>
      </c>
      <c r="K316" s="5">
        <v>2081500</v>
      </c>
      <c r="L316" s="4">
        <v>425.8</v>
      </c>
      <c r="M316" s="4">
        <v>47500</v>
      </c>
      <c r="N316" s="6">
        <v>568.41750000000002</v>
      </c>
      <c r="O316" s="6">
        <v>46931.582499999997</v>
      </c>
      <c r="P316" s="5">
        <v>2129000</v>
      </c>
      <c r="Q316" s="5" t="s">
        <v>93</v>
      </c>
      <c r="R316">
        <v>2</v>
      </c>
      <c r="S316">
        <v>1</v>
      </c>
      <c r="T316" t="e">
        <v>#N/A</v>
      </c>
      <c r="U316" t="e">
        <v>#N/A</v>
      </c>
      <c r="V316">
        <v>900</v>
      </c>
      <c r="W316">
        <v>300</v>
      </c>
      <c r="X316">
        <v>123000</v>
      </c>
      <c r="Y316">
        <v>92500</v>
      </c>
      <c r="Z316" s="7">
        <v>3000000</v>
      </c>
      <c r="AA316">
        <v>2</v>
      </c>
    </row>
    <row r="317" spans="1:27" x14ac:dyDescent="0.45">
      <c r="A317">
        <v>6</v>
      </c>
      <c r="B317" s="2">
        <v>44294</v>
      </c>
      <c r="C317" s="2">
        <v>44295</v>
      </c>
      <c r="D317" s="3" t="s">
        <v>27</v>
      </c>
      <c r="E317" t="s">
        <v>79</v>
      </c>
      <c r="F317" t="s">
        <v>265</v>
      </c>
      <c r="G317">
        <v>2700</v>
      </c>
      <c r="H317">
        <v>2700</v>
      </c>
      <c r="I317">
        <v>1</v>
      </c>
      <c r="J317" s="7">
        <v>604.65</v>
      </c>
      <c r="K317" s="5">
        <v>1632555</v>
      </c>
      <c r="L317" s="4">
        <v>627.5</v>
      </c>
      <c r="M317" s="4">
        <v>61695.000000000058</v>
      </c>
      <c r="N317" s="6">
        <v>449.118675</v>
      </c>
      <c r="O317" s="6">
        <v>61245.88132500006</v>
      </c>
      <c r="P317" s="5">
        <v>1694250</v>
      </c>
      <c r="Q317" s="5" t="s">
        <v>93</v>
      </c>
      <c r="R317">
        <v>1</v>
      </c>
      <c r="S317">
        <v>0</v>
      </c>
      <c r="T317" t="e">
        <v>#N/A</v>
      </c>
      <c r="U317" t="e">
        <v>#N/A</v>
      </c>
      <c r="V317">
        <v>900</v>
      </c>
      <c r="W317">
        <v>300</v>
      </c>
      <c r="X317">
        <v>122500</v>
      </c>
      <c r="Y317">
        <v>92500</v>
      </c>
      <c r="Z317" s="7">
        <v>3000000</v>
      </c>
      <c r="AA317">
        <v>2</v>
      </c>
    </row>
    <row r="318" spans="1:27" x14ac:dyDescent="0.45">
      <c r="A318">
        <v>7</v>
      </c>
      <c r="B318" s="2">
        <v>44294</v>
      </c>
      <c r="C318" s="2">
        <v>44295</v>
      </c>
      <c r="D318" s="3" t="s">
        <v>27</v>
      </c>
      <c r="E318" t="s">
        <v>170</v>
      </c>
      <c r="F318" t="s">
        <v>348</v>
      </c>
      <c r="G318">
        <v>325</v>
      </c>
      <c r="H318">
        <v>975</v>
      </c>
      <c r="I318">
        <v>3</v>
      </c>
      <c r="J318" s="7">
        <v>1808.2</v>
      </c>
      <c r="K318" s="5">
        <v>1762995</v>
      </c>
      <c r="L318" s="4">
        <v>1804.65</v>
      </c>
      <c r="M318" s="4">
        <v>-3461.2499999999554</v>
      </c>
      <c r="N318" s="6">
        <v>475.54138125000003</v>
      </c>
      <c r="O318" s="6">
        <v>-3936.7913812499555</v>
      </c>
      <c r="P318" s="5">
        <v>1759533.75</v>
      </c>
      <c r="Q318" s="5" t="s">
        <v>93</v>
      </c>
      <c r="R318">
        <v>1</v>
      </c>
      <c r="S318">
        <v>0</v>
      </c>
      <c r="T318" t="e">
        <v>#N/A</v>
      </c>
      <c r="U318" t="e">
        <v>#N/A</v>
      </c>
      <c r="V318">
        <v>900</v>
      </c>
      <c r="W318">
        <v>300</v>
      </c>
      <c r="X318">
        <v>122500</v>
      </c>
      <c r="Y318">
        <v>92500</v>
      </c>
      <c r="Z318" s="7">
        <v>3000000</v>
      </c>
      <c r="AA318">
        <v>2</v>
      </c>
    </row>
    <row r="319" spans="1:27" x14ac:dyDescent="0.45">
      <c r="A319">
        <v>8</v>
      </c>
      <c r="B319" s="2">
        <v>44294</v>
      </c>
      <c r="C319" s="2">
        <v>44295</v>
      </c>
      <c r="D319" s="3" t="s">
        <v>27</v>
      </c>
      <c r="E319" t="s">
        <v>147</v>
      </c>
      <c r="F319" t="s">
        <v>297</v>
      </c>
      <c r="G319">
        <v>250</v>
      </c>
      <c r="H319">
        <v>500</v>
      </c>
      <c r="I319">
        <v>2</v>
      </c>
      <c r="J319" s="7">
        <v>4908</v>
      </c>
      <c r="K319" s="5">
        <v>2454000</v>
      </c>
      <c r="L319" s="4">
        <v>4827.05</v>
      </c>
      <c r="M319" s="4">
        <v>-40474.999999999913</v>
      </c>
      <c r="N319" s="6">
        <v>657.11587499999996</v>
      </c>
      <c r="O319" s="6">
        <v>-41132.115874999916</v>
      </c>
      <c r="P319" s="5">
        <v>2413525</v>
      </c>
      <c r="Q319" s="5" t="s">
        <v>93</v>
      </c>
      <c r="R319">
        <v>2</v>
      </c>
      <c r="S319">
        <v>2</v>
      </c>
      <c r="T319" t="e">
        <v>#N/A</v>
      </c>
      <c r="U319" t="e">
        <v>#N/A</v>
      </c>
      <c r="V319">
        <v>900</v>
      </c>
      <c r="W319">
        <v>300</v>
      </c>
      <c r="X319">
        <v>123500</v>
      </c>
      <c r="Y319">
        <v>92500</v>
      </c>
      <c r="Z319" s="7">
        <v>3000000</v>
      </c>
      <c r="AA319">
        <v>2</v>
      </c>
    </row>
    <row r="320" spans="1:27" x14ac:dyDescent="0.45">
      <c r="A320">
        <v>9</v>
      </c>
      <c r="B320" s="2">
        <v>44294</v>
      </c>
      <c r="C320" s="2">
        <v>44295</v>
      </c>
      <c r="D320" s="3" t="s">
        <v>27</v>
      </c>
      <c r="E320" t="s">
        <v>162</v>
      </c>
      <c r="F320" t="s">
        <v>341</v>
      </c>
      <c r="G320">
        <v>250</v>
      </c>
      <c r="H320">
        <v>750</v>
      </c>
      <c r="I320">
        <v>3</v>
      </c>
      <c r="J320" s="7">
        <v>2528.7666666700002</v>
      </c>
      <c r="K320" s="5">
        <v>1896575.0000025001</v>
      </c>
      <c r="L320" s="4">
        <v>2524.85</v>
      </c>
      <c r="M320" s="4">
        <v>-2937.5000025002009</v>
      </c>
      <c r="N320" s="6">
        <v>511.6786875003375</v>
      </c>
      <c r="O320" s="6">
        <v>-3449.1786900005386</v>
      </c>
      <c r="P320" s="5">
        <v>1893637.5</v>
      </c>
      <c r="Q320" s="5" t="s">
        <v>93</v>
      </c>
      <c r="R320">
        <v>3</v>
      </c>
      <c r="S320">
        <v>2</v>
      </c>
      <c r="T320" t="e">
        <v>#N/A</v>
      </c>
      <c r="U320" t="e">
        <v>#N/A</v>
      </c>
      <c r="V320">
        <v>900</v>
      </c>
      <c r="W320">
        <v>300</v>
      </c>
      <c r="X320">
        <v>124000</v>
      </c>
      <c r="Y320">
        <v>92500</v>
      </c>
      <c r="Z320" s="7">
        <v>3000000</v>
      </c>
      <c r="AA320">
        <v>2</v>
      </c>
    </row>
    <row r="321" spans="1:27" x14ac:dyDescent="0.45">
      <c r="A321">
        <v>10</v>
      </c>
      <c r="B321" s="2">
        <v>44294</v>
      </c>
      <c r="C321" s="2">
        <v>44295</v>
      </c>
      <c r="D321" s="3" t="s">
        <v>27</v>
      </c>
      <c r="E321" t="s">
        <v>80</v>
      </c>
      <c r="F321" t="s">
        <v>221</v>
      </c>
      <c r="G321">
        <v>1700</v>
      </c>
      <c r="H321">
        <v>1700</v>
      </c>
      <c r="I321">
        <v>1</v>
      </c>
      <c r="J321" s="7">
        <v>929.7</v>
      </c>
      <c r="K321" s="5">
        <v>1580490</v>
      </c>
      <c r="L321" s="4">
        <v>925.9</v>
      </c>
      <c r="M321" s="4">
        <v>-6460.0000000001164</v>
      </c>
      <c r="N321" s="6">
        <v>425.86020000000002</v>
      </c>
      <c r="O321" s="6">
        <v>-6885.8602000001165</v>
      </c>
      <c r="P321" s="5">
        <v>1574030</v>
      </c>
      <c r="Q321" s="5" t="s">
        <v>93</v>
      </c>
      <c r="R321">
        <v>2</v>
      </c>
      <c r="S321">
        <v>1</v>
      </c>
      <c r="T321" t="e">
        <v>#N/A</v>
      </c>
      <c r="U321" t="e">
        <v>#N/A</v>
      </c>
      <c r="V321">
        <v>900</v>
      </c>
      <c r="W321">
        <v>300</v>
      </c>
      <c r="X321">
        <v>123000</v>
      </c>
      <c r="Y321">
        <v>92500</v>
      </c>
      <c r="Z321" s="7">
        <v>3000000</v>
      </c>
      <c r="AA321">
        <v>2</v>
      </c>
    </row>
    <row r="322" spans="1:27" x14ac:dyDescent="0.45">
      <c r="A322">
        <v>1</v>
      </c>
      <c r="B322" s="2">
        <v>44295</v>
      </c>
      <c r="C322" s="2">
        <v>44298</v>
      </c>
      <c r="D322" s="3" t="s">
        <v>27</v>
      </c>
      <c r="E322" t="s">
        <v>63</v>
      </c>
      <c r="F322" t="s">
        <v>223</v>
      </c>
      <c r="G322">
        <v>2000</v>
      </c>
      <c r="H322">
        <v>2000</v>
      </c>
      <c r="I322">
        <v>1</v>
      </c>
      <c r="J322" s="7">
        <v>1210.95</v>
      </c>
      <c r="K322" s="5">
        <v>2421900</v>
      </c>
      <c r="L322" s="4">
        <v>1132.1500000000001</v>
      </c>
      <c r="M322" s="4">
        <v>-157599.99999999991</v>
      </c>
      <c r="N322" s="6">
        <v>632.63700000000006</v>
      </c>
      <c r="O322" s="6">
        <v>-158232.6369999999</v>
      </c>
      <c r="P322" s="5">
        <v>2264300</v>
      </c>
      <c r="Q322" s="5" t="s">
        <v>93</v>
      </c>
      <c r="R322">
        <v>1</v>
      </c>
      <c r="S322">
        <v>0</v>
      </c>
      <c r="T322">
        <v>1</v>
      </c>
      <c r="U322">
        <v>0</v>
      </c>
      <c r="V322">
        <v>900</v>
      </c>
      <c r="W322">
        <v>300</v>
      </c>
      <c r="X322">
        <v>122500</v>
      </c>
      <c r="Y322">
        <v>92500</v>
      </c>
      <c r="Z322" s="7">
        <v>3000000</v>
      </c>
      <c r="AA322">
        <v>2</v>
      </c>
    </row>
    <row r="323" spans="1:27" x14ac:dyDescent="0.45">
      <c r="A323">
        <v>2</v>
      </c>
      <c r="B323" s="2">
        <v>44295</v>
      </c>
      <c r="C323" s="2">
        <v>44298</v>
      </c>
      <c r="D323" s="3" t="s">
        <v>27</v>
      </c>
      <c r="E323" t="s">
        <v>85</v>
      </c>
      <c r="F323" t="s">
        <v>219</v>
      </c>
      <c r="G323">
        <v>650</v>
      </c>
      <c r="H323">
        <v>1950</v>
      </c>
      <c r="I323">
        <v>3</v>
      </c>
      <c r="J323" s="7">
        <v>947.7</v>
      </c>
      <c r="K323" s="5">
        <v>1848015</v>
      </c>
      <c r="L323" s="4">
        <v>918.95</v>
      </c>
      <c r="M323" s="4">
        <v>-56062.5</v>
      </c>
      <c r="N323" s="6">
        <v>491.39561250000003</v>
      </c>
      <c r="O323" s="6">
        <v>-56553.895612499997</v>
      </c>
      <c r="P323" s="5">
        <v>1791952.5</v>
      </c>
      <c r="Q323" s="5" t="s">
        <v>93</v>
      </c>
      <c r="R323">
        <v>1</v>
      </c>
      <c r="S323">
        <v>0</v>
      </c>
      <c r="T323">
        <v>1</v>
      </c>
      <c r="U323">
        <v>0</v>
      </c>
      <c r="V323">
        <v>900</v>
      </c>
      <c r="W323">
        <v>300</v>
      </c>
      <c r="X323">
        <v>122500</v>
      </c>
      <c r="Y323">
        <v>92500</v>
      </c>
      <c r="Z323" s="7">
        <v>3000000</v>
      </c>
      <c r="AA323">
        <v>2</v>
      </c>
    </row>
    <row r="324" spans="1:27" x14ac:dyDescent="0.45">
      <c r="A324">
        <v>3</v>
      </c>
      <c r="B324" s="2">
        <v>44295</v>
      </c>
      <c r="C324" s="2">
        <v>44298</v>
      </c>
      <c r="D324" s="3" t="s">
        <v>27</v>
      </c>
      <c r="E324" t="s">
        <v>57</v>
      </c>
      <c r="F324" t="s">
        <v>272</v>
      </c>
      <c r="G324">
        <v>2200</v>
      </c>
      <c r="H324">
        <v>4400</v>
      </c>
      <c r="I324">
        <v>2</v>
      </c>
      <c r="J324" s="7">
        <v>504.85</v>
      </c>
      <c r="K324" s="5">
        <v>2221340</v>
      </c>
      <c r="L324" s="4">
        <v>518.25</v>
      </c>
      <c r="M324" s="4">
        <v>58959.999999999898</v>
      </c>
      <c r="N324" s="6">
        <v>607.72140000000002</v>
      </c>
      <c r="O324" s="6">
        <v>58352.278599999896</v>
      </c>
      <c r="P324" s="5">
        <v>2280300</v>
      </c>
      <c r="Q324" s="5" t="s">
        <v>93</v>
      </c>
      <c r="R324">
        <v>1</v>
      </c>
      <c r="S324">
        <v>0</v>
      </c>
      <c r="T324">
        <v>1</v>
      </c>
      <c r="U324">
        <v>0</v>
      </c>
      <c r="V324">
        <v>900</v>
      </c>
      <c r="W324">
        <v>300</v>
      </c>
      <c r="X324">
        <v>122500</v>
      </c>
      <c r="Y324">
        <v>92500</v>
      </c>
      <c r="Z324" s="7">
        <v>3000000</v>
      </c>
      <c r="AA324">
        <v>2</v>
      </c>
    </row>
    <row r="325" spans="1:27" x14ac:dyDescent="0.45">
      <c r="A325">
        <v>4</v>
      </c>
      <c r="B325" s="2">
        <v>44295</v>
      </c>
      <c r="C325" s="2">
        <v>44298</v>
      </c>
      <c r="D325" s="3" t="s">
        <v>27</v>
      </c>
      <c r="E325" t="s">
        <v>124</v>
      </c>
      <c r="F325" t="s">
        <v>288</v>
      </c>
      <c r="G325">
        <v>5400</v>
      </c>
      <c r="H325">
        <v>10800</v>
      </c>
      <c r="I325">
        <v>2</v>
      </c>
      <c r="J325" s="7">
        <v>153.6</v>
      </c>
      <c r="K325" s="5">
        <v>1658880</v>
      </c>
      <c r="L325" s="4">
        <v>138.69999999999999</v>
      </c>
      <c r="M325" s="4">
        <v>-160920.00000000006</v>
      </c>
      <c r="N325" s="6">
        <v>426.17340000000002</v>
      </c>
      <c r="O325" s="6">
        <v>-161346.17340000006</v>
      </c>
      <c r="P325" s="5">
        <v>1497959.9999999998</v>
      </c>
      <c r="Q325" s="5" t="s">
        <v>93</v>
      </c>
      <c r="R325">
        <v>1</v>
      </c>
      <c r="S325">
        <v>0</v>
      </c>
      <c r="T325">
        <v>1</v>
      </c>
      <c r="U325">
        <v>0</v>
      </c>
      <c r="V325">
        <v>900</v>
      </c>
      <c r="W325">
        <v>300</v>
      </c>
      <c r="X325">
        <v>122500</v>
      </c>
      <c r="Y325">
        <v>92500</v>
      </c>
      <c r="Z325" s="7">
        <v>3000000</v>
      </c>
      <c r="AA325">
        <v>2</v>
      </c>
    </row>
    <row r="326" spans="1:27" x14ac:dyDescent="0.45">
      <c r="A326">
        <v>5</v>
      </c>
      <c r="B326" s="2">
        <v>44295</v>
      </c>
      <c r="C326" s="2">
        <v>44298</v>
      </c>
      <c r="D326" s="3" t="s">
        <v>27</v>
      </c>
      <c r="E326" t="s">
        <v>115</v>
      </c>
      <c r="F326" t="s">
        <v>271</v>
      </c>
      <c r="G326">
        <v>1300</v>
      </c>
      <c r="H326">
        <v>2600</v>
      </c>
      <c r="I326">
        <v>2</v>
      </c>
      <c r="J326" s="7">
        <v>873.75</v>
      </c>
      <c r="K326" s="5">
        <v>2271750</v>
      </c>
      <c r="L326" s="4">
        <v>893.05</v>
      </c>
      <c r="M326" s="4">
        <v>50179.999999999884</v>
      </c>
      <c r="N326" s="6">
        <v>620.14679999999998</v>
      </c>
      <c r="O326" s="6">
        <v>49559.853199999881</v>
      </c>
      <c r="P326" s="5">
        <v>2321930</v>
      </c>
      <c r="Q326" s="5" t="s">
        <v>93</v>
      </c>
      <c r="R326">
        <v>1</v>
      </c>
      <c r="S326">
        <v>0</v>
      </c>
      <c r="T326">
        <v>1</v>
      </c>
      <c r="U326">
        <v>0</v>
      </c>
      <c r="V326">
        <v>900</v>
      </c>
      <c r="W326">
        <v>300</v>
      </c>
      <c r="X326">
        <v>122500</v>
      </c>
      <c r="Y326">
        <v>92500</v>
      </c>
      <c r="Z326" s="7">
        <v>3000000</v>
      </c>
      <c r="AA326">
        <v>2</v>
      </c>
    </row>
    <row r="327" spans="1:27" x14ac:dyDescent="0.45">
      <c r="A327">
        <v>6</v>
      </c>
      <c r="B327" s="2">
        <v>44295</v>
      </c>
      <c r="C327" s="2">
        <v>44298</v>
      </c>
      <c r="D327" s="3" t="s">
        <v>27</v>
      </c>
      <c r="E327" t="s">
        <v>96</v>
      </c>
      <c r="F327" t="s">
        <v>258</v>
      </c>
      <c r="G327">
        <v>1150</v>
      </c>
      <c r="H327">
        <v>3450</v>
      </c>
      <c r="I327">
        <v>3</v>
      </c>
      <c r="J327" s="7">
        <v>529.4</v>
      </c>
      <c r="K327" s="5">
        <v>1826430</v>
      </c>
      <c r="L327" s="4">
        <v>516.31666667000002</v>
      </c>
      <c r="M327" s="4">
        <v>-45137.499988499862</v>
      </c>
      <c r="N327" s="6">
        <v>487.04253750155249</v>
      </c>
      <c r="O327" s="6">
        <v>-45624.542526001416</v>
      </c>
      <c r="P327" s="5">
        <v>1781292.5000115</v>
      </c>
      <c r="Q327" s="5" t="s">
        <v>93</v>
      </c>
      <c r="R327">
        <v>1</v>
      </c>
      <c r="S327">
        <v>0</v>
      </c>
      <c r="T327">
        <v>2</v>
      </c>
      <c r="U327">
        <v>0</v>
      </c>
      <c r="V327">
        <v>900</v>
      </c>
      <c r="W327">
        <v>300</v>
      </c>
      <c r="X327">
        <v>122500</v>
      </c>
      <c r="Y327">
        <v>92500</v>
      </c>
      <c r="Z327" s="7">
        <v>3000000</v>
      </c>
      <c r="AA327">
        <v>2</v>
      </c>
    </row>
    <row r="328" spans="1:27" x14ac:dyDescent="0.45">
      <c r="A328">
        <v>7</v>
      </c>
      <c r="B328" s="2">
        <v>44295</v>
      </c>
      <c r="C328" s="2">
        <v>44298</v>
      </c>
      <c r="D328" s="3" t="s">
        <v>27</v>
      </c>
      <c r="E328" t="s">
        <v>168</v>
      </c>
      <c r="F328" t="s">
        <v>347</v>
      </c>
      <c r="G328">
        <v>200</v>
      </c>
      <c r="H328">
        <v>600</v>
      </c>
      <c r="I328">
        <v>3</v>
      </c>
      <c r="J328" s="7">
        <v>3041.1</v>
      </c>
      <c r="K328" s="5">
        <v>1824660</v>
      </c>
      <c r="L328" s="4">
        <v>2817.4</v>
      </c>
      <c r="M328" s="4">
        <v>-134219.99999999988</v>
      </c>
      <c r="N328" s="6">
        <v>474.5385</v>
      </c>
      <c r="O328" s="6">
        <v>-134694.53849999988</v>
      </c>
      <c r="P328" s="5">
        <v>1690440</v>
      </c>
      <c r="Q328" s="5" t="s">
        <v>93</v>
      </c>
      <c r="R328">
        <v>1</v>
      </c>
      <c r="S328">
        <v>0</v>
      </c>
      <c r="T328">
        <v>2</v>
      </c>
      <c r="U328">
        <v>0</v>
      </c>
      <c r="V328">
        <v>900</v>
      </c>
      <c r="W328">
        <v>300</v>
      </c>
      <c r="X328">
        <v>122500</v>
      </c>
      <c r="Y328">
        <v>92500</v>
      </c>
      <c r="Z328" s="7">
        <v>3000000</v>
      </c>
      <c r="AA328">
        <v>2</v>
      </c>
    </row>
    <row r="329" spans="1:27" x14ac:dyDescent="0.45">
      <c r="A329">
        <v>8</v>
      </c>
      <c r="B329" s="2">
        <v>44295</v>
      </c>
      <c r="C329" s="2">
        <v>44298</v>
      </c>
      <c r="D329" s="3" t="s">
        <v>27</v>
      </c>
      <c r="E329" t="s">
        <v>162</v>
      </c>
      <c r="F329" t="s">
        <v>341</v>
      </c>
      <c r="G329">
        <v>250</v>
      </c>
      <c r="H329">
        <v>750</v>
      </c>
      <c r="I329">
        <v>3</v>
      </c>
      <c r="J329" s="7">
        <v>2622.95</v>
      </c>
      <c r="K329" s="5">
        <v>1967212.4999999998</v>
      </c>
      <c r="L329" s="4">
        <v>2399.9333333300001</v>
      </c>
      <c r="M329" s="4">
        <v>-167262.50000249979</v>
      </c>
      <c r="N329" s="6">
        <v>508.56693749966252</v>
      </c>
      <c r="O329" s="6">
        <v>-167771.06693999944</v>
      </c>
      <c r="P329" s="5">
        <v>1799949.9999975001</v>
      </c>
      <c r="Q329" s="5" t="s">
        <v>93</v>
      </c>
      <c r="R329">
        <v>1</v>
      </c>
      <c r="S329">
        <v>0</v>
      </c>
      <c r="T329">
        <v>2</v>
      </c>
      <c r="U329">
        <v>0</v>
      </c>
      <c r="V329">
        <v>900</v>
      </c>
      <c r="W329">
        <v>300</v>
      </c>
      <c r="X329">
        <v>122500</v>
      </c>
      <c r="Y329">
        <v>92500</v>
      </c>
      <c r="Z329" s="7">
        <v>3000000</v>
      </c>
      <c r="AA329">
        <v>2</v>
      </c>
    </row>
    <row r="330" spans="1:27" x14ac:dyDescent="0.45">
      <c r="A330">
        <v>9</v>
      </c>
      <c r="B330" s="2">
        <v>44295</v>
      </c>
      <c r="C330" s="2">
        <v>44298</v>
      </c>
      <c r="D330" s="3" t="s">
        <v>27</v>
      </c>
      <c r="E330" t="s">
        <v>116</v>
      </c>
      <c r="F330" t="s">
        <v>253</v>
      </c>
      <c r="G330">
        <v>1400</v>
      </c>
      <c r="H330">
        <v>2800</v>
      </c>
      <c r="I330">
        <v>2</v>
      </c>
      <c r="J330" s="7">
        <v>644.65</v>
      </c>
      <c r="K330" s="5">
        <v>1805020</v>
      </c>
      <c r="L330" s="4">
        <v>633.29999999999995</v>
      </c>
      <c r="M330" s="4">
        <v>-31780.000000000065</v>
      </c>
      <c r="N330" s="6">
        <v>483.06510000000003</v>
      </c>
      <c r="O330" s="6">
        <v>-32263.065100000065</v>
      </c>
      <c r="P330" s="5">
        <v>1773239.9999999998</v>
      </c>
      <c r="Q330" s="5" t="s">
        <v>93</v>
      </c>
      <c r="R330">
        <v>1</v>
      </c>
      <c r="S330">
        <v>0</v>
      </c>
      <c r="T330">
        <v>1</v>
      </c>
      <c r="U330">
        <v>0</v>
      </c>
      <c r="V330">
        <v>900</v>
      </c>
      <c r="W330">
        <v>300</v>
      </c>
      <c r="X330">
        <v>122500</v>
      </c>
      <c r="Y330">
        <v>92500</v>
      </c>
      <c r="Z330" s="7">
        <v>3000000</v>
      </c>
      <c r="AA330">
        <v>2</v>
      </c>
    </row>
    <row r="331" spans="1:27" x14ac:dyDescent="0.45">
      <c r="A331">
        <v>1</v>
      </c>
      <c r="B331" s="2">
        <v>44298</v>
      </c>
      <c r="C331" s="2">
        <v>44299</v>
      </c>
      <c r="D331" s="3" t="s">
        <v>27</v>
      </c>
      <c r="E331" t="s">
        <v>115</v>
      </c>
      <c r="F331" t="s">
        <v>271</v>
      </c>
      <c r="G331">
        <v>1300</v>
      </c>
      <c r="H331">
        <v>2600</v>
      </c>
      <c r="I331">
        <v>2</v>
      </c>
      <c r="J331" s="7">
        <v>926.625</v>
      </c>
      <c r="K331" s="5">
        <v>2409225</v>
      </c>
      <c r="L331" s="4">
        <v>913.05</v>
      </c>
      <c r="M331" s="4">
        <v>-35295.000000000116</v>
      </c>
      <c r="N331" s="6">
        <v>645.72592499999996</v>
      </c>
      <c r="O331" s="6">
        <v>-35940.725925000115</v>
      </c>
      <c r="P331" s="5">
        <v>2373930</v>
      </c>
      <c r="Q331" s="5" t="s">
        <v>93</v>
      </c>
      <c r="R331">
        <v>2</v>
      </c>
      <c r="S331">
        <v>1</v>
      </c>
      <c r="T331">
        <v>2</v>
      </c>
      <c r="U331">
        <v>0</v>
      </c>
      <c r="V331">
        <v>900</v>
      </c>
      <c r="W331">
        <v>300</v>
      </c>
      <c r="X331">
        <v>103000</v>
      </c>
      <c r="Y331">
        <v>92500</v>
      </c>
      <c r="Z331" s="7">
        <v>3000000</v>
      </c>
      <c r="AA331">
        <v>2</v>
      </c>
    </row>
    <row r="332" spans="1:27" x14ac:dyDescent="0.45">
      <c r="A332">
        <v>1</v>
      </c>
      <c r="B332" s="2">
        <v>44299</v>
      </c>
      <c r="C332" s="2">
        <v>44301</v>
      </c>
      <c r="D332" s="3" t="s">
        <v>27</v>
      </c>
      <c r="E332" t="s">
        <v>113</v>
      </c>
      <c r="F332" t="s">
        <v>268</v>
      </c>
      <c r="G332">
        <v>5000</v>
      </c>
      <c r="H332">
        <v>10000</v>
      </c>
      <c r="I332">
        <v>2</v>
      </c>
      <c r="J332" s="7">
        <v>214.95</v>
      </c>
      <c r="K332" s="5">
        <v>2149500</v>
      </c>
      <c r="L332" s="4">
        <v>214.8</v>
      </c>
      <c r="M332" s="4">
        <v>-1499.9999999997726</v>
      </c>
      <c r="N332" s="6">
        <v>580.16250000000002</v>
      </c>
      <c r="O332" s="6">
        <v>-2080.1624999997725</v>
      </c>
      <c r="P332" s="5">
        <v>2148000</v>
      </c>
      <c r="Q332" s="5" t="s">
        <v>93</v>
      </c>
      <c r="R332">
        <v>3</v>
      </c>
      <c r="S332">
        <v>2</v>
      </c>
      <c r="T332">
        <v>1</v>
      </c>
      <c r="U332">
        <v>0</v>
      </c>
      <c r="V332">
        <v>900</v>
      </c>
      <c r="W332">
        <v>300</v>
      </c>
      <c r="X332">
        <v>124000</v>
      </c>
      <c r="Y332">
        <v>92500</v>
      </c>
      <c r="Z332" s="7">
        <v>3000000</v>
      </c>
      <c r="AA332">
        <v>2</v>
      </c>
    </row>
    <row r="333" spans="1:27" x14ac:dyDescent="0.45">
      <c r="A333">
        <v>2</v>
      </c>
      <c r="B333" s="2">
        <v>44299</v>
      </c>
      <c r="C333" s="2">
        <v>44301</v>
      </c>
      <c r="D333" s="3" t="s">
        <v>27</v>
      </c>
      <c r="E333" t="s">
        <v>148</v>
      </c>
      <c r="F333" t="s">
        <v>257</v>
      </c>
      <c r="G333">
        <v>125</v>
      </c>
      <c r="H333">
        <v>250</v>
      </c>
      <c r="I333">
        <v>2</v>
      </c>
      <c r="J333" s="7">
        <v>9608.7999999999993</v>
      </c>
      <c r="K333" s="5">
        <v>2402200</v>
      </c>
      <c r="L333" s="4">
        <v>9803.9500000000007</v>
      </c>
      <c r="M333" s="4">
        <v>48787.500000000364</v>
      </c>
      <c r="N333" s="6">
        <v>655.18031250000001</v>
      </c>
      <c r="O333" s="6">
        <v>48132.319687500363</v>
      </c>
      <c r="P333" s="5">
        <v>2450987.5</v>
      </c>
      <c r="Q333" s="5" t="s">
        <v>93</v>
      </c>
      <c r="R333">
        <v>2</v>
      </c>
      <c r="S333">
        <v>2</v>
      </c>
      <c r="T333">
        <v>1</v>
      </c>
      <c r="U333">
        <v>0</v>
      </c>
      <c r="V333">
        <v>900</v>
      </c>
      <c r="W333">
        <v>300</v>
      </c>
      <c r="X333">
        <v>123500</v>
      </c>
      <c r="Y333">
        <v>92500</v>
      </c>
      <c r="Z333" s="7">
        <v>3000000</v>
      </c>
      <c r="AA333">
        <v>2</v>
      </c>
    </row>
    <row r="334" spans="1:27" x14ac:dyDescent="0.45">
      <c r="A334">
        <v>3</v>
      </c>
      <c r="B334" s="2">
        <v>44299</v>
      </c>
      <c r="C334" s="2">
        <v>44301</v>
      </c>
      <c r="D334" s="3" t="s">
        <v>27</v>
      </c>
      <c r="E334" t="s">
        <v>68</v>
      </c>
      <c r="F334" t="s">
        <v>296</v>
      </c>
      <c r="G334">
        <v>2500</v>
      </c>
      <c r="H334">
        <v>2500</v>
      </c>
      <c r="I334">
        <v>1</v>
      </c>
      <c r="J334" s="7">
        <v>534.15</v>
      </c>
      <c r="K334" s="5">
        <v>1335375</v>
      </c>
      <c r="L334" s="4">
        <v>525.04999999999995</v>
      </c>
      <c r="M334" s="4">
        <v>-22750.000000000058</v>
      </c>
      <c r="N334" s="6">
        <v>357.48</v>
      </c>
      <c r="O334" s="6">
        <v>-23107.480000000058</v>
      </c>
      <c r="P334" s="5">
        <v>1312625</v>
      </c>
      <c r="Q334" s="5" t="s">
        <v>93</v>
      </c>
      <c r="R334">
        <v>1</v>
      </c>
      <c r="S334">
        <v>0</v>
      </c>
      <c r="T334">
        <v>1</v>
      </c>
      <c r="U334">
        <v>0</v>
      </c>
      <c r="V334">
        <v>900</v>
      </c>
      <c r="W334">
        <v>300</v>
      </c>
      <c r="X334">
        <v>122500</v>
      </c>
      <c r="Y334">
        <v>92500</v>
      </c>
      <c r="Z334" s="7">
        <v>3000000</v>
      </c>
      <c r="AA334">
        <v>2</v>
      </c>
    </row>
    <row r="335" spans="1:27" x14ac:dyDescent="0.45">
      <c r="A335">
        <v>4</v>
      </c>
      <c r="B335" s="2">
        <v>44299</v>
      </c>
      <c r="C335" s="2">
        <v>44301</v>
      </c>
      <c r="D335" s="3" t="s">
        <v>27</v>
      </c>
      <c r="E335" t="s">
        <v>125</v>
      </c>
      <c r="F335" t="s">
        <v>317</v>
      </c>
      <c r="G335">
        <v>10000</v>
      </c>
      <c r="H335">
        <v>20000</v>
      </c>
      <c r="I335">
        <v>2</v>
      </c>
      <c r="J335" s="7">
        <v>74.349999999999994</v>
      </c>
      <c r="K335" s="5">
        <v>1487000</v>
      </c>
      <c r="L335" s="4">
        <v>76.5</v>
      </c>
      <c r="M335" s="4">
        <v>43000.000000000116</v>
      </c>
      <c r="N335" s="6">
        <v>407.29500000000002</v>
      </c>
      <c r="O335" s="6">
        <v>42592.705000000118</v>
      </c>
      <c r="P335" s="5">
        <v>1530000</v>
      </c>
      <c r="Q335" s="5" t="s">
        <v>93</v>
      </c>
      <c r="R335">
        <v>2</v>
      </c>
      <c r="S335">
        <v>1</v>
      </c>
      <c r="T335">
        <v>2</v>
      </c>
      <c r="U335">
        <v>0</v>
      </c>
      <c r="V335">
        <v>900</v>
      </c>
      <c r="W335">
        <v>300</v>
      </c>
      <c r="X335">
        <v>123000</v>
      </c>
      <c r="Y335">
        <v>92500</v>
      </c>
      <c r="Z335" s="7">
        <v>3000000</v>
      </c>
      <c r="AA335">
        <v>2</v>
      </c>
    </row>
    <row r="336" spans="1:27" x14ac:dyDescent="0.45">
      <c r="A336">
        <v>5</v>
      </c>
      <c r="B336" s="2">
        <v>44299</v>
      </c>
      <c r="C336" s="2">
        <v>44301</v>
      </c>
      <c r="D336" s="3" t="s">
        <v>27</v>
      </c>
      <c r="E336" t="s">
        <v>139</v>
      </c>
      <c r="F336" t="s">
        <v>305</v>
      </c>
      <c r="G336">
        <v>1400</v>
      </c>
      <c r="H336">
        <v>2800</v>
      </c>
      <c r="I336">
        <v>2</v>
      </c>
      <c r="J336" s="7">
        <v>792.65</v>
      </c>
      <c r="K336" s="5">
        <v>2219420</v>
      </c>
      <c r="L336" s="4">
        <v>797.55</v>
      </c>
      <c r="M336" s="4">
        <v>13719.999999999936</v>
      </c>
      <c r="N336" s="6">
        <v>601.09559999999999</v>
      </c>
      <c r="O336" s="6">
        <v>13118.904399999936</v>
      </c>
      <c r="P336" s="5">
        <v>2233140</v>
      </c>
      <c r="Q336" s="5" t="s">
        <v>93</v>
      </c>
      <c r="R336">
        <v>2</v>
      </c>
      <c r="S336">
        <v>1</v>
      </c>
      <c r="T336">
        <v>1</v>
      </c>
      <c r="U336">
        <v>0</v>
      </c>
      <c r="V336">
        <v>900</v>
      </c>
      <c r="W336">
        <v>300</v>
      </c>
      <c r="X336">
        <v>123000</v>
      </c>
      <c r="Y336">
        <v>92500</v>
      </c>
      <c r="Z336" s="7">
        <v>3000000</v>
      </c>
      <c r="AA336">
        <v>2</v>
      </c>
    </row>
    <row r="337" spans="1:27" x14ac:dyDescent="0.45">
      <c r="A337">
        <v>6</v>
      </c>
      <c r="B337" s="2">
        <v>44299</v>
      </c>
      <c r="C337" s="2">
        <v>44301</v>
      </c>
      <c r="D337" s="3" t="s">
        <v>27</v>
      </c>
      <c r="E337" t="s">
        <v>129</v>
      </c>
      <c r="F337" t="s">
        <v>293</v>
      </c>
      <c r="G337">
        <v>7700</v>
      </c>
      <c r="H337">
        <v>15400</v>
      </c>
      <c r="I337">
        <v>2</v>
      </c>
      <c r="J337" s="7">
        <v>102.45</v>
      </c>
      <c r="K337" s="5">
        <v>1577730</v>
      </c>
      <c r="L337" s="4">
        <v>106.75</v>
      </c>
      <c r="M337" s="4">
        <v>66219.999999999956</v>
      </c>
      <c r="N337" s="6">
        <v>434.92680000000001</v>
      </c>
      <c r="O337" s="6">
        <v>65785.073199999955</v>
      </c>
      <c r="P337" s="5">
        <v>1643950</v>
      </c>
      <c r="Q337" s="5" t="s">
        <v>93</v>
      </c>
      <c r="R337">
        <v>2</v>
      </c>
      <c r="S337">
        <v>2</v>
      </c>
      <c r="T337">
        <v>1</v>
      </c>
      <c r="U337">
        <v>0</v>
      </c>
      <c r="V337">
        <v>900</v>
      </c>
      <c r="W337">
        <v>300</v>
      </c>
      <c r="X337">
        <v>123500</v>
      </c>
      <c r="Y337">
        <v>92500</v>
      </c>
      <c r="Z337" s="7">
        <v>3000000</v>
      </c>
      <c r="AA337">
        <v>2</v>
      </c>
    </row>
    <row r="338" spans="1:27" x14ac:dyDescent="0.45">
      <c r="A338">
        <v>7</v>
      </c>
      <c r="B338" s="2">
        <v>44299</v>
      </c>
      <c r="C338" s="2">
        <v>44301</v>
      </c>
      <c r="D338" s="3" t="s">
        <v>27</v>
      </c>
      <c r="E338" t="s">
        <v>67</v>
      </c>
      <c r="F338" t="s">
        <v>242</v>
      </c>
      <c r="G338">
        <v>550</v>
      </c>
      <c r="H338">
        <v>1100</v>
      </c>
      <c r="I338">
        <v>2</v>
      </c>
      <c r="J338" s="7">
        <v>1696.45</v>
      </c>
      <c r="K338" s="5">
        <v>1866095</v>
      </c>
      <c r="L338" s="4">
        <v>1727.3</v>
      </c>
      <c r="M338" s="4">
        <v>33934.999999999898</v>
      </c>
      <c r="N338" s="6">
        <v>508.426875</v>
      </c>
      <c r="O338" s="6">
        <v>33426.573124999901</v>
      </c>
      <c r="P338" s="5">
        <v>1900030</v>
      </c>
      <c r="Q338" s="5" t="s">
        <v>93</v>
      </c>
      <c r="R338">
        <v>2</v>
      </c>
      <c r="S338">
        <v>2</v>
      </c>
      <c r="T338">
        <v>1</v>
      </c>
      <c r="U338">
        <v>0</v>
      </c>
      <c r="V338">
        <v>900</v>
      </c>
      <c r="W338">
        <v>300</v>
      </c>
      <c r="X338">
        <v>123500</v>
      </c>
      <c r="Y338">
        <v>92500</v>
      </c>
      <c r="Z338" s="7">
        <v>3000000</v>
      </c>
      <c r="AA338">
        <v>2</v>
      </c>
    </row>
    <row r="339" spans="1:27" x14ac:dyDescent="0.45">
      <c r="A339">
        <v>8</v>
      </c>
      <c r="B339" s="2">
        <v>44299</v>
      </c>
      <c r="C339" s="2">
        <v>44301</v>
      </c>
      <c r="D339" s="3" t="s">
        <v>27</v>
      </c>
      <c r="E339" t="s">
        <v>162</v>
      </c>
      <c r="F339" t="s">
        <v>341</v>
      </c>
      <c r="G339">
        <v>250</v>
      </c>
      <c r="H339">
        <v>750</v>
      </c>
      <c r="I339">
        <v>3</v>
      </c>
      <c r="J339" s="7">
        <v>2461.6999999999998</v>
      </c>
      <c r="K339" s="5">
        <v>1846274.9999999998</v>
      </c>
      <c r="L339" s="4">
        <v>2481.4</v>
      </c>
      <c r="M339" s="4">
        <v>14775.000000000204</v>
      </c>
      <c r="N339" s="6">
        <v>500.48887500000001</v>
      </c>
      <c r="O339" s="6">
        <v>14274.511125000205</v>
      </c>
      <c r="P339" s="5">
        <v>1861050</v>
      </c>
      <c r="Q339" s="5" t="s">
        <v>93</v>
      </c>
      <c r="R339">
        <v>1</v>
      </c>
      <c r="S339">
        <v>0</v>
      </c>
      <c r="T339">
        <v>1</v>
      </c>
      <c r="U339">
        <v>0</v>
      </c>
      <c r="V339">
        <v>900</v>
      </c>
      <c r="W339">
        <v>300</v>
      </c>
      <c r="X339">
        <v>122500</v>
      </c>
      <c r="Y339">
        <v>92500</v>
      </c>
      <c r="Z339" s="7">
        <v>3000000</v>
      </c>
      <c r="AA339">
        <v>2</v>
      </c>
    </row>
    <row r="340" spans="1:27" x14ac:dyDescent="0.45">
      <c r="A340">
        <v>9</v>
      </c>
      <c r="B340" s="2">
        <v>44299</v>
      </c>
      <c r="C340" s="2">
        <v>44301</v>
      </c>
      <c r="D340" s="3" t="s">
        <v>27</v>
      </c>
      <c r="E340" t="s">
        <v>88</v>
      </c>
      <c r="F340" t="s">
        <v>320</v>
      </c>
      <c r="G340">
        <v>6000</v>
      </c>
      <c r="H340">
        <v>12000</v>
      </c>
      <c r="I340">
        <v>2</v>
      </c>
      <c r="J340" s="7">
        <v>129.65</v>
      </c>
      <c r="K340" s="5">
        <v>1555800</v>
      </c>
      <c r="L340" s="4">
        <v>130.6</v>
      </c>
      <c r="M340" s="4">
        <v>11399.999999999864</v>
      </c>
      <c r="N340" s="6">
        <v>421.60500000000002</v>
      </c>
      <c r="O340" s="6">
        <v>10978.394999999864</v>
      </c>
      <c r="P340" s="5">
        <v>1567200</v>
      </c>
      <c r="Q340" s="5" t="s">
        <v>93</v>
      </c>
      <c r="R340">
        <v>1</v>
      </c>
      <c r="S340">
        <v>0</v>
      </c>
      <c r="T340">
        <v>2</v>
      </c>
      <c r="U340">
        <v>0</v>
      </c>
      <c r="V340">
        <v>900</v>
      </c>
      <c r="W340">
        <v>300</v>
      </c>
      <c r="X340">
        <v>122500</v>
      </c>
      <c r="Y340">
        <v>92500</v>
      </c>
      <c r="Z340" s="7">
        <v>3000000</v>
      </c>
      <c r="AA340">
        <v>2</v>
      </c>
    </row>
    <row r="341" spans="1:27" x14ac:dyDescent="0.45">
      <c r="A341">
        <v>10</v>
      </c>
      <c r="B341" s="2">
        <v>44299</v>
      </c>
      <c r="C341" s="2">
        <v>44301</v>
      </c>
      <c r="D341" s="3" t="s">
        <v>27</v>
      </c>
      <c r="E341" t="s">
        <v>55</v>
      </c>
      <c r="F341" t="s">
        <v>238</v>
      </c>
      <c r="G341">
        <v>800</v>
      </c>
      <c r="H341">
        <v>1600</v>
      </c>
      <c r="I341">
        <v>2</v>
      </c>
      <c r="J341" s="7">
        <v>1359.3</v>
      </c>
      <c r="K341" s="5">
        <v>2174880</v>
      </c>
      <c r="L341" s="4">
        <v>1367.75</v>
      </c>
      <c r="M341" s="4">
        <v>13520.000000000073</v>
      </c>
      <c r="N341" s="6">
        <v>589.04280000000006</v>
      </c>
      <c r="O341" s="6">
        <v>12930.957200000073</v>
      </c>
      <c r="P341" s="5">
        <v>2188400</v>
      </c>
      <c r="Q341" s="5" t="s">
        <v>93</v>
      </c>
      <c r="R341">
        <v>1</v>
      </c>
      <c r="S341">
        <v>0</v>
      </c>
      <c r="T341">
        <v>1</v>
      </c>
      <c r="U341">
        <v>0</v>
      </c>
      <c r="V341">
        <v>900</v>
      </c>
      <c r="W341">
        <v>300</v>
      </c>
      <c r="X341">
        <v>122500</v>
      </c>
      <c r="Y341">
        <v>92500</v>
      </c>
      <c r="Z341" s="7">
        <v>3000000</v>
      </c>
      <c r="AA341">
        <v>2</v>
      </c>
    </row>
    <row r="342" spans="1:27" x14ac:dyDescent="0.45">
      <c r="A342">
        <v>1</v>
      </c>
      <c r="B342" s="2">
        <v>44301</v>
      </c>
      <c r="C342" s="2">
        <v>44302</v>
      </c>
      <c r="D342" s="3" t="s">
        <v>27</v>
      </c>
      <c r="E342" t="s">
        <v>153</v>
      </c>
      <c r="F342" t="s">
        <v>331</v>
      </c>
      <c r="G342">
        <v>375</v>
      </c>
      <c r="H342">
        <v>750</v>
      </c>
      <c r="I342">
        <v>2</v>
      </c>
      <c r="J342" s="7">
        <v>3068.95</v>
      </c>
      <c r="K342" s="5">
        <v>2301712.5</v>
      </c>
      <c r="L342" s="4">
        <v>3074.9</v>
      </c>
      <c r="M342" s="4">
        <v>4462.5000000002046</v>
      </c>
      <c r="N342" s="6">
        <v>622.06481250000002</v>
      </c>
      <c r="O342" s="6">
        <v>3840.4351875002048</v>
      </c>
      <c r="P342" s="5">
        <v>2306175</v>
      </c>
      <c r="Q342" s="5" t="s">
        <v>93</v>
      </c>
      <c r="R342">
        <v>3</v>
      </c>
      <c r="S342">
        <v>2</v>
      </c>
      <c r="T342">
        <v>1</v>
      </c>
      <c r="U342">
        <v>0</v>
      </c>
      <c r="V342">
        <v>900</v>
      </c>
      <c r="W342">
        <v>300</v>
      </c>
      <c r="X342">
        <v>124000</v>
      </c>
      <c r="Y342">
        <v>92500</v>
      </c>
      <c r="Z342" s="7">
        <v>3000000</v>
      </c>
      <c r="AA342">
        <v>2</v>
      </c>
    </row>
    <row r="343" spans="1:27" x14ac:dyDescent="0.45">
      <c r="A343">
        <v>2</v>
      </c>
      <c r="B343" s="2">
        <v>44301</v>
      </c>
      <c r="C343" s="2">
        <v>44302</v>
      </c>
      <c r="D343" s="3" t="s">
        <v>27</v>
      </c>
      <c r="E343" t="s">
        <v>96</v>
      </c>
      <c r="F343" t="s">
        <v>258</v>
      </c>
      <c r="G343">
        <v>1150</v>
      </c>
      <c r="H343">
        <v>3450</v>
      </c>
      <c r="I343">
        <v>3</v>
      </c>
      <c r="J343" s="7">
        <v>549.1</v>
      </c>
      <c r="K343" s="5">
        <v>1894395</v>
      </c>
      <c r="L343" s="4">
        <v>536.85</v>
      </c>
      <c r="M343" s="4">
        <v>-42262.5</v>
      </c>
      <c r="N343" s="6">
        <v>505.78121249999998</v>
      </c>
      <c r="O343" s="6">
        <v>-42768.281212499998</v>
      </c>
      <c r="P343" s="5">
        <v>1852132.5</v>
      </c>
      <c r="Q343" s="5" t="s">
        <v>93</v>
      </c>
      <c r="R343">
        <v>2</v>
      </c>
      <c r="S343">
        <v>1</v>
      </c>
      <c r="T343">
        <v>1</v>
      </c>
      <c r="U343">
        <v>0</v>
      </c>
      <c r="V343">
        <v>900</v>
      </c>
      <c r="W343">
        <v>300</v>
      </c>
      <c r="X343">
        <v>123000</v>
      </c>
      <c r="Y343">
        <v>92500</v>
      </c>
      <c r="Z343" s="7">
        <v>3000000</v>
      </c>
      <c r="AA343">
        <v>2</v>
      </c>
    </row>
    <row r="344" spans="1:27" x14ac:dyDescent="0.45">
      <c r="A344">
        <v>3</v>
      </c>
      <c r="B344" s="2">
        <v>44301</v>
      </c>
      <c r="C344" s="2">
        <v>44302</v>
      </c>
      <c r="D344" s="3" t="s">
        <v>27</v>
      </c>
      <c r="E344" t="s">
        <v>138</v>
      </c>
      <c r="F344" t="s">
        <v>306</v>
      </c>
      <c r="G344">
        <v>650</v>
      </c>
      <c r="H344">
        <v>1300</v>
      </c>
      <c r="I344">
        <v>2</v>
      </c>
      <c r="J344" s="7">
        <v>1339.4</v>
      </c>
      <c r="K344" s="5">
        <v>1741220.0000000002</v>
      </c>
      <c r="L344" s="4">
        <v>1328.2</v>
      </c>
      <c r="M344" s="4">
        <v>-14560.000000000058</v>
      </c>
      <c r="N344" s="6">
        <v>468.16379999999998</v>
      </c>
      <c r="O344" s="6">
        <v>-15028.163800000058</v>
      </c>
      <c r="P344" s="5">
        <v>1726660</v>
      </c>
      <c r="Q344" s="5" t="s">
        <v>93</v>
      </c>
      <c r="R344">
        <v>1</v>
      </c>
      <c r="S344">
        <v>0</v>
      </c>
      <c r="T344">
        <v>1</v>
      </c>
      <c r="U344">
        <v>0</v>
      </c>
      <c r="V344">
        <v>900</v>
      </c>
      <c r="W344">
        <v>300</v>
      </c>
      <c r="X344">
        <v>122500</v>
      </c>
      <c r="Y344">
        <v>92500</v>
      </c>
      <c r="Z344" s="7">
        <v>3000000</v>
      </c>
      <c r="AA344">
        <v>2</v>
      </c>
    </row>
    <row r="345" spans="1:27" x14ac:dyDescent="0.45">
      <c r="A345">
        <v>4</v>
      </c>
      <c r="B345" s="2">
        <v>44301</v>
      </c>
      <c r="C345" s="2">
        <v>44302</v>
      </c>
      <c r="D345" s="3" t="s">
        <v>27</v>
      </c>
      <c r="E345" t="s">
        <v>170</v>
      </c>
      <c r="F345" t="s">
        <v>348</v>
      </c>
      <c r="G345">
        <v>325</v>
      </c>
      <c r="H345">
        <v>975</v>
      </c>
      <c r="I345">
        <v>3</v>
      </c>
      <c r="J345" s="7">
        <v>1698.85</v>
      </c>
      <c r="K345" s="5">
        <v>1656378.75</v>
      </c>
      <c r="L345" s="4">
        <v>1719.65</v>
      </c>
      <c r="M345" s="4">
        <v>20280.000000000178</v>
      </c>
      <c r="N345" s="6">
        <v>449.96006249999999</v>
      </c>
      <c r="O345" s="6">
        <v>19830.03993750018</v>
      </c>
      <c r="P345" s="5">
        <v>1676658.75</v>
      </c>
      <c r="Q345" s="5" t="s">
        <v>93</v>
      </c>
      <c r="R345">
        <v>1</v>
      </c>
      <c r="S345">
        <v>0</v>
      </c>
      <c r="T345">
        <v>1</v>
      </c>
      <c r="U345">
        <v>0</v>
      </c>
      <c r="V345">
        <v>900</v>
      </c>
      <c r="W345">
        <v>300</v>
      </c>
      <c r="X345">
        <v>122500</v>
      </c>
      <c r="Y345">
        <v>92500</v>
      </c>
      <c r="Z345" s="7">
        <v>3000000</v>
      </c>
      <c r="AA345">
        <v>2</v>
      </c>
    </row>
    <row r="346" spans="1:27" x14ac:dyDescent="0.45">
      <c r="A346">
        <v>1</v>
      </c>
      <c r="B346" s="2">
        <v>44302</v>
      </c>
      <c r="C346" s="2">
        <v>44305</v>
      </c>
      <c r="D346" s="3" t="s">
        <v>27</v>
      </c>
      <c r="E346" t="s">
        <v>63</v>
      </c>
      <c r="F346" t="s">
        <v>223</v>
      </c>
      <c r="G346">
        <v>2000</v>
      </c>
      <c r="H346">
        <v>2000</v>
      </c>
      <c r="I346">
        <v>1</v>
      </c>
      <c r="J346" s="7">
        <v>1174.5</v>
      </c>
      <c r="K346" s="5">
        <v>2349000</v>
      </c>
      <c r="L346" s="4">
        <v>1112.8499999999999</v>
      </c>
      <c r="M346" s="4">
        <v>-123300.00000000017</v>
      </c>
      <c r="N346" s="6">
        <v>617.58450000000005</v>
      </c>
      <c r="O346" s="6">
        <v>-123917.58450000017</v>
      </c>
      <c r="P346" s="5">
        <v>2225700</v>
      </c>
      <c r="Q346" s="5" t="s">
        <v>93</v>
      </c>
      <c r="R346">
        <v>1</v>
      </c>
      <c r="S346">
        <v>0</v>
      </c>
      <c r="T346">
        <v>1</v>
      </c>
      <c r="U346">
        <v>0</v>
      </c>
      <c r="V346">
        <v>900</v>
      </c>
      <c r="W346">
        <v>300</v>
      </c>
      <c r="X346">
        <v>122500</v>
      </c>
      <c r="Y346">
        <v>92500</v>
      </c>
      <c r="Z346" s="7">
        <v>3000000</v>
      </c>
      <c r="AA346">
        <v>2</v>
      </c>
    </row>
    <row r="347" spans="1:27" x14ac:dyDescent="0.45">
      <c r="A347">
        <v>2</v>
      </c>
      <c r="B347" s="2">
        <v>44302</v>
      </c>
      <c r="C347" s="2">
        <v>44305</v>
      </c>
      <c r="D347" s="3" t="s">
        <v>27</v>
      </c>
      <c r="E347" t="s">
        <v>50</v>
      </c>
      <c r="F347" t="s">
        <v>275</v>
      </c>
      <c r="G347">
        <v>1800</v>
      </c>
      <c r="H347">
        <v>3600</v>
      </c>
      <c r="I347">
        <v>2</v>
      </c>
      <c r="J347" s="7">
        <v>420.45</v>
      </c>
      <c r="K347" s="5">
        <v>1513620</v>
      </c>
      <c r="L347" s="4">
        <v>404.8</v>
      </c>
      <c r="M347" s="4">
        <v>-56339.99999999992</v>
      </c>
      <c r="N347" s="6">
        <v>401.07150000000001</v>
      </c>
      <c r="O347" s="6">
        <v>-56741.071499999918</v>
      </c>
      <c r="P347" s="5">
        <v>1457280</v>
      </c>
      <c r="Q347" s="5" t="s">
        <v>93</v>
      </c>
      <c r="R347">
        <v>1</v>
      </c>
      <c r="S347">
        <v>0</v>
      </c>
      <c r="T347">
        <v>1</v>
      </c>
      <c r="U347">
        <v>0</v>
      </c>
      <c r="V347">
        <v>900</v>
      </c>
      <c r="W347">
        <v>300</v>
      </c>
      <c r="X347">
        <v>122500</v>
      </c>
      <c r="Y347">
        <v>92500</v>
      </c>
      <c r="Z347" s="7">
        <v>3000000</v>
      </c>
      <c r="AA347">
        <v>2</v>
      </c>
    </row>
    <row r="348" spans="1:27" x14ac:dyDescent="0.45">
      <c r="A348">
        <v>3</v>
      </c>
      <c r="B348" s="2">
        <v>44302</v>
      </c>
      <c r="C348" s="2">
        <v>44305</v>
      </c>
      <c r="D348" s="3" t="s">
        <v>27</v>
      </c>
      <c r="E348" t="s">
        <v>153</v>
      </c>
      <c r="F348" t="s">
        <v>331</v>
      </c>
      <c r="G348">
        <v>375</v>
      </c>
      <c r="H348">
        <v>750</v>
      </c>
      <c r="I348">
        <v>2</v>
      </c>
      <c r="J348" s="7">
        <v>3193.5</v>
      </c>
      <c r="K348" s="5">
        <v>2395125</v>
      </c>
      <c r="L348" s="4">
        <v>3151</v>
      </c>
      <c r="M348" s="4">
        <v>-31875</v>
      </c>
      <c r="N348" s="6">
        <v>642.38062500000001</v>
      </c>
      <c r="O348" s="6">
        <v>-32517.380625000002</v>
      </c>
      <c r="P348" s="5">
        <v>2363250</v>
      </c>
      <c r="Q348" s="5" t="s">
        <v>93</v>
      </c>
      <c r="R348">
        <v>1</v>
      </c>
      <c r="S348">
        <v>0</v>
      </c>
      <c r="T348">
        <v>1</v>
      </c>
      <c r="U348">
        <v>0</v>
      </c>
      <c r="V348">
        <v>900</v>
      </c>
      <c r="W348">
        <v>300</v>
      </c>
      <c r="X348">
        <v>122500</v>
      </c>
      <c r="Y348">
        <v>92500</v>
      </c>
      <c r="Z348" s="7">
        <v>3000000</v>
      </c>
      <c r="AA348">
        <v>2</v>
      </c>
    </row>
    <row r="349" spans="1:27" x14ac:dyDescent="0.45">
      <c r="A349">
        <v>4</v>
      </c>
      <c r="B349" s="2">
        <v>44302</v>
      </c>
      <c r="C349" s="2">
        <v>44305</v>
      </c>
      <c r="D349" s="3" t="s">
        <v>27</v>
      </c>
      <c r="E349" t="s">
        <v>84</v>
      </c>
      <c r="F349" t="s">
        <v>260</v>
      </c>
      <c r="G349">
        <v>4300</v>
      </c>
      <c r="H349">
        <v>4300</v>
      </c>
      <c r="I349">
        <v>1</v>
      </c>
      <c r="J349" s="7">
        <v>375.1</v>
      </c>
      <c r="K349" s="5">
        <v>1612930</v>
      </c>
      <c r="L349" s="4">
        <v>358.7</v>
      </c>
      <c r="M349" s="4">
        <v>-70520.000000000146</v>
      </c>
      <c r="N349" s="6">
        <v>425.97090000000003</v>
      </c>
      <c r="O349" s="6">
        <v>-70945.970900000146</v>
      </c>
      <c r="P349" s="5">
        <v>1542410</v>
      </c>
      <c r="Q349" s="5" t="s">
        <v>93</v>
      </c>
      <c r="R349">
        <v>1</v>
      </c>
      <c r="S349">
        <v>0</v>
      </c>
      <c r="T349">
        <v>1</v>
      </c>
      <c r="U349">
        <v>0</v>
      </c>
      <c r="V349">
        <v>900</v>
      </c>
      <c r="W349">
        <v>300</v>
      </c>
      <c r="X349">
        <v>122500</v>
      </c>
      <c r="Y349">
        <v>92500</v>
      </c>
      <c r="Z349" s="7">
        <v>3000000</v>
      </c>
      <c r="AA349">
        <v>2</v>
      </c>
    </row>
    <row r="350" spans="1:27" x14ac:dyDescent="0.45">
      <c r="A350">
        <v>5</v>
      </c>
      <c r="B350" s="2">
        <v>44302</v>
      </c>
      <c r="C350" s="2">
        <v>44305</v>
      </c>
      <c r="D350" s="3" t="s">
        <v>27</v>
      </c>
      <c r="E350" t="s">
        <v>171</v>
      </c>
      <c r="F350" t="s">
        <v>349</v>
      </c>
      <c r="G350">
        <v>225</v>
      </c>
      <c r="H350">
        <v>675</v>
      </c>
      <c r="I350">
        <v>3</v>
      </c>
      <c r="J350" s="7">
        <v>3162.8</v>
      </c>
      <c r="K350" s="5">
        <v>2134890</v>
      </c>
      <c r="L350" s="4">
        <v>3048.05</v>
      </c>
      <c r="M350" s="4">
        <v>-77456.25</v>
      </c>
      <c r="N350" s="6">
        <v>565.96370624999997</v>
      </c>
      <c r="O350" s="6">
        <v>-78022.213706249997</v>
      </c>
      <c r="P350" s="5">
        <v>2057433.7500000002</v>
      </c>
      <c r="Q350" s="5" t="s">
        <v>93</v>
      </c>
      <c r="R350">
        <v>1</v>
      </c>
      <c r="S350">
        <v>0</v>
      </c>
      <c r="T350">
        <v>1</v>
      </c>
      <c r="U350">
        <v>0</v>
      </c>
      <c r="V350">
        <v>900</v>
      </c>
      <c r="W350">
        <v>300</v>
      </c>
      <c r="X350">
        <v>122500</v>
      </c>
      <c r="Y350">
        <v>92500</v>
      </c>
      <c r="Z350" s="7">
        <v>3000000</v>
      </c>
      <c r="AA350">
        <v>2</v>
      </c>
    </row>
    <row r="351" spans="1:27" x14ac:dyDescent="0.45">
      <c r="A351">
        <v>6</v>
      </c>
      <c r="B351" s="2">
        <v>44302</v>
      </c>
      <c r="C351" s="2">
        <v>44305</v>
      </c>
      <c r="D351" s="3" t="s">
        <v>27</v>
      </c>
      <c r="E351" t="s">
        <v>94</v>
      </c>
      <c r="F351" t="s">
        <v>237</v>
      </c>
      <c r="G351">
        <v>1500</v>
      </c>
      <c r="H351">
        <v>4500</v>
      </c>
      <c r="I351">
        <v>3</v>
      </c>
      <c r="J351" s="7">
        <v>481.7</v>
      </c>
      <c r="K351" s="5">
        <v>2167650</v>
      </c>
      <c r="L351" s="4">
        <v>458.2</v>
      </c>
      <c r="M351" s="4">
        <v>-105750</v>
      </c>
      <c r="N351" s="6">
        <v>570.98924999999997</v>
      </c>
      <c r="O351" s="6">
        <v>-106320.98925</v>
      </c>
      <c r="P351" s="5">
        <v>2061900</v>
      </c>
      <c r="Q351" s="5" t="s">
        <v>93</v>
      </c>
      <c r="R351">
        <v>1</v>
      </c>
      <c r="S351">
        <v>0</v>
      </c>
      <c r="T351">
        <v>1</v>
      </c>
      <c r="U351">
        <v>0</v>
      </c>
      <c r="V351">
        <v>900</v>
      </c>
      <c r="W351">
        <v>300</v>
      </c>
      <c r="X351">
        <v>122500</v>
      </c>
      <c r="Y351">
        <v>92500</v>
      </c>
      <c r="Z351" s="7">
        <v>3000000</v>
      </c>
      <c r="AA351">
        <v>2</v>
      </c>
    </row>
    <row r="352" spans="1:27" x14ac:dyDescent="0.45">
      <c r="A352">
        <v>7</v>
      </c>
      <c r="B352" s="2">
        <v>44302</v>
      </c>
      <c r="C352" s="2">
        <v>44305</v>
      </c>
      <c r="D352" s="3" t="s">
        <v>27</v>
      </c>
      <c r="E352" t="s">
        <v>111</v>
      </c>
      <c r="F352" t="s">
        <v>247</v>
      </c>
      <c r="G352">
        <v>3000</v>
      </c>
      <c r="H352">
        <v>6000</v>
      </c>
      <c r="I352">
        <v>2</v>
      </c>
      <c r="J352" s="7">
        <v>407.9</v>
      </c>
      <c r="K352" s="5">
        <v>2447400</v>
      </c>
      <c r="L352" s="4">
        <v>395.07499999999999</v>
      </c>
      <c r="M352" s="4">
        <v>-76949.999999999927</v>
      </c>
      <c r="N352" s="6">
        <v>650.40975000000003</v>
      </c>
      <c r="O352" s="6">
        <v>-77600.409749999933</v>
      </c>
      <c r="P352" s="5">
        <v>2370450</v>
      </c>
      <c r="Q352" s="5" t="s">
        <v>93</v>
      </c>
      <c r="R352">
        <v>1</v>
      </c>
      <c r="S352">
        <v>0</v>
      </c>
      <c r="T352">
        <v>1</v>
      </c>
      <c r="U352">
        <v>0</v>
      </c>
      <c r="V352">
        <v>900</v>
      </c>
      <c r="W352">
        <v>300</v>
      </c>
      <c r="X352">
        <v>122500</v>
      </c>
      <c r="Y352">
        <v>92500</v>
      </c>
      <c r="Z352" s="7">
        <v>3000000</v>
      </c>
      <c r="AA352">
        <v>2</v>
      </c>
    </row>
    <row r="353" spans="1:27" x14ac:dyDescent="0.45">
      <c r="A353">
        <v>8</v>
      </c>
      <c r="B353" s="2">
        <v>44302</v>
      </c>
      <c r="C353" s="2">
        <v>44305</v>
      </c>
      <c r="D353" s="3" t="s">
        <v>27</v>
      </c>
      <c r="E353" t="s">
        <v>48</v>
      </c>
      <c r="F353" t="s">
        <v>218</v>
      </c>
      <c r="G353">
        <v>1400</v>
      </c>
      <c r="H353">
        <v>2800</v>
      </c>
      <c r="I353">
        <v>2</v>
      </c>
      <c r="J353" s="7">
        <v>558.04999999999995</v>
      </c>
      <c r="K353" s="5">
        <v>1562539.9999999998</v>
      </c>
      <c r="L353" s="4">
        <v>534.15</v>
      </c>
      <c r="M353" s="4">
        <v>-66919.999999999942</v>
      </c>
      <c r="N353" s="6">
        <v>412.85160000000002</v>
      </c>
      <c r="O353" s="6">
        <v>-67332.851599999936</v>
      </c>
      <c r="P353" s="5">
        <v>1495620</v>
      </c>
      <c r="Q353" s="5" t="s">
        <v>93</v>
      </c>
      <c r="R353">
        <v>1</v>
      </c>
      <c r="S353">
        <v>0</v>
      </c>
      <c r="T353">
        <v>1</v>
      </c>
      <c r="U353">
        <v>0</v>
      </c>
      <c r="V353">
        <v>900</v>
      </c>
      <c r="W353">
        <v>300</v>
      </c>
      <c r="X353">
        <v>122500</v>
      </c>
      <c r="Y353">
        <v>92500</v>
      </c>
      <c r="Z353" s="7">
        <v>3000000</v>
      </c>
      <c r="AA353">
        <v>2</v>
      </c>
    </row>
    <row r="354" spans="1:27" x14ac:dyDescent="0.45">
      <c r="A354">
        <v>9</v>
      </c>
      <c r="B354" s="2">
        <v>44302</v>
      </c>
      <c r="C354" s="2">
        <v>44305</v>
      </c>
      <c r="D354" s="3" t="s">
        <v>27</v>
      </c>
      <c r="E354" t="s">
        <v>60</v>
      </c>
      <c r="F354" t="s">
        <v>234</v>
      </c>
      <c r="G354">
        <v>200</v>
      </c>
      <c r="H354">
        <v>200</v>
      </c>
      <c r="I354">
        <v>1</v>
      </c>
      <c r="J354" s="7">
        <v>6749.95</v>
      </c>
      <c r="K354" s="5">
        <v>1349990</v>
      </c>
      <c r="L354" s="4">
        <v>6512.8</v>
      </c>
      <c r="M354" s="4">
        <v>-47429.999999999927</v>
      </c>
      <c r="N354" s="6">
        <v>358.09424999999999</v>
      </c>
      <c r="O354" s="6">
        <v>-47788.094249999929</v>
      </c>
      <c r="P354" s="5">
        <v>1302560</v>
      </c>
      <c r="Q354" s="5" t="s">
        <v>93</v>
      </c>
      <c r="R354">
        <v>1</v>
      </c>
      <c r="S354">
        <v>0</v>
      </c>
      <c r="T354">
        <v>1</v>
      </c>
      <c r="U354">
        <v>0</v>
      </c>
      <c r="V354">
        <v>900</v>
      </c>
      <c r="W354">
        <v>300</v>
      </c>
      <c r="X354">
        <v>122500</v>
      </c>
      <c r="Y354">
        <v>92500</v>
      </c>
      <c r="Z354" s="7">
        <v>3000000</v>
      </c>
      <c r="AA354">
        <v>2</v>
      </c>
    </row>
    <row r="355" spans="1:27" x14ac:dyDescent="0.45">
      <c r="A355">
        <v>10</v>
      </c>
      <c r="B355" s="2">
        <v>44302</v>
      </c>
      <c r="C355" s="2">
        <v>44305</v>
      </c>
      <c r="D355" s="3" t="s">
        <v>27</v>
      </c>
      <c r="E355" t="s">
        <v>119</v>
      </c>
      <c r="F355" t="s">
        <v>292</v>
      </c>
      <c r="G355">
        <v>3200</v>
      </c>
      <c r="H355">
        <v>3200</v>
      </c>
      <c r="I355">
        <v>1</v>
      </c>
      <c r="J355" s="7">
        <v>470.8</v>
      </c>
      <c r="K355" s="5">
        <v>1506560</v>
      </c>
      <c r="L355" s="4">
        <v>477.45</v>
      </c>
      <c r="M355" s="4">
        <v>21279.999999999927</v>
      </c>
      <c r="N355" s="6">
        <v>409.64400000000001</v>
      </c>
      <c r="O355" s="6">
        <v>20870.355999999927</v>
      </c>
      <c r="P355" s="5">
        <v>1527840</v>
      </c>
      <c r="Q355" s="5" t="s">
        <v>93</v>
      </c>
      <c r="R355">
        <v>2</v>
      </c>
      <c r="S355">
        <v>1</v>
      </c>
      <c r="T355">
        <v>1</v>
      </c>
      <c r="U355">
        <v>0</v>
      </c>
      <c r="V355">
        <v>900</v>
      </c>
      <c r="W355">
        <v>300</v>
      </c>
      <c r="X355">
        <v>123000</v>
      </c>
      <c r="Y355">
        <v>92500</v>
      </c>
      <c r="Z355" s="7">
        <v>3000000</v>
      </c>
      <c r="AA355">
        <v>2</v>
      </c>
    </row>
    <row r="356" spans="1:27" x14ac:dyDescent="0.45">
      <c r="A356">
        <v>1</v>
      </c>
      <c r="B356" s="2">
        <v>44305</v>
      </c>
      <c r="C356" s="2">
        <v>44306</v>
      </c>
      <c r="D356" s="3" t="s">
        <v>27</v>
      </c>
      <c r="E356" t="s">
        <v>102</v>
      </c>
      <c r="F356" t="s">
        <v>208</v>
      </c>
      <c r="G356">
        <v>500</v>
      </c>
      <c r="H356">
        <v>500</v>
      </c>
      <c r="I356">
        <v>1</v>
      </c>
      <c r="J356" s="7">
        <v>3148</v>
      </c>
      <c r="K356" s="5">
        <v>1574000</v>
      </c>
      <c r="L356" s="4">
        <v>3236.05</v>
      </c>
      <c r="M356" s="4">
        <v>44025.000000000087</v>
      </c>
      <c r="N356" s="6">
        <v>430.92337500000002</v>
      </c>
      <c r="O356" s="6">
        <v>43594.076625000089</v>
      </c>
      <c r="P356" s="5">
        <v>1618025</v>
      </c>
      <c r="Q356" s="5" t="s">
        <v>93</v>
      </c>
      <c r="R356">
        <v>2</v>
      </c>
      <c r="S356">
        <v>1</v>
      </c>
      <c r="T356">
        <v>2</v>
      </c>
      <c r="U356">
        <v>0</v>
      </c>
      <c r="V356">
        <v>900</v>
      </c>
      <c r="W356">
        <v>300</v>
      </c>
      <c r="X356">
        <v>103000</v>
      </c>
      <c r="Y356">
        <v>92500</v>
      </c>
      <c r="Z356" s="7">
        <v>3000000</v>
      </c>
      <c r="AA356">
        <v>2</v>
      </c>
    </row>
    <row r="357" spans="1:27" x14ac:dyDescent="0.45">
      <c r="A357">
        <v>2</v>
      </c>
      <c r="B357" s="2">
        <v>44305</v>
      </c>
      <c r="C357" s="2">
        <v>44306</v>
      </c>
      <c r="D357" s="3" t="s">
        <v>27</v>
      </c>
      <c r="E357" t="s">
        <v>123</v>
      </c>
      <c r="F357" t="s">
        <v>307</v>
      </c>
      <c r="G357">
        <v>1200</v>
      </c>
      <c r="H357">
        <v>2400</v>
      </c>
      <c r="I357">
        <v>2</v>
      </c>
      <c r="J357" s="7">
        <v>863.7</v>
      </c>
      <c r="K357" s="5">
        <v>2072880</v>
      </c>
      <c r="L357" s="4">
        <v>855.02499999999998</v>
      </c>
      <c r="M357" s="4">
        <v>-20820.000000000164</v>
      </c>
      <c r="N357" s="6">
        <v>556.86689999999999</v>
      </c>
      <c r="O357" s="6">
        <v>-21376.866900000165</v>
      </c>
      <c r="P357" s="5">
        <v>2052060</v>
      </c>
      <c r="Q357" s="5" t="s">
        <v>93</v>
      </c>
      <c r="R357">
        <v>2</v>
      </c>
      <c r="S357">
        <v>1</v>
      </c>
      <c r="T357">
        <v>1</v>
      </c>
      <c r="U357">
        <v>0</v>
      </c>
      <c r="V357">
        <v>900</v>
      </c>
      <c r="W357">
        <v>300</v>
      </c>
      <c r="X357">
        <v>103000</v>
      </c>
      <c r="Y357">
        <v>92500</v>
      </c>
      <c r="Z357" s="7">
        <v>3000000</v>
      </c>
      <c r="AA357">
        <v>2</v>
      </c>
    </row>
    <row r="358" spans="1:27" x14ac:dyDescent="0.45">
      <c r="A358">
        <v>3</v>
      </c>
      <c r="B358" s="2">
        <v>44305</v>
      </c>
      <c r="C358" s="2">
        <v>44306</v>
      </c>
      <c r="D358" s="3" t="s">
        <v>27</v>
      </c>
      <c r="E358" t="s">
        <v>159</v>
      </c>
      <c r="F358" t="s">
        <v>337</v>
      </c>
      <c r="G358">
        <v>250</v>
      </c>
      <c r="H358">
        <v>500</v>
      </c>
      <c r="I358">
        <v>2</v>
      </c>
      <c r="J358" s="7">
        <v>3040.25</v>
      </c>
      <c r="K358" s="5">
        <v>1520125</v>
      </c>
      <c r="L358" s="4">
        <v>2954.25</v>
      </c>
      <c r="M358" s="4">
        <v>-43000</v>
      </c>
      <c r="N358" s="6">
        <v>404.62875000000003</v>
      </c>
      <c r="O358" s="6">
        <v>-43404.628750000003</v>
      </c>
      <c r="P358" s="5">
        <v>1477125</v>
      </c>
      <c r="Q358" s="5" t="s">
        <v>93</v>
      </c>
      <c r="R358">
        <v>1</v>
      </c>
      <c r="S358">
        <v>0</v>
      </c>
      <c r="T358">
        <v>2</v>
      </c>
      <c r="U358">
        <v>0</v>
      </c>
      <c r="V358">
        <v>900</v>
      </c>
      <c r="W358">
        <v>300</v>
      </c>
      <c r="X358">
        <v>102500</v>
      </c>
      <c r="Y358">
        <v>92500</v>
      </c>
      <c r="Z358" s="7">
        <v>3000000</v>
      </c>
      <c r="AA358">
        <v>2</v>
      </c>
    </row>
    <row r="359" spans="1:27" x14ac:dyDescent="0.45">
      <c r="A359">
        <v>4</v>
      </c>
      <c r="B359" s="2">
        <v>44305</v>
      </c>
      <c r="C359" s="2">
        <v>44306</v>
      </c>
      <c r="D359" s="3" t="s">
        <v>27</v>
      </c>
      <c r="E359" t="s">
        <v>147</v>
      </c>
      <c r="F359" t="s">
        <v>297</v>
      </c>
      <c r="G359">
        <v>250</v>
      </c>
      <c r="H359">
        <v>250</v>
      </c>
      <c r="I359">
        <v>1</v>
      </c>
      <c r="J359" s="7">
        <v>4657.3500000000004</v>
      </c>
      <c r="K359" s="5">
        <v>1164337.5</v>
      </c>
      <c r="L359" s="4">
        <v>4740.95</v>
      </c>
      <c r="M359" s="4">
        <v>20899.999999999862</v>
      </c>
      <c r="N359" s="6">
        <v>317.19262500000002</v>
      </c>
      <c r="O359" s="6">
        <v>20582.807374999862</v>
      </c>
      <c r="P359" s="5">
        <v>1185237.5</v>
      </c>
      <c r="Q359" s="5" t="s">
        <v>93</v>
      </c>
      <c r="R359">
        <v>2</v>
      </c>
      <c r="S359">
        <v>1</v>
      </c>
      <c r="T359">
        <v>1</v>
      </c>
      <c r="U359">
        <v>0</v>
      </c>
      <c r="V359">
        <v>900</v>
      </c>
      <c r="W359">
        <v>300</v>
      </c>
      <c r="X359">
        <v>103000</v>
      </c>
      <c r="Y359">
        <v>92500</v>
      </c>
      <c r="Z359" s="7">
        <v>3000000</v>
      </c>
      <c r="AA359">
        <v>2</v>
      </c>
    </row>
    <row r="360" spans="1:27" x14ac:dyDescent="0.45">
      <c r="A360">
        <v>1</v>
      </c>
      <c r="B360" s="2">
        <v>44306</v>
      </c>
      <c r="C360" s="2">
        <v>44308</v>
      </c>
      <c r="D360" s="3" t="s">
        <v>27</v>
      </c>
      <c r="E360" t="s">
        <v>68</v>
      </c>
      <c r="F360" t="s">
        <v>296</v>
      </c>
      <c r="G360">
        <v>2500</v>
      </c>
      <c r="H360">
        <v>2500</v>
      </c>
      <c r="I360">
        <v>1</v>
      </c>
      <c r="J360" s="7">
        <v>550.95000000000005</v>
      </c>
      <c r="K360" s="5">
        <v>1377375</v>
      </c>
      <c r="L360" s="4">
        <v>535.6</v>
      </c>
      <c r="M360" s="4">
        <v>-38375.000000000058</v>
      </c>
      <c r="N360" s="6">
        <v>366.71062499999999</v>
      </c>
      <c r="O360" s="6">
        <v>-38741.710625000058</v>
      </c>
      <c r="P360" s="5">
        <v>1339000</v>
      </c>
      <c r="Q360" s="5" t="s">
        <v>93</v>
      </c>
      <c r="R360">
        <v>1</v>
      </c>
      <c r="S360">
        <v>0</v>
      </c>
      <c r="T360">
        <v>1</v>
      </c>
      <c r="U360">
        <v>0</v>
      </c>
      <c r="V360">
        <v>900</v>
      </c>
      <c r="W360">
        <v>300</v>
      </c>
      <c r="X360">
        <v>122500</v>
      </c>
      <c r="Y360">
        <v>92500</v>
      </c>
      <c r="Z360" s="7">
        <v>3000000</v>
      </c>
      <c r="AA360">
        <v>2</v>
      </c>
    </row>
    <row r="361" spans="1:27" x14ac:dyDescent="0.45">
      <c r="A361">
        <v>2</v>
      </c>
      <c r="B361" s="2">
        <v>44306</v>
      </c>
      <c r="C361" s="2">
        <v>44308</v>
      </c>
      <c r="D361" s="3" t="s">
        <v>27</v>
      </c>
      <c r="E361" t="s">
        <v>161</v>
      </c>
      <c r="F361" t="s">
        <v>339</v>
      </c>
      <c r="G361">
        <v>1250</v>
      </c>
      <c r="H361">
        <v>2500</v>
      </c>
      <c r="I361">
        <v>2</v>
      </c>
      <c r="J361" s="7">
        <v>555.72500000000002</v>
      </c>
      <c r="K361" s="5">
        <v>1389312.5</v>
      </c>
      <c r="L361" s="4">
        <v>530.35</v>
      </c>
      <c r="M361" s="4">
        <v>-63437.5</v>
      </c>
      <c r="N361" s="6">
        <v>366.55031250000002</v>
      </c>
      <c r="O361" s="6">
        <v>-63804.050312500003</v>
      </c>
      <c r="P361" s="5">
        <v>1325875</v>
      </c>
      <c r="Q361" s="5" t="s">
        <v>93</v>
      </c>
      <c r="R361">
        <v>3</v>
      </c>
      <c r="S361">
        <v>2</v>
      </c>
      <c r="T361">
        <v>1</v>
      </c>
      <c r="U361">
        <v>0</v>
      </c>
      <c r="V361">
        <v>900</v>
      </c>
      <c r="W361">
        <v>300</v>
      </c>
      <c r="X361">
        <v>124000</v>
      </c>
      <c r="Y361">
        <v>92500</v>
      </c>
      <c r="Z361" s="7">
        <v>3000000</v>
      </c>
      <c r="AA361">
        <v>2</v>
      </c>
    </row>
    <row r="362" spans="1:27" x14ac:dyDescent="0.45">
      <c r="A362">
        <v>3</v>
      </c>
      <c r="B362" s="2">
        <v>44306</v>
      </c>
      <c r="C362" s="2">
        <v>44308</v>
      </c>
      <c r="D362" s="3" t="s">
        <v>27</v>
      </c>
      <c r="E362" t="s">
        <v>44</v>
      </c>
      <c r="F362" t="s">
        <v>263</v>
      </c>
      <c r="G362">
        <v>1500</v>
      </c>
      <c r="H362">
        <v>3000</v>
      </c>
      <c r="I362">
        <v>2</v>
      </c>
      <c r="J362" s="7">
        <v>496.75</v>
      </c>
      <c r="K362" s="5">
        <v>1490250</v>
      </c>
      <c r="L362" s="4">
        <v>478.85</v>
      </c>
      <c r="M362" s="4">
        <v>-53699.999999999935</v>
      </c>
      <c r="N362" s="6">
        <v>395.11799999999999</v>
      </c>
      <c r="O362" s="6">
        <v>-54095.117999999937</v>
      </c>
      <c r="P362" s="5">
        <v>1436550</v>
      </c>
      <c r="Q362" s="5" t="s">
        <v>93</v>
      </c>
      <c r="R362">
        <v>1</v>
      </c>
      <c r="S362">
        <v>0</v>
      </c>
      <c r="T362">
        <v>2</v>
      </c>
      <c r="U362">
        <v>0</v>
      </c>
      <c r="V362">
        <v>900</v>
      </c>
      <c r="W362">
        <v>300</v>
      </c>
      <c r="X362">
        <v>122500</v>
      </c>
      <c r="Y362">
        <v>92500</v>
      </c>
      <c r="Z362" s="7">
        <v>3000000</v>
      </c>
      <c r="AA362">
        <v>2</v>
      </c>
    </row>
    <row r="363" spans="1:27" x14ac:dyDescent="0.45">
      <c r="A363">
        <v>4</v>
      </c>
      <c r="B363" s="2">
        <v>44306</v>
      </c>
      <c r="C363" s="2">
        <v>44308</v>
      </c>
      <c r="D363" s="3" t="s">
        <v>27</v>
      </c>
      <c r="E363" t="s">
        <v>73</v>
      </c>
      <c r="F363" t="s">
        <v>259</v>
      </c>
      <c r="G363">
        <v>4000</v>
      </c>
      <c r="H363">
        <v>8000</v>
      </c>
      <c r="I363">
        <v>2</v>
      </c>
      <c r="J363" s="7">
        <v>172.85</v>
      </c>
      <c r="K363" s="5">
        <v>1382800</v>
      </c>
      <c r="L363" s="4">
        <v>168.4</v>
      </c>
      <c r="M363" s="4">
        <v>-35599.999999999913</v>
      </c>
      <c r="N363" s="6">
        <v>368.55</v>
      </c>
      <c r="O363" s="6">
        <v>-35968.549999999916</v>
      </c>
      <c r="P363" s="5">
        <v>1347200</v>
      </c>
      <c r="Q363" s="5" t="s">
        <v>93</v>
      </c>
      <c r="R363">
        <v>2</v>
      </c>
      <c r="S363">
        <v>1</v>
      </c>
      <c r="T363">
        <v>1</v>
      </c>
      <c r="U363">
        <v>0</v>
      </c>
      <c r="V363">
        <v>900</v>
      </c>
      <c r="W363">
        <v>300</v>
      </c>
      <c r="X363">
        <v>123000</v>
      </c>
      <c r="Y363">
        <v>92500</v>
      </c>
      <c r="Z363" s="7">
        <v>3000000</v>
      </c>
      <c r="AA363">
        <v>2</v>
      </c>
    </row>
    <row r="364" spans="1:27" x14ac:dyDescent="0.45">
      <c r="A364">
        <v>1</v>
      </c>
      <c r="B364" s="2">
        <v>44308</v>
      </c>
      <c r="C364" s="2">
        <v>44309</v>
      </c>
      <c r="D364" s="3" t="s">
        <v>27</v>
      </c>
      <c r="E364" t="s">
        <v>98</v>
      </c>
      <c r="F364" t="s">
        <v>294</v>
      </c>
      <c r="G364">
        <v>2500</v>
      </c>
      <c r="H364">
        <v>2500</v>
      </c>
      <c r="I364">
        <v>1</v>
      </c>
      <c r="J364" s="7">
        <v>726.65</v>
      </c>
      <c r="K364" s="5">
        <v>1816625</v>
      </c>
      <c r="L364" s="4">
        <v>740.85</v>
      </c>
      <c r="M364" s="4">
        <v>35500.000000000116</v>
      </c>
      <c r="N364" s="6">
        <v>495.28125</v>
      </c>
      <c r="O364" s="6">
        <v>35004.718750000116</v>
      </c>
      <c r="P364" s="5">
        <v>1852125</v>
      </c>
      <c r="Q364" s="5" t="s">
        <v>93</v>
      </c>
      <c r="R364">
        <v>1</v>
      </c>
      <c r="S364">
        <v>0</v>
      </c>
      <c r="T364">
        <v>1</v>
      </c>
      <c r="U364">
        <v>0</v>
      </c>
      <c r="V364">
        <v>900</v>
      </c>
      <c r="W364">
        <v>300</v>
      </c>
      <c r="X364">
        <v>122500</v>
      </c>
      <c r="Y364">
        <v>92500</v>
      </c>
      <c r="Z364" s="7">
        <v>3000000</v>
      </c>
      <c r="AA364">
        <v>2</v>
      </c>
    </row>
    <row r="365" spans="1:27" x14ac:dyDescent="0.45">
      <c r="A365">
        <v>2</v>
      </c>
      <c r="B365" s="2">
        <v>44308</v>
      </c>
      <c r="C365" s="2">
        <v>44309</v>
      </c>
      <c r="D365" s="3" t="s">
        <v>27</v>
      </c>
      <c r="E365" t="s">
        <v>175</v>
      </c>
      <c r="F365" t="s">
        <v>351</v>
      </c>
      <c r="G365">
        <v>550</v>
      </c>
      <c r="H365">
        <v>1650</v>
      </c>
      <c r="I365">
        <v>3</v>
      </c>
      <c r="J365" s="7">
        <v>1024.9333333300001</v>
      </c>
      <c r="K365" s="5">
        <v>1691139.9999945001</v>
      </c>
      <c r="L365" s="4">
        <v>1004.81666667</v>
      </c>
      <c r="M365" s="4">
        <v>-33192.499989000127</v>
      </c>
      <c r="N365" s="6">
        <v>452.12681250000003</v>
      </c>
      <c r="O365" s="6">
        <v>-33644.626801500126</v>
      </c>
      <c r="P365" s="5">
        <v>1657947.5000054999</v>
      </c>
      <c r="Q365" s="5" t="s">
        <v>93</v>
      </c>
      <c r="R365">
        <v>1</v>
      </c>
      <c r="S365">
        <v>0</v>
      </c>
      <c r="T365">
        <v>2</v>
      </c>
      <c r="U365">
        <v>0</v>
      </c>
      <c r="V365">
        <v>900</v>
      </c>
      <c r="W365">
        <v>300</v>
      </c>
      <c r="X365">
        <v>122500</v>
      </c>
      <c r="Y365">
        <v>92500</v>
      </c>
      <c r="Z365" s="7">
        <v>3000000</v>
      </c>
      <c r="AA365">
        <v>2</v>
      </c>
    </row>
    <row r="366" spans="1:27" x14ac:dyDescent="0.45">
      <c r="A366">
        <v>3</v>
      </c>
      <c r="B366" s="2">
        <v>44308</v>
      </c>
      <c r="C366" s="2">
        <v>44309</v>
      </c>
      <c r="D366" s="3" t="s">
        <v>27</v>
      </c>
      <c r="E366" t="s">
        <v>166</v>
      </c>
      <c r="F366" t="s">
        <v>345</v>
      </c>
      <c r="G366">
        <v>500</v>
      </c>
      <c r="H366">
        <v>1500</v>
      </c>
      <c r="I366">
        <v>3</v>
      </c>
      <c r="J366" s="7">
        <v>1044.45</v>
      </c>
      <c r="K366" s="5">
        <v>1566675</v>
      </c>
      <c r="L366" s="4">
        <v>1108.75</v>
      </c>
      <c r="M366" s="4">
        <v>96449.999999999927</v>
      </c>
      <c r="N366" s="6">
        <v>436.02300000000002</v>
      </c>
      <c r="O366" s="6">
        <v>96013.976999999926</v>
      </c>
      <c r="P366" s="5">
        <v>1663125</v>
      </c>
      <c r="Q366" s="5" t="s">
        <v>93</v>
      </c>
      <c r="R366">
        <v>1</v>
      </c>
      <c r="S366">
        <v>0</v>
      </c>
      <c r="T366">
        <v>1</v>
      </c>
      <c r="U366">
        <v>0</v>
      </c>
      <c r="V366">
        <v>900</v>
      </c>
      <c r="W366">
        <v>300</v>
      </c>
      <c r="X366">
        <v>122500</v>
      </c>
      <c r="Y366">
        <v>92500</v>
      </c>
      <c r="Z366" s="7">
        <v>3000000</v>
      </c>
      <c r="AA366">
        <v>2</v>
      </c>
    </row>
    <row r="367" spans="1:27" x14ac:dyDescent="0.45">
      <c r="A367">
        <v>4</v>
      </c>
      <c r="B367" s="2">
        <v>44308</v>
      </c>
      <c r="C367" s="2">
        <v>44309</v>
      </c>
      <c r="D367" s="3" t="s">
        <v>27</v>
      </c>
      <c r="E367" t="s">
        <v>124</v>
      </c>
      <c r="F367" t="s">
        <v>288</v>
      </c>
      <c r="G367">
        <v>5400</v>
      </c>
      <c r="H367">
        <v>10800</v>
      </c>
      <c r="I367">
        <v>2</v>
      </c>
      <c r="J367" s="7">
        <v>131.5</v>
      </c>
      <c r="K367" s="5">
        <v>1420200</v>
      </c>
      <c r="L367" s="4">
        <v>130.25</v>
      </c>
      <c r="M367" s="4">
        <v>-13500</v>
      </c>
      <c r="N367" s="6">
        <v>381.63150000000002</v>
      </c>
      <c r="O367" s="6">
        <v>-13881.6315</v>
      </c>
      <c r="P367" s="5">
        <v>1406700</v>
      </c>
      <c r="Q367" s="5" t="s">
        <v>93</v>
      </c>
      <c r="R367">
        <v>1</v>
      </c>
      <c r="S367">
        <v>0</v>
      </c>
      <c r="T367">
        <v>2</v>
      </c>
      <c r="U367">
        <v>0</v>
      </c>
      <c r="V367">
        <v>900</v>
      </c>
      <c r="W367">
        <v>300</v>
      </c>
      <c r="X367">
        <v>122500</v>
      </c>
      <c r="Y367">
        <v>92500</v>
      </c>
      <c r="Z367" s="7">
        <v>3000000</v>
      </c>
      <c r="AA367">
        <v>2</v>
      </c>
    </row>
    <row r="368" spans="1:27" x14ac:dyDescent="0.45">
      <c r="A368">
        <v>5</v>
      </c>
      <c r="B368" s="2">
        <v>44308</v>
      </c>
      <c r="C368" s="2">
        <v>44309</v>
      </c>
      <c r="D368" s="3" t="s">
        <v>27</v>
      </c>
      <c r="E368" t="s">
        <v>68</v>
      </c>
      <c r="F368" t="s">
        <v>296</v>
      </c>
      <c r="G368">
        <v>2500</v>
      </c>
      <c r="H368">
        <v>2500</v>
      </c>
      <c r="I368">
        <v>1</v>
      </c>
      <c r="J368" s="7">
        <v>554.9</v>
      </c>
      <c r="K368" s="5">
        <v>1387250</v>
      </c>
      <c r="L368" s="4">
        <v>549.1</v>
      </c>
      <c r="M368" s="4">
        <v>-14499.999999999887</v>
      </c>
      <c r="N368" s="6">
        <v>372.6</v>
      </c>
      <c r="O368" s="6">
        <v>-14872.599999999888</v>
      </c>
      <c r="P368" s="5">
        <v>1372750</v>
      </c>
      <c r="Q368" s="5" t="s">
        <v>93</v>
      </c>
      <c r="R368">
        <v>1</v>
      </c>
      <c r="S368">
        <v>0</v>
      </c>
      <c r="T368">
        <v>2</v>
      </c>
      <c r="U368">
        <v>0</v>
      </c>
      <c r="V368">
        <v>900</v>
      </c>
      <c r="W368">
        <v>300</v>
      </c>
      <c r="X368">
        <v>122500</v>
      </c>
      <c r="Y368">
        <v>92500</v>
      </c>
      <c r="Z368" s="7">
        <v>3000000</v>
      </c>
      <c r="AA368">
        <v>2</v>
      </c>
    </row>
    <row r="369" spans="1:27" x14ac:dyDescent="0.45">
      <c r="A369">
        <v>6</v>
      </c>
      <c r="B369" s="2">
        <v>44308</v>
      </c>
      <c r="C369" s="2">
        <v>44309</v>
      </c>
      <c r="D369" s="3" t="s">
        <v>27</v>
      </c>
      <c r="E369" t="s">
        <v>66</v>
      </c>
      <c r="F369" t="s">
        <v>215</v>
      </c>
      <c r="G369">
        <v>3100</v>
      </c>
      <c r="H369">
        <v>9300</v>
      </c>
      <c r="I369">
        <v>3</v>
      </c>
      <c r="J369" s="7">
        <v>177.85</v>
      </c>
      <c r="K369" s="5">
        <v>1654005</v>
      </c>
      <c r="L369" s="4">
        <v>178.1</v>
      </c>
      <c r="M369" s="4">
        <v>2325</v>
      </c>
      <c r="N369" s="6">
        <v>446.89522499999998</v>
      </c>
      <c r="O369" s="6">
        <v>1878.104775</v>
      </c>
      <c r="P369" s="5">
        <v>1656330</v>
      </c>
      <c r="Q369" s="5" t="s">
        <v>93</v>
      </c>
      <c r="R369">
        <v>1</v>
      </c>
      <c r="S369">
        <v>0</v>
      </c>
      <c r="T369">
        <v>1</v>
      </c>
      <c r="U369">
        <v>0</v>
      </c>
      <c r="V369">
        <v>900</v>
      </c>
      <c r="W369">
        <v>300</v>
      </c>
      <c r="X369">
        <v>122500</v>
      </c>
      <c r="Y369">
        <v>92500</v>
      </c>
      <c r="Z369" s="7">
        <v>3000000</v>
      </c>
      <c r="AA369">
        <v>2</v>
      </c>
    </row>
    <row r="370" spans="1:27" x14ac:dyDescent="0.45">
      <c r="A370">
        <v>7</v>
      </c>
      <c r="B370" s="2">
        <v>44308</v>
      </c>
      <c r="C370" s="2">
        <v>44309</v>
      </c>
      <c r="D370" s="3" t="s">
        <v>27</v>
      </c>
      <c r="E370" t="s">
        <v>195</v>
      </c>
      <c r="F370" t="s">
        <v>277</v>
      </c>
      <c r="G370">
        <v>1375</v>
      </c>
      <c r="H370">
        <v>2750</v>
      </c>
      <c r="I370">
        <v>2</v>
      </c>
      <c r="J370" s="7">
        <v>574.04999999999995</v>
      </c>
      <c r="K370" s="5">
        <v>1578637.4999999998</v>
      </c>
      <c r="L370" s="4">
        <v>570.04999999999995</v>
      </c>
      <c r="M370" s="4">
        <v>-11000</v>
      </c>
      <c r="N370" s="6">
        <v>424.74712499999993</v>
      </c>
      <c r="O370" s="6">
        <v>-11424.747125</v>
      </c>
      <c r="P370" s="5">
        <v>1567637.4999999998</v>
      </c>
      <c r="Q370" s="5" t="s">
        <v>93</v>
      </c>
      <c r="R370">
        <v>1</v>
      </c>
      <c r="S370">
        <v>0</v>
      </c>
      <c r="T370">
        <v>2</v>
      </c>
      <c r="U370">
        <v>0</v>
      </c>
      <c r="V370">
        <v>900</v>
      </c>
      <c r="W370">
        <v>300</v>
      </c>
      <c r="X370">
        <v>122500</v>
      </c>
      <c r="Y370">
        <v>92500</v>
      </c>
      <c r="Z370" s="7">
        <v>3000000</v>
      </c>
      <c r="AA370">
        <v>2</v>
      </c>
    </row>
    <row r="371" spans="1:27" x14ac:dyDescent="0.45">
      <c r="A371">
        <v>8</v>
      </c>
      <c r="B371" s="2">
        <v>44308</v>
      </c>
      <c r="C371" s="2">
        <v>44309</v>
      </c>
      <c r="D371" s="3" t="s">
        <v>27</v>
      </c>
      <c r="E371" t="s">
        <v>49</v>
      </c>
      <c r="F371" t="s">
        <v>264</v>
      </c>
      <c r="G371">
        <v>6000</v>
      </c>
      <c r="H371">
        <v>12000</v>
      </c>
      <c r="I371">
        <v>2</v>
      </c>
      <c r="J371" s="7">
        <v>145.05000000000001</v>
      </c>
      <c r="K371" s="5">
        <v>1740600.0000000002</v>
      </c>
      <c r="L371" s="4">
        <v>144.65</v>
      </c>
      <c r="M371" s="4">
        <v>-4800.0000000000682</v>
      </c>
      <c r="N371" s="6">
        <v>469.31400000000002</v>
      </c>
      <c r="O371" s="6">
        <v>-5269.3140000000685</v>
      </c>
      <c r="P371" s="5">
        <v>1735800</v>
      </c>
      <c r="Q371" s="5" t="s">
        <v>93</v>
      </c>
      <c r="R371">
        <v>1</v>
      </c>
      <c r="S371">
        <v>0</v>
      </c>
      <c r="T371">
        <v>2</v>
      </c>
      <c r="U371">
        <v>0</v>
      </c>
      <c r="V371">
        <v>900</v>
      </c>
      <c r="W371">
        <v>300</v>
      </c>
      <c r="X371">
        <v>122500</v>
      </c>
      <c r="Y371">
        <v>92500</v>
      </c>
      <c r="Z371" s="7">
        <v>3000000</v>
      </c>
      <c r="AA371">
        <v>2</v>
      </c>
    </row>
    <row r="372" spans="1:27" x14ac:dyDescent="0.45">
      <c r="A372">
        <v>9</v>
      </c>
      <c r="B372" s="2">
        <v>44308</v>
      </c>
      <c r="C372" s="2">
        <v>44309</v>
      </c>
      <c r="D372" s="3" t="s">
        <v>27</v>
      </c>
      <c r="E372" t="s">
        <v>52</v>
      </c>
      <c r="F372" t="s">
        <v>248</v>
      </c>
      <c r="G372">
        <v>2900</v>
      </c>
      <c r="H372">
        <v>8700</v>
      </c>
      <c r="I372">
        <v>3</v>
      </c>
      <c r="J372" s="7">
        <v>177.28333332999901</v>
      </c>
      <c r="K372" s="5">
        <v>1542364.9999709914</v>
      </c>
      <c r="L372" s="4">
        <v>178</v>
      </c>
      <c r="M372" s="4">
        <v>6235.0000290086118</v>
      </c>
      <c r="N372" s="6">
        <v>417.28027499608379</v>
      </c>
      <c r="O372" s="6">
        <v>5817.719754012528</v>
      </c>
      <c r="P372" s="5">
        <v>1548600</v>
      </c>
      <c r="Q372" s="5" t="s">
        <v>93</v>
      </c>
      <c r="R372">
        <v>1</v>
      </c>
      <c r="S372">
        <v>0</v>
      </c>
      <c r="T372">
        <v>1</v>
      </c>
      <c r="U372">
        <v>0</v>
      </c>
      <c r="V372">
        <v>900</v>
      </c>
      <c r="W372">
        <v>300</v>
      </c>
      <c r="X372">
        <v>122500</v>
      </c>
      <c r="Y372">
        <v>92500</v>
      </c>
      <c r="Z372" s="7">
        <v>3000000</v>
      </c>
      <c r="AA372">
        <v>2</v>
      </c>
    </row>
    <row r="373" spans="1:27" x14ac:dyDescent="0.45">
      <c r="A373">
        <v>10</v>
      </c>
      <c r="B373" s="2">
        <v>44308</v>
      </c>
      <c r="C373" s="2">
        <v>44309</v>
      </c>
      <c r="D373" s="3" t="s">
        <v>27</v>
      </c>
      <c r="E373" t="s">
        <v>119</v>
      </c>
      <c r="F373" t="s">
        <v>292</v>
      </c>
      <c r="G373">
        <v>3200</v>
      </c>
      <c r="H373">
        <v>3200</v>
      </c>
      <c r="I373">
        <v>1</v>
      </c>
      <c r="J373" s="7">
        <v>490.65</v>
      </c>
      <c r="K373" s="5">
        <v>1570080</v>
      </c>
      <c r="L373" s="4">
        <v>485.25</v>
      </c>
      <c r="M373" s="4">
        <v>-17279.999999999927</v>
      </c>
      <c r="N373" s="6">
        <v>421.58879999999999</v>
      </c>
      <c r="O373" s="6">
        <v>-17701.588799999929</v>
      </c>
      <c r="P373" s="5">
        <v>1552800</v>
      </c>
      <c r="Q373" s="5" t="s">
        <v>93</v>
      </c>
      <c r="R373">
        <v>1</v>
      </c>
      <c r="S373">
        <v>0</v>
      </c>
      <c r="T373">
        <v>1</v>
      </c>
      <c r="U373">
        <v>0</v>
      </c>
      <c r="V373">
        <v>900</v>
      </c>
      <c r="W373">
        <v>300</v>
      </c>
      <c r="X373">
        <v>122500</v>
      </c>
      <c r="Y373">
        <v>92500</v>
      </c>
      <c r="Z373" s="7">
        <v>3000000</v>
      </c>
      <c r="AA373">
        <v>2</v>
      </c>
    </row>
    <row r="374" spans="1:27" x14ac:dyDescent="0.45">
      <c r="A374">
        <v>1</v>
      </c>
      <c r="B374" s="2">
        <v>44309</v>
      </c>
      <c r="C374" s="2">
        <v>44312</v>
      </c>
      <c r="D374" s="3" t="s">
        <v>27</v>
      </c>
      <c r="E374" t="s">
        <v>124</v>
      </c>
      <c r="F374" t="s">
        <v>288</v>
      </c>
      <c r="G374">
        <v>5400</v>
      </c>
      <c r="H374">
        <v>10800</v>
      </c>
      <c r="I374">
        <v>2</v>
      </c>
      <c r="J374" s="7">
        <v>133.75</v>
      </c>
      <c r="K374" s="5">
        <v>1444500</v>
      </c>
      <c r="L374" s="4">
        <v>132.69999999999999</v>
      </c>
      <c r="M374" s="4">
        <v>-11340.000000000124</v>
      </c>
      <c r="N374" s="6">
        <v>388.48410000000001</v>
      </c>
      <c r="O374" s="6">
        <v>-11728.484100000123</v>
      </c>
      <c r="P374" s="5">
        <v>1433159.9999999998</v>
      </c>
      <c r="Q374" s="5" t="s">
        <v>93</v>
      </c>
      <c r="R374">
        <v>2</v>
      </c>
      <c r="S374">
        <v>2</v>
      </c>
      <c r="T374">
        <v>1</v>
      </c>
      <c r="U374">
        <v>0</v>
      </c>
      <c r="V374">
        <v>900</v>
      </c>
      <c r="W374">
        <v>300</v>
      </c>
      <c r="X374">
        <v>123500</v>
      </c>
      <c r="Y374">
        <v>92500</v>
      </c>
      <c r="Z374" s="7">
        <v>3000000</v>
      </c>
      <c r="AA374">
        <v>2</v>
      </c>
    </row>
    <row r="375" spans="1:27" x14ac:dyDescent="0.45">
      <c r="A375">
        <v>2</v>
      </c>
      <c r="B375" s="2">
        <v>44309</v>
      </c>
      <c r="C375" s="2">
        <v>44312</v>
      </c>
      <c r="D375" s="3" t="s">
        <v>27</v>
      </c>
      <c r="E375" t="s">
        <v>172</v>
      </c>
      <c r="F375" t="s">
        <v>350</v>
      </c>
      <c r="G375">
        <v>3100</v>
      </c>
      <c r="H375">
        <v>9300</v>
      </c>
      <c r="I375">
        <v>3</v>
      </c>
      <c r="J375" s="7">
        <v>164.95</v>
      </c>
      <c r="K375" s="5">
        <v>1534035</v>
      </c>
      <c r="L375" s="4">
        <v>164.95</v>
      </c>
      <c r="M375" s="4">
        <v>0</v>
      </c>
      <c r="N375" s="6">
        <v>414.18945000000002</v>
      </c>
      <c r="O375" s="6">
        <v>-414.18945000000002</v>
      </c>
      <c r="P375" s="5">
        <v>1534035</v>
      </c>
      <c r="Q375" s="5" t="s">
        <v>93</v>
      </c>
      <c r="R375">
        <v>2</v>
      </c>
      <c r="S375">
        <v>2</v>
      </c>
      <c r="T375">
        <v>2</v>
      </c>
      <c r="U375">
        <v>0</v>
      </c>
      <c r="V375">
        <v>900</v>
      </c>
      <c r="W375">
        <v>300</v>
      </c>
      <c r="X375">
        <v>123500</v>
      </c>
      <c r="Y375">
        <v>92500</v>
      </c>
      <c r="Z375" s="7">
        <v>3000000</v>
      </c>
      <c r="AA375">
        <v>2</v>
      </c>
    </row>
    <row r="376" spans="1:27" x14ac:dyDescent="0.45">
      <c r="A376">
        <v>3</v>
      </c>
      <c r="B376" s="2">
        <v>44309</v>
      </c>
      <c r="C376" s="2">
        <v>44312</v>
      </c>
      <c r="D376" s="3" t="s">
        <v>27</v>
      </c>
      <c r="E376" t="s">
        <v>44</v>
      </c>
      <c r="F376" t="s">
        <v>263</v>
      </c>
      <c r="G376">
        <v>1500</v>
      </c>
      <c r="H376">
        <v>3000</v>
      </c>
      <c r="I376">
        <v>2</v>
      </c>
      <c r="J376" s="7">
        <v>523.79999999999995</v>
      </c>
      <c r="K376" s="5">
        <v>1571399.9999999998</v>
      </c>
      <c r="L376" s="4">
        <v>507.55</v>
      </c>
      <c r="M376" s="4">
        <v>-48749.999999999833</v>
      </c>
      <c r="N376" s="6">
        <v>417.69675000000001</v>
      </c>
      <c r="O376" s="6">
        <v>-49167.696749999835</v>
      </c>
      <c r="P376" s="5">
        <v>1522650</v>
      </c>
      <c r="Q376" s="5" t="s">
        <v>93</v>
      </c>
      <c r="R376">
        <v>2</v>
      </c>
      <c r="S376">
        <v>1</v>
      </c>
      <c r="T376">
        <v>1</v>
      </c>
      <c r="U376">
        <v>0</v>
      </c>
      <c r="V376">
        <v>900</v>
      </c>
      <c r="W376">
        <v>300</v>
      </c>
      <c r="X376">
        <v>123000</v>
      </c>
      <c r="Y376">
        <v>92500</v>
      </c>
      <c r="Z376" s="7">
        <v>3000000</v>
      </c>
      <c r="AA376">
        <v>2</v>
      </c>
    </row>
    <row r="377" spans="1:27" x14ac:dyDescent="0.45">
      <c r="A377">
        <v>4</v>
      </c>
      <c r="B377" s="2">
        <v>44309</v>
      </c>
      <c r="C377" s="2">
        <v>44312</v>
      </c>
      <c r="D377" s="3" t="s">
        <v>27</v>
      </c>
      <c r="E377" t="s">
        <v>168</v>
      </c>
      <c r="F377" t="s">
        <v>347</v>
      </c>
      <c r="G377">
        <v>200</v>
      </c>
      <c r="H377">
        <v>600</v>
      </c>
      <c r="I377">
        <v>3</v>
      </c>
      <c r="J377" s="7">
        <v>2652.1333333299999</v>
      </c>
      <c r="K377" s="5">
        <v>1591279.999998</v>
      </c>
      <c r="L377" s="4">
        <v>2622.6166666699901</v>
      </c>
      <c r="M377" s="4">
        <v>-17709.999996005899</v>
      </c>
      <c r="N377" s="6">
        <v>427.25474999999921</v>
      </c>
      <c r="O377" s="6">
        <v>-18137.2547460059</v>
      </c>
      <c r="P377" s="5">
        <v>1573570.000001994</v>
      </c>
      <c r="Q377" s="5" t="s">
        <v>93</v>
      </c>
      <c r="R377">
        <v>3</v>
      </c>
      <c r="S377">
        <v>2</v>
      </c>
      <c r="T377">
        <v>2</v>
      </c>
      <c r="U377">
        <v>0</v>
      </c>
      <c r="V377">
        <v>900</v>
      </c>
      <c r="W377">
        <v>300</v>
      </c>
      <c r="X377">
        <v>124000</v>
      </c>
      <c r="Y377">
        <v>92500</v>
      </c>
      <c r="Z377" s="7">
        <v>3000000</v>
      </c>
      <c r="AA377">
        <v>2</v>
      </c>
    </row>
    <row r="378" spans="1:27" x14ac:dyDescent="0.45">
      <c r="A378">
        <v>5</v>
      </c>
      <c r="B378" s="2">
        <v>44309</v>
      </c>
      <c r="C378" s="2">
        <v>44312</v>
      </c>
      <c r="D378" s="3" t="s">
        <v>27</v>
      </c>
      <c r="E378" t="s">
        <v>39</v>
      </c>
      <c r="F378" t="s">
        <v>269</v>
      </c>
      <c r="G378">
        <v>750</v>
      </c>
      <c r="H378">
        <v>1500</v>
      </c>
      <c r="I378">
        <v>2</v>
      </c>
      <c r="J378" s="7">
        <v>1186.45</v>
      </c>
      <c r="K378" s="5">
        <v>1779675</v>
      </c>
      <c r="L378" s="4">
        <v>1197.05</v>
      </c>
      <c r="M378" s="4">
        <v>15899.999999999864</v>
      </c>
      <c r="N378" s="6">
        <v>482.65875</v>
      </c>
      <c r="O378" s="6">
        <v>15417.341249999863</v>
      </c>
      <c r="P378" s="5">
        <v>1795575</v>
      </c>
      <c r="Q378" s="5" t="s">
        <v>93</v>
      </c>
      <c r="R378">
        <v>1</v>
      </c>
      <c r="S378">
        <v>0</v>
      </c>
      <c r="T378">
        <v>1</v>
      </c>
      <c r="U378">
        <v>0</v>
      </c>
      <c r="V378">
        <v>900</v>
      </c>
      <c r="W378">
        <v>300</v>
      </c>
      <c r="X378">
        <v>122500</v>
      </c>
      <c r="Y378">
        <v>92500</v>
      </c>
      <c r="Z378" s="7">
        <v>3000000</v>
      </c>
      <c r="AA378">
        <v>2</v>
      </c>
    </row>
    <row r="379" spans="1:27" x14ac:dyDescent="0.45">
      <c r="A379">
        <v>6</v>
      </c>
      <c r="B379" s="2">
        <v>44309</v>
      </c>
      <c r="C379" s="2">
        <v>44312</v>
      </c>
      <c r="D379" s="3" t="s">
        <v>27</v>
      </c>
      <c r="E379" t="s">
        <v>42</v>
      </c>
      <c r="F379" t="s">
        <v>287</v>
      </c>
      <c r="G379">
        <v>4000</v>
      </c>
      <c r="H379">
        <v>8000</v>
      </c>
      <c r="I379">
        <v>2</v>
      </c>
      <c r="J379" s="7">
        <v>211.45</v>
      </c>
      <c r="K379" s="5">
        <v>1691600</v>
      </c>
      <c r="L379" s="4">
        <v>210.2</v>
      </c>
      <c r="M379" s="4">
        <v>-10000</v>
      </c>
      <c r="N379" s="6">
        <v>455.38200000000001</v>
      </c>
      <c r="O379" s="6">
        <v>-10455.382</v>
      </c>
      <c r="P379" s="5">
        <v>1681600</v>
      </c>
      <c r="Q379" s="5" t="s">
        <v>93</v>
      </c>
      <c r="R379">
        <v>2</v>
      </c>
      <c r="S379">
        <v>1</v>
      </c>
      <c r="T379">
        <v>1</v>
      </c>
      <c r="U379">
        <v>0</v>
      </c>
      <c r="V379">
        <v>900</v>
      </c>
      <c r="W379">
        <v>300</v>
      </c>
      <c r="X379">
        <v>123000</v>
      </c>
      <c r="Y379">
        <v>92500</v>
      </c>
      <c r="Z379" s="7">
        <v>3000000</v>
      </c>
      <c r="AA379">
        <v>2</v>
      </c>
    </row>
    <row r="380" spans="1:27" x14ac:dyDescent="0.45">
      <c r="A380">
        <v>7</v>
      </c>
      <c r="B380" s="2">
        <v>44309</v>
      </c>
      <c r="C380" s="2">
        <v>44312</v>
      </c>
      <c r="D380" s="3" t="s">
        <v>27</v>
      </c>
      <c r="E380" t="s">
        <v>34</v>
      </c>
      <c r="F380" t="s">
        <v>286</v>
      </c>
      <c r="G380">
        <v>407</v>
      </c>
      <c r="H380">
        <v>1628</v>
      </c>
      <c r="I380">
        <v>4</v>
      </c>
      <c r="J380" s="7">
        <v>1111.2125000000001</v>
      </c>
      <c r="K380" s="5">
        <v>1809053.9500000002</v>
      </c>
      <c r="L380" s="4">
        <v>1161.4000000000001</v>
      </c>
      <c r="M380" s="4">
        <v>81705.25</v>
      </c>
      <c r="N380" s="6">
        <v>499.47477525000005</v>
      </c>
      <c r="O380" s="6">
        <v>81205.775224750003</v>
      </c>
      <c r="P380" s="5">
        <v>1890759.2000000002</v>
      </c>
      <c r="Q380" s="5" t="s">
        <v>93</v>
      </c>
      <c r="R380">
        <v>3</v>
      </c>
      <c r="S380">
        <v>2</v>
      </c>
      <c r="T380">
        <v>1</v>
      </c>
      <c r="U380">
        <v>0</v>
      </c>
      <c r="V380">
        <v>900</v>
      </c>
      <c r="W380">
        <v>300</v>
      </c>
      <c r="X380">
        <v>124000</v>
      </c>
      <c r="Y380">
        <v>92500</v>
      </c>
      <c r="Z380" s="7">
        <v>3000000</v>
      </c>
      <c r="AA380">
        <v>2</v>
      </c>
    </row>
    <row r="381" spans="1:27" x14ac:dyDescent="0.45">
      <c r="A381">
        <v>8</v>
      </c>
      <c r="B381" s="2">
        <v>44309</v>
      </c>
      <c r="C381" s="2">
        <v>44312</v>
      </c>
      <c r="D381" s="3" t="s">
        <v>27</v>
      </c>
      <c r="E381" t="s">
        <v>157</v>
      </c>
      <c r="F381" t="s">
        <v>318</v>
      </c>
      <c r="G381">
        <v>750</v>
      </c>
      <c r="H381">
        <v>1500</v>
      </c>
      <c r="I381">
        <v>2</v>
      </c>
      <c r="J381" s="7">
        <v>932.7</v>
      </c>
      <c r="K381" s="5">
        <v>1399050</v>
      </c>
      <c r="L381" s="4">
        <v>925.15</v>
      </c>
      <c r="M381" s="4">
        <v>-11325.000000000102</v>
      </c>
      <c r="N381" s="6">
        <v>376.21462500000001</v>
      </c>
      <c r="O381" s="6">
        <v>-11701.214625000102</v>
      </c>
      <c r="P381" s="5">
        <v>1387725</v>
      </c>
      <c r="Q381" s="5" t="s">
        <v>93</v>
      </c>
      <c r="R381">
        <v>2</v>
      </c>
      <c r="S381">
        <v>1</v>
      </c>
      <c r="T381">
        <v>1</v>
      </c>
      <c r="U381">
        <v>0</v>
      </c>
      <c r="V381">
        <v>900</v>
      </c>
      <c r="W381">
        <v>300</v>
      </c>
      <c r="X381">
        <v>123000</v>
      </c>
      <c r="Y381">
        <v>92500</v>
      </c>
      <c r="Z381" s="7">
        <v>3000000</v>
      </c>
      <c r="AA381">
        <v>2</v>
      </c>
    </row>
    <row r="382" spans="1:27" x14ac:dyDescent="0.45">
      <c r="A382">
        <v>9</v>
      </c>
      <c r="B382" s="2">
        <v>44309</v>
      </c>
      <c r="C382" s="2">
        <v>44312</v>
      </c>
      <c r="D382" s="3" t="s">
        <v>27</v>
      </c>
      <c r="E382" t="s">
        <v>55</v>
      </c>
      <c r="F382" t="s">
        <v>238</v>
      </c>
      <c r="G382">
        <v>800</v>
      </c>
      <c r="H382">
        <v>1600</v>
      </c>
      <c r="I382">
        <v>2</v>
      </c>
      <c r="J382" s="7">
        <v>1369.45</v>
      </c>
      <c r="K382" s="5">
        <v>2191120</v>
      </c>
      <c r="L382" s="4">
        <v>1356.65</v>
      </c>
      <c r="M382" s="4">
        <v>-20479.999999999927</v>
      </c>
      <c r="N382" s="6">
        <v>588.83759999999995</v>
      </c>
      <c r="O382" s="6">
        <v>-21068.837599999926</v>
      </c>
      <c r="P382" s="5">
        <v>2170640</v>
      </c>
      <c r="Q382" s="5" t="s">
        <v>93</v>
      </c>
      <c r="R382">
        <v>2</v>
      </c>
      <c r="S382">
        <v>1</v>
      </c>
      <c r="T382">
        <v>1</v>
      </c>
      <c r="U382">
        <v>0</v>
      </c>
      <c r="V382">
        <v>900</v>
      </c>
      <c r="W382">
        <v>300</v>
      </c>
      <c r="X382">
        <v>123000</v>
      </c>
      <c r="Y382">
        <v>92500</v>
      </c>
      <c r="Z382" s="7">
        <v>3000000</v>
      </c>
      <c r="AA382">
        <v>2</v>
      </c>
    </row>
    <row r="383" spans="1:27" x14ac:dyDescent="0.45">
      <c r="A383">
        <v>10</v>
      </c>
      <c r="B383" s="2">
        <v>44309</v>
      </c>
      <c r="C383" s="2">
        <v>44312</v>
      </c>
      <c r="D383" s="3" t="s">
        <v>27</v>
      </c>
      <c r="E383" t="s">
        <v>163</v>
      </c>
      <c r="F383" t="s">
        <v>342</v>
      </c>
      <c r="G383">
        <v>725</v>
      </c>
      <c r="H383">
        <v>2175</v>
      </c>
      <c r="I383">
        <v>3</v>
      </c>
      <c r="J383" s="7">
        <v>776.7</v>
      </c>
      <c r="K383" s="5">
        <v>1689322.5</v>
      </c>
      <c r="L383" s="4">
        <v>772.66666666999902</v>
      </c>
      <c r="M383" s="4">
        <v>-8772.4999927522367</v>
      </c>
      <c r="N383" s="6">
        <v>454.93278750097841</v>
      </c>
      <c r="O383" s="6">
        <v>-9227.4327802532152</v>
      </c>
      <c r="P383" s="5">
        <v>1680550.0000072478</v>
      </c>
      <c r="Q383" s="5" t="s">
        <v>93</v>
      </c>
      <c r="R383">
        <v>2</v>
      </c>
      <c r="S383">
        <v>2</v>
      </c>
      <c r="T383">
        <v>2</v>
      </c>
      <c r="U383">
        <v>0</v>
      </c>
      <c r="V383">
        <v>900</v>
      </c>
      <c r="W383">
        <v>300</v>
      </c>
      <c r="X383">
        <v>123500</v>
      </c>
      <c r="Y383">
        <v>92500</v>
      </c>
      <c r="Z383" s="7">
        <v>3000000</v>
      </c>
      <c r="AA383">
        <v>2</v>
      </c>
    </row>
    <row r="384" spans="1:27" x14ac:dyDescent="0.45">
      <c r="A384">
        <v>1</v>
      </c>
      <c r="B384" s="2">
        <v>44312</v>
      </c>
      <c r="C384" s="2">
        <v>44313</v>
      </c>
      <c r="D384" s="3" t="s">
        <v>27</v>
      </c>
      <c r="E384" t="s">
        <v>170</v>
      </c>
      <c r="F384" t="s">
        <v>348</v>
      </c>
      <c r="G384">
        <v>325</v>
      </c>
      <c r="H384">
        <v>975</v>
      </c>
      <c r="I384">
        <v>3</v>
      </c>
      <c r="J384" s="7">
        <v>1784.35</v>
      </c>
      <c r="K384" s="5">
        <v>1739741.25</v>
      </c>
      <c r="L384" s="4">
        <v>1728.2</v>
      </c>
      <c r="M384" s="4">
        <v>-54746.249999999869</v>
      </c>
      <c r="N384" s="6">
        <v>462.33939375</v>
      </c>
      <c r="O384" s="6">
        <v>-55208.589393749869</v>
      </c>
      <c r="P384" s="5">
        <v>1684995</v>
      </c>
      <c r="Q384" s="5" t="s">
        <v>93</v>
      </c>
      <c r="R384">
        <v>1</v>
      </c>
      <c r="S384">
        <v>0</v>
      </c>
      <c r="T384">
        <v>2</v>
      </c>
      <c r="U384">
        <v>0</v>
      </c>
      <c r="V384">
        <v>900</v>
      </c>
      <c r="W384">
        <v>300</v>
      </c>
      <c r="X384">
        <v>102500</v>
      </c>
      <c r="Y384">
        <v>92500</v>
      </c>
      <c r="Z384" s="7">
        <v>3000000</v>
      </c>
      <c r="AA384">
        <v>2</v>
      </c>
    </row>
    <row r="385" spans="1:27" x14ac:dyDescent="0.45">
      <c r="A385">
        <v>1</v>
      </c>
      <c r="B385" s="2">
        <v>44313</v>
      </c>
      <c r="C385" s="2">
        <v>44314</v>
      </c>
      <c r="D385" s="3" t="s">
        <v>27</v>
      </c>
      <c r="E385" t="s">
        <v>155</v>
      </c>
      <c r="F385" t="s">
        <v>334</v>
      </c>
      <c r="G385">
        <v>425</v>
      </c>
      <c r="H385">
        <v>1275</v>
      </c>
      <c r="I385">
        <v>3</v>
      </c>
      <c r="J385" s="7">
        <v>1539.3</v>
      </c>
      <c r="K385" s="5">
        <v>1962607.5</v>
      </c>
      <c r="L385" s="4">
        <v>1567.85</v>
      </c>
      <c r="M385" s="4">
        <v>36401.249999999942</v>
      </c>
      <c r="N385" s="6">
        <v>534.81819374999998</v>
      </c>
      <c r="O385" s="6">
        <v>35866.431806249944</v>
      </c>
      <c r="P385" s="5">
        <v>1999008.75</v>
      </c>
      <c r="Q385" s="5" t="s">
        <v>93</v>
      </c>
      <c r="R385">
        <v>1</v>
      </c>
      <c r="S385">
        <v>0</v>
      </c>
      <c r="T385">
        <v>2</v>
      </c>
      <c r="U385">
        <v>0</v>
      </c>
      <c r="V385">
        <v>900</v>
      </c>
      <c r="W385">
        <v>300</v>
      </c>
      <c r="X385">
        <v>122500</v>
      </c>
      <c r="Y385">
        <v>92500</v>
      </c>
      <c r="Z385" s="7">
        <v>3000000</v>
      </c>
      <c r="AA385">
        <v>2</v>
      </c>
    </row>
    <row r="386" spans="1:27" x14ac:dyDescent="0.45">
      <c r="A386">
        <v>2</v>
      </c>
      <c r="B386" s="2">
        <v>44313</v>
      </c>
      <c r="C386" s="2">
        <v>44314</v>
      </c>
      <c r="D386" s="3" t="s">
        <v>27</v>
      </c>
      <c r="E386" t="s">
        <v>47</v>
      </c>
      <c r="F386" t="s">
        <v>319</v>
      </c>
      <c r="G386">
        <v>21000</v>
      </c>
      <c r="H386">
        <v>42000</v>
      </c>
      <c r="I386">
        <v>2</v>
      </c>
      <c r="J386" s="7">
        <v>47.65</v>
      </c>
      <c r="K386" s="5">
        <v>2001300</v>
      </c>
      <c r="L386" s="4">
        <v>48.4</v>
      </c>
      <c r="M386" s="4">
        <v>31500</v>
      </c>
      <c r="N386" s="6">
        <v>544.60350000000005</v>
      </c>
      <c r="O386" s="6">
        <v>30955.396499999999</v>
      </c>
      <c r="P386" s="5">
        <v>2032800</v>
      </c>
      <c r="Q386" s="5" t="s">
        <v>93</v>
      </c>
      <c r="R386">
        <v>1</v>
      </c>
      <c r="S386">
        <v>0</v>
      </c>
      <c r="T386">
        <v>1</v>
      </c>
      <c r="U386">
        <v>0</v>
      </c>
      <c r="V386">
        <v>900</v>
      </c>
      <c r="W386">
        <v>300</v>
      </c>
      <c r="X386">
        <v>122500</v>
      </c>
      <c r="Y386">
        <v>92500</v>
      </c>
      <c r="Z386" s="7">
        <v>3000000</v>
      </c>
      <c r="AA386">
        <v>2</v>
      </c>
    </row>
    <row r="387" spans="1:27" x14ac:dyDescent="0.45">
      <c r="A387">
        <v>3</v>
      </c>
      <c r="B387" s="2">
        <v>44313</v>
      </c>
      <c r="C387" s="2">
        <v>44314</v>
      </c>
      <c r="D387" s="3" t="s">
        <v>27</v>
      </c>
      <c r="E387" t="s">
        <v>124</v>
      </c>
      <c r="F387" t="s">
        <v>288</v>
      </c>
      <c r="G387">
        <v>5400</v>
      </c>
      <c r="H387">
        <v>10800</v>
      </c>
      <c r="I387">
        <v>2</v>
      </c>
      <c r="J387" s="7">
        <v>140.25</v>
      </c>
      <c r="K387" s="5">
        <v>1514700</v>
      </c>
      <c r="L387" s="4">
        <v>141.6</v>
      </c>
      <c r="M387" s="4">
        <v>14579.999999999938</v>
      </c>
      <c r="N387" s="6">
        <v>410.93729999999999</v>
      </c>
      <c r="O387" s="6">
        <v>14169.062699999939</v>
      </c>
      <c r="P387" s="5">
        <v>1529280</v>
      </c>
      <c r="Q387" s="5" t="s">
        <v>93</v>
      </c>
      <c r="R387">
        <v>1</v>
      </c>
      <c r="S387">
        <v>0</v>
      </c>
      <c r="T387">
        <v>1</v>
      </c>
      <c r="U387">
        <v>0</v>
      </c>
      <c r="V387">
        <v>900</v>
      </c>
      <c r="W387">
        <v>300</v>
      </c>
      <c r="X387">
        <v>122500</v>
      </c>
      <c r="Y387">
        <v>92500</v>
      </c>
      <c r="Z387" s="7">
        <v>3000000</v>
      </c>
      <c r="AA387">
        <v>2</v>
      </c>
    </row>
    <row r="388" spans="1:27" x14ac:dyDescent="0.45">
      <c r="A388">
        <v>4</v>
      </c>
      <c r="B388" s="2">
        <v>44313</v>
      </c>
      <c r="C388" s="2">
        <v>44314</v>
      </c>
      <c r="D388" s="3" t="s">
        <v>27</v>
      </c>
      <c r="E388" t="s">
        <v>160</v>
      </c>
      <c r="F388" t="s">
        <v>338</v>
      </c>
      <c r="G388">
        <v>500</v>
      </c>
      <c r="H388">
        <v>1000</v>
      </c>
      <c r="I388">
        <v>2</v>
      </c>
      <c r="J388" s="7">
        <v>1733.45</v>
      </c>
      <c r="K388" s="5">
        <v>1733450</v>
      </c>
      <c r="L388" s="4">
        <v>1811.425</v>
      </c>
      <c r="M388" s="4">
        <v>77974.999999999913</v>
      </c>
      <c r="N388" s="6">
        <v>478.55812500000002</v>
      </c>
      <c r="O388" s="6">
        <v>77496.441874999917</v>
      </c>
      <c r="P388" s="5">
        <v>1811425</v>
      </c>
      <c r="Q388" s="5" t="s">
        <v>93</v>
      </c>
      <c r="R388">
        <v>1</v>
      </c>
      <c r="S388">
        <v>0</v>
      </c>
      <c r="T388">
        <v>2</v>
      </c>
      <c r="U388">
        <v>0</v>
      </c>
      <c r="V388">
        <v>900</v>
      </c>
      <c r="W388">
        <v>300</v>
      </c>
      <c r="X388">
        <v>122500</v>
      </c>
      <c r="Y388">
        <v>92500</v>
      </c>
      <c r="Z388" s="7">
        <v>3000000</v>
      </c>
      <c r="AA388">
        <v>2</v>
      </c>
    </row>
    <row r="389" spans="1:27" x14ac:dyDescent="0.45">
      <c r="A389">
        <v>5</v>
      </c>
      <c r="B389" s="2">
        <v>44313</v>
      </c>
      <c r="C389" s="2">
        <v>44314</v>
      </c>
      <c r="D389" s="3" t="s">
        <v>27</v>
      </c>
      <c r="E389" t="s">
        <v>84</v>
      </c>
      <c r="F389" t="s">
        <v>260</v>
      </c>
      <c r="G389">
        <v>4300</v>
      </c>
      <c r="H389">
        <v>4300</v>
      </c>
      <c r="I389">
        <v>1</v>
      </c>
      <c r="J389" s="7">
        <v>368.25</v>
      </c>
      <c r="K389" s="5">
        <v>1583475</v>
      </c>
      <c r="L389" s="4">
        <v>362.2</v>
      </c>
      <c r="M389" s="4">
        <v>-26015.000000000047</v>
      </c>
      <c r="N389" s="6">
        <v>424.02622500000001</v>
      </c>
      <c r="O389" s="6">
        <v>-26439.026225000049</v>
      </c>
      <c r="P389" s="5">
        <v>1557460</v>
      </c>
      <c r="Q389" s="5" t="s">
        <v>93</v>
      </c>
      <c r="R389">
        <v>1</v>
      </c>
      <c r="S389">
        <v>0</v>
      </c>
      <c r="T389">
        <v>2</v>
      </c>
      <c r="U389">
        <v>0</v>
      </c>
      <c r="V389">
        <v>900</v>
      </c>
      <c r="W389">
        <v>300</v>
      </c>
      <c r="X389">
        <v>122500</v>
      </c>
      <c r="Y389">
        <v>92500</v>
      </c>
      <c r="Z389" s="7">
        <v>3000000</v>
      </c>
      <c r="AA389">
        <v>2</v>
      </c>
    </row>
    <row r="390" spans="1:27" x14ac:dyDescent="0.45">
      <c r="A390">
        <v>6</v>
      </c>
      <c r="B390" s="2">
        <v>44313</v>
      </c>
      <c r="C390" s="2">
        <v>44314</v>
      </c>
      <c r="D390" s="3" t="s">
        <v>27</v>
      </c>
      <c r="E390" t="s">
        <v>46</v>
      </c>
      <c r="F390" t="s">
        <v>224</v>
      </c>
      <c r="G390">
        <v>17000</v>
      </c>
      <c r="H390">
        <v>34000</v>
      </c>
      <c r="I390">
        <v>2</v>
      </c>
      <c r="J390" s="7">
        <v>61.35</v>
      </c>
      <c r="K390" s="5">
        <v>2085900</v>
      </c>
      <c r="L390" s="4">
        <v>60.625</v>
      </c>
      <c r="M390" s="4">
        <v>-24650.000000000047</v>
      </c>
      <c r="N390" s="6">
        <v>559.86525000000006</v>
      </c>
      <c r="O390" s="6">
        <v>-25209.865250000046</v>
      </c>
      <c r="P390" s="5">
        <v>2061250</v>
      </c>
      <c r="Q390" s="5" t="s">
        <v>93</v>
      </c>
      <c r="R390">
        <v>1</v>
      </c>
      <c r="S390">
        <v>0</v>
      </c>
      <c r="T390">
        <v>2</v>
      </c>
      <c r="U390">
        <v>0</v>
      </c>
      <c r="V390">
        <v>900</v>
      </c>
      <c r="W390">
        <v>300</v>
      </c>
      <c r="X390">
        <v>122500</v>
      </c>
      <c r="Y390">
        <v>92500</v>
      </c>
      <c r="Z390" s="7">
        <v>3000000</v>
      </c>
      <c r="AA390">
        <v>2</v>
      </c>
    </row>
    <row r="391" spans="1:27" x14ac:dyDescent="0.45">
      <c r="A391">
        <v>7</v>
      </c>
      <c r="B391" s="2">
        <v>44313</v>
      </c>
      <c r="C391" s="2">
        <v>44314</v>
      </c>
      <c r="D391" s="3" t="s">
        <v>27</v>
      </c>
      <c r="E391" t="s">
        <v>171</v>
      </c>
      <c r="F391" t="s">
        <v>349</v>
      </c>
      <c r="G391">
        <v>225</v>
      </c>
      <c r="H391">
        <v>450</v>
      </c>
      <c r="I391">
        <v>2</v>
      </c>
      <c r="J391" s="7">
        <v>3396.75</v>
      </c>
      <c r="K391" s="5">
        <v>1528537.5</v>
      </c>
      <c r="L391" s="4">
        <v>3420.1</v>
      </c>
      <c r="M391" s="4">
        <v>10507.49999999996</v>
      </c>
      <c r="N391" s="6">
        <v>414.12363750000003</v>
      </c>
      <c r="O391" s="6">
        <v>10093.376362499959</v>
      </c>
      <c r="P391" s="5">
        <v>1539045</v>
      </c>
      <c r="Q391" s="5" t="s">
        <v>93</v>
      </c>
      <c r="R391">
        <v>2</v>
      </c>
      <c r="S391">
        <v>1</v>
      </c>
      <c r="T391">
        <v>1</v>
      </c>
      <c r="U391">
        <v>0</v>
      </c>
      <c r="V391">
        <v>900</v>
      </c>
      <c r="W391">
        <v>300</v>
      </c>
      <c r="X391">
        <v>123000</v>
      </c>
      <c r="Y391">
        <v>92500</v>
      </c>
      <c r="Z391" s="7">
        <v>3000000</v>
      </c>
      <c r="AA391">
        <v>2</v>
      </c>
    </row>
    <row r="392" spans="1:27" x14ac:dyDescent="0.45">
      <c r="A392">
        <v>1</v>
      </c>
      <c r="B392" s="2">
        <v>44319</v>
      </c>
      <c r="C392" s="2">
        <v>44320</v>
      </c>
      <c r="D392" s="3" t="s">
        <v>27</v>
      </c>
      <c r="E392" t="s">
        <v>113</v>
      </c>
      <c r="F392" t="s">
        <v>268</v>
      </c>
      <c r="G392">
        <v>2500</v>
      </c>
      <c r="H392">
        <v>7500</v>
      </c>
      <c r="I392">
        <v>3</v>
      </c>
      <c r="J392" s="7">
        <v>221.9</v>
      </c>
      <c r="K392" s="5">
        <v>1664250</v>
      </c>
      <c r="L392" s="4">
        <v>226.15</v>
      </c>
      <c r="M392" s="4">
        <v>31875</v>
      </c>
      <c r="N392" s="6">
        <v>453.65062499999999</v>
      </c>
      <c r="O392" s="6">
        <v>31421.349375000002</v>
      </c>
      <c r="P392" s="5">
        <v>1696125</v>
      </c>
      <c r="Q392" s="5" t="s">
        <v>93</v>
      </c>
      <c r="R392">
        <v>1</v>
      </c>
      <c r="S392">
        <v>0</v>
      </c>
      <c r="T392">
        <v>1</v>
      </c>
      <c r="U392">
        <v>0</v>
      </c>
      <c r="V392">
        <v>900</v>
      </c>
      <c r="W392">
        <v>300</v>
      </c>
      <c r="X392">
        <v>102500</v>
      </c>
      <c r="Y392">
        <v>92500</v>
      </c>
      <c r="Z392" s="7">
        <v>3000000</v>
      </c>
      <c r="AA392">
        <v>2</v>
      </c>
    </row>
    <row r="393" spans="1:27" x14ac:dyDescent="0.45">
      <c r="A393">
        <v>2</v>
      </c>
      <c r="B393" s="2">
        <v>44319</v>
      </c>
      <c r="C393" s="2">
        <v>44320</v>
      </c>
      <c r="D393" s="3" t="s">
        <v>27</v>
      </c>
      <c r="E393" t="s">
        <v>47</v>
      </c>
      <c r="F393" t="s">
        <v>319</v>
      </c>
      <c r="G393">
        <v>10500</v>
      </c>
      <c r="H393">
        <v>31500</v>
      </c>
      <c r="I393">
        <v>3</v>
      </c>
      <c r="J393" s="7">
        <v>49.8</v>
      </c>
      <c r="K393" s="5">
        <v>1568700</v>
      </c>
      <c r="L393" s="4">
        <v>54.35</v>
      </c>
      <c r="M393" s="4">
        <v>143325.00000000015</v>
      </c>
      <c r="N393" s="6">
        <v>442.897875</v>
      </c>
      <c r="O393" s="6">
        <v>142882.10212500015</v>
      </c>
      <c r="P393" s="5">
        <v>1712025</v>
      </c>
      <c r="Q393" s="5" t="s">
        <v>93</v>
      </c>
      <c r="R393">
        <v>1</v>
      </c>
      <c r="S393">
        <v>0</v>
      </c>
      <c r="T393">
        <v>1</v>
      </c>
      <c r="U393">
        <v>0</v>
      </c>
      <c r="V393">
        <v>900</v>
      </c>
      <c r="W393">
        <v>300</v>
      </c>
      <c r="X393">
        <v>102500</v>
      </c>
      <c r="Y393">
        <v>92500</v>
      </c>
      <c r="Z393" s="7">
        <v>3000000</v>
      </c>
      <c r="AA393">
        <v>2</v>
      </c>
    </row>
    <row r="394" spans="1:27" x14ac:dyDescent="0.45">
      <c r="A394">
        <v>3</v>
      </c>
      <c r="B394" s="2">
        <v>44319</v>
      </c>
      <c r="C394" s="2">
        <v>44320</v>
      </c>
      <c r="D394" s="3" t="s">
        <v>27</v>
      </c>
      <c r="E394" t="s">
        <v>30</v>
      </c>
      <c r="F394" t="s">
        <v>225</v>
      </c>
      <c r="G394">
        <v>3600</v>
      </c>
      <c r="H394">
        <v>10800</v>
      </c>
      <c r="I394">
        <v>3</v>
      </c>
      <c r="J394" s="7">
        <v>184.7</v>
      </c>
      <c r="K394" s="5">
        <v>1994759.9999999998</v>
      </c>
      <c r="L394" s="4">
        <v>183.9</v>
      </c>
      <c r="M394" s="4">
        <v>-8639.9999999998163</v>
      </c>
      <c r="N394" s="6">
        <v>537.41880000000003</v>
      </c>
      <c r="O394" s="6">
        <v>-9177.4187999998157</v>
      </c>
      <c r="P394" s="5">
        <v>1986120</v>
      </c>
      <c r="Q394" s="5" t="s">
        <v>93</v>
      </c>
      <c r="R394">
        <v>1</v>
      </c>
      <c r="S394">
        <v>0</v>
      </c>
      <c r="T394">
        <v>1</v>
      </c>
      <c r="U394">
        <v>0</v>
      </c>
      <c r="V394">
        <v>900</v>
      </c>
      <c r="W394">
        <v>300</v>
      </c>
      <c r="X394">
        <v>102500</v>
      </c>
      <c r="Y394">
        <v>92500</v>
      </c>
      <c r="Z394" s="7">
        <v>3000000</v>
      </c>
      <c r="AA394">
        <v>2</v>
      </c>
    </row>
    <row r="395" spans="1:27" x14ac:dyDescent="0.45">
      <c r="A395">
        <v>4</v>
      </c>
      <c r="B395" s="2">
        <v>44319</v>
      </c>
      <c r="C395" s="2">
        <v>44320</v>
      </c>
      <c r="D395" s="3" t="s">
        <v>27</v>
      </c>
      <c r="E395" t="s">
        <v>121</v>
      </c>
      <c r="F395" t="s">
        <v>283</v>
      </c>
      <c r="G395">
        <v>2000</v>
      </c>
      <c r="H395">
        <v>4000</v>
      </c>
      <c r="I395">
        <v>2</v>
      </c>
      <c r="J395" s="7">
        <v>449.65</v>
      </c>
      <c r="K395" s="5">
        <v>1798600</v>
      </c>
      <c r="L395" s="4">
        <v>447.02499999999998</v>
      </c>
      <c r="M395" s="4">
        <v>-10500</v>
      </c>
      <c r="N395" s="6">
        <v>484.2045</v>
      </c>
      <c r="O395" s="6">
        <v>-10984.2045</v>
      </c>
      <c r="P395" s="5">
        <v>1788100</v>
      </c>
      <c r="Q395" s="5" t="s">
        <v>93</v>
      </c>
      <c r="R395">
        <v>2</v>
      </c>
      <c r="S395">
        <v>1</v>
      </c>
      <c r="T395">
        <v>2</v>
      </c>
      <c r="U395">
        <v>0</v>
      </c>
      <c r="V395">
        <v>900</v>
      </c>
      <c r="W395">
        <v>300</v>
      </c>
      <c r="X395">
        <v>103000</v>
      </c>
      <c r="Y395">
        <v>92500</v>
      </c>
      <c r="Z395" s="7">
        <v>3000000</v>
      </c>
      <c r="AA395">
        <v>2</v>
      </c>
    </row>
    <row r="396" spans="1:27" x14ac:dyDescent="0.45">
      <c r="A396">
        <v>5</v>
      </c>
      <c r="B396" s="2">
        <v>44319</v>
      </c>
      <c r="C396" s="2">
        <v>44320</v>
      </c>
      <c r="D396" s="3" t="s">
        <v>27</v>
      </c>
      <c r="E396" t="s">
        <v>46</v>
      </c>
      <c r="F396" t="s">
        <v>224</v>
      </c>
      <c r="G396">
        <v>17000</v>
      </c>
      <c r="H396">
        <v>34000</v>
      </c>
      <c r="I396">
        <v>2</v>
      </c>
      <c r="J396" s="7">
        <v>67.2</v>
      </c>
      <c r="K396" s="5">
        <v>2284800</v>
      </c>
      <c r="L396" s="4">
        <v>69.55</v>
      </c>
      <c r="M396" s="4">
        <v>79899.999999999811</v>
      </c>
      <c r="N396" s="6">
        <v>627.6825</v>
      </c>
      <c r="O396" s="6">
        <v>79272.317499999815</v>
      </c>
      <c r="P396" s="5">
        <v>2364700</v>
      </c>
      <c r="Q396" s="5" t="s">
        <v>93</v>
      </c>
      <c r="R396">
        <v>2</v>
      </c>
      <c r="S396">
        <v>2</v>
      </c>
      <c r="T396">
        <v>1</v>
      </c>
      <c r="U396">
        <v>0</v>
      </c>
      <c r="V396">
        <v>900</v>
      </c>
      <c r="W396">
        <v>300</v>
      </c>
      <c r="X396">
        <v>103500</v>
      </c>
      <c r="Y396">
        <v>92500</v>
      </c>
      <c r="Z396" s="7">
        <v>3000000</v>
      </c>
      <c r="AA396">
        <v>2</v>
      </c>
    </row>
    <row r="397" spans="1:27" x14ac:dyDescent="0.45">
      <c r="A397">
        <v>6</v>
      </c>
      <c r="B397" s="2">
        <v>44319</v>
      </c>
      <c r="C397" s="2">
        <v>44320</v>
      </c>
      <c r="D397" s="3" t="s">
        <v>27</v>
      </c>
      <c r="E397" t="s">
        <v>72</v>
      </c>
      <c r="F397" t="s">
        <v>220</v>
      </c>
      <c r="G397">
        <v>9500</v>
      </c>
      <c r="H397">
        <v>19000</v>
      </c>
      <c r="I397">
        <v>2</v>
      </c>
      <c r="J397" s="7">
        <v>125.15</v>
      </c>
      <c r="K397" s="5">
        <v>2377850</v>
      </c>
      <c r="L397" s="4">
        <v>133.94999999999999</v>
      </c>
      <c r="M397" s="4">
        <v>167199.99999999968</v>
      </c>
      <c r="N397" s="6">
        <v>664.5915</v>
      </c>
      <c r="O397" s="6">
        <v>166535.40849999967</v>
      </c>
      <c r="P397" s="5">
        <v>2545050</v>
      </c>
      <c r="Q397" s="5" t="s">
        <v>93</v>
      </c>
      <c r="R397">
        <v>2</v>
      </c>
      <c r="S397">
        <v>2</v>
      </c>
      <c r="T397">
        <v>1</v>
      </c>
      <c r="U397">
        <v>0</v>
      </c>
      <c r="V397">
        <v>900</v>
      </c>
      <c r="W397">
        <v>300</v>
      </c>
      <c r="X397">
        <v>103500</v>
      </c>
      <c r="Y397">
        <v>92500</v>
      </c>
      <c r="Z397" s="7">
        <v>3000000</v>
      </c>
      <c r="AA397">
        <v>2</v>
      </c>
    </row>
    <row r="398" spans="1:27" x14ac:dyDescent="0.45">
      <c r="A398">
        <v>7</v>
      </c>
      <c r="B398" s="2">
        <v>44319</v>
      </c>
      <c r="C398" s="2">
        <v>44320</v>
      </c>
      <c r="D398" s="3" t="s">
        <v>27</v>
      </c>
      <c r="E398" t="s">
        <v>157</v>
      </c>
      <c r="F398" t="s">
        <v>318</v>
      </c>
      <c r="G398">
        <v>750</v>
      </c>
      <c r="H398">
        <v>1500</v>
      </c>
      <c r="I398">
        <v>2</v>
      </c>
      <c r="J398" s="7">
        <v>964.65</v>
      </c>
      <c r="K398" s="5">
        <v>1446975</v>
      </c>
      <c r="L398" s="4">
        <v>979.65</v>
      </c>
      <c r="M398" s="4">
        <v>22500</v>
      </c>
      <c r="N398" s="6">
        <v>393.72075000000001</v>
      </c>
      <c r="O398" s="6">
        <v>22106.27925</v>
      </c>
      <c r="P398" s="5">
        <v>1469475</v>
      </c>
      <c r="Q398" s="5" t="s">
        <v>93</v>
      </c>
      <c r="R398">
        <v>3</v>
      </c>
      <c r="S398">
        <v>2</v>
      </c>
      <c r="T398">
        <v>1</v>
      </c>
      <c r="U398">
        <v>0</v>
      </c>
      <c r="V398">
        <v>900</v>
      </c>
      <c r="W398">
        <v>300</v>
      </c>
      <c r="X398">
        <v>104000</v>
      </c>
      <c r="Y398">
        <v>92500</v>
      </c>
      <c r="Z398" s="7">
        <v>3000000</v>
      </c>
      <c r="AA398">
        <v>2</v>
      </c>
    </row>
    <row r="399" spans="1:27" x14ac:dyDescent="0.45">
      <c r="A399">
        <v>1</v>
      </c>
      <c r="B399" s="2">
        <v>44320</v>
      </c>
      <c r="C399" s="2">
        <v>44321</v>
      </c>
      <c r="D399" s="3" t="s">
        <v>27</v>
      </c>
      <c r="E399" t="s">
        <v>59</v>
      </c>
      <c r="F399" t="s">
        <v>228</v>
      </c>
      <c r="G399">
        <v>11700</v>
      </c>
      <c r="H399">
        <v>23400</v>
      </c>
      <c r="I399">
        <v>2</v>
      </c>
      <c r="J399" s="7">
        <v>72.825000000000003</v>
      </c>
      <c r="K399" s="5">
        <v>1704105</v>
      </c>
      <c r="L399" s="4">
        <v>71.95</v>
      </c>
      <c r="M399" s="4">
        <v>-20475</v>
      </c>
      <c r="N399" s="6">
        <v>457.34422499999999</v>
      </c>
      <c r="O399" s="6">
        <v>-20932.344225000001</v>
      </c>
      <c r="P399" s="5">
        <v>1683630</v>
      </c>
      <c r="Q399" s="5" t="s">
        <v>93</v>
      </c>
      <c r="R399">
        <v>2</v>
      </c>
      <c r="S399">
        <v>1</v>
      </c>
      <c r="T399">
        <v>1</v>
      </c>
      <c r="U399">
        <v>0</v>
      </c>
      <c r="V399">
        <v>900</v>
      </c>
      <c r="W399">
        <v>300</v>
      </c>
      <c r="X399">
        <v>123000</v>
      </c>
      <c r="Y399">
        <v>92500</v>
      </c>
      <c r="Z399" s="7">
        <v>3000000</v>
      </c>
      <c r="AA399">
        <v>2</v>
      </c>
    </row>
    <row r="400" spans="1:27" x14ac:dyDescent="0.45">
      <c r="A400">
        <v>2</v>
      </c>
      <c r="B400" s="2">
        <v>44320</v>
      </c>
      <c r="C400" s="2">
        <v>44321</v>
      </c>
      <c r="D400" s="3" t="s">
        <v>27</v>
      </c>
      <c r="E400" t="s">
        <v>69</v>
      </c>
      <c r="F400" t="s">
        <v>285</v>
      </c>
      <c r="G400">
        <v>3800</v>
      </c>
      <c r="H400">
        <v>15200</v>
      </c>
      <c r="I400">
        <v>4</v>
      </c>
      <c r="J400" s="7">
        <v>136.5</v>
      </c>
      <c r="K400" s="5">
        <v>2074800</v>
      </c>
      <c r="L400" s="4">
        <v>134.44999999999999</v>
      </c>
      <c r="M400" s="4">
        <v>-31160.000000000175</v>
      </c>
      <c r="N400" s="6">
        <v>555.98940000000005</v>
      </c>
      <c r="O400" s="6">
        <v>-31715.989400000173</v>
      </c>
      <c r="P400" s="5">
        <v>2043639.9999999998</v>
      </c>
      <c r="Q400" s="5" t="s">
        <v>93</v>
      </c>
      <c r="R400">
        <v>1</v>
      </c>
      <c r="S400">
        <v>0</v>
      </c>
      <c r="T400">
        <v>1</v>
      </c>
      <c r="U400">
        <v>0</v>
      </c>
      <c r="V400">
        <v>900</v>
      </c>
      <c r="W400">
        <v>300</v>
      </c>
      <c r="X400">
        <v>122500</v>
      </c>
      <c r="Y400">
        <v>92500</v>
      </c>
      <c r="Z400" s="7">
        <v>3000000</v>
      </c>
      <c r="AA400">
        <v>2</v>
      </c>
    </row>
    <row r="401" spans="1:27" x14ac:dyDescent="0.45">
      <c r="A401">
        <v>3</v>
      </c>
      <c r="B401" s="2">
        <v>44320</v>
      </c>
      <c r="C401" s="2">
        <v>44321</v>
      </c>
      <c r="D401" s="3" t="s">
        <v>27</v>
      </c>
      <c r="E401" t="s">
        <v>92</v>
      </c>
      <c r="F401" t="s">
        <v>216</v>
      </c>
      <c r="G401">
        <v>1500</v>
      </c>
      <c r="H401">
        <v>3000</v>
      </c>
      <c r="I401">
        <v>2</v>
      </c>
      <c r="J401" s="7">
        <v>652.85</v>
      </c>
      <c r="K401" s="5">
        <v>1958550</v>
      </c>
      <c r="L401" s="4">
        <v>625.57500000000005</v>
      </c>
      <c r="M401" s="4">
        <v>-81824.999999999927</v>
      </c>
      <c r="N401" s="6">
        <v>517.76212499999997</v>
      </c>
      <c r="O401" s="6">
        <v>-82342.762124999921</v>
      </c>
      <c r="P401" s="5">
        <v>1876725.0000000002</v>
      </c>
      <c r="Q401" s="5" t="s">
        <v>93</v>
      </c>
      <c r="R401">
        <v>1</v>
      </c>
      <c r="S401">
        <v>0</v>
      </c>
      <c r="T401">
        <v>2</v>
      </c>
      <c r="U401">
        <v>0</v>
      </c>
      <c r="V401">
        <v>900</v>
      </c>
      <c r="W401">
        <v>300</v>
      </c>
      <c r="X401">
        <v>122500</v>
      </c>
      <c r="Y401">
        <v>92500</v>
      </c>
      <c r="Z401" s="7">
        <v>3000000</v>
      </c>
      <c r="AA401">
        <v>2</v>
      </c>
    </row>
    <row r="402" spans="1:27" x14ac:dyDescent="0.45">
      <c r="A402">
        <v>4</v>
      </c>
      <c r="B402" s="2">
        <v>44320</v>
      </c>
      <c r="C402" s="2">
        <v>44321</v>
      </c>
      <c r="D402" s="3" t="s">
        <v>27</v>
      </c>
      <c r="E402" t="s">
        <v>124</v>
      </c>
      <c r="F402" t="s">
        <v>288</v>
      </c>
      <c r="G402">
        <v>5400</v>
      </c>
      <c r="H402">
        <v>10800</v>
      </c>
      <c r="I402">
        <v>2</v>
      </c>
      <c r="J402" s="7">
        <v>148.375</v>
      </c>
      <c r="K402" s="5">
        <v>1602450</v>
      </c>
      <c r="L402" s="4">
        <v>144.69999999999999</v>
      </c>
      <c r="M402" s="4">
        <v>-39690.000000000124</v>
      </c>
      <c r="N402" s="6">
        <v>427.30335000000002</v>
      </c>
      <c r="O402" s="6">
        <v>-40117.303350000126</v>
      </c>
      <c r="P402" s="5">
        <v>1562759.9999999998</v>
      </c>
      <c r="Q402" s="5" t="s">
        <v>93</v>
      </c>
      <c r="R402">
        <v>1</v>
      </c>
      <c r="S402">
        <v>0</v>
      </c>
      <c r="T402">
        <v>1</v>
      </c>
      <c r="U402">
        <v>0</v>
      </c>
      <c r="V402">
        <v>900</v>
      </c>
      <c r="W402">
        <v>300</v>
      </c>
      <c r="X402">
        <v>122500</v>
      </c>
      <c r="Y402">
        <v>92500</v>
      </c>
      <c r="Z402" s="7">
        <v>3000000</v>
      </c>
      <c r="AA402">
        <v>2</v>
      </c>
    </row>
    <row r="403" spans="1:27" x14ac:dyDescent="0.45">
      <c r="A403">
        <v>5</v>
      </c>
      <c r="B403" s="2">
        <v>44320</v>
      </c>
      <c r="C403" s="2">
        <v>44321</v>
      </c>
      <c r="D403" s="3" t="s">
        <v>27</v>
      </c>
      <c r="E403" t="s">
        <v>114</v>
      </c>
      <c r="F403" t="s">
        <v>266</v>
      </c>
      <c r="G403">
        <v>6100</v>
      </c>
      <c r="H403">
        <v>12200</v>
      </c>
      <c r="I403">
        <v>2</v>
      </c>
      <c r="J403" s="7">
        <v>144.4</v>
      </c>
      <c r="K403" s="5">
        <v>1761680</v>
      </c>
      <c r="L403" s="4">
        <v>146.125</v>
      </c>
      <c r="M403" s="4">
        <v>21044.999999999931</v>
      </c>
      <c r="N403" s="6">
        <v>478.49467500000003</v>
      </c>
      <c r="O403" s="6">
        <v>20566.505324999929</v>
      </c>
      <c r="P403" s="5">
        <v>1782725</v>
      </c>
      <c r="Q403" s="5" t="s">
        <v>93</v>
      </c>
      <c r="R403">
        <v>1</v>
      </c>
      <c r="S403">
        <v>0</v>
      </c>
      <c r="T403">
        <v>2</v>
      </c>
      <c r="U403">
        <v>0</v>
      </c>
      <c r="V403">
        <v>900</v>
      </c>
      <c r="W403">
        <v>300</v>
      </c>
      <c r="X403">
        <v>122500</v>
      </c>
      <c r="Y403">
        <v>92500</v>
      </c>
      <c r="Z403" s="7">
        <v>3000000</v>
      </c>
      <c r="AA403">
        <v>2</v>
      </c>
    </row>
    <row r="404" spans="1:27" x14ac:dyDescent="0.45">
      <c r="A404">
        <v>6</v>
      </c>
      <c r="B404" s="2">
        <v>44320</v>
      </c>
      <c r="C404" s="2">
        <v>44321</v>
      </c>
      <c r="D404" s="3" t="s">
        <v>27</v>
      </c>
      <c r="E404" t="s">
        <v>81</v>
      </c>
      <c r="F404" t="s">
        <v>226</v>
      </c>
      <c r="G404">
        <v>9500</v>
      </c>
      <c r="H404">
        <v>28500</v>
      </c>
      <c r="I404">
        <v>3</v>
      </c>
      <c r="J404" s="7">
        <v>57.5</v>
      </c>
      <c r="K404" s="5">
        <v>1638750</v>
      </c>
      <c r="L404" s="4">
        <v>55.95</v>
      </c>
      <c r="M404" s="4">
        <v>-44174.99999999992</v>
      </c>
      <c r="N404" s="6">
        <v>436.498875</v>
      </c>
      <c r="O404" s="6">
        <v>-44611.498874999917</v>
      </c>
      <c r="P404" s="5">
        <v>1594575</v>
      </c>
      <c r="Q404" s="5" t="s">
        <v>93</v>
      </c>
      <c r="R404">
        <v>1</v>
      </c>
      <c r="S404">
        <v>0</v>
      </c>
      <c r="T404">
        <v>1</v>
      </c>
      <c r="U404">
        <v>0</v>
      </c>
      <c r="V404">
        <v>900</v>
      </c>
      <c r="W404">
        <v>300</v>
      </c>
      <c r="X404">
        <v>122500</v>
      </c>
      <c r="Y404">
        <v>92500</v>
      </c>
      <c r="Z404" s="7">
        <v>3000000</v>
      </c>
      <c r="AA404">
        <v>2</v>
      </c>
    </row>
    <row r="405" spans="1:27" x14ac:dyDescent="0.45">
      <c r="A405">
        <v>7</v>
      </c>
      <c r="B405" s="2">
        <v>44320</v>
      </c>
      <c r="C405" s="2">
        <v>44321</v>
      </c>
      <c r="D405" s="3" t="s">
        <v>27</v>
      </c>
      <c r="E405" t="s">
        <v>100</v>
      </c>
      <c r="F405" t="s">
        <v>230</v>
      </c>
      <c r="G405">
        <v>16000</v>
      </c>
      <c r="H405">
        <v>48000</v>
      </c>
      <c r="I405">
        <v>3</v>
      </c>
      <c r="J405" s="7">
        <v>38.700000000000003</v>
      </c>
      <c r="K405" s="5">
        <v>1857600.0000000002</v>
      </c>
      <c r="L405" s="4">
        <v>37.65</v>
      </c>
      <c r="M405" s="4">
        <v>-50400.000000000204</v>
      </c>
      <c r="N405" s="6">
        <v>494.74799999999999</v>
      </c>
      <c r="O405" s="6">
        <v>-50894.748000000203</v>
      </c>
      <c r="P405" s="5">
        <v>1807200</v>
      </c>
      <c r="Q405" s="5" t="s">
        <v>93</v>
      </c>
      <c r="R405">
        <v>1</v>
      </c>
      <c r="S405">
        <v>0</v>
      </c>
      <c r="T405">
        <v>2</v>
      </c>
      <c r="U405">
        <v>0</v>
      </c>
      <c r="V405">
        <v>900</v>
      </c>
      <c r="W405">
        <v>300</v>
      </c>
      <c r="X405">
        <v>122500</v>
      </c>
      <c r="Y405">
        <v>92500</v>
      </c>
      <c r="Z405" s="7">
        <v>3000000</v>
      </c>
      <c r="AA405">
        <v>2</v>
      </c>
    </row>
    <row r="406" spans="1:27" x14ac:dyDescent="0.45">
      <c r="A406">
        <v>1</v>
      </c>
      <c r="B406" s="2">
        <v>44321</v>
      </c>
      <c r="C406" s="2">
        <v>44322</v>
      </c>
      <c r="D406" s="3" t="s">
        <v>27</v>
      </c>
      <c r="E406" t="s">
        <v>173</v>
      </c>
      <c r="F406" t="s">
        <v>352</v>
      </c>
      <c r="G406">
        <v>200</v>
      </c>
      <c r="H406">
        <v>600</v>
      </c>
      <c r="I406">
        <v>3</v>
      </c>
      <c r="J406" s="7">
        <v>2941.9</v>
      </c>
      <c r="K406" s="5">
        <v>1765140</v>
      </c>
      <c r="L406" s="4">
        <v>2865.46666667</v>
      </c>
      <c r="M406" s="4">
        <v>-45859.999998000058</v>
      </c>
      <c r="N406" s="6">
        <v>470.39670000027002</v>
      </c>
      <c r="O406" s="6">
        <v>-46330.396698000324</v>
      </c>
      <c r="P406" s="5">
        <v>1719280.000002</v>
      </c>
      <c r="Q406" s="5" t="s">
        <v>93</v>
      </c>
      <c r="R406">
        <v>2</v>
      </c>
      <c r="S406">
        <v>1</v>
      </c>
      <c r="T406">
        <v>2</v>
      </c>
      <c r="U406">
        <v>0</v>
      </c>
      <c r="V406">
        <v>900</v>
      </c>
      <c r="W406">
        <v>300</v>
      </c>
      <c r="X406">
        <v>123000</v>
      </c>
      <c r="Y406">
        <v>92500</v>
      </c>
      <c r="Z406" s="7">
        <v>3000000</v>
      </c>
      <c r="AA406">
        <v>2</v>
      </c>
    </row>
    <row r="407" spans="1:27" x14ac:dyDescent="0.45">
      <c r="A407">
        <v>2</v>
      </c>
      <c r="B407" s="2">
        <v>44321</v>
      </c>
      <c r="C407" s="2">
        <v>44322</v>
      </c>
      <c r="D407" s="3" t="s">
        <v>27</v>
      </c>
      <c r="E407" t="s">
        <v>57</v>
      </c>
      <c r="F407" t="s">
        <v>272</v>
      </c>
      <c r="G407">
        <v>2200</v>
      </c>
      <c r="H407">
        <v>2200</v>
      </c>
      <c r="I407">
        <v>1</v>
      </c>
      <c r="J407" s="7">
        <v>598.20000000000005</v>
      </c>
      <c r="K407" s="5">
        <v>1316040</v>
      </c>
      <c r="L407" s="4">
        <v>599.79999999999995</v>
      </c>
      <c r="M407" s="4">
        <v>3519.9999999997999</v>
      </c>
      <c r="N407" s="6">
        <v>355.80599999999998</v>
      </c>
      <c r="O407" s="6">
        <v>3164.1939999997999</v>
      </c>
      <c r="P407" s="5">
        <v>1319560</v>
      </c>
      <c r="Q407" s="5" t="s">
        <v>93</v>
      </c>
      <c r="R407">
        <v>2</v>
      </c>
      <c r="S407">
        <v>1</v>
      </c>
      <c r="T407">
        <v>2</v>
      </c>
      <c r="U407">
        <v>0</v>
      </c>
      <c r="V407">
        <v>900</v>
      </c>
      <c r="W407">
        <v>300</v>
      </c>
      <c r="X407">
        <v>123000</v>
      </c>
      <c r="Y407">
        <v>92500</v>
      </c>
      <c r="Z407" s="7">
        <v>3000000</v>
      </c>
      <c r="AA407">
        <v>2</v>
      </c>
    </row>
    <row r="408" spans="1:27" x14ac:dyDescent="0.45">
      <c r="A408">
        <v>3</v>
      </c>
      <c r="B408" s="2">
        <v>44321</v>
      </c>
      <c r="C408" s="2">
        <v>44322</v>
      </c>
      <c r="D408" s="3" t="s">
        <v>27</v>
      </c>
      <c r="E408" t="s">
        <v>133</v>
      </c>
      <c r="F408" t="s">
        <v>304</v>
      </c>
      <c r="G408">
        <v>850</v>
      </c>
      <c r="H408">
        <v>1700</v>
      </c>
      <c r="I408">
        <v>2</v>
      </c>
      <c r="J408" s="7">
        <v>1161.05</v>
      </c>
      <c r="K408" s="5">
        <v>1973785</v>
      </c>
      <c r="L408" s="4">
        <v>1210.0999999999999</v>
      </c>
      <c r="M408" s="4">
        <v>83384.999999999927</v>
      </c>
      <c r="N408" s="6">
        <v>544.17892500000005</v>
      </c>
      <c r="O408" s="6">
        <v>82840.821074999927</v>
      </c>
      <c r="P408" s="5">
        <v>2057169.9999999998</v>
      </c>
      <c r="Q408" s="5" t="s">
        <v>93</v>
      </c>
      <c r="R408">
        <v>1</v>
      </c>
      <c r="S408">
        <v>0</v>
      </c>
      <c r="T408">
        <v>1</v>
      </c>
      <c r="U408">
        <v>0</v>
      </c>
      <c r="V408">
        <v>900</v>
      </c>
      <c r="W408">
        <v>300</v>
      </c>
      <c r="X408">
        <v>122500</v>
      </c>
      <c r="Y408">
        <v>92500</v>
      </c>
      <c r="Z408" s="7">
        <v>3000000</v>
      </c>
      <c r="AA408">
        <v>2</v>
      </c>
    </row>
    <row r="409" spans="1:27" x14ac:dyDescent="0.45">
      <c r="A409">
        <v>4</v>
      </c>
      <c r="B409" s="2">
        <v>44321</v>
      </c>
      <c r="C409" s="2">
        <v>44322</v>
      </c>
      <c r="D409" s="3" t="s">
        <v>27</v>
      </c>
      <c r="E409" t="s">
        <v>116</v>
      </c>
      <c r="F409" t="s">
        <v>253</v>
      </c>
      <c r="G409">
        <v>1400</v>
      </c>
      <c r="H409">
        <v>2800</v>
      </c>
      <c r="I409">
        <v>2</v>
      </c>
      <c r="J409" s="7">
        <v>674.85</v>
      </c>
      <c r="K409" s="5">
        <v>1889580</v>
      </c>
      <c r="L409" s="4">
        <v>682.17499999999995</v>
      </c>
      <c r="M409" s="4">
        <v>20509.999999999811</v>
      </c>
      <c r="N409" s="6">
        <v>512.95545000000004</v>
      </c>
      <c r="O409" s="6">
        <v>19997.04454999981</v>
      </c>
      <c r="P409" s="5">
        <v>1910089.9999999998</v>
      </c>
      <c r="Q409" s="5" t="s">
        <v>93</v>
      </c>
      <c r="R409">
        <v>1</v>
      </c>
      <c r="S409">
        <v>0</v>
      </c>
      <c r="T409">
        <v>2</v>
      </c>
      <c r="U409">
        <v>0</v>
      </c>
      <c r="V409">
        <v>900</v>
      </c>
      <c r="W409">
        <v>300</v>
      </c>
      <c r="X409">
        <v>122500</v>
      </c>
      <c r="Y409">
        <v>92500</v>
      </c>
      <c r="Z409" s="7">
        <v>3000000</v>
      </c>
      <c r="AA409">
        <v>2</v>
      </c>
    </row>
    <row r="410" spans="1:27" x14ac:dyDescent="0.45">
      <c r="A410">
        <v>1</v>
      </c>
      <c r="B410" s="2">
        <v>44322</v>
      </c>
      <c r="C410" s="2">
        <v>44323</v>
      </c>
      <c r="D410" s="3" t="s">
        <v>27</v>
      </c>
      <c r="E410" t="s">
        <v>153</v>
      </c>
      <c r="F410" t="s">
        <v>331</v>
      </c>
      <c r="G410">
        <v>375</v>
      </c>
      <c r="H410">
        <v>375</v>
      </c>
      <c r="I410">
        <v>1</v>
      </c>
      <c r="J410" s="7">
        <v>3302</v>
      </c>
      <c r="K410" s="5">
        <v>1238250</v>
      </c>
      <c r="L410" s="4">
        <v>3393.7</v>
      </c>
      <c r="M410" s="4">
        <v>34387.499999999935</v>
      </c>
      <c r="N410" s="6">
        <v>338.96981249999999</v>
      </c>
      <c r="O410" s="6">
        <v>34048.530187499935</v>
      </c>
      <c r="P410" s="5">
        <v>1272637.5</v>
      </c>
      <c r="Q410" s="5" t="s">
        <v>93</v>
      </c>
      <c r="R410">
        <v>1</v>
      </c>
      <c r="S410">
        <v>0</v>
      </c>
      <c r="T410">
        <v>1</v>
      </c>
      <c r="U410">
        <v>0</v>
      </c>
      <c r="V410">
        <v>900</v>
      </c>
      <c r="W410">
        <v>300</v>
      </c>
      <c r="X410">
        <v>122500</v>
      </c>
      <c r="Y410">
        <v>92500</v>
      </c>
      <c r="Z410" s="7">
        <v>3000000</v>
      </c>
      <c r="AA410">
        <v>2</v>
      </c>
    </row>
    <row r="411" spans="1:27" x14ac:dyDescent="0.45">
      <c r="A411">
        <v>2</v>
      </c>
      <c r="B411" s="2">
        <v>44322</v>
      </c>
      <c r="C411" s="2">
        <v>44323</v>
      </c>
      <c r="D411" s="3" t="s">
        <v>27</v>
      </c>
      <c r="E411" t="s">
        <v>143</v>
      </c>
      <c r="F411" t="s">
        <v>309</v>
      </c>
      <c r="G411">
        <v>300</v>
      </c>
      <c r="H411">
        <v>600</v>
      </c>
      <c r="I411">
        <v>2</v>
      </c>
      <c r="J411" s="7">
        <v>2928.15</v>
      </c>
      <c r="K411" s="5">
        <v>1756890</v>
      </c>
      <c r="L411" s="4">
        <v>2903.5</v>
      </c>
      <c r="M411" s="4">
        <v>-14790.000000000055</v>
      </c>
      <c r="N411" s="6">
        <v>472.36365000000001</v>
      </c>
      <c r="O411" s="6">
        <v>-15262.363650000054</v>
      </c>
      <c r="P411" s="5">
        <v>1742100</v>
      </c>
      <c r="Q411" s="5" t="s">
        <v>93</v>
      </c>
      <c r="R411">
        <v>1</v>
      </c>
      <c r="S411">
        <v>0</v>
      </c>
      <c r="T411">
        <v>1</v>
      </c>
      <c r="U411">
        <v>0</v>
      </c>
      <c r="V411">
        <v>900</v>
      </c>
      <c r="W411">
        <v>300</v>
      </c>
      <c r="X411">
        <v>122500</v>
      </c>
      <c r="Y411">
        <v>92500</v>
      </c>
      <c r="Z411" s="7">
        <v>3000000</v>
      </c>
      <c r="AA411">
        <v>2</v>
      </c>
    </row>
    <row r="412" spans="1:27" x14ac:dyDescent="0.45">
      <c r="A412">
        <v>3</v>
      </c>
      <c r="B412" s="2">
        <v>44322</v>
      </c>
      <c r="C412" s="2">
        <v>44323</v>
      </c>
      <c r="D412" s="3" t="s">
        <v>27</v>
      </c>
      <c r="E412" t="s">
        <v>109</v>
      </c>
      <c r="F412" t="s">
        <v>210</v>
      </c>
      <c r="G412">
        <v>400</v>
      </c>
      <c r="H412">
        <v>800</v>
      </c>
      <c r="I412">
        <v>2</v>
      </c>
      <c r="J412" s="7">
        <v>2281.1999999999998</v>
      </c>
      <c r="K412" s="5">
        <v>1824959.9999999998</v>
      </c>
      <c r="L412" s="4">
        <v>2239.625</v>
      </c>
      <c r="M412" s="4">
        <v>-33259.999999999854</v>
      </c>
      <c r="N412" s="6">
        <v>488.2491</v>
      </c>
      <c r="O412" s="6">
        <v>-33748.249099999855</v>
      </c>
      <c r="P412" s="5">
        <v>1791700</v>
      </c>
      <c r="Q412" s="5" t="s">
        <v>93</v>
      </c>
      <c r="R412">
        <v>2</v>
      </c>
      <c r="S412">
        <v>2</v>
      </c>
      <c r="T412">
        <v>1</v>
      </c>
      <c r="U412">
        <v>0</v>
      </c>
      <c r="V412">
        <v>900</v>
      </c>
      <c r="W412">
        <v>300</v>
      </c>
      <c r="X412">
        <v>123500</v>
      </c>
      <c r="Y412">
        <v>92500</v>
      </c>
      <c r="Z412" s="7">
        <v>3000000</v>
      </c>
      <c r="AA412">
        <v>2</v>
      </c>
    </row>
    <row r="413" spans="1:27" x14ac:dyDescent="0.45">
      <c r="A413">
        <v>4</v>
      </c>
      <c r="B413" s="2">
        <v>44322</v>
      </c>
      <c r="C413" s="2">
        <v>44323</v>
      </c>
      <c r="D413" s="3" t="s">
        <v>27</v>
      </c>
      <c r="E413" t="s">
        <v>80</v>
      </c>
      <c r="F413" t="s">
        <v>221</v>
      </c>
      <c r="G413">
        <v>850</v>
      </c>
      <c r="H413">
        <v>1700</v>
      </c>
      <c r="I413">
        <v>2</v>
      </c>
      <c r="J413" s="7">
        <v>1106.9000000000001</v>
      </c>
      <c r="K413" s="5">
        <v>1881730.0000000002</v>
      </c>
      <c r="L413" s="4">
        <v>1135.2</v>
      </c>
      <c r="M413" s="4">
        <v>48109.99999999992</v>
      </c>
      <c r="N413" s="6">
        <v>514.56195000000002</v>
      </c>
      <c r="O413" s="6">
        <v>47595.438049999917</v>
      </c>
      <c r="P413" s="5">
        <v>1929840</v>
      </c>
      <c r="Q413" s="5" t="s">
        <v>93</v>
      </c>
      <c r="R413">
        <v>1</v>
      </c>
      <c r="S413">
        <v>0</v>
      </c>
      <c r="T413">
        <v>1</v>
      </c>
      <c r="U413">
        <v>0</v>
      </c>
      <c r="V413">
        <v>900</v>
      </c>
      <c r="W413">
        <v>300</v>
      </c>
      <c r="X413">
        <v>122500</v>
      </c>
      <c r="Y413">
        <v>92500</v>
      </c>
      <c r="Z413" s="7">
        <v>3000000</v>
      </c>
      <c r="AA413">
        <v>2</v>
      </c>
    </row>
    <row r="414" spans="1:27" x14ac:dyDescent="0.45">
      <c r="A414">
        <v>1</v>
      </c>
      <c r="B414" s="2">
        <v>44323</v>
      </c>
      <c r="C414" s="2">
        <v>44326</v>
      </c>
      <c r="D414" s="3" t="s">
        <v>27</v>
      </c>
      <c r="E414" t="s">
        <v>96</v>
      </c>
      <c r="F414" t="s">
        <v>258</v>
      </c>
      <c r="G414">
        <v>1150</v>
      </c>
      <c r="H414">
        <v>3450</v>
      </c>
      <c r="I414">
        <v>3</v>
      </c>
      <c r="J414" s="7">
        <v>601.29999999999995</v>
      </c>
      <c r="K414" s="5">
        <v>2074484.9999999998</v>
      </c>
      <c r="L414" s="4">
        <v>605.9</v>
      </c>
      <c r="M414" s="4">
        <v>15870.000000000078</v>
      </c>
      <c r="N414" s="6">
        <v>562.25340000000006</v>
      </c>
      <c r="O414" s="6">
        <v>15307.746600000079</v>
      </c>
      <c r="P414" s="5">
        <v>2090355</v>
      </c>
      <c r="Q414" s="5" t="s">
        <v>93</v>
      </c>
      <c r="R414">
        <v>1</v>
      </c>
      <c r="S414">
        <v>0</v>
      </c>
      <c r="T414">
        <v>1</v>
      </c>
      <c r="U414">
        <v>0</v>
      </c>
      <c r="V414">
        <v>900</v>
      </c>
      <c r="W414">
        <v>300</v>
      </c>
      <c r="X414">
        <v>122500</v>
      </c>
      <c r="Y414">
        <v>92500</v>
      </c>
      <c r="Z414" s="7">
        <v>3000000</v>
      </c>
      <c r="AA414">
        <v>2</v>
      </c>
    </row>
    <row r="415" spans="1:27" x14ac:dyDescent="0.45">
      <c r="A415">
        <v>2</v>
      </c>
      <c r="B415" s="2">
        <v>44323</v>
      </c>
      <c r="C415" s="2">
        <v>44326</v>
      </c>
      <c r="D415" s="3" t="s">
        <v>27</v>
      </c>
      <c r="E415" t="s">
        <v>80</v>
      </c>
      <c r="F415" t="s">
        <v>221</v>
      </c>
      <c r="G415">
        <v>850</v>
      </c>
      <c r="H415">
        <v>1700</v>
      </c>
      <c r="I415">
        <v>2</v>
      </c>
      <c r="J415" s="7">
        <v>1174.45</v>
      </c>
      <c r="K415" s="5">
        <v>1996565</v>
      </c>
      <c r="L415" s="4">
        <v>1223.3499999999999</v>
      </c>
      <c r="M415" s="4">
        <v>83129.999999999767</v>
      </c>
      <c r="N415" s="6">
        <v>550.29510000000005</v>
      </c>
      <c r="O415" s="6">
        <v>82579.704899999764</v>
      </c>
      <c r="P415" s="5">
        <v>2079694.9999999998</v>
      </c>
      <c r="Q415" s="5" t="s">
        <v>93</v>
      </c>
      <c r="R415">
        <v>1</v>
      </c>
      <c r="S415">
        <v>0</v>
      </c>
      <c r="T415">
        <v>1</v>
      </c>
      <c r="U415">
        <v>0</v>
      </c>
      <c r="V415">
        <v>900</v>
      </c>
      <c r="W415">
        <v>300</v>
      </c>
      <c r="X415">
        <v>122500</v>
      </c>
      <c r="Y415">
        <v>92500</v>
      </c>
      <c r="Z415" s="7">
        <v>3000000</v>
      </c>
      <c r="AA415">
        <v>2</v>
      </c>
    </row>
    <row r="416" spans="1:27" x14ac:dyDescent="0.45">
      <c r="A416">
        <v>1</v>
      </c>
      <c r="B416" s="2">
        <v>44326</v>
      </c>
      <c r="C416" s="2">
        <v>44327</v>
      </c>
      <c r="D416" s="3" t="s">
        <v>27</v>
      </c>
      <c r="E416" t="s">
        <v>173</v>
      </c>
      <c r="F416" t="s">
        <v>352</v>
      </c>
      <c r="G416">
        <v>200</v>
      </c>
      <c r="H416">
        <v>600</v>
      </c>
      <c r="I416">
        <v>3</v>
      </c>
      <c r="J416" s="7">
        <v>3078.1</v>
      </c>
      <c r="K416" s="5">
        <v>1846860</v>
      </c>
      <c r="L416" s="4">
        <v>3067.6166666699901</v>
      </c>
      <c r="M416" s="4">
        <v>-6289.9999980058965</v>
      </c>
      <c r="N416" s="6">
        <v>497.8030500002692</v>
      </c>
      <c r="O416" s="6">
        <v>-6787.8030480061661</v>
      </c>
      <c r="P416" s="5">
        <v>1840570.000001994</v>
      </c>
      <c r="Q416" s="5" t="s">
        <v>93</v>
      </c>
      <c r="R416">
        <v>1</v>
      </c>
      <c r="S416">
        <v>0</v>
      </c>
      <c r="T416">
        <v>2</v>
      </c>
      <c r="U416">
        <v>0</v>
      </c>
      <c r="V416">
        <v>900</v>
      </c>
      <c r="W416">
        <v>300</v>
      </c>
      <c r="X416">
        <v>102500</v>
      </c>
      <c r="Y416">
        <v>92500</v>
      </c>
      <c r="Z416" s="7">
        <v>3000000</v>
      </c>
      <c r="AA416">
        <v>2</v>
      </c>
    </row>
    <row r="417" spans="1:27" x14ac:dyDescent="0.45">
      <c r="A417">
        <v>2</v>
      </c>
      <c r="B417" s="2">
        <v>44326</v>
      </c>
      <c r="C417" s="2">
        <v>44327</v>
      </c>
      <c r="D417" s="3" t="s">
        <v>27</v>
      </c>
      <c r="E417" t="s">
        <v>126</v>
      </c>
      <c r="F417" t="s">
        <v>290</v>
      </c>
      <c r="G417">
        <v>1800</v>
      </c>
      <c r="H417">
        <v>5400</v>
      </c>
      <c r="I417">
        <v>3</v>
      </c>
      <c r="J417" s="7">
        <v>297.55</v>
      </c>
      <c r="K417" s="5">
        <v>1606770</v>
      </c>
      <c r="L417" s="4">
        <v>295</v>
      </c>
      <c r="M417" s="4">
        <v>-13770.000000000062</v>
      </c>
      <c r="N417" s="6">
        <v>431.96895000000001</v>
      </c>
      <c r="O417" s="6">
        <v>-14201.968950000062</v>
      </c>
      <c r="P417" s="5">
        <v>1593000</v>
      </c>
      <c r="Q417" s="5" t="s">
        <v>93</v>
      </c>
      <c r="R417">
        <v>2</v>
      </c>
      <c r="S417">
        <v>1</v>
      </c>
      <c r="T417">
        <v>1</v>
      </c>
      <c r="U417">
        <v>0</v>
      </c>
      <c r="V417">
        <v>900</v>
      </c>
      <c r="W417">
        <v>300</v>
      </c>
      <c r="X417">
        <v>103000</v>
      </c>
      <c r="Y417">
        <v>92500</v>
      </c>
      <c r="Z417" s="7">
        <v>3000000</v>
      </c>
      <c r="AA417">
        <v>2</v>
      </c>
    </row>
    <row r="418" spans="1:27" x14ac:dyDescent="0.45">
      <c r="A418">
        <v>3</v>
      </c>
      <c r="B418" s="2">
        <v>44326</v>
      </c>
      <c r="C418" s="2">
        <v>44327</v>
      </c>
      <c r="D418" s="3" t="s">
        <v>27</v>
      </c>
      <c r="E418" t="s">
        <v>70</v>
      </c>
      <c r="F418" t="s">
        <v>236</v>
      </c>
      <c r="G418">
        <v>4200</v>
      </c>
      <c r="H418">
        <v>12600</v>
      </c>
      <c r="I418">
        <v>3</v>
      </c>
      <c r="J418" s="7">
        <v>144.25</v>
      </c>
      <c r="K418" s="5">
        <v>1817550</v>
      </c>
      <c r="L418" s="4">
        <v>151.5</v>
      </c>
      <c r="M418" s="4">
        <v>91350</v>
      </c>
      <c r="N418" s="6">
        <v>503.07075000000003</v>
      </c>
      <c r="O418" s="6">
        <v>90846.929250000001</v>
      </c>
      <c r="P418" s="5">
        <v>1908900</v>
      </c>
      <c r="Q418" s="5" t="s">
        <v>93</v>
      </c>
      <c r="R418">
        <v>1</v>
      </c>
      <c r="S418">
        <v>0</v>
      </c>
      <c r="T418">
        <v>1</v>
      </c>
      <c r="U418">
        <v>0</v>
      </c>
      <c r="V418">
        <v>900</v>
      </c>
      <c r="W418">
        <v>300</v>
      </c>
      <c r="X418">
        <v>102500</v>
      </c>
      <c r="Y418">
        <v>92500</v>
      </c>
      <c r="Z418" s="7">
        <v>3000000</v>
      </c>
      <c r="AA418">
        <v>2</v>
      </c>
    </row>
    <row r="419" spans="1:27" x14ac:dyDescent="0.45">
      <c r="A419">
        <v>4</v>
      </c>
      <c r="B419" s="2">
        <v>44326</v>
      </c>
      <c r="C419" s="2">
        <v>44327</v>
      </c>
      <c r="D419" s="3" t="s">
        <v>27</v>
      </c>
      <c r="E419" t="s">
        <v>96</v>
      </c>
      <c r="F419" t="s">
        <v>258</v>
      </c>
      <c r="G419">
        <v>1150</v>
      </c>
      <c r="H419">
        <v>3450</v>
      </c>
      <c r="I419">
        <v>3</v>
      </c>
      <c r="J419" s="7">
        <v>631.04999999999995</v>
      </c>
      <c r="K419" s="5">
        <v>2177122.5</v>
      </c>
      <c r="L419" s="4">
        <v>637.79999999999995</v>
      </c>
      <c r="M419" s="4">
        <v>23287.5</v>
      </c>
      <c r="N419" s="6">
        <v>590.96688749999998</v>
      </c>
      <c r="O419" s="6">
        <v>22696.533112500001</v>
      </c>
      <c r="P419" s="5">
        <v>2200410</v>
      </c>
      <c r="Q419" s="5" t="s">
        <v>93</v>
      </c>
      <c r="R419">
        <v>1</v>
      </c>
      <c r="S419">
        <v>0</v>
      </c>
      <c r="T419">
        <v>1</v>
      </c>
      <c r="U419">
        <v>0</v>
      </c>
      <c r="V419">
        <v>900</v>
      </c>
      <c r="W419">
        <v>300</v>
      </c>
      <c r="X419">
        <v>102500</v>
      </c>
      <c r="Y419">
        <v>92500</v>
      </c>
      <c r="Z419" s="7">
        <v>3000000</v>
      </c>
      <c r="AA419">
        <v>2</v>
      </c>
    </row>
    <row r="420" spans="1:27" x14ac:dyDescent="0.45">
      <c r="A420">
        <v>5</v>
      </c>
      <c r="B420" s="2">
        <v>44326</v>
      </c>
      <c r="C420" s="2">
        <v>44327</v>
      </c>
      <c r="D420" s="3" t="s">
        <v>27</v>
      </c>
      <c r="E420" t="s">
        <v>54</v>
      </c>
      <c r="F420" t="s">
        <v>261</v>
      </c>
      <c r="G420">
        <v>250</v>
      </c>
      <c r="H420">
        <v>750</v>
      </c>
      <c r="I420">
        <v>3</v>
      </c>
      <c r="J420" s="7">
        <v>2755.75</v>
      </c>
      <c r="K420" s="5">
        <v>2066812.5</v>
      </c>
      <c r="L420" s="4">
        <v>2753.15</v>
      </c>
      <c r="M420" s="4">
        <v>-1949.9999999999318</v>
      </c>
      <c r="N420" s="6">
        <v>557.77612499999998</v>
      </c>
      <c r="O420" s="6">
        <v>-2507.7761249999317</v>
      </c>
      <c r="P420" s="5">
        <v>2064862.5</v>
      </c>
      <c r="Q420" s="5" t="s">
        <v>93</v>
      </c>
      <c r="R420">
        <v>2</v>
      </c>
      <c r="S420">
        <v>2</v>
      </c>
      <c r="T420">
        <v>1</v>
      </c>
      <c r="U420">
        <v>0</v>
      </c>
      <c r="V420">
        <v>900</v>
      </c>
      <c r="W420">
        <v>300</v>
      </c>
      <c r="X420">
        <v>103500</v>
      </c>
      <c r="Y420">
        <v>92500</v>
      </c>
      <c r="Z420" s="7">
        <v>3000000</v>
      </c>
      <c r="AA420">
        <v>2</v>
      </c>
    </row>
    <row r="421" spans="1:27" x14ac:dyDescent="0.45">
      <c r="A421">
        <v>6</v>
      </c>
      <c r="B421" s="2">
        <v>44326</v>
      </c>
      <c r="C421" s="2">
        <v>44327</v>
      </c>
      <c r="D421" s="3" t="s">
        <v>27</v>
      </c>
      <c r="E421" t="s">
        <v>101</v>
      </c>
      <c r="F421" t="s">
        <v>279</v>
      </c>
      <c r="G421">
        <v>1300</v>
      </c>
      <c r="H421">
        <v>2600</v>
      </c>
      <c r="I421">
        <v>2</v>
      </c>
      <c r="J421" s="7">
        <v>657.35</v>
      </c>
      <c r="K421" s="5">
        <v>1709110</v>
      </c>
      <c r="L421" s="4">
        <v>684.85</v>
      </c>
      <c r="M421" s="4">
        <v>71500</v>
      </c>
      <c r="N421" s="6">
        <v>471.11220000000003</v>
      </c>
      <c r="O421" s="6">
        <v>71028.887799999997</v>
      </c>
      <c r="P421" s="5">
        <v>1780610</v>
      </c>
      <c r="Q421" s="5" t="s">
        <v>93</v>
      </c>
      <c r="R421">
        <v>1</v>
      </c>
      <c r="S421">
        <v>0</v>
      </c>
      <c r="T421">
        <v>1</v>
      </c>
      <c r="U421">
        <v>0</v>
      </c>
      <c r="V421">
        <v>900</v>
      </c>
      <c r="W421">
        <v>300</v>
      </c>
      <c r="X421">
        <v>102500</v>
      </c>
      <c r="Y421">
        <v>92500</v>
      </c>
      <c r="Z421" s="7">
        <v>3000000</v>
      </c>
      <c r="AA421">
        <v>2</v>
      </c>
    </row>
    <row r="422" spans="1:27" x14ac:dyDescent="0.45">
      <c r="A422">
        <v>1</v>
      </c>
      <c r="B422" s="2">
        <v>44327</v>
      </c>
      <c r="C422" s="2">
        <v>44328</v>
      </c>
      <c r="D422" s="3" t="s">
        <v>27</v>
      </c>
      <c r="E422" t="s">
        <v>95</v>
      </c>
      <c r="F422" t="s">
        <v>217</v>
      </c>
      <c r="G422">
        <v>400</v>
      </c>
      <c r="H422">
        <v>800</v>
      </c>
      <c r="I422">
        <v>2</v>
      </c>
      <c r="J422" s="7">
        <v>1921.55</v>
      </c>
      <c r="K422" s="5">
        <v>1537240</v>
      </c>
      <c r="L422" s="4">
        <v>1934.15</v>
      </c>
      <c r="M422" s="4">
        <v>10080.000000000109</v>
      </c>
      <c r="N422" s="6">
        <v>416.41559999999998</v>
      </c>
      <c r="O422" s="6">
        <v>9663.5844000001089</v>
      </c>
      <c r="P422" s="5">
        <v>1547320</v>
      </c>
      <c r="Q422" s="5" t="s">
        <v>93</v>
      </c>
      <c r="R422">
        <v>2</v>
      </c>
      <c r="S422">
        <v>1</v>
      </c>
      <c r="T422">
        <v>1</v>
      </c>
      <c r="U422">
        <v>0</v>
      </c>
      <c r="V422">
        <v>900</v>
      </c>
      <c r="W422">
        <v>300</v>
      </c>
      <c r="X422">
        <v>123000</v>
      </c>
      <c r="Y422">
        <v>92500</v>
      </c>
      <c r="Z422" s="7">
        <v>3000000</v>
      </c>
      <c r="AA422">
        <v>2</v>
      </c>
    </row>
    <row r="423" spans="1:27" x14ac:dyDescent="0.45">
      <c r="A423">
        <v>2</v>
      </c>
      <c r="B423" s="2">
        <v>44327</v>
      </c>
      <c r="C423" s="2">
        <v>44328</v>
      </c>
      <c r="D423" s="3" t="s">
        <v>27</v>
      </c>
      <c r="E423" t="s">
        <v>47</v>
      </c>
      <c r="F423" t="s">
        <v>319</v>
      </c>
      <c r="G423">
        <v>10500</v>
      </c>
      <c r="H423">
        <v>31500</v>
      </c>
      <c r="I423">
        <v>3</v>
      </c>
      <c r="J423" s="7">
        <v>70.2</v>
      </c>
      <c r="K423" s="5">
        <v>2211300</v>
      </c>
      <c r="L423" s="4">
        <v>76.55</v>
      </c>
      <c r="M423" s="4">
        <v>200024.99999999983</v>
      </c>
      <c r="N423" s="6">
        <v>624.05437500000005</v>
      </c>
      <c r="O423" s="6">
        <v>199400.94562499982</v>
      </c>
      <c r="P423" s="5">
        <v>2411325</v>
      </c>
      <c r="Q423" s="5" t="s">
        <v>93</v>
      </c>
      <c r="R423">
        <v>1</v>
      </c>
      <c r="S423">
        <v>0</v>
      </c>
      <c r="T423">
        <v>1</v>
      </c>
      <c r="U423">
        <v>0</v>
      </c>
      <c r="V423">
        <v>900</v>
      </c>
      <c r="W423">
        <v>300</v>
      </c>
      <c r="X423">
        <v>122500</v>
      </c>
      <c r="Y423">
        <v>92500</v>
      </c>
      <c r="Z423" s="7">
        <v>3000000</v>
      </c>
      <c r="AA423">
        <v>2</v>
      </c>
    </row>
    <row r="424" spans="1:27" x14ac:dyDescent="0.45">
      <c r="A424">
        <v>3</v>
      </c>
      <c r="B424" s="2">
        <v>44327</v>
      </c>
      <c r="C424" s="2">
        <v>44328</v>
      </c>
      <c r="D424" s="3" t="s">
        <v>27</v>
      </c>
      <c r="E424" t="s">
        <v>124</v>
      </c>
      <c r="F424" t="s">
        <v>288</v>
      </c>
      <c r="G424">
        <v>5400</v>
      </c>
      <c r="H424">
        <v>10800</v>
      </c>
      <c r="I424">
        <v>2</v>
      </c>
      <c r="J424" s="7">
        <v>151.80000000000001</v>
      </c>
      <c r="K424" s="5">
        <v>1639440.0000000002</v>
      </c>
      <c r="L424" s="4">
        <v>148.82499999999999</v>
      </c>
      <c r="M424" s="4">
        <v>-32130.000000000247</v>
      </c>
      <c r="N424" s="6">
        <v>438.31125000000003</v>
      </c>
      <c r="O424" s="6">
        <v>-32568.311250000246</v>
      </c>
      <c r="P424" s="5">
        <v>1607309.9999999998</v>
      </c>
      <c r="Q424" s="5" t="s">
        <v>93</v>
      </c>
      <c r="R424">
        <v>2</v>
      </c>
      <c r="S424">
        <v>1</v>
      </c>
      <c r="T424">
        <v>2</v>
      </c>
      <c r="U424">
        <v>0</v>
      </c>
      <c r="V424">
        <v>900</v>
      </c>
      <c r="W424">
        <v>300</v>
      </c>
      <c r="X424">
        <v>123000</v>
      </c>
      <c r="Y424">
        <v>92500</v>
      </c>
      <c r="Z424" s="7">
        <v>3000000</v>
      </c>
      <c r="AA424">
        <v>2</v>
      </c>
    </row>
    <row r="425" spans="1:27" x14ac:dyDescent="0.45">
      <c r="A425">
        <v>4</v>
      </c>
      <c r="B425" s="2">
        <v>44327</v>
      </c>
      <c r="C425" s="2">
        <v>44328</v>
      </c>
      <c r="D425" s="3" t="s">
        <v>27</v>
      </c>
      <c r="E425" t="s">
        <v>70</v>
      </c>
      <c r="F425" t="s">
        <v>236</v>
      </c>
      <c r="G425">
        <v>4200</v>
      </c>
      <c r="H425">
        <v>12600</v>
      </c>
      <c r="I425">
        <v>3</v>
      </c>
      <c r="J425" s="7">
        <v>155.19999999999999</v>
      </c>
      <c r="K425" s="5">
        <v>1955519.9999999998</v>
      </c>
      <c r="L425" s="4">
        <v>157.9</v>
      </c>
      <c r="M425" s="4">
        <v>34020.000000000218</v>
      </c>
      <c r="N425" s="6">
        <v>532.58310000000006</v>
      </c>
      <c r="O425" s="6">
        <v>33487.416900000215</v>
      </c>
      <c r="P425" s="5">
        <v>1989540</v>
      </c>
      <c r="Q425" s="5" t="s">
        <v>93</v>
      </c>
      <c r="R425">
        <v>1</v>
      </c>
      <c r="S425">
        <v>0</v>
      </c>
      <c r="T425">
        <v>1</v>
      </c>
      <c r="U425">
        <v>0</v>
      </c>
      <c r="V425">
        <v>900</v>
      </c>
      <c r="W425">
        <v>300</v>
      </c>
      <c r="X425">
        <v>122500</v>
      </c>
      <c r="Y425">
        <v>92500</v>
      </c>
      <c r="Z425" s="7">
        <v>3000000</v>
      </c>
      <c r="AA425">
        <v>2</v>
      </c>
    </row>
    <row r="426" spans="1:27" x14ac:dyDescent="0.45">
      <c r="A426">
        <v>5</v>
      </c>
      <c r="B426" s="2">
        <v>44327</v>
      </c>
      <c r="C426" s="2">
        <v>44328</v>
      </c>
      <c r="D426" s="3" t="s">
        <v>27</v>
      </c>
      <c r="E426" t="s">
        <v>153</v>
      </c>
      <c r="F426" t="s">
        <v>331</v>
      </c>
      <c r="G426">
        <v>375</v>
      </c>
      <c r="H426">
        <v>375</v>
      </c>
      <c r="I426">
        <v>1</v>
      </c>
      <c r="J426" s="7">
        <v>3369.3</v>
      </c>
      <c r="K426" s="5">
        <v>1263487.5</v>
      </c>
      <c r="L426" s="4">
        <v>3389.45</v>
      </c>
      <c r="M426" s="4">
        <v>7556.2499999998636</v>
      </c>
      <c r="N426" s="6">
        <v>342.16171874999998</v>
      </c>
      <c r="O426" s="6">
        <v>7214.0882812498639</v>
      </c>
      <c r="P426" s="5">
        <v>1271043.75</v>
      </c>
      <c r="Q426" s="5" t="s">
        <v>93</v>
      </c>
      <c r="R426">
        <v>2</v>
      </c>
      <c r="S426">
        <v>1</v>
      </c>
      <c r="T426">
        <v>1</v>
      </c>
      <c r="U426">
        <v>0</v>
      </c>
      <c r="V426">
        <v>900</v>
      </c>
      <c r="W426">
        <v>300</v>
      </c>
      <c r="X426">
        <v>123000</v>
      </c>
      <c r="Y426">
        <v>92500</v>
      </c>
      <c r="Z426" s="7">
        <v>3000000</v>
      </c>
      <c r="AA426">
        <v>2</v>
      </c>
    </row>
    <row r="427" spans="1:27" x14ac:dyDescent="0.45">
      <c r="A427">
        <v>6</v>
      </c>
      <c r="B427" s="2">
        <v>44327</v>
      </c>
      <c r="C427" s="2">
        <v>44328</v>
      </c>
      <c r="D427" s="3" t="s">
        <v>27</v>
      </c>
      <c r="E427" t="s">
        <v>127</v>
      </c>
      <c r="F427" t="s">
        <v>289</v>
      </c>
      <c r="G427">
        <v>1563</v>
      </c>
      <c r="H427">
        <v>3126</v>
      </c>
      <c r="I427">
        <v>2</v>
      </c>
      <c r="J427" s="7">
        <v>622.9</v>
      </c>
      <c r="K427" s="5">
        <v>1947185.4</v>
      </c>
      <c r="L427" s="4">
        <v>617.42499999999995</v>
      </c>
      <c r="M427" s="4">
        <v>-17114.850000000071</v>
      </c>
      <c r="N427" s="6">
        <v>523.42955324999991</v>
      </c>
      <c r="O427" s="6">
        <v>-17638.279553250071</v>
      </c>
      <c r="P427" s="5">
        <v>1930070.5499999998</v>
      </c>
      <c r="Q427" s="5" t="s">
        <v>93</v>
      </c>
      <c r="R427">
        <v>2</v>
      </c>
      <c r="S427">
        <v>1</v>
      </c>
      <c r="T427">
        <v>2</v>
      </c>
      <c r="U427">
        <v>0</v>
      </c>
      <c r="V427">
        <v>900</v>
      </c>
      <c r="W427">
        <v>300</v>
      </c>
      <c r="X427">
        <v>123000</v>
      </c>
      <c r="Y427">
        <v>92500</v>
      </c>
      <c r="Z427" s="7">
        <v>3000000</v>
      </c>
      <c r="AA427">
        <v>2</v>
      </c>
    </row>
    <row r="428" spans="1:27" x14ac:dyDescent="0.45">
      <c r="A428">
        <v>7</v>
      </c>
      <c r="B428" s="2">
        <v>44327</v>
      </c>
      <c r="C428" s="2">
        <v>44328</v>
      </c>
      <c r="D428" s="3" t="s">
        <v>27</v>
      </c>
      <c r="E428" t="s">
        <v>125</v>
      </c>
      <c r="F428" t="s">
        <v>317</v>
      </c>
      <c r="G428">
        <v>10000</v>
      </c>
      <c r="H428">
        <v>20000</v>
      </c>
      <c r="I428">
        <v>2</v>
      </c>
      <c r="J428" s="7">
        <v>82.8</v>
      </c>
      <c r="K428" s="5">
        <v>1656000</v>
      </c>
      <c r="L428" s="4">
        <v>81.5</v>
      </c>
      <c r="M428" s="4">
        <v>-25999.999999999942</v>
      </c>
      <c r="N428" s="6">
        <v>443.61</v>
      </c>
      <c r="O428" s="6">
        <v>-26443.609999999942</v>
      </c>
      <c r="P428" s="5">
        <v>1630000</v>
      </c>
      <c r="Q428" s="5" t="s">
        <v>93</v>
      </c>
      <c r="R428">
        <v>2</v>
      </c>
      <c r="S428">
        <v>1</v>
      </c>
      <c r="T428">
        <v>1</v>
      </c>
      <c r="U428">
        <v>0</v>
      </c>
      <c r="V428">
        <v>900</v>
      </c>
      <c r="W428">
        <v>300</v>
      </c>
      <c r="X428">
        <v>123000</v>
      </c>
      <c r="Y428">
        <v>92500</v>
      </c>
      <c r="Z428" s="7">
        <v>3000000</v>
      </c>
      <c r="AA428">
        <v>2</v>
      </c>
    </row>
    <row r="429" spans="1:27" x14ac:dyDescent="0.45">
      <c r="A429">
        <v>8</v>
      </c>
      <c r="B429" s="2">
        <v>44327</v>
      </c>
      <c r="C429" s="2">
        <v>44328</v>
      </c>
      <c r="D429" s="3" t="s">
        <v>27</v>
      </c>
      <c r="E429" t="s">
        <v>114</v>
      </c>
      <c r="F429" t="s">
        <v>266</v>
      </c>
      <c r="G429">
        <v>6100</v>
      </c>
      <c r="H429">
        <v>12200</v>
      </c>
      <c r="I429">
        <v>2</v>
      </c>
      <c r="J429" s="7">
        <v>161.1</v>
      </c>
      <c r="K429" s="5">
        <v>1965420</v>
      </c>
      <c r="L429" s="4">
        <v>161.05000000000001</v>
      </c>
      <c r="M429" s="4">
        <v>-609.99999999979195</v>
      </c>
      <c r="N429" s="6">
        <v>530.58105</v>
      </c>
      <c r="O429" s="6">
        <v>-1140.581049999792</v>
      </c>
      <c r="P429" s="5">
        <v>1964810.0000000002</v>
      </c>
      <c r="Q429" s="5" t="s">
        <v>93</v>
      </c>
      <c r="R429">
        <v>1</v>
      </c>
      <c r="S429">
        <v>0</v>
      </c>
      <c r="T429">
        <v>1</v>
      </c>
      <c r="U429">
        <v>0</v>
      </c>
      <c r="V429">
        <v>900</v>
      </c>
      <c r="W429">
        <v>300</v>
      </c>
      <c r="X429">
        <v>122500</v>
      </c>
      <c r="Y429">
        <v>92500</v>
      </c>
      <c r="Z429" s="7">
        <v>3000000</v>
      </c>
      <c r="AA429">
        <v>2</v>
      </c>
    </row>
    <row r="430" spans="1:27" x14ac:dyDescent="0.45">
      <c r="A430">
        <v>9</v>
      </c>
      <c r="B430" s="2">
        <v>44327</v>
      </c>
      <c r="C430" s="2">
        <v>44328</v>
      </c>
      <c r="D430" s="3" t="s">
        <v>27</v>
      </c>
      <c r="E430" t="s">
        <v>71</v>
      </c>
      <c r="F430" t="s">
        <v>209</v>
      </c>
      <c r="G430">
        <v>22500</v>
      </c>
      <c r="H430">
        <v>67500</v>
      </c>
      <c r="I430">
        <v>3</v>
      </c>
      <c r="J430" s="7">
        <v>25.75</v>
      </c>
      <c r="K430" s="5">
        <v>1738125</v>
      </c>
      <c r="L430" s="4">
        <v>25.516666669999999</v>
      </c>
      <c r="M430" s="4">
        <v>-15749.999775000046</v>
      </c>
      <c r="N430" s="6">
        <v>467.16750003037504</v>
      </c>
      <c r="O430" s="6">
        <v>-16217.167275030421</v>
      </c>
      <c r="P430" s="5">
        <v>1722375.0002249999</v>
      </c>
      <c r="Q430" s="5" t="s">
        <v>93</v>
      </c>
      <c r="R430">
        <v>1</v>
      </c>
      <c r="S430">
        <v>0</v>
      </c>
      <c r="T430">
        <v>2</v>
      </c>
      <c r="U430">
        <v>0</v>
      </c>
      <c r="V430">
        <v>900</v>
      </c>
      <c r="W430">
        <v>300</v>
      </c>
      <c r="X430">
        <v>122500</v>
      </c>
      <c r="Y430">
        <v>92500</v>
      </c>
      <c r="Z430" s="7">
        <v>3000000</v>
      </c>
      <c r="AA430">
        <v>2</v>
      </c>
    </row>
    <row r="431" spans="1:27" x14ac:dyDescent="0.45">
      <c r="A431">
        <v>10</v>
      </c>
      <c r="B431" s="2">
        <v>44327</v>
      </c>
      <c r="C431" s="2">
        <v>44328</v>
      </c>
      <c r="D431" s="3" t="s">
        <v>27</v>
      </c>
      <c r="E431" t="s">
        <v>108</v>
      </c>
      <c r="F431" t="s">
        <v>250</v>
      </c>
      <c r="G431">
        <v>6500</v>
      </c>
      <c r="H431">
        <v>19500</v>
      </c>
      <c r="I431">
        <v>3</v>
      </c>
      <c r="J431" s="7">
        <v>104.75</v>
      </c>
      <c r="K431" s="5">
        <v>2042625</v>
      </c>
      <c r="L431" s="4">
        <v>105.03333333</v>
      </c>
      <c r="M431" s="4">
        <v>5524.9999350000962</v>
      </c>
      <c r="N431" s="6">
        <v>552.254624991225</v>
      </c>
      <c r="O431" s="6">
        <v>4972.7453100088715</v>
      </c>
      <c r="P431" s="5">
        <v>2048149.9999350002</v>
      </c>
      <c r="Q431" s="5" t="s">
        <v>93</v>
      </c>
      <c r="R431">
        <v>1</v>
      </c>
      <c r="S431">
        <v>0</v>
      </c>
      <c r="T431">
        <v>2</v>
      </c>
      <c r="U431">
        <v>0</v>
      </c>
      <c r="V431">
        <v>900</v>
      </c>
      <c r="W431">
        <v>300</v>
      </c>
      <c r="X431">
        <v>122500</v>
      </c>
      <c r="Y431">
        <v>92500</v>
      </c>
      <c r="Z431" s="7">
        <v>3000000</v>
      </c>
      <c r="AA431">
        <v>2</v>
      </c>
    </row>
    <row r="432" spans="1:27" x14ac:dyDescent="0.45">
      <c r="A432">
        <v>1</v>
      </c>
      <c r="B432" s="2">
        <v>44328</v>
      </c>
      <c r="C432" s="2">
        <v>44330</v>
      </c>
      <c r="D432" s="3" t="s">
        <v>27</v>
      </c>
      <c r="E432" t="s">
        <v>59</v>
      </c>
      <c r="F432" t="s">
        <v>228</v>
      </c>
      <c r="G432">
        <v>11700</v>
      </c>
      <c r="H432">
        <v>23400</v>
      </c>
      <c r="I432">
        <v>2</v>
      </c>
      <c r="J432" s="7">
        <v>78.875</v>
      </c>
      <c r="K432" s="5">
        <v>1845675</v>
      </c>
      <c r="L432" s="4">
        <v>78.849999999999994</v>
      </c>
      <c r="M432" s="4">
        <v>-585.00000000013301</v>
      </c>
      <c r="N432" s="6">
        <v>498.25327500000003</v>
      </c>
      <c r="O432" s="6">
        <v>-1083.253275000133</v>
      </c>
      <c r="P432" s="5">
        <v>1845089.9999999998</v>
      </c>
      <c r="Q432" s="5" t="s">
        <v>93</v>
      </c>
      <c r="R432">
        <v>2</v>
      </c>
      <c r="S432">
        <v>1</v>
      </c>
      <c r="T432">
        <v>1</v>
      </c>
      <c r="U432">
        <v>0</v>
      </c>
      <c r="V432">
        <v>900</v>
      </c>
      <c r="W432">
        <v>300</v>
      </c>
      <c r="X432">
        <v>123000</v>
      </c>
      <c r="Y432">
        <v>92500</v>
      </c>
      <c r="Z432" s="7">
        <v>3000000</v>
      </c>
      <c r="AA432">
        <v>2</v>
      </c>
    </row>
    <row r="433" spans="1:27" x14ac:dyDescent="0.45">
      <c r="A433">
        <v>2</v>
      </c>
      <c r="B433" s="2">
        <v>44328</v>
      </c>
      <c r="C433" s="2">
        <v>44330</v>
      </c>
      <c r="D433" s="3" t="s">
        <v>27</v>
      </c>
      <c r="E433" t="s">
        <v>103</v>
      </c>
      <c r="F433" t="s">
        <v>302</v>
      </c>
      <c r="G433">
        <v>1000</v>
      </c>
      <c r="H433">
        <v>2000</v>
      </c>
      <c r="I433">
        <v>2</v>
      </c>
      <c r="J433" s="7">
        <v>866.85</v>
      </c>
      <c r="K433" s="5">
        <v>1733700</v>
      </c>
      <c r="L433" s="4">
        <v>871.35</v>
      </c>
      <c r="M433" s="4">
        <v>9000</v>
      </c>
      <c r="N433" s="6">
        <v>469.31400000000002</v>
      </c>
      <c r="O433" s="6">
        <v>8530.6859999999997</v>
      </c>
      <c r="P433" s="5">
        <v>1742700</v>
      </c>
      <c r="Q433" s="5" t="s">
        <v>93</v>
      </c>
      <c r="R433">
        <v>1</v>
      </c>
      <c r="S433">
        <v>0</v>
      </c>
      <c r="T433">
        <v>1</v>
      </c>
      <c r="U433">
        <v>0</v>
      </c>
      <c r="V433">
        <v>900</v>
      </c>
      <c r="W433">
        <v>300</v>
      </c>
      <c r="X433">
        <v>122500</v>
      </c>
      <c r="Y433">
        <v>92500</v>
      </c>
      <c r="Z433" s="7">
        <v>3000000</v>
      </c>
      <c r="AA433">
        <v>2</v>
      </c>
    </row>
    <row r="434" spans="1:27" x14ac:dyDescent="0.45">
      <c r="A434">
        <v>3</v>
      </c>
      <c r="B434" s="2">
        <v>44328</v>
      </c>
      <c r="C434" s="2">
        <v>44330</v>
      </c>
      <c r="D434" s="3" t="s">
        <v>27</v>
      </c>
      <c r="E434" t="s">
        <v>56</v>
      </c>
      <c r="F434" t="s">
        <v>212</v>
      </c>
      <c r="G434">
        <v>70000</v>
      </c>
      <c r="H434">
        <v>210000</v>
      </c>
      <c r="I434">
        <v>3</v>
      </c>
      <c r="J434" s="7">
        <v>8.9499999999999993</v>
      </c>
      <c r="K434" s="5">
        <v>1879499.9999999998</v>
      </c>
      <c r="L434" s="4">
        <v>8.85</v>
      </c>
      <c r="M434" s="4">
        <v>-20999.999999999924</v>
      </c>
      <c r="N434" s="6">
        <v>504.63</v>
      </c>
      <c r="O434" s="6">
        <v>-21504.629999999925</v>
      </c>
      <c r="P434" s="5">
        <v>1858500</v>
      </c>
      <c r="Q434" s="5" t="s">
        <v>93</v>
      </c>
      <c r="R434">
        <v>1</v>
      </c>
      <c r="S434">
        <v>0</v>
      </c>
      <c r="T434">
        <v>1</v>
      </c>
      <c r="U434">
        <v>0</v>
      </c>
      <c r="V434">
        <v>900</v>
      </c>
      <c r="W434">
        <v>300</v>
      </c>
      <c r="X434">
        <v>122500</v>
      </c>
      <c r="Y434">
        <v>92500</v>
      </c>
      <c r="Z434" s="7">
        <v>3000000</v>
      </c>
      <c r="AA434">
        <v>2</v>
      </c>
    </row>
    <row r="435" spans="1:27" x14ac:dyDescent="0.45">
      <c r="A435">
        <v>1</v>
      </c>
      <c r="B435" s="2">
        <v>44330</v>
      </c>
      <c r="C435" s="2">
        <v>44333</v>
      </c>
      <c r="D435" s="3" t="s">
        <v>27</v>
      </c>
      <c r="E435" t="s">
        <v>31</v>
      </c>
      <c r="F435" t="s">
        <v>312</v>
      </c>
      <c r="G435">
        <v>300</v>
      </c>
      <c r="H435">
        <v>600</v>
      </c>
      <c r="I435">
        <v>2</v>
      </c>
      <c r="J435" s="7">
        <v>2782.6</v>
      </c>
      <c r="K435" s="5">
        <v>1669560</v>
      </c>
      <c r="L435" s="4">
        <v>2760</v>
      </c>
      <c r="M435" s="4">
        <v>-13559.999999999945</v>
      </c>
      <c r="N435" s="6">
        <v>448.95060000000001</v>
      </c>
      <c r="O435" s="6">
        <v>-14008.950599999946</v>
      </c>
      <c r="P435" s="5">
        <v>1656000</v>
      </c>
      <c r="Q435" s="5" t="s">
        <v>93</v>
      </c>
      <c r="R435">
        <v>1</v>
      </c>
      <c r="S435">
        <v>0</v>
      </c>
      <c r="T435">
        <v>2</v>
      </c>
      <c r="U435">
        <v>0</v>
      </c>
      <c r="V435">
        <v>900</v>
      </c>
      <c r="W435">
        <v>300</v>
      </c>
      <c r="X435">
        <v>122500</v>
      </c>
      <c r="Y435">
        <v>92500</v>
      </c>
      <c r="Z435" s="7">
        <v>3000000</v>
      </c>
      <c r="AA435">
        <v>2</v>
      </c>
    </row>
    <row r="436" spans="1:27" x14ac:dyDescent="0.45">
      <c r="A436">
        <v>2</v>
      </c>
      <c r="B436" s="2">
        <v>44330</v>
      </c>
      <c r="C436" s="2">
        <v>44333</v>
      </c>
      <c r="D436" s="3" t="s">
        <v>27</v>
      </c>
      <c r="E436" t="s">
        <v>101</v>
      </c>
      <c r="F436" t="s">
        <v>279</v>
      </c>
      <c r="G436">
        <v>1300</v>
      </c>
      <c r="H436">
        <v>2600</v>
      </c>
      <c r="I436">
        <v>2</v>
      </c>
      <c r="J436" s="7">
        <v>745.5</v>
      </c>
      <c r="K436" s="5">
        <v>1938300</v>
      </c>
      <c r="L436" s="4">
        <v>777.3</v>
      </c>
      <c r="M436" s="4">
        <v>82679.999999999884</v>
      </c>
      <c r="N436" s="6">
        <v>534.50279999999998</v>
      </c>
      <c r="O436" s="6">
        <v>82145.497199999882</v>
      </c>
      <c r="P436" s="5">
        <v>2020979.9999999998</v>
      </c>
      <c r="Q436" s="5" t="s">
        <v>93</v>
      </c>
      <c r="R436">
        <v>1</v>
      </c>
      <c r="S436">
        <v>0</v>
      </c>
      <c r="T436">
        <v>1</v>
      </c>
      <c r="U436">
        <v>0</v>
      </c>
      <c r="V436">
        <v>900</v>
      </c>
      <c r="W436">
        <v>300</v>
      </c>
      <c r="X436">
        <v>122500</v>
      </c>
      <c r="Y436">
        <v>92500</v>
      </c>
      <c r="Z436" s="7">
        <v>3000000</v>
      </c>
      <c r="AA436">
        <v>2</v>
      </c>
    </row>
    <row r="437" spans="1:27" x14ac:dyDescent="0.45">
      <c r="A437">
        <v>1</v>
      </c>
      <c r="B437" s="2">
        <v>44333</v>
      </c>
      <c r="C437" s="2">
        <v>44334</v>
      </c>
      <c r="D437" s="3" t="s">
        <v>27</v>
      </c>
      <c r="E437" t="s">
        <v>63</v>
      </c>
      <c r="F437" t="s">
        <v>223</v>
      </c>
      <c r="G437">
        <v>1000</v>
      </c>
      <c r="H437">
        <v>1000</v>
      </c>
      <c r="I437">
        <v>1</v>
      </c>
      <c r="J437" s="7">
        <v>1297.5999999999999</v>
      </c>
      <c r="K437" s="5">
        <v>1297600</v>
      </c>
      <c r="L437" s="4">
        <v>1318</v>
      </c>
      <c r="M437" s="4">
        <v>20400.000000000091</v>
      </c>
      <c r="N437" s="6">
        <v>353.10599999999999</v>
      </c>
      <c r="O437" s="6">
        <v>20046.894000000091</v>
      </c>
      <c r="P437" s="5">
        <v>1318000</v>
      </c>
      <c r="Q437" s="5" t="s">
        <v>93</v>
      </c>
      <c r="R437">
        <v>2</v>
      </c>
      <c r="S437">
        <v>1</v>
      </c>
      <c r="T437">
        <v>0</v>
      </c>
      <c r="U437">
        <v>0</v>
      </c>
      <c r="V437">
        <v>900</v>
      </c>
      <c r="W437">
        <v>300</v>
      </c>
      <c r="X437">
        <v>103000</v>
      </c>
      <c r="Y437">
        <v>92500</v>
      </c>
      <c r="Z437" s="7">
        <v>3000000</v>
      </c>
      <c r="AA437">
        <v>2</v>
      </c>
    </row>
    <row r="438" spans="1:27" x14ac:dyDescent="0.45">
      <c r="A438">
        <v>2</v>
      </c>
      <c r="B438" s="2">
        <v>44333</v>
      </c>
      <c r="C438" s="2">
        <v>44334</v>
      </c>
      <c r="D438" s="3" t="s">
        <v>27</v>
      </c>
      <c r="E438" t="s">
        <v>148</v>
      </c>
      <c r="F438" t="s">
        <v>257</v>
      </c>
      <c r="G438">
        <v>125</v>
      </c>
      <c r="H438">
        <v>125</v>
      </c>
      <c r="I438">
        <v>1</v>
      </c>
      <c r="J438" s="7">
        <v>11380.9</v>
      </c>
      <c r="K438" s="5">
        <v>1422612.5</v>
      </c>
      <c r="L438" s="4">
        <v>11491</v>
      </c>
      <c r="M438" s="4">
        <v>13762.500000000045</v>
      </c>
      <c r="N438" s="6">
        <v>385.96331250000003</v>
      </c>
      <c r="O438" s="6">
        <v>13376.536687500045</v>
      </c>
      <c r="P438" s="5">
        <v>1436375</v>
      </c>
      <c r="Q438" s="5" t="s">
        <v>93</v>
      </c>
      <c r="R438">
        <v>1</v>
      </c>
      <c r="S438">
        <v>0</v>
      </c>
      <c r="T438">
        <v>0</v>
      </c>
      <c r="U438">
        <v>0</v>
      </c>
      <c r="V438">
        <v>900</v>
      </c>
      <c r="W438">
        <v>300</v>
      </c>
      <c r="X438">
        <v>102500</v>
      </c>
      <c r="Y438">
        <v>92500</v>
      </c>
      <c r="Z438" s="7">
        <v>3000000</v>
      </c>
      <c r="AA438">
        <v>2</v>
      </c>
    </row>
    <row r="439" spans="1:27" x14ac:dyDescent="0.45">
      <c r="A439">
        <v>3</v>
      </c>
      <c r="B439" s="2">
        <v>44333</v>
      </c>
      <c r="C439" s="2">
        <v>44334</v>
      </c>
      <c r="D439" s="3" t="s">
        <v>27</v>
      </c>
      <c r="E439" t="s">
        <v>58</v>
      </c>
      <c r="F439" t="s">
        <v>270</v>
      </c>
      <c r="G439">
        <v>900</v>
      </c>
      <c r="H439">
        <v>1800</v>
      </c>
      <c r="I439">
        <v>2</v>
      </c>
      <c r="J439" s="7">
        <v>929.375</v>
      </c>
      <c r="K439" s="5">
        <v>1672875</v>
      </c>
      <c r="L439" s="4">
        <v>986.4</v>
      </c>
      <c r="M439" s="4">
        <v>102644.99999999996</v>
      </c>
      <c r="N439" s="6">
        <v>465.53332499999999</v>
      </c>
      <c r="O439" s="6">
        <v>102179.46667499996</v>
      </c>
      <c r="P439" s="5">
        <v>1775520</v>
      </c>
      <c r="Q439" s="5" t="s">
        <v>93</v>
      </c>
      <c r="R439">
        <v>2</v>
      </c>
      <c r="S439">
        <v>1</v>
      </c>
      <c r="T439">
        <v>0</v>
      </c>
      <c r="U439">
        <v>0</v>
      </c>
      <c r="V439">
        <v>900</v>
      </c>
      <c r="W439">
        <v>300</v>
      </c>
      <c r="X439">
        <v>103000</v>
      </c>
      <c r="Y439">
        <v>92500</v>
      </c>
      <c r="Z439" s="7">
        <v>3000000</v>
      </c>
      <c r="AA439">
        <v>2</v>
      </c>
    </row>
    <row r="440" spans="1:27" x14ac:dyDescent="0.45">
      <c r="A440">
        <v>4</v>
      </c>
      <c r="B440" s="2">
        <v>44333</v>
      </c>
      <c r="C440" s="2">
        <v>44334</v>
      </c>
      <c r="D440" s="3" t="s">
        <v>27</v>
      </c>
      <c r="E440" t="s">
        <v>163</v>
      </c>
      <c r="F440" t="s">
        <v>342</v>
      </c>
      <c r="G440">
        <v>725</v>
      </c>
      <c r="H440">
        <v>2175</v>
      </c>
      <c r="I440">
        <v>3</v>
      </c>
      <c r="J440" s="7">
        <v>806</v>
      </c>
      <c r="K440" s="5">
        <v>1753050</v>
      </c>
      <c r="L440" s="4">
        <v>808.45</v>
      </c>
      <c r="M440" s="4">
        <v>5328.7500000000991</v>
      </c>
      <c r="N440" s="6">
        <v>474.04288124999999</v>
      </c>
      <c r="O440" s="6">
        <v>4854.7071187500987</v>
      </c>
      <c r="P440" s="5">
        <v>1758378.75</v>
      </c>
      <c r="Q440" s="5" t="s">
        <v>93</v>
      </c>
      <c r="R440">
        <v>2</v>
      </c>
      <c r="S440">
        <v>2</v>
      </c>
      <c r="T440">
        <v>0</v>
      </c>
      <c r="U440">
        <v>0</v>
      </c>
      <c r="V440">
        <v>900</v>
      </c>
      <c r="W440">
        <v>300</v>
      </c>
      <c r="X440">
        <v>103500</v>
      </c>
      <c r="Y440">
        <v>92500</v>
      </c>
      <c r="Z440" s="7">
        <v>3000000</v>
      </c>
      <c r="AA440">
        <v>2</v>
      </c>
    </row>
    <row r="441" spans="1:27" x14ac:dyDescent="0.45">
      <c r="A441">
        <v>1</v>
      </c>
      <c r="B441" s="2">
        <v>44334</v>
      </c>
      <c r="C441" s="2">
        <v>44335</v>
      </c>
      <c r="D441" s="3" t="s">
        <v>27</v>
      </c>
      <c r="E441" t="s">
        <v>32</v>
      </c>
      <c r="F441" t="s">
        <v>231</v>
      </c>
      <c r="G441">
        <v>4500</v>
      </c>
      <c r="H441">
        <v>18000</v>
      </c>
      <c r="I441">
        <v>4</v>
      </c>
      <c r="J441" s="7">
        <v>122.6</v>
      </c>
      <c r="K441" s="5">
        <v>2206800</v>
      </c>
      <c r="L441" s="4">
        <v>121.5</v>
      </c>
      <c r="M441" s="4">
        <v>-19799.999999999898</v>
      </c>
      <c r="N441" s="6">
        <v>593.16300000000001</v>
      </c>
      <c r="O441" s="6">
        <v>-20393.162999999899</v>
      </c>
      <c r="P441" s="5">
        <v>2187000</v>
      </c>
      <c r="Q441" s="5" t="s">
        <v>93</v>
      </c>
      <c r="R441">
        <v>1</v>
      </c>
      <c r="S441">
        <v>0</v>
      </c>
      <c r="T441">
        <v>1</v>
      </c>
      <c r="U441">
        <v>0</v>
      </c>
      <c r="V441">
        <v>900</v>
      </c>
      <c r="W441">
        <v>300</v>
      </c>
      <c r="X441">
        <v>122500</v>
      </c>
      <c r="Y441">
        <v>92500</v>
      </c>
      <c r="Z441" s="7">
        <v>3000000</v>
      </c>
      <c r="AA441">
        <v>2</v>
      </c>
    </row>
    <row r="442" spans="1:27" x14ac:dyDescent="0.45">
      <c r="A442">
        <v>2</v>
      </c>
      <c r="B442" s="2">
        <v>44334</v>
      </c>
      <c r="C442" s="2">
        <v>44335</v>
      </c>
      <c r="D442" s="3" t="s">
        <v>27</v>
      </c>
      <c r="E442" t="s">
        <v>204</v>
      </c>
      <c r="F442" t="s">
        <v>353</v>
      </c>
      <c r="G442">
        <v>250</v>
      </c>
      <c r="H442">
        <v>500</v>
      </c>
      <c r="I442">
        <v>2</v>
      </c>
      <c r="J442" s="7">
        <v>4058.8</v>
      </c>
      <c r="K442" s="5">
        <v>2029400</v>
      </c>
      <c r="L442" s="4">
        <v>4071.4250000000002</v>
      </c>
      <c r="M442" s="4">
        <v>6312.5</v>
      </c>
      <c r="N442" s="6">
        <v>548.7901875</v>
      </c>
      <c r="O442" s="6">
        <v>5763.7098125000002</v>
      </c>
      <c r="P442" s="5">
        <v>2035712.5</v>
      </c>
      <c r="Q442" s="5" t="s">
        <v>93</v>
      </c>
      <c r="R442">
        <v>3</v>
      </c>
      <c r="S442">
        <v>2</v>
      </c>
      <c r="T442">
        <v>1</v>
      </c>
      <c r="U442">
        <v>0</v>
      </c>
      <c r="V442">
        <v>900</v>
      </c>
      <c r="W442">
        <v>300</v>
      </c>
      <c r="X442">
        <v>124000</v>
      </c>
      <c r="Y442">
        <v>92500</v>
      </c>
      <c r="Z442" s="7">
        <v>3000000</v>
      </c>
      <c r="AA442">
        <v>2</v>
      </c>
    </row>
    <row r="443" spans="1:27" x14ac:dyDescent="0.45">
      <c r="A443">
        <v>3</v>
      </c>
      <c r="B443" s="2">
        <v>44334</v>
      </c>
      <c r="C443" s="2">
        <v>44335</v>
      </c>
      <c r="D443" s="3" t="s">
        <v>27</v>
      </c>
      <c r="E443" t="s">
        <v>127</v>
      </c>
      <c r="F443" t="s">
        <v>289</v>
      </c>
      <c r="G443">
        <v>1563</v>
      </c>
      <c r="H443">
        <v>3126</v>
      </c>
      <c r="I443">
        <v>2</v>
      </c>
      <c r="J443" s="7">
        <v>606.75</v>
      </c>
      <c r="K443" s="5">
        <v>1896700.5</v>
      </c>
      <c r="L443" s="4">
        <v>605.57500000000005</v>
      </c>
      <c r="M443" s="4">
        <v>-3673.0499999998578</v>
      </c>
      <c r="N443" s="6">
        <v>511.61327325000002</v>
      </c>
      <c r="O443" s="6">
        <v>-4184.6632732498583</v>
      </c>
      <c r="P443" s="5">
        <v>1893027.4500000002</v>
      </c>
      <c r="Q443" s="5" t="s">
        <v>93</v>
      </c>
      <c r="R443">
        <v>1</v>
      </c>
      <c r="S443">
        <v>0</v>
      </c>
      <c r="T443">
        <v>1</v>
      </c>
      <c r="U443">
        <v>0</v>
      </c>
      <c r="V443">
        <v>900</v>
      </c>
      <c r="W443">
        <v>300</v>
      </c>
      <c r="X443">
        <v>122500</v>
      </c>
      <c r="Y443">
        <v>92500</v>
      </c>
      <c r="Z443" s="7">
        <v>3000000</v>
      </c>
      <c r="AA443">
        <v>2</v>
      </c>
    </row>
    <row r="444" spans="1:27" x14ac:dyDescent="0.45">
      <c r="A444">
        <v>4</v>
      </c>
      <c r="B444" s="2">
        <v>44334</v>
      </c>
      <c r="C444" s="2">
        <v>44335</v>
      </c>
      <c r="D444" s="3" t="s">
        <v>27</v>
      </c>
      <c r="E444" t="s">
        <v>160</v>
      </c>
      <c r="F444" t="s">
        <v>338</v>
      </c>
      <c r="G444">
        <v>500</v>
      </c>
      <c r="H444">
        <v>1000</v>
      </c>
      <c r="I444">
        <v>2</v>
      </c>
      <c r="J444" s="7">
        <v>1818.325</v>
      </c>
      <c r="K444" s="5">
        <v>1818325</v>
      </c>
      <c r="L444" s="4">
        <v>1797.425</v>
      </c>
      <c r="M444" s="4">
        <v>-20900.000000000091</v>
      </c>
      <c r="N444" s="6">
        <v>488.12625000000003</v>
      </c>
      <c r="O444" s="6">
        <v>-21388.126250000092</v>
      </c>
      <c r="P444" s="5">
        <v>1797425</v>
      </c>
      <c r="Q444" s="5" t="s">
        <v>93</v>
      </c>
      <c r="R444">
        <v>2</v>
      </c>
      <c r="S444">
        <v>1</v>
      </c>
      <c r="T444">
        <v>2</v>
      </c>
      <c r="U444">
        <v>0</v>
      </c>
      <c r="V444">
        <v>900</v>
      </c>
      <c r="W444">
        <v>300</v>
      </c>
      <c r="X444">
        <v>123000</v>
      </c>
      <c r="Y444">
        <v>92500</v>
      </c>
      <c r="Z444" s="7">
        <v>3000000</v>
      </c>
      <c r="AA444">
        <v>2</v>
      </c>
    </row>
    <row r="445" spans="1:27" x14ac:dyDescent="0.45">
      <c r="A445">
        <v>5</v>
      </c>
      <c r="B445" s="2">
        <v>44334</v>
      </c>
      <c r="C445" s="2">
        <v>44335</v>
      </c>
      <c r="D445" s="3" t="s">
        <v>27</v>
      </c>
      <c r="E445" t="s">
        <v>42</v>
      </c>
      <c r="F445" t="s">
        <v>287</v>
      </c>
      <c r="G445">
        <v>4000</v>
      </c>
      <c r="H445">
        <v>8000</v>
      </c>
      <c r="I445">
        <v>2</v>
      </c>
      <c r="J445" s="7">
        <v>238.55</v>
      </c>
      <c r="K445" s="5">
        <v>1908400</v>
      </c>
      <c r="L445" s="4">
        <v>237.6</v>
      </c>
      <c r="M445" s="4">
        <v>-7600.0000000001364</v>
      </c>
      <c r="N445" s="6">
        <v>514.24199999999996</v>
      </c>
      <c r="O445" s="6">
        <v>-8114.2420000001366</v>
      </c>
      <c r="P445" s="5">
        <v>1900800</v>
      </c>
      <c r="Q445" s="5" t="s">
        <v>93</v>
      </c>
      <c r="R445">
        <v>1</v>
      </c>
      <c r="S445">
        <v>0</v>
      </c>
      <c r="T445">
        <v>1</v>
      </c>
      <c r="U445">
        <v>0</v>
      </c>
      <c r="V445">
        <v>900</v>
      </c>
      <c r="W445">
        <v>300</v>
      </c>
      <c r="X445">
        <v>122500</v>
      </c>
      <c r="Y445">
        <v>92500</v>
      </c>
      <c r="Z445" s="7">
        <v>3000000</v>
      </c>
      <c r="AA445">
        <v>2</v>
      </c>
    </row>
    <row r="446" spans="1:27" x14ac:dyDescent="0.45">
      <c r="A446">
        <v>6</v>
      </c>
      <c r="B446" s="2">
        <v>44334</v>
      </c>
      <c r="C446" s="2">
        <v>44335</v>
      </c>
      <c r="D446" s="3" t="s">
        <v>27</v>
      </c>
      <c r="E446" t="s">
        <v>55</v>
      </c>
      <c r="F446" t="s">
        <v>238</v>
      </c>
      <c r="G446">
        <v>400</v>
      </c>
      <c r="H446">
        <v>1200</v>
      </c>
      <c r="I446">
        <v>3</v>
      </c>
      <c r="J446" s="7">
        <v>1445.4</v>
      </c>
      <c r="K446" s="5">
        <v>1734480</v>
      </c>
      <c r="L446" s="4">
        <v>1454.95</v>
      </c>
      <c r="M446" s="4">
        <v>11459.999999999945</v>
      </c>
      <c r="N446" s="6">
        <v>469.85669999999999</v>
      </c>
      <c r="O446" s="6">
        <v>10990.143299999945</v>
      </c>
      <c r="P446" s="5">
        <v>1745940</v>
      </c>
      <c r="Q446" s="5" t="s">
        <v>93</v>
      </c>
      <c r="R446">
        <v>1</v>
      </c>
      <c r="S446">
        <v>0</v>
      </c>
      <c r="T446">
        <v>1</v>
      </c>
      <c r="U446">
        <v>0</v>
      </c>
      <c r="V446">
        <v>900</v>
      </c>
      <c r="W446">
        <v>300</v>
      </c>
      <c r="X446">
        <v>122500</v>
      </c>
      <c r="Y446">
        <v>92500</v>
      </c>
      <c r="Z446" s="7">
        <v>3000000</v>
      </c>
      <c r="AA446">
        <v>2</v>
      </c>
    </row>
    <row r="447" spans="1:27" x14ac:dyDescent="0.45">
      <c r="A447">
        <v>7</v>
      </c>
      <c r="B447" s="2">
        <v>44334</v>
      </c>
      <c r="C447" s="2">
        <v>44335</v>
      </c>
      <c r="D447" s="3" t="s">
        <v>27</v>
      </c>
      <c r="E447" t="s">
        <v>35</v>
      </c>
      <c r="F447" t="s">
        <v>300</v>
      </c>
      <c r="G447">
        <v>375</v>
      </c>
      <c r="H447">
        <v>1125</v>
      </c>
      <c r="I447">
        <v>3</v>
      </c>
      <c r="J447" s="7">
        <v>1530.45</v>
      </c>
      <c r="K447" s="5">
        <v>1721756.25</v>
      </c>
      <c r="L447" s="4">
        <v>1547.75</v>
      </c>
      <c r="M447" s="4">
        <v>19462.499999999949</v>
      </c>
      <c r="N447" s="6">
        <v>467.50162499999999</v>
      </c>
      <c r="O447" s="6">
        <v>18994.998374999948</v>
      </c>
      <c r="P447" s="5">
        <v>1741218.75</v>
      </c>
      <c r="Q447" s="5" t="s">
        <v>93</v>
      </c>
      <c r="R447">
        <v>2</v>
      </c>
      <c r="S447">
        <v>2</v>
      </c>
      <c r="T447">
        <v>1</v>
      </c>
      <c r="U447">
        <v>0</v>
      </c>
      <c r="V447">
        <v>900</v>
      </c>
      <c r="W447">
        <v>300</v>
      </c>
      <c r="X447">
        <v>123500</v>
      </c>
      <c r="Y447">
        <v>92500</v>
      </c>
      <c r="Z447" s="7">
        <v>3000000</v>
      </c>
      <c r="AA447">
        <v>2</v>
      </c>
    </row>
    <row r="448" spans="1:27" x14ac:dyDescent="0.45">
      <c r="A448">
        <v>8</v>
      </c>
      <c r="B448" s="2">
        <v>44334</v>
      </c>
      <c r="C448" s="2">
        <v>44335</v>
      </c>
      <c r="D448" s="3" t="s">
        <v>27</v>
      </c>
      <c r="E448" t="s">
        <v>163</v>
      </c>
      <c r="F448" t="s">
        <v>342</v>
      </c>
      <c r="G448">
        <v>725</v>
      </c>
      <c r="H448">
        <v>2175</v>
      </c>
      <c r="I448">
        <v>3</v>
      </c>
      <c r="J448" s="7">
        <v>827.11666666999997</v>
      </c>
      <c r="K448" s="5">
        <v>1798978.7500072499</v>
      </c>
      <c r="L448" s="4">
        <v>832.35</v>
      </c>
      <c r="M448" s="4">
        <v>11382.49999275011</v>
      </c>
      <c r="N448" s="6">
        <v>487.26090000097872</v>
      </c>
      <c r="O448" s="6">
        <v>10895.239092749132</v>
      </c>
      <c r="P448" s="5">
        <v>1810361.25</v>
      </c>
      <c r="Q448" s="5" t="s">
        <v>93</v>
      </c>
      <c r="R448">
        <v>1</v>
      </c>
      <c r="S448">
        <v>0</v>
      </c>
      <c r="T448">
        <v>2</v>
      </c>
      <c r="U448">
        <v>0</v>
      </c>
      <c r="V448">
        <v>900</v>
      </c>
      <c r="W448">
        <v>300</v>
      </c>
      <c r="X448">
        <v>122500</v>
      </c>
      <c r="Y448">
        <v>92500</v>
      </c>
      <c r="Z448" s="7">
        <v>3000000</v>
      </c>
      <c r="AA448">
        <v>2</v>
      </c>
    </row>
    <row r="449" spans="1:27" x14ac:dyDescent="0.45">
      <c r="A449">
        <v>1</v>
      </c>
      <c r="B449" s="2">
        <v>44335</v>
      </c>
      <c r="C449" s="2">
        <v>44336</v>
      </c>
      <c r="D449" s="3" t="s">
        <v>27</v>
      </c>
      <c r="E449" t="s">
        <v>138</v>
      </c>
      <c r="F449" t="s">
        <v>306</v>
      </c>
      <c r="G449">
        <v>650</v>
      </c>
      <c r="H449">
        <v>1300</v>
      </c>
      <c r="I449">
        <v>2</v>
      </c>
      <c r="J449" s="7">
        <v>1304.45</v>
      </c>
      <c r="K449" s="5">
        <v>1695785</v>
      </c>
      <c r="L449" s="4">
        <v>1257.8499999999999</v>
      </c>
      <c r="M449" s="4">
        <v>-60580.000000000175</v>
      </c>
      <c r="N449" s="6">
        <v>449.68365</v>
      </c>
      <c r="O449" s="6">
        <v>-61029.683650000174</v>
      </c>
      <c r="P449" s="5">
        <v>1635204.9999999998</v>
      </c>
      <c r="Q449" s="5" t="s">
        <v>93</v>
      </c>
      <c r="R449">
        <v>2</v>
      </c>
      <c r="S449">
        <v>1</v>
      </c>
      <c r="T449">
        <v>2</v>
      </c>
      <c r="U449">
        <v>0</v>
      </c>
      <c r="V449">
        <v>900</v>
      </c>
      <c r="W449">
        <v>300</v>
      </c>
      <c r="X449">
        <v>123000</v>
      </c>
      <c r="Y449">
        <v>92500</v>
      </c>
      <c r="Z449" s="7">
        <v>3000000</v>
      </c>
      <c r="AA449">
        <v>2</v>
      </c>
    </row>
    <row r="450" spans="1:27" x14ac:dyDescent="0.45">
      <c r="A450">
        <v>2</v>
      </c>
      <c r="B450" s="2">
        <v>44335</v>
      </c>
      <c r="C450" s="2">
        <v>44336</v>
      </c>
      <c r="D450" s="3" t="s">
        <v>27</v>
      </c>
      <c r="E450" t="s">
        <v>33</v>
      </c>
      <c r="F450" t="s">
        <v>239</v>
      </c>
      <c r="G450">
        <v>30</v>
      </c>
      <c r="H450">
        <v>60</v>
      </c>
      <c r="I450">
        <v>2</v>
      </c>
      <c r="J450" s="7">
        <v>30144.95</v>
      </c>
      <c r="K450" s="5">
        <v>1808697</v>
      </c>
      <c r="L450" s="4">
        <v>29793.025000000001</v>
      </c>
      <c r="M450" s="4">
        <v>-21115.499999999956</v>
      </c>
      <c r="N450" s="6">
        <v>485.49759749999998</v>
      </c>
      <c r="O450" s="6">
        <v>-21600.997597499958</v>
      </c>
      <c r="P450" s="5">
        <v>1787581.5</v>
      </c>
      <c r="Q450" s="5" t="s">
        <v>93</v>
      </c>
      <c r="R450">
        <v>2</v>
      </c>
      <c r="S450">
        <v>1</v>
      </c>
      <c r="T450">
        <v>2</v>
      </c>
      <c r="U450">
        <v>0</v>
      </c>
      <c r="V450">
        <v>900</v>
      </c>
      <c r="W450">
        <v>300</v>
      </c>
      <c r="X450">
        <v>123000</v>
      </c>
      <c r="Y450">
        <v>92500</v>
      </c>
      <c r="Z450" s="7">
        <v>3000000</v>
      </c>
      <c r="AA450">
        <v>2</v>
      </c>
    </row>
    <row r="451" spans="1:27" x14ac:dyDescent="0.45">
      <c r="A451">
        <v>3</v>
      </c>
      <c r="B451" s="2">
        <v>44335</v>
      </c>
      <c r="C451" s="2">
        <v>44336</v>
      </c>
      <c r="D451" s="3" t="s">
        <v>27</v>
      </c>
      <c r="E451" t="s">
        <v>54</v>
      </c>
      <c r="F451" t="s">
        <v>261</v>
      </c>
      <c r="G451">
        <v>250</v>
      </c>
      <c r="H451">
        <v>750</v>
      </c>
      <c r="I451">
        <v>3</v>
      </c>
      <c r="J451" s="7">
        <v>2807.15</v>
      </c>
      <c r="K451" s="5">
        <v>2105362.5</v>
      </c>
      <c r="L451" s="4">
        <v>2739.7333333299998</v>
      </c>
      <c r="M451" s="4">
        <v>-50562.500002500201</v>
      </c>
      <c r="N451" s="6">
        <v>561.62193749966252</v>
      </c>
      <c r="O451" s="6">
        <v>-51124.121939999866</v>
      </c>
      <c r="P451" s="5">
        <v>2054799.9999974999</v>
      </c>
      <c r="Q451" s="5" t="s">
        <v>93</v>
      </c>
      <c r="R451">
        <v>2</v>
      </c>
      <c r="S451">
        <v>1</v>
      </c>
      <c r="T451">
        <v>2</v>
      </c>
      <c r="U451">
        <v>0</v>
      </c>
      <c r="V451">
        <v>900</v>
      </c>
      <c r="W451">
        <v>300</v>
      </c>
      <c r="X451">
        <v>123000</v>
      </c>
      <c r="Y451">
        <v>92500</v>
      </c>
      <c r="Z451" s="7">
        <v>3000000</v>
      </c>
      <c r="AA451">
        <v>2</v>
      </c>
    </row>
    <row r="452" spans="1:27" x14ac:dyDescent="0.45">
      <c r="A452">
        <v>1</v>
      </c>
      <c r="B452" s="2">
        <v>44336</v>
      </c>
      <c r="C452" s="2">
        <v>44337</v>
      </c>
      <c r="D452" s="3" t="s">
        <v>27</v>
      </c>
      <c r="E452" t="s">
        <v>68</v>
      </c>
      <c r="F452" t="s">
        <v>296</v>
      </c>
      <c r="G452">
        <v>1250</v>
      </c>
      <c r="H452">
        <v>3750</v>
      </c>
      <c r="I452">
        <v>3</v>
      </c>
      <c r="J452" s="7">
        <v>563</v>
      </c>
      <c r="K452" s="5">
        <v>2111250</v>
      </c>
      <c r="L452" s="4">
        <v>575.73333333000005</v>
      </c>
      <c r="M452" s="4">
        <v>47749.999987500189</v>
      </c>
      <c r="N452" s="6">
        <v>576.48374999831253</v>
      </c>
      <c r="O452" s="6">
        <v>47173.516237501877</v>
      </c>
      <c r="P452" s="5">
        <v>2158999.9999875003</v>
      </c>
      <c r="Q452" s="5" t="s">
        <v>93</v>
      </c>
      <c r="R452">
        <v>1</v>
      </c>
      <c r="S452">
        <v>0</v>
      </c>
      <c r="T452">
        <v>1</v>
      </c>
      <c r="U452">
        <v>0</v>
      </c>
      <c r="V452">
        <v>900</v>
      </c>
      <c r="W452">
        <v>300</v>
      </c>
      <c r="X452">
        <v>122500</v>
      </c>
      <c r="Y452">
        <v>92500</v>
      </c>
      <c r="Z452" s="7">
        <v>3000000</v>
      </c>
      <c r="AA452">
        <v>2</v>
      </c>
    </row>
    <row r="453" spans="1:27" x14ac:dyDescent="0.45">
      <c r="A453">
        <v>2</v>
      </c>
      <c r="B453" s="2">
        <v>44336</v>
      </c>
      <c r="C453" s="2">
        <v>44337</v>
      </c>
      <c r="D453" s="3" t="s">
        <v>27</v>
      </c>
      <c r="E453" t="s">
        <v>123</v>
      </c>
      <c r="F453" t="s">
        <v>307</v>
      </c>
      <c r="G453">
        <v>600</v>
      </c>
      <c r="H453">
        <v>2400</v>
      </c>
      <c r="I453">
        <v>4</v>
      </c>
      <c r="J453" s="7">
        <v>860.7</v>
      </c>
      <c r="K453" s="5">
        <v>2065680</v>
      </c>
      <c r="L453" s="4">
        <v>845.8</v>
      </c>
      <c r="M453" s="4">
        <v>-35760.000000000218</v>
      </c>
      <c r="N453" s="6">
        <v>552.90600000000006</v>
      </c>
      <c r="O453" s="6">
        <v>-36312.906000000221</v>
      </c>
      <c r="P453" s="5">
        <v>2029920</v>
      </c>
      <c r="Q453" s="5" t="s">
        <v>93</v>
      </c>
      <c r="R453">
        <v>2</v>
      </c>
      <c r="S453">
        <v>1</v>
      </c>
      <c r="T453">
        <v>1</v>
      </c>
      <c r="U453">
        <v>0</v>
      </c>
      <c r="V453">
        <v>900</v>
      </c>
      <c r="W453">
        <v>300</v>
      </c>
      <c r="X453">
        <v>123000</v>
      </c>
      <c r="Y453">
        <v>92500</v>
      </c>
      <c r="Z453" s="7">
        <v>3000000</v>
      </c>
      <c r="AA453">
        <v>2</v>
      </c>
    </row>
    <row r="454" spans="1:27" x14ac:dyDescent="0.45">
      <c r="A454">
        <v>3</v>
      </c>
      <c r="B454" s="2">
        <v>44336</v>
      </c>
      <c r="C454" s="2">
        <v>44337</v>
      </c>
      <c r="D454" s="3" t="s">
        <v>27</v>
      </c>
      <c r="E454" t="s">
        <v>66</v>
      </c>
      <c r="F454" t="s">
        <v>215</v>
      </c>
      <c r="G454">
        <v>3100</v>
      </c>
      <c r="H454">
        <v>9300</v>
      </c>
      <c r="I454">
        <v>3</v>
      </c>
      <c r="J454" s="7">
        <v>211</v>
      </c>
      <c r="K454" s="5">
        <v>1962300</v>
      </c>
      <c r="L454" s="4">
        <v>215.15</v>
      </c>
      <c r="M454" s="4">
        <v>38595.000000000051</v>
      </c>
      <c r="N454" s="6">
        <v>535.03132500000004</v>
      </c>
      <c r="O454" s="6">
        <v>38059.968675000047</v>
      </c>
      <c r="P454" s="5">
        <v>2000895</v>
      </c>
      <c r="Q454" s="5" t="s">
        <v>93</v>
      </c>
      <c r="R454">
        <v>1</v>
      </c>
      <c r="S454">
        <v>0</v>
      </c>
      <c r="T454">
        <v>1</v>
      </c>
      <c r="U454">
        <v>0</v>
      </c>
      <c r="V454">
        <v>900</v>
      </c>
      <c r="W454">
        <v>300</v>
      </c>
      <c r="X454">
        <v>122500</v>
      </c>
      <c r="Y454">
        <v>92500</v>
      </c>
      <c r="Z454" s="7">
        <v>3000000</v>
      </c>
      <c r="AA454">
        <v>2</v>
      </c>
    </row>
    <row r="455" spans="1:27" x14ac:dyDescent="0.45">
      <c r="A455">
        <v>1</v>
      </c>
      <c r="B455" s="2">
        <v>44341</v>
      </c>
      <c r="C455" s="2">
        <v>44342</v>
      </c>
      <c r="D455" s="3" t="s">
        <v>27</v>
      </c>
      <c r="E455" t="s">
        <v>29</v>
      </c>
      <c r="F455" t="s">
        <v>313</v>
      </c>
      <c r="G455">
        <v>350</v>
      </c>
      <c r="H455">
        <v>1050</v>
      </c>
      <c r="I455">
        <v>3</v>
      </c>
      <c r="J455" s="7">
        <v>1702.15</v>
      </c>
      <c r="K455" s="5">
        <v>1787257.5</v>
      </c>
      <c r="L455" s="4">
        <v>1697.7</v>
      </c>
      <c r="M455" s="4">
        <v>-4672.5000000000473</v>
      </c>
      <c r="N455" s="6">
        <v>481.92873750000001</v>
      </c>
      <c r="O455" s="6">
        <v>-5154.4287375000476</v>
      </c>
      <c r="P455" s="5">
        <v>1782585</v>
      </c>
      <c r="Q455" s="5" t="s">
        <v>93</v>
      </c>
      <c r="R455">
        <v>2</v>
      </c>
      <c r="S455">
        <v>2</v>
      </c>
      <c r="T455">
        <v>1</v>
      </c>
      <c r="U455">
        <v>0</v>
      </c>
      <c r="V455">
        <v>900</v>
      </c>
      <c r="W455">
        <v>300</v>
      </c>
      <c r="X455">
        <v>123500</v>
      </c>
      <c r="Y455">
        <v>92500</v>
      </c>
      <c r="Z455" s="7">
        <v>3000000</v>
      </c>
      <c r="AA455">
        <v>2</v>
      </c>
    </row>
    <row r="456" spans="1:27" x14ac:dyDescent="0.45">
      <c r="A456">
        <v>1</v>
      </c>
      <c r="B456" s="2">
        <v>44342</v>
      </c>
      <c r="C456" s="2">
        <v>44343</v>
      </c>
      <c r="D456" s="3" t="s">
        <v>27</v>
      </c>
      <c r="E456" t="s">
        <v>66</v>
      </c>
      <c r="F456" t="s">
        <v>215</v>
      </c>
      <c r="G456">
        <v>3100</v>
      </c>
      <c r="H456">
        <v>9300</v>
      </c>
      <c r="I456">
        <v>3</v>
      </c>
      <c r="J456" s="7">
        <v>217.15</v>
      </c>
      <c r="K456" s="5">
        <v>2019495</v>
      </c>
      <c r="L456" s="4">
        <v>217.95</v>
      </c>
      <c r="M456" s="4">
        <v>7439.9999999998417</v>
      </c>
      <c r="N456" s="6">
        <v>546.26805000000002</v>
      </c>
      <c r="O456" s="6">
        <v>6893.7319499998421</v>
      </c>
      <c r="P456" s="5">
        <v>2026935</v>
      </c>
      <c r="Q456" s="5" t="s">
        <v>93</v>
      </c>
      <c r="R456">
        <v>1</v>
      </c>
      <c r="S456">
        <v>0</v>
      </c>
      <c r="T456">
        <v>1</v>
      </c>
      <c r="U456">
        <v>0</v>
      </c>
      <c r="V456">
        <v>900</v>
      </c>
      <c r="W456">
        <v>300</v>
      </c>
      <c r="X456">
        <v>122500</v>
      </c>
      <c r="Y456">
        <v>92500</v>
      </c>
      <c r="Z456" s="7">
        <v>3000000</v>
      </c>
      <c r="AA456">
        <v>2</v>
      </c>
    </row>
    <row r="457" spans="1:27" x14ac:dyDescent="0.45">
      <c r="A457">
        <v>2</v>
      </c>
      <c r="B457" s="2">
        <v>44342</v>
      </c>
      <c r="C457" s="2">
        <v>44343</v>
      </c>
      <c r="D457" s="3" t="s">
        <v>27</v>
      </c>
      <c r="E457" t="s">
        <v>147</v>
      </c>
      <c r="F457" t="s">
        <v>297</v>
      </c>
      <c r="G457">
        <v>125</v>
      </c>
      <c r="H457">
        <v>375</v>
      </c>
      <c r="I457">
        <v>3</v>
      </c>
      <c r="J457" s="7">
        <v>4530.5</v>
      </c>
      <c r="K457" s="5">
        <v>1698937.5</v>
      </c>
      <c r="L457" s="4">
        <v>4534.1499999999996</v>
      </c>
      <c r="M457" s="4">
        <v>1368.7499999998636</v>
      </c>
      <c r="N457" s="6">
        <v>458.89790625000001</v>
      </c>
      <c r="O457" s="6">
        <v>909.85209374986357</v>
      </c>
      <c r="P457" s="5">
        <v>1700306.2499999998</v>
      </c>
      <c r="Q457" s="5" t="s">
        <v>93</v>
      </c>
      <c r="R457">
        <v>1</v>
      </c>
      <c r="S457">
        <v>0</v>
      </c>
      <c r="T457">
        <v>1</v>
      </c>
      <c r="U457">
        <v>0</v>
      </c>
      <c r="V457">
        <v>900</v>
      </c>
      <c r="W457">
        <v>300</v>
      </c>
      <c r="X457">
        <v>122500</v>
      </c>
      <c r="Y457">
        <v>92500</v>
      </c>
      <c r="Z457" s="7">
        <v>3000000</v>
      </c>
      <c r="AA457">
        <v>2</v>
      </c>
    </row>
    <row r="458" spans="1:27" x14ac:dyDescent="0.45">
      <c r="A458">
        <v>1</v>
      </c>
      <c r="B458" s="2">
        <v>44348</v>
      </c>
      <c r="C458" s="2">
        <v>44349</v>
      </c>
      <c r="D458" s="3" t="s">
        <v>27</v>
      </c>
      <c r="E458" t="s">
        <v>64</v>
      </c>
      <c r="F458" t="s">
        <v>243</v>
      </c>
      <c r="G458">
        <v>350</v>
      </c>
      <c r="H458">
        <v>700</v>
      </c>
      <c r="I458">
        <v>2</v>
      </c>
      <c r="J458" s="7">
        <v>2700.3</v>
      </c>
      <c r="K458" s="5">
        <v>1890210.0000000002</v>
      </c>
      <c r="L458" s="4">
        <v>2672.6</v>
      </c>
      <c r="M458" s="4">
        <v>-19390.000000000189</v>
      </c>
      <c r="N458" s="6">
        <v>507.73905000000002</v>
      </c>
      <c r="O458" s="6">
        <v>-19897.739050000189</v>
      </c>
      <c r="P458" s="5">
        <v>1870820</v>
      </c>
      <c r="Q458" s="5" t="s">
        <v>93</v>
      </c>
      <c r="R458">
        <v>2</v>
      </c>
      <c r="S458">
        <v>2</v>
      </c>
      <c r="T458">
        <v>1</v>
      </c>
      <c r="U458">
        <v>0</v>
      </c>
      <c r="V458">
        <v>900</v>
      </c>
      <c r="W458">
        <v>300</v>
      </c>
      <c r="X458">
        <v>123500</v>
      </c>
      <c r="Y458">
        <v>92500</v>
      </c>
      <c r="Z458" s="7">
        <v>3000000</v>
      </c>
      <c r="AA458">
        <v>2</v>
      </c>
    </row>
    <row r="459" spans="1:27" x14ac:dyDescent="0.45">
      <c r="A459">
        <v>1</v>
      </c>
      <c r="B459" s="2">
        <v>44349</v>
      </c>
      <c r="C459" s="2">
        <v>44350</v>
      </c>
      <c r="D459" s="3" t="s">
        <v>27</v>
      </c>
      <c r="E459" t="s">
        <v>63</v>
      </c>
      <c r="F459" t="s">
        <v>223</v>
      </c>
      <c r="G459">
        <v>1000</v>
      </c>
      <c r="H459">
        <v>1000</v>
      </c>
      <c r="I459">
        <v>1</v>
      </c>
      <c r="J459" s="7">
        <v>1536.3</v>
      </c>
      <c r="K459" s="5">
        <v>1536300</v>
      </c>
      <c r="L459" s="4">
        <v>1587.05</v>
      </c>
      <c r="M459" s="4">
        <v>50750</v>
      </c>
      <c r="N459" s="6">
        <v>421.65224999999998</v>
      </c>
      <c r="O459" s="6">
        <v>50328.347750000001</v>
      </c>
      <c r="P459" s="5">
        <v>1587050</v>
      </c>
      <c r="Q459" s="5" t="s">
        <v>93</v>
      </c>
      <c r="R459">
        <v>1</v>
      </c>
      <c r="S459">
        <v>0</v>
      </c>
      <c r="T459">
        <v>2</v>
      </c>
      <c r="U459">
        <v>0</v>
      </c>
      <c r="V459">
        <v>900</v>
      </c>
      <c r="W459">
        <v>300</v>
      </c>
      <c r="X459">
        <v>122500</v>
      </c>
      <c r="Y459">
        <v>92500</v>
      </c>
      <c r="Z459" s="7">
        <v>3000000</v>
      </c>
      <c r="AA459">
        <v>2</v>
      </c>
    </row>
    <row r="460" spans="1:27" x14ac:dyDescent="0.45">
      <c r="A460">
        <v>2</v>
      </c>
      <c r="B460" s="2">
        <v>44349</v>
      </c>
      <c r="C460" s="2">
        <v>44350</v>
      </c>
      <c r="D460" s="3" t="s">
        <v>27</v>
      </c>
      <c r="E460" t="s">
        <v>161</v>
      </c>
      <c r="F460" t="s">
        <v>339</v>
      </c>
      <c r="G460">
        <v>1250</v>
      </c>
      <c r="H460">
        <v>3750</v>
      </c>
      <c r="I460">
        <v>3</v>
      </c>
      <c r="J460" s="7">
        <v>571.45000000000005</v>
      </c>
      <c r="K460" s="5">
        <v>2142937.5</v>
      </c>
      <c r="L460" s="4">
        <v>564.15</v>
      </c>
      <c r="M460" s="4">
        <v>-27375.000000000255</v>
      </c>
      <c r="N460" s="6">
        <v>574.89750000000004</v>
      </c>
      <c r="O460" s="6">
        <v>-27949.897500000254</v>
      </c>
      <c r="P460" s="5">
        <v>2115562.5</v>
      </c>
      <c r="Q460" s="5" t="s">
        <v>93</v>
      </c>
      <c r="R460">
        <v>2</v>
      </c>
      <c r="S460">
        <v>1</v>
      </c>
      <c r="T460">
        <v>2</v>
      </c>
      <c r="U460">
        <v>0</v>
      </c>
      <c r="V460">
        <v>900</v>
      </c>
      <c r="W460">
        <v>300</v>
      </c>
      <c r="X460">
        <v>123000</v>
      </c>
      <c r="Y460">
        <v>92500</v>
      </c>
      <c r="Z460" s="7">
        <v>3000000</v>
      </c>
      <c r="AA460">
        <v>2</v>
      </c>
    </row>
    <row r="461" spans="1:27" x14ac:dyDescent="0.45">
      <c r="A461">
        <v>3</v>
      </c>
      <c r="B461" s="2">
        <v>44349</v>
      </c>
      <c r="C461" s="2">
        <v>44350</v>
      </c>
      <c r="D461" s="3" t="s">
        <v>27</v>
      </c>
      <c r="E461" t="s">
        <v>81</v>
      </c>
      <c r="F461" t="s">
        <v>226</v>
      </c>
      <c r="G461">
        <v>9500</v>
      </c>
      <c r="H461">
        <v>28500</v>
      </c>
      <c r="I461">
        <v>3</v>
      </c>
      <c r="J461" s="7">
        <v>59.8</v>
      </c>
      <c r="K461" s="5">
        <v>1704300</v>
      </c>
      <c r="L461" s="4">
        <v>61.4</v>
      </c>
      <c r="M461" s="4">
        <v>45600.000000000044</v>
      </c>
      <c r="N461" s="6">
        <v>466.31700000000001</v>
      </c>
      <c r="O461" s="6">
        <v>45133.683000000041</v>
      </c>
      <c r="P461" s="5">
        <v>1749900</v>
      </c>
      <c r="Q461" s="5" t="s">
        <v>93</v>
      </c>
      <c r="R461">
        <v>1</v>
      </c>
      <c r="S461">
        <v>0</v>
      </c>
      <c r="T461">
        <v>1</v>
      </c>
      <c r="U461">
        <v>0</v>
      </c>
      <c r="V461">
        <v>900</v>
      </c>
      <c r="W461">
        <v>300</v>
      </c>
      <c r="X461">
        <v>122500</v>
      </c>
      <c r="Y461">
        <v>92500</v>
      </c>
      <c r="Z461" s="7">
        <v>3000000</v>
      </c>
      <c r="AA461">
        <v>2</v>
      </c>
    </row>
    <row r="462" spans="1:27" x14ac:dyDescent="0.45">
      <c r="A462">
        <v>4</v>
      </c>
      <c r="B462" s="2">
        <v>44349</v>
      </c>
      <c r="C462" s="2">
        <v>44350</v>
      </c>
      <c r="D462" s="3" t="s">
        <v>27</v>
      </c>
      <c r="E462" t="s">
        <v>133</v>
      </c>
      <c r="F462" t="s">
        <v>304</v>
      </c>
      <c r="G462">
        <v>850</v>
      </c>
      <c r="H462">
        <v>1700</v>
      </c>
      <c r="I462">
        <v>2</v>
      </c>
      <c r="J462" s="7">
        <v>1256.5</v>
      </c>
      <c r="K462" s="5">
        <v>2136050</v>
      </c>
      <c r="L462" s="4">
        <v>1246.1500000000001</v>
      </c>
      <c r="M462" s="4">
        <v>-17594.999999999847</v>
      </c>
      <c r="N462" s="6">
        <v>574.35817499999996</v>
      </c>
      <c r="O462" s="6">
        <v>-18169.358174999848</v>
      </c>
      <c r="P462" s="5">
        <v>2118455</v>
      </c>
      <c r="Q462" s="5" t="s">
        <v>93</v>
      </c>
      <c r="R462">
        <v>1</v>
      </c>
      <c r="S462">
        <v>0</v>
      </c>
      <c r="T462">
        <v>1</v>
      </c>
      <c r="U462">
        <v>0</v>
      </c>
      <c r="V462">
        <v>900</v>
      </c>
      <c r="W462">
        <v>300</v>
      </c>
      <c r="X462">
        <v>122500</v>
      </c>
      <c r="Y462">
        <v>92500</v>
      </c>
      <c r="Z462" s="7">
        <v>3000000</v>
      </c>
      <c r="AA462">
        <v>2</v>
      </c>
    </row>
    <row r="463" spans="1:27" x14ac:dyDescent="0.45">
      <c r="A463">
        <v>1</v>
      </c>
      <c r="B463" s="2">
        <v>44350</v>
      </c>
      <c r="C463" s="2">
        <v>44351</v>
      </c>
      <c r="D463" s="3" t="s">
        <v>27</v>
      </c>
      <c r="E463" t="s">
        <v>99</v>
      </c>
      <c r="F463" t="s">
        <v>235</v>
      </c>
      <c r="G463">
        <v>550</v>
      </c>
      <c r="H463">
        <v>1650</v>
      </c>
      <c r="I463">
        <v>3</v>
      </c>
      <c r="J463" s="7">
        <v>1216.0999999999999</v>
      </c>
      <c r="K463" s="5">
        <v>2006564.9999999998</v>
      </c>
      <c r="L463" s="4">
        <v>1228.05</v>
      </c>
      <c r="M463" s="4">
        <v>19717.500000000076</v>
      </c>
      <c r="N463" s="6">
        <v>544.43441250000001</v>
      </c>
      <c r="O463" s="6">
        <v>19173.065587500078</v>
      </c>
      <c r="P463" s="5">
        <v>2026282.5</v>
      </c>
      <c r="Q463" s="5" t="s">
        <v>93</v>
      </c>
      <c r="R463">
        <v>1</v>
      </c>
      <c r="S463">
        <v>0</v>
      </c>
      <c r="T463">
        <v>1</v>
      </c>
      <c r="U463">
        <v>0</v>
      </c>
      <c r="V463">
        <v>900</v>
      </c>
      <c r="W463">
        <v>300</v>
      </c>
      <c r="X463">
        <v>122500</v>
      </c>
      <c r="Y463">
        <v>92500</v>
      </c>
      <c r="Z463" s="7">
        <v>3000000</v>
      </c>
      <c r="AA463">
        <v>2</v>
      </c>
    </row>
    <row r="464" spans="1:27" x14ac:dyDescent="0.45">
      <c r="A464">
        <v>2</v>
      </c>
      <c r="B464" s="2">
        <v>44350</v>
      </c>
      <c r="C464" s="2">
        <v>44351</v>
      </c>
      <c r="D464" s="3" t="s">
        <v>27</v>
      </c>
      <c r="E464" t="s">
        <v>56</v>
      </c>
      <c r="F464" t="s">
        <v>212</v>
      </c>
      <c r="G464">
        <v>70000</v>
      </c>
      <c r="H464">
        <v>210000</v>
      </c>
      <c r="I464">
        <v>3</v>
      </c>
      <c r="J464" s="7">
        <v>9.35</v>
      </c>
      <c r="K464" s="5">
        <v>1963500</v>
      </c>
      <c r="L464" s="4">
        <v>9.5</v>
      </c>
      <c r="M464" s="4">
        <v>31500.000000000076</v>
      </c>
      <c r="N464" s="6">
        <v>534.39750000000004</v>
      </c>
      <c r="O464" s="6">
        <v>30965.602500000077</v>
      </c>
      <c r="P464" s="5">
        <v>1995000</v>
      </c>
      <c r="Q464" s="5" t="s">
        <v>93</v>
      </c>
      <c r="R464">
        <v>1</v>
      </c>
      <c r="S464">
        <v>0</v>
      </c>
      <c r="T464">
        <v>1</v>
      </c>
      <c r="U464">
        <v>0</v>
      </c>
      <c r="V464">
        <v>900</v>
      </c>
      <c r="W464">
        <v>300</v>
      </c>
      <c r="X464">
        <v>122500</v>
      </c>
      <c r="Y464">
        <v>92500</v>
      </c>
      <c r="Z464" s="7">
        <v>3000000</v>
      </c>
      <c r="AA464">
        <v>2</v>
      </c>
    </row>
    <row r="465" spans="1:27" x14ac:dyDescent="0.45">
      <c r="A465">
        <v>3</v>
      </c>
      <c r="B465" s="2">
        <v>44350</v>
      </c>
      <c r="C465" s="2">
        <v>44351</v>
      </c>
      <c r="D465" s="3" t="s">
        <v>27</v>
      </c>
      <c r="E465" t="s">
        <v>39</v>
      </c>
      <c r="F465" t="s">
        <v>269</v>
      </c>
      <c r="G465">
        <v>750</v>
      </c>
      <c r="H465">
        <v>1500</v>
      </c>
      <c r="I465">
        <v>2</v>
      </c>
      <c r="J465" s="7">
        <v>1516.3</v>
      </c>
      <c r="K465" s="5">
        <v>2274450</v>
      </c>
      <c r="L465" s="4">
        <v>1521.75</v>
      </c>
      <c r="M465" s="4">
        <v>8175.0000000000682</v>
      </c>
      <c r="N465" s="6">
        <v>615.20512499999995</v>
      </c>
      <c r="O465" s="6">
        <v>7559.7948750000687</v>
      </c>
      <c r="P465" s="5">
        <v>2282625</v>
      </c>
      <c r="Q465" s="5" t="s">
        <v>93</v>
      </c>
      <c r="R465">
        <v>1</v>
      </c>
      <c r="S465">
        <v>0</v>
      </c>
      <c r="T465">
        <v>1</v>
      </c>
      <c r="U465">
        <v>0</v>
      </c>
      <c r="V465">
        <v>900</v>
      </c>
      <c r="W465">
        <v>300</v>
      </c>
      <c r="X465">
        <v>122500</v>
      </c>
      <c r="Y465">
        <v>92500</v>
      </c>
      <c r="Z465" s="7">
        <v>3000000</v>
      </c>
      <c r="AA465">
        <v>2</v>
      </c>
    </row>
    <row r="466" spans="1:27" x14ac:dyDescent="0.45">
      <c r="A466">
        <v>4</v>
      </c>
      <c r="B466" s="2">
        <v>44350</v>
      </c>
      <c r="C466" s="2">
        <v>44351</v>
      </c>
      <c r="D466" s="3" t="s">
        <v>27</v>
      </c>
      <c r="E466" t="s">
        <v>35</v>
      </c>
      <c r="F466" t="s">
        <v>300</v>
      </c>
      <c r="G466">
        <v>375</v>
      </c>
      <c r="H466">
        <v>1125</v>
      </c>
      <c r="I466">
        <v>3</v>
      </c>
      <c r="J466" s="7">
        <v>1678.96666667</v>
      </c>
      <c r="K466" s="5">
        <v>1888837.50000375</v>
      </c>
      <c r="L466" s="4">
        <v>1686.2</v>
      </c>
      <c r="M466" s="4">
        <v>8137.4999962500569</v>
      </c>
      <c r="N466" s="6">
        <v>511.08468750050628</v>
      </c>
      <c r="O466" s="6">
        <v>7626.4153087495506</v>
      </c>
      <c r="P466" s="5">
        <v>1896975</v>
      </c>
      <c r="Q466" s="5" t="s">
        <v>93</v>
      </c>
      <c r="R466">
        <v>2</v>
      </c>
      <c r="S466">
        <v>1</v>
      </c>
      <c r="T466">
        <v>1</v>
      </c>
      <c r="U466">
        <v>0</v>
      </c>
      <c r="V466">
        <v>900</v>
      </c>
      <c r="W466">
        <v>300</v>
      </c>
      <c r="X466">
        <v>123000</v>
      </c>
      <c r="Y466">
        <v>92500</v>
      </c>
      <c r="Z466" s="7">
        <v>3000000</v>
      </c>
      <c r="AA466">
        <v>2</v>
      </c>
    </row>
    <row r="467" spans="1:27" x14ac:dyDescent="0.45">
      <c r="A467">
        <v>5</v>
      </c>
      <c r="B467" s="2">
        <v>44350</v>
      </c>
      <c r="C467" s="2">
        <v>44351</v>
      </c>
      <c r="D467" s="3" t="s">
        <v>27</v>
      </c>
      <c r="E467" t="s">
        <v>91</v>
      </c>
      <c r="F467" t="s">
        <v>327</v>
      </c>
      <c r="G467">
        <v>500</v>
      </c>
      <c r="H467">
        <v>2000</v>
      </c>
      <c r="I467">
        <v>4</v>
      </c>
      <c r="J467" s="7">
        <v>1083.3499999999999</v>
      </c>
      <c r="K467" s="5">
        <v>2166700</v>
      </c>
      <c r="L467" s="4">
        <v>1115.5</v>
      </c>
      <c r="M467" s="4">
        <v>64300.000000000182</v>
      </c>
      <c r="N467" s="6">
        <v>593.68949999999995</v>
      </c>
      <c r="O467" s="6">
        <v>63706.310500000181</v>
      </c>
      <c r="P467" s="5">
        <v>2231000</v>
      </c>
      <c r="Q467" s="5" t="s">
        <v>93</v>
      </c>
      <c r="R467">
        <v>1</v>
      </c>
      <c r="S467">
        <v>0</v>
      </c>
      <c r="T467">
        <v>1</v>
      </c>
      <c r="U467">
        <v>0</v>
      </c>
      <c r="V467">
        <v>900</v>
      </c>
      <c r="W467">
        <v>300</v>
      </c>
      <c r="X467">
        <v>122500</v>
      </c>
      <c r="Y467">
        <v>92500</v>
      </c>
      <c r="Z467" s="7">
        <v>3000000</v>
      </c>
      <c r="AA467">
        <v>2</v>
      </c>
    </row>
    <row r="468" spans="1:27" x14ac:dyDescent="0.45">
      <c r="A468">
        <v>1</v>
      </c>
      <c r="B468" s="2">
        <v>44351</v>
      </c>
      <c r="C468" s="2">
        <v>44354</v>
      </c>
      <c r="D468" s="3" t="s">
        <v>27</v>
      </c>
      <c r="E468" t="s">
        <v>92</v>
      </c>
      <c r="F468" t="s">
        <v>216</v>
      </c>
      <c r="G468">
        <v>1500</v>
      </c>
      <c r="H468">
        <v>3000</v>
      </c>
      <c r="I468">
        <v>2</v>
      </c>
      <c r="J468" s="7">
        <v>742.05</v>
      </c>
      <c r="K468" s="5">
        <v>2226150</v>
      </c>
      <c r="L468" s="4">
        <v>755</v>
      </c>
      <c r="M468" s="4">
        <v>38850.000000000138</v>
      </c>
      <c r="N468" s="6">
        <v>606.30525</v>
      </c>
      <c r="O468" s="6">
        <v>38243.694750000141</v>
      </c>
      <c r="P468" s="5">
        <v>2265000</v>
      </c>
      <c r="Q468" s="5" t="s">
        <v>93</v>
      </c>
      <c r="R468">
        <v>1</v>
      </c>
      <c r="S468">
        <v>0</v>
      </c>
      <c r="T468">
        <v>1</v>
      </c>
      <c r="U468">
        <v>0</v>
      </c>
      <c r="V468">
        <v>900</v>
      </c>
      <c r="W468">
        <v>300</v>
      </c>
      <c r="X468">
        <v>122500</v>
      </c>
      <c r="Y468">
        <v>92500</v>
      </c>
      <c r="Z468" s="7">
        <v>3000000</v>
      </c>
      <c r="AA468">
        <v>2</v>
      </c>
    </row>
    <row r="469" spans="1:27" x14ac:dyDescent="0.45">
      <c r="A469">
        <v>2</v>
      </c>
      <c r="B469" s="2">
        <v>44351</v>
      </c>
      <c r="C469" s="2">
        <v>44354</v>
      </c>
      <c r="D469" s="3" t="s">
        <v>27</v>
      </c>
      <c r="E469" t="s">
        <v>45</v>
      </c>
      <c r="F469" t="s">
        <v>276</v>
      </c>
      <c r="G469">
        <v>2700</v>
      </c>
      <c r="H469">
        <v>5400</v>
      </c>
      <c r="I469">
        <v>2</v>
      </c>
      <c r="J469" s="7">
        <v>300.89999999999998</v>
      </c>
      <c r="K469" s="5">
        <v>1624859.9999999998</v>
      </c>
      <c r="L469" s="4">
        <v>298.10000000000002</v>
      </c>
      <c r="M469" s="4">
        <v>-15119.999999999754</v>
      </c>
      <c r="N469" s="6">
        <v>436.67099999999999</v>
      </c>
      <c r="O469" s="6">
        <v>-15556.670999999755</v>
      </c>
      <c r="P469" s="5">
        <v>1609740.0000000002</v>
      </c>
      <c r="Q469" s="5" t="s">
        <v>93</v>
      </c>
      <c r="R469">
        <v>1</v>
      </c>
      <c r="S469">
        <v>0</v>
      </c>
      <c r="T469">
        <v>1</v>
      </c>
      <c r="U469">
        <v>0</v>
      </c>
      <c r="V469">
        <v>900</v>
      </c>
      <c r="W469">
        <v>300</v>
      </c>
      <c r="X469">
        <v>122500</v>
      </c>
      <c r="Y469">
        <v>92500</v>
      </c>
      <c r="Z469" s="7">
        <v>3000000</v>
      </c>
      <c r="AA469">
        <v>2</v>
      </c>
    </row>
    <row r="470" spans="1:27" x14ac:dyDescent="0.45">
      <c r="A470">
        <v>3</v>
      </c>
      <c r="B470" s="2">
        <v>44351</v>
      </c>
      <c r="C470" s="2">
        <v>44354</v>
      </c>
      <c r="D470" s="3" t="s">
        <v>27</v>
      </c>
      <c r="E470" t="s">
        <v>56</v>
      </c>
      <c r="F470" t="s">
        <v>212</v>
      </c>
      <c r="G470">
        <v>70000</v>
      </c>
      <c r="H470">
        <v>210000</v>
      </c>
      <c r="I470">
        <v>3</v>
      </c>
      <c r="J470" s="7">
        <v>9.8000000000000007</v>
      </c>
      <c r="K470" s="5">
        <v>2058000.0000000002</v>
      </c>
      <c r="L470" s="4">
        <v>10.050000000000001</v>
      </c>
      <c r="M470" s="4">
        <v>52500</v>
      </c>
      <c r="N470" s="6">
        <v>562.74750000000006</v>
      </c>
      <c r="O470" s="6">
        <v>51937.252500000002</v>
      </c>
      <c r="P470" s="5">
        <v>2110500</v>
      </c>
      <c r="Q470" s="5" t="s">
        <v>93</v>
      </c>
      <c r="R470">
        <v>2</v>
      </c>
      <c r="S470">
        <v>1</v>
      </c>
      <c r="T470">
        <v>1</v>
      </c>
      <c r="U470">
        <v>0</v>
      </c>
      <c r="V470">
        <v>900</v>
      </c>
      <c r="W470">
        <v>300</v>
      </c>
      <c r="X470">
        <v>123000</v>
      </c>
      <c r="Y470">
        <v>92500</v>
      </c>
      <c r="Z470" s="7">
        <v>3000000</v>
      </c>
      <c r="AA470">
        <v>2</v>
      </c>
    </row>
    <row r="471" spans="1:27" x14ac:dyDescent="0.45">
      <c r="A471">
        <v>4</v>
      </c>
      <c r="B471" s="2">
        <v>44351</v>
      </c>
      <c r="C471" s="2">
        <v>44354</v>
      </c>
      <c r="D471" s="3" t="s">
        <v>27</v>
      </c>
      <c r="E471" t="s">
        <v>135</v>
      </c>
      <c r="F471" t="s">
        <v>229</v>
      </c>
      <c r="G471">
        <v>2000</v>
      </c>
      <c r="H471">
        <v>4000</v>
      </c>
      <c r="I471">
        <v>2</v>
      </c>
      <c r="J471" s="7">
        <v>524.29999999999995</v>
      </c>
      <c r="K471" s="5">
        <v>2097200</v>
      </c>
      <c r="L471" s="4">
        <v>528.75</v>
      </c>
      <c r="M471" s="4">
        <v>17800.000000000182</v>
      </c>
      <c r="N471" s="6">
        <v>568.64700000000005</v>
      </c>
      <c r="O471" s="6">
        <v>17231.353000000181</v>
      </c>
      <c r="P471" s="5">
        <v>2115000</v>
      </c>
      <c r="Q471" s="5" t="s">
        <v>93</v>
      </c>
      <c r="R471">
        <v>1</v>
      </c>
      <c r="S471">
        <v>0</v>
      </c>
      <c r="T471">
        <v>1</v>
      </c>
      <c r="U471">
        <v>0</v>
      </c>
      <c r="V471">
        <v>900</v>
      </c>
      <c r="W471">
        <v>300</v>
      </c>
      <c r="X471">
        <v>122500</v>
      </c>
      <c r="Y471">
        <v>92500</v>
      </c>
      <c r="Z471" s="7">
        <v>3000000</v>
      </c>
      <c r="AA471">
        <v>2</v>
      </c>
    </row>
    <row r="472" spans="1:27" x14ac:dyDescent="0.45">
      <c r="A472">
        <v>5</v>
      </c>
      <c r="B472" s="2">
        <v>44351</v>
      </c>
      <c r="C472" s="2">
        <v>44354</v>
      </c>
      <c r="D472" s="3" t="s">
        <v>27</v>
      </c>
      <c r="E472" t="s">
        <v>37</v>
      </c>
      <c r="F472" t="s">
        <v>321</v>
      </c>
      <c r="G472">
        <v>700</v>
      </c>
      <c r="H472">
        <v>1400</v>
      </c>
      <c r="I472">
        <v>2</v>
      </c>
      <c r="J472" s="7">
        <v>1359.75</v>
      </c>
      <c r="K472" s="5">
        <v>1903650</v>
      </c>
      <c r="L472" s="4">
        <v>1354.75</v>
      </c>
      <c r="M472" s="4">
        <v>-7000</v>
      </c>
      <c r="N472" s="6">
        <v>513.04049999999995</v>
      </c>
      <c r="O472" s="6">
        <v>-7513.0405000000001</v>
      </c>
      <c r="P472" s="5">
        <v>1896650</v>
      </c>
      <c r="Q472" s="5" t="s">
        <v>93</v>
      </c>
      <c r="R472">
        <v>1</v>
      </c>
      <c r="S472">
        <v>0</v>
      </c>
      <c r="T472">
        <v>1</v>
      </c>
      <c r="U472">
        <v>0</v>
      </c>
      <c r="V472">
        <v>900</v>
      </c>
      <c r="W472">
        <v>300</v>
      </c>
      <c r="X472">
        <v>122500</v>
      </c>
      <c r="Y472">
        <v>92500</v>
      </c>
      <c r="Z472" s="7">
        <v>3000000</v>
      </c>
      <c r="AA472">
        <v>2</v>
      </c>
    </row>
    <row r="473" spans="1:27" x14ac:dyDescent="0.45">
      <c r="A473">
        <v>1</v>
      </c>
      <c r="B473" s="2">
        <v>44354</v>
      </c>
      <c r="C473" s="2">
        <v>44355</v>
      </c>
      <c r="D473" s="3" t="s">
        <v>27</v>
      </c>
      <c r="E473" t="s">
        <v>113</v>
      </c>
      <c r="F473" t="s">
        <v>268</v>
      </c>
      <c r="G473">
        <v>2500</v>
      </c>
      <c r="H473">
        <v>7500</v>
      </c>
      <c r="I473">
        <v>3</v>
      </c>
      <c r="J473" s="7">
        <v>240.25</v>
      </c>
      <c r="K473" s="5">
        <v>1801875</v>
      </c>
      <c r="L473" s="4">
        <v>236.21666667</v>
      </c>
      <c r="M473" s="4">
        <v>-30249.999975000035</v>
      </c>
      <c r="N473" s="6">
        <v>482.42250000337498</v>
      </c>
      <c r="O473" s="6">
        <v>-30732.422475003412</v>
      </c>
      <c r="P473" s="5">
        <v>1771625.000025</v>
      </c>
      <c r="Q473" s="5" t="s">
        <v>93</v>
      </c>
      <c r="R473">
        <v>1</v>
      </c>
      <c r="S473">
        <v>0</v>
      </c>
      <c r="T473">
        <v>1</v>
      </c>
      <c r="U473">
        <v>0</v>
      </c>
      <c r="V473">
        <v>900</v>
      </c>
      <c r="W473">
        <v>300</v>
      </c>
      <c r="X473">
        <v>102500</v>
      </c>
      <c r="Y473">
        <v>92500</v>
      </c>
      <c r="Z473" s="7">
        <v>3000000</v>
      </c>
      <c r="AA473">
        <v>2</v>
      </c>
    </row>
    <row r="474" spans="1:27" x14ac:dyDescent="0.45">
      <c r="A474">
        <v>2</v>
      </c>
      <c r="B474" s="2">
        <v>44354</v>
      </c>
      <c r="C474" s="2">
        <v>44355</v>
      </c>
      <c r="D474" s="3" t="s">
        <v>27</v>
      </c>
      <c r="E474" t="s">
        <v>47</v>
      </c>
      <c r="F474" t="s">
        <v>319</v>
      </c>
      <c r="G474">
        <v>10500</v>
      </c>
      <c r="H474">
        <v>21000</v>
      </c>
      <c r="I474">
        <v>2</v>
      </c>
      <c r="J474" s="7">
        <v>77.900000000000006</v>
      </c>
      <c r="K474" s="5">
        <v>1635900.0000000002</v>
      </c>
      <c r="L474" s="4">
        <v>76.900000000000006</v>
      </c>
      <c r="M474" s="4">
        <v>-21000</v>
      </c>
      <c r="N474" s="6">
        <v>438.85800000000006</v>
      </c>
      <c r="O474" s="6">
        <v>-21438.858</v>
      </c>
      <c r="P474" s="5">
        <v>1614900.0000000002</v>
      </c>
      <c r="Q474" s="5" t="s">
        <v>93</v>
      </c>
      <c r="R474">
        <v>2</v>
      </c>
      <c r="S474">
        <v>1</v>
      </c>
      <c r="T474">
        <v>1</v>
      </c>
      <c r="U474">
        <v>0</v>
      </c>
      <c r="V474">
        <v>900</v>
      </c>
      <c r="W474">
        <v>300</v>
      </c>
      <c r="X474">
        <v>103000</v>
      </c>
      <c r="Y474">
        <v>92500</v>
      </c>
      <c r="Z474" s="7">
        <v>3000000</v>
      </c>
      <c r="AA474">
        <v>2</v>
      </c>
    </row>
    <row r="475" spans="1:27" x14ac:dyDescent="0.45">
      <c r="A475">
        <v>3</v>
      </c>
      <c r="B475" s="2">
        <v>44354</v>
      </c>
      <c r="C475" s="2">
        <v>44355</v>
      </c>
      <c r="D475" s="3" t="s">
        <v>27</v>
      </c>
      <c r="E475" t="s">
        <v>111</v>
      </c>
      <c r="F475" t="s">
        <v>247</v>
      </c>
      <c r="G475">
        <v>1500</v>
      </c>
      <c r="H475">
        <v>4500</v>
      </c>
      <c r="I475">
        <v>3</v>
      </c>
      <c r="J475" s="7">
        <v>448.65</v>
      </c>
      <c r="K475" s="5">
        <v>2018925</v>
      </c>
      <c r="L475" s="4">
        <v>464.75</v>
      </c>
      <c r="M475" s="4">
        <v>72450.000000000102</v>
      </c>
      <c r="N475" s="6">
        <v>554.89049999999997</v>
      </c>
      <c r="O475" s="6">
        <v>71895.109500000108</v>
      </c>
      <c r="P475" s="5">
        <v>2091375</v>
      </c>
      <c r="Q475" s="5" t="s">
        <v>93</v>
      </c>
      <c r="R475">
        <v>1</v>
      </c>
      <c r="S475">
        <v>0</v>
      </c>
      <c r="T475">
        <v>1</v>
      </c>
      <c r="U475">
        <v>0</v>
      </c>
      <c r="V475">
        <v>900</v>
      </c>
      <c r="W475">
        <v>300</v>
      </c>
      <c r="X475">
        <v>102500</v>
      </c>
      <c r="Y475">
        <v>92500</v>
      </c>
      <c r="Z475" s="7">
        <v>3000000</v>
      </c>
      <c r="AA475">
        <v>2</v>
      </c>
    </row>
    <row r="476" spans="1:27" x14ac:dyDescent="0.45">
      <c r="A476">
        <v>1</v>
      </c>
      <c r="B476" s="2">
        <v>44355</v>
      </c>
      <c r="C476" s="2">
        <v>44356</v>
      </c>
      <c r="D476" s="3" t="s">
        <v>27</v>
      </c>
      <c r="E476" t="s">
        <v>160</v>
      </c>
      <c r="F476" t="s">
        <v>338</v>
      </c>
      <c r="G476">
        <v>500</v>
      </c>
      <c r="H476">
        <v>1000</v>
      </c>
      <c r="I476">
        <v>2</v>
      </c>
      <c r="J476" s="7">
        <v>1834.7</v>
      </c>
      <c r="K476" s="5">
        <v>1834700</v>
      </c>
      <c r="L476" s="4">
        <v>1826.75</v>
      </c>
      <c r="M476" s="4">
        <v>-7950.0000000000455</v>
      </c>
      <c r="N476" s="6">
        <v>494.29575</v>
      </c>
      <c r="O476" s="6">
        <v>-8444.2957500000448</v>
      </c>
      <c r="P476" s="5">
        <v>1826750</v>
      </c>
      <c r="Q476" s="5" t="s">
        <v>93</v>
      </c>
      <c r="R476">
        <v>1</v>
      </c>
      <c r="S476">
        <v>0</v>
      </c>
      <c r="T476">
        <v>1</v>
      </c>
      <c r="U476">
        <v>0</v>
      </c>
      <c r="V476">
        <v>900</v>
      </c>
      <c r="W476">
        <v>300</v>
      </c>
      <c r="X476">
        <v>122500</v>
      </c>
      <c r="Y476">
        <v>92500</v>
      </c>
      <c r="Z476" s="7">
        <v>3000000</v>
      </c>
      <c r="AA476">
        <v>2</v>
      </c>
    </row>
    <row r="477" spans="1:27" x14ac:dyDescent="0.45">
      <c r="A477">
        <v>2</v>
      </c>
      <c r="B477" s="2">
        <v>44355</v>
      </c>
      <c r="C477" s="2">
        <v>44356</v>
      </c>
      <c r="D477" s="3" t="s">
        <v>27</v>
      </c>
      <c r="E477" t="s">
        <v>171</v>
      </c>
      <c r="F477" t="s">
        <v>349</v>
      </c>
      <c r="G477">
        <v>225</v>
      </c>
      <c r="H477">
        <v>675</v>
      </c>
      <c r="I477">
        <v>3</v>
      </c>
      <c r="J477" s="7">
        <v>3411.65</v>
      </c>
      <c r="K477" s="5">
        <v>2302863.75</v>
      </c>
      <c r="L477" s="4">
        <v>3426.5</v>
      </c>
      <c r="M477" s="4">
        <v>10023.749999999938</v>
      </c>
      <c r="N477" s="6">
        <v>623.12641874999997</v>
      </c>
      <c r="O477" s="6">
        <v>9400.6235812499381</v>
      </c>
      <c r="P477" s="5">
        <v>2312887.5</v>
      </c>
      <c r="Q477" s="5" t="s">
        <v>93</v>
      </c>
      <c r="R477">
        <v>1</v>
      </c>
      <c r="S477">
        <v>0</v>
      </c>
      <c r="T477">
        <v>1</v>
      </c>
      <c r="U477">
        <v>0</v>
      </c>
      <c r="V477">
        <v>900</v>
      </c>
      <c r="W477">
        <v>300</v>
      </c>
      <c r="X477">
        <v>122500</v>
      </c>
      <c r="Y477">
        <v>92500</v>
      </c>
      <c r="Z477" s="7">
        <v>3000000</v>
      </c>
      <c r="AA477">
        <v>2</v>
      </c>
    </row>
    <row r="478" spans="1:27" x14ac:dyDescent="0.45">
      <c r="A478">
        <v>3</v>
      </c>
      <c r="B478" s="2">
        <v>44355</v>
      </c>
      <c r="C478" s="2">
        <v>44356</v>
      </c>
      <c r="D478" s="3" t="s">
        <v>27</v>
      </c>
      <c r="E478" t="s">
        <v>67</v>
      </c>
      <c r="F478" t="s">
        <v>242</v>
      </c>
      <c r="G478">
        <v>275</v>
      </c>
      <c r="H478">
        <v>825</v>
      </c>
      <c r="I478">
        <v>3</v>
      </c>
      <c r="J478" s="7">
        <v>2108.1666666699998</v>
      </c>
      <c r="K478" s="5">
        <v>1739237.5000027497</v>
      </c>
      <c r="L478" s="4">
        <v>2181.4499999999998</v>
      </c>
      <c r="M478" s="4">
        <v>60458.749997250001</v>
      </c>
      <c r="N478" s="6">
        <v>477.75605625037116</v>
      </c>
      <c r="O478" s="6">
        <v>59980.99394099963</v>
      </c>
      <c r="P478" s="5">
        <v>1799696.2499999998</v>
      </c>
      <c r="Q478" s="5" t="s">
        <v>93</v>
      </c>
      <c r="R478">
        <v>2</v>
      </c>
      <c r="S478">
        <v>1</v>
      </c>
      <c r="T478">
        <v>1</v>
      </c>
      <c r="U478">
        <v>0</v>
      </c>
      <c r="V478">
        <v>900</v>
      </c>
      <c r="W478">
        <v>300</v>
      </c>
      <c r="X478">
        <v>123000</v>
      </c>
      <c r="Y478">
        <v>92500</v>
      </c>
      <c r="Z478" s="7">
        <v>3000000</v>
      </c>
      <c r="AA478">
        <v>2</v>
      </c>
    </row>
    <row r="479" spans="1:27" x14ac:dyDescent="0.45">
      <c r="A479">
        <v>4</v>
      </c>
      <c r="B479" s="2">
        <v>44355</v>
      </c>
      <c r="C479" s="2">
        <v>44356</v>
      </c>
      <c r="D479" s="3" t="s">
        <v>27</v>
      </c>
      <c r="E479" t="s">
        <v>76</v>
      </c>
      <c r="F479" t="s">
        <v>326</v>
      </c>
      <c r="G479">
        <v>125</v>
      </c>
      <c r="H479">
        <v>250</v>
      </c>
      <c r="I479">
        <v>2</v>
      </c>
      <c r="J479" s="7">
        <v>6986.3</v>
      </c>
      <c r="K479" s="5">
        <v>1746575</v>
      </c>
      <c r="L479" s="4">
        <v>6933</v>
      </c>
      <c r="M479" s="4">
        <v>-13325.000000000045</v>
      </c>
      <c r="N479" s="6">
        <v>469.77637500000003</v>
      </c>
      <c r="O479" s="6">
        <v>-13794.776375000045</v>
      </c>
      <c r="P479" s="5">
        <v>1733250</v>
      </c>
      <c r="Q479" s="5" t="s">
        <v>93</v>
      </c>
      <c r="R479">
        <v>1</v>
      </c>
      <c r="S479">
        <v>0</v>
      </c>
      <c r="T479">
        <v>1</v>
      </c>
      <c r="U479">
        <v>0</v>
      </c>
      <c r="V479">
        <v>900</v>
      </c>
      <c r="W479">
        <v>300</v>
      </c>
      <c r="X479">
        <v>122500</v>
      </c>
      <c r="Y479">
        <v>92500</v>
      </c>
      <c r="Z479" s="7">
        <v>3000000</v>
      </c>
      <c r="AA479">
        <v>2</v>
      </c>
    </row>
    <row r="480" spans="1:27" x14ac:dyDescent="0.45">
      <c r="A480">
        <v>5</v>
      </c>
      <c r="B480" s="2">
        <v>44355</v>
      </c>
      <c r="C480" s="2">
        <v>44356</v>
      </c>
      <c r="D480" s="3" t="s">
        <v>27</v>
      </c>
      <c r="E480" t="s">
        <v>111</v>
      </c>
      <c r="F480" t="s">
        <v>247</v>
      </c>
      <c r="G480">
        <v>1500</v>
      </c>
      <c r="H480">
        <v>4500</v>
      </c>
      <c r="I480">
        <v>3</v>
      </c>
      <c r="J480" s="7">
        <v>469.31666666999899</v>
      </c>
      <c r="K480" s="5">
        <v>2111925.0000149957</v>
      </c>
      <c r="L480" s="4">
        <v>466.7</v>
      </c>
      <c r="M480" s="4">
        <v>-11775.000014995527</v>
      </c>
      <c r="N480" s="6">
        <v>568.63012500202444</v>
      </c>
      <c r="O480" s="6">
        <v>-12343.630139997551</v>
      </c>
      <c r="P480" s="5">
        <v>2100150</v>
      </c>
      <c r="Q480" s="5" t="s">
        <v>93</v>
      </c>
      <c r="R480">
        <v>2</v>
      </c>
      <c r="S480">
        <v>1</v>
      </c>
      <c r="T480">
        <v>1</v>
      </c>
      <c r="U480">
        <v>0</v>
      </c>
      <c r="V480">
        <v>900</v>
      </c>
      <c r="W480">
        <v>300</v>
      </c>
      <c r="X480">
        <v>123000</v>
      </c>
      <c r="Y480">
        <v>92500</v>
      </c>
      <c r="Z480" s="7">
        <v>3000000</v>
      </c>
      <c r="AA480">
        <v>2</v>
      </c>
    </row>
    <row r="481" spans="1:27" x14ac:dyDescent="0.45">
      <c r="A481">
        <v>1</v>
      </c>
      <c r="B481" s="2">
        <v>44356</v>
      </c>
      <c r="C481" s="2">
        <v>44357</v>
      </c>
      <c r="D481" s="3" t="s">
        <v>27</v>
      </c>
      <c r="E481" t="s">
        <v>155</v>
      </c>
      <c r="F481" t="s">
        <v>334</v>
      </c>
      <c r="G481">
        <v>425</v>
      </c>
      <c r="H481">
        <v>1275</v>
      </c>
      <c r="I481">
        <v>3</v>
      </c>
      <c r="J481" s="7">
        <v>1818.3</v>
      </c>
      <c r="K481" s="5">
        <v>2318332.5</v>
      </c>
      <c r="L481" s="4">
        <v>1783.3</v>
      </c>
      <c r="M481" s="4">
        <v>-44625</v>
      </c>
      <c r="N481" s="6">
        <v>619.92539999999997</v>
      </c>
      <c r="O481" s="6">
        <v>-45244.9254</v>
      </c>
      <c r="P481" s="5">
        <v>2273707.5</v>
      </c>
      <c r="Q481" s="7"/>
      <c r="R481">
        <v>1</v>
      </c>
      <c r="S481">
        <v>0</v>
      </c>
      <c r="T481">
        <v>1</v>
      </c>
      <c r="U481">
        <v>0</v>
      </c>
      <c r="V481">
        <v>900</v>
      </c>
      <c r="W481">
        <v>300</v>
      </c>
      <c r="X481">
        <v>122500</v>
      </c>
      <c r="Y481">
        <v>92500</v>
      </c>
      <c r="Z481" s="7">
        <v>3000000</v>
      </c>
      <c r="AA481">
        <v>2</v>
      </c>
    </row>
    <row r="482" spans="1:27" x14ac:dyDescent="0.45">
      <c r="A482">
        <v>2</v>
      </c>
      <c r="B482" s="2">
        <v>44356</v>
      </c>
      <c r="C482" s="2">
        <v>44357</v>
      </c>
      <c r="D482" s="3" t="s">
        <v>27</v>
      </c>
      <c r="E482" t="s">
        <v>47</v>
      </c>
      <c r="F482" t="s">
        <v>319</v>
      </c>
      <c r="G482">
        <v>10500</v>
      </c>
      <c r="H482">
        <v>21000</v>
      </c>
      <c r="I482">
        <v>2</v>
      </c>
      <c r="J482" s="7">
        <v>79.349999999999994</v>
      </c>
      <c r="K482" s="5">
        <v>1666349.9999999998</v>
      </c>
      <c r="L482" s="4">
        <v>75.400000000000006</v>
      </c>
      <c r="M482" s="4">
        <v>-82949.999999999767</v>
      </c>
      <c r="N482" s="6">
        <v>438.71625</v>
      </c>
      <c r="O482" s="6">
        <v>-83388.716249999765</v>
      </c>
      <c r="P482" s="5">
        <v>1583400.0000000002</v>
      </c>
      <c r="Q482" s="7"/>
      <c r="R482">
        <v>1</v>
      </c>
      <c r="S482">
        <v>0</v>
      </c>
      <c r="T482">
        <v>2</v>
      </c>
      <c r="U482">
        <v>0</v>
      </c>
      <c r="V482">
        <v>900</v>
      </c>
      <c r="W482">
        <v>300</v>
      </c>
      <c r="X482">
        <v>122500</v>
      </c>
      <c r="Y482">
        <v>92500</v>
      </c>
      <c r="Z482" s="7">
        <v>3000000</v>
      </c>
      <c r="AA482">
        <v>2</v>
      </c>
    </row>
    <row r="483" spans="1:27" x14ac:dyDescent="0.45">
      <c r="A483">
        <v>3</v>
      </c>
      <c r="B483" s="2">
        <v>44356</v>
      </c>
      <c r="C483" s="2">
        <v>44357</v>
      </c>
      <c r="D483" s="3" t="s">
        <v>27</v>
      </c>
      <c r="E483" t="s">
        <v>81</v>
      </c>
      <c r="F483" t="s">
        <v>226</v>
      </c>
      <c r="G483">
        <v>9500</v>
      </c>
      <c r="H483">
        <v>28500</v>
      </c>
      <c r="I483">
        <v>3</v>
      </c>
      <c r="J483" s="7">
        <v>62</v>
      </c>
      <c r="K483" s="5">
        <v>1767000</v>
      </c>
      <c r="L483" s="4">
        <v>60.083333329999903</v>
      </c>
      <c r="M483" s="4">
        <v>-54625.000095002775</v>
      </c>
      <c r="N483" s="6">
        <v>469.71562498717464</v>
      </c>
      <c r="O483" s="6">
        <v>-55094.715719989952</v>
      </c>
      <c r="P483" s="5">
        <v>1712374.9999049972</v>
      </c>
      <c r="Q483" s="7"/>
      <c r="R483">
        <v>1</v>
      </c>
      <c r="S483">
        <v>0</v>
      </c>
      <c r="T483">
        <v>2</v>
      </c>
      <c r="U483">
        <v>0</v>
      </c>
      <c r="V483">
        <v>900</v>
      </c>
      <c r="W483">
        <v>300</v>
      </c>
      <c r="X483">
        <v>122500</v>
      </c>
      <c r="Y483">
        <v>92500</v>
      </c>
      <c r="Z483" s="7">
        <v>3000000</v>
      </c>
      <c r="AA483">
        <v>2</v>
      </c>
    </row>
    <row r="484" spans="1:27" x14ac:dyDescent="0.45">
      <c r="A484">
        <v>4</v>
      </c>
      <c r="B484" s="2">
        <v>44356</v>
      </c>
      <c r="C484" s="2">
        <v>44357</v>
      </c>
      <c r="D484" s="3" t="s">
        <v>27</v>
      </c>
      <c r="E484" t="s">
        <v>141</v>
      </c>
      <c r="F484" t="s">
        <v>323</v>
      </c>
      <c r="G484">
        <v>5700</v>
      </c>
      <c r="H484">
        <v>17100</v>
      </c>
      <c r="I484">
        <v>3</v>
      </c>
      <c r="J484" s="7">
        <v>120.55</v>
      </c>
      <c r="K484" s="5">
        <v>2061405</v>
      </c>
      <c r="L484" s="4">
        <v>119.3</v>
      </c>
      <c r="M484" s="4">
        <v>-21375</v>
      </c>
      <c r="N484" s="6">
        <v>553.69372499999997</v>
      </c>
      <c r="O484" s="6">
        <v>-21928.693725000001</v>
      </c>
      <c r="P484" s="5">
        <v>2040030</v>
      </c>
      <c r="Q484" s="7"/>
      <c r="R484">
        <v>1</v>
      </c>
      <c r="S484">
        <v>0</v>
      </c>
      <c r="T484">
        <v>1</v>
      </c>
      <c r="U484">
        <v>0</v>
      </c>
      <c r="V484">
        <v>900</v>
      </c>
      <c r="W484">
        <v>300</v>
      </c>
      <c r="X484">
        <v>122500</v>
      </c>
      <c r="Y484">
        <v>92500</v>
      </c>
      <c r="Z484" s="7">
        <v>3000000</v>
      </c>
      <c r="AA484">
        <v>2</v>
      </c>
    </row>
    <row r="485" spans="1:27" x14ac:dyDescent="0.45">
      <c r="A485">
        <v>5</v>
      </c>
      <c r="B485" s="2">
        <v>44356</v>
      </c>
      <c r="C485" s="2">
        <v>44357</v>
      </c>
      <c r="D485" s="3" t="s">
        <v>27</v>
      </c>
      <c r="E485" t="s">
        <v>74</v>
      </c>
      <c r="F485" t="s">
        <v>251</v>
      </c>
      <c r="G485">
        <v>6200</v>
      </c>
      <c r="H485">
        <v>18600</v>
      </c>
      <c r="I485">
        <v>3</v>
      </c>
      <c r="J485" s="7">
        <v>129.6</v>
      </c>
      <c r="K485" s="5">
        <v>2410560</v>
      </c>
      <c r="L485" s="4">
        <v>128.86666667</v>
      </c>
      <c r="M485" s="4">
        <v>-13639.999937999881</v>
      </c>
      <c r="N485" s="6">
        <v>649.00980000837001</v>
      </c>
      <c r="O485" s="6">
        <v>-14289.009738008252</v>
      </c>
      <c r="P485" s="5">
        <v>2396920.000062</v>
      </c>
      <c r="Q485" s="7"/>
      <c r="R485">
        <v>1</v>
      </c>
      <c r="S485">
        <v>0</v>
      </c>
      <c r="T485">
        <v>2</v>
      </c>
      <c r="U485">
        <v>0</v>
      </c>
      <c r="V485">
        <v>900</v>
      </c>
      <c r="W485">
        <v>300</v>
      </c>
      <c r="X485">
        <v>122500</v>
      </c>
      <c r="Y485">
        <v>92500</v>
      </c>
      <c r="Z485" s="7">
        <v>3000000</v>
      </c>
      <c r="AA485">
        <v>2</v>
      </c>
    </row>
    <row r="486" spans="1:27" x14ac:dyDescent="0.45">
      <c r="A486">
        <v>6</v>
      </c>
      <c r="B486" s="2">
        <v>44356</v>
      </c>
      <c r="C486" s="2">
        <v>44357</v>
      </c>
      <c r="D486" s="3" t="s">
        <v>27</v>
      </c>
      <c r="E486" t="s">
        <v>42</v>
      </c>
      <c r="F486" t="s">
        <v>287</v>
      </c>
      <c r="G486">
        <v>4000</v>
      </c>
      <c r="H486">
        <v>8000</v>
      </c>
      <c r="I486">
        <v>2</v>
      </c>
      <c r="J486" s="7">
        <v>243.2</v>
      </c>
      <c r="K486" s="5">
        <v>1945600</v>
      </c>
      <c r="L486" s="4">
        <v>245.35</v>
      </c>
      <c r="M486" s="4">
        <v>17200.000000000044</v>
      </c>
      <c r="N486" s="6">
        <v>527.63400000000001</v>
      </c>
      <c r="O486" s="6">
        <v>16672.366000000045</v>
      </c>
      <c r="P486" s="5">
        <v>1962800</v>
      </c>
      <c r="Q486" s="7"/>
      <c r="R486">
        <v>1</v>
      </c>
      <c r="S486">
        <v>0</v>
      </c>
      <c r="T486">
        <v>2</v>
      </c>
      <c r="U486">
        <v>0</v>
      </c>
      <c r="V486">
        <v>900</v>
      </c>
      <c r="W486">
        <v>300</v>
      </c>
      <c r="X486">
        <v>122500</v>
      </c>
      <c r="Y486">
        <v>92500</v>
      </c>
      <c r="Z486" s="7">
        <v>3000000</v>
      </c>
      <c r="AA486">
        <v>2</v>
      </c>
    </row>
    <row r="487" spans="1:27" x14ac:dyDescent="0.45">
      <c r="A487">
        <v>7</v>
      </c>
      <c r="B487" s="2">
        <v>44356</v>
      </c>
      <c r="C487" s="2">
        <v>44357</v>
      </c>
      <c r="D487" s="3" t="s">
        <v>27</v>
      </c>
      <c r="E487" t="s">
        <v>88</v>
      </c>
      <c r="F487" t="s">
        <v>320</v>
      </c>
      <c r="G487">
        <v>6000</v>
      </c>
      <c r="H487">
        <v>12000</v>
      </c>
      <c r="I487">
        <v>2</v>
      </c>
      <c r="J487" s="7">
        <v>159.94999999999999</v>
      </c>
      <c r="K487" s="5">
        <v>1919399.9999999998</v>
      </c>
      <c r="L487" s="4">
        <v>161.9</v>
      </c>
      <c r="M487" s="4">
        <v>23400.000000000204</v>
      </c>
      <c r="N487" s="6">
        <v>521.39700000000005</v>
      </c>
      <c r="O487" s="6">
        <v>22878.603000000203</v>
      </c>
      <c r="P487" s="5">
        <v>1942800</v>
      </c>
      <c r="Q487" s="7"/>
      <c r="R487">
        <v>1</v>
      </c>
      <c r="S487">
        <v>0</v>
      </c>
      <c r="T487">
        <v>2</v>
      </c>
      <c r="U487">
        <v>0</v>
      </c>
      <c r="V487">
        <v>900</v>
      </c>
      <c r="W487">
        <v>300</v>
      </c>
      <c r="X487">
        <v>122500</v>
      </c>
      <c r="Y487">
        <v>92500</v>
      </c>
      <c r="Z487" s="7">
        <v>3000000</v>
      </c>
      <c r="AA487">
        <v>2</v>
      </c>
    </row>
    <row r="488" spans="1:27" x14ac:dyDescent="0.45">
      <c r="A488">
        <v>8</v>
      </c>
      <c r="B488" s="2">
        <v>44356</v>
      </c>
      <c r="C488" s="2">
        <v>44357</v>
      </c>
      <c r="D488" s="3" t="s">
        <v>27</v>
      </c>
      <c r="E488" t="s">
        <v>77</v>
      </c>
      <c r="F488" t="s">
        <v>281</v>
      </c>
      <c r="G488">
        <v>6750</v>
      </c>
      <c r="H488">
        <v>13500</v>
      </c>
      <c r="I488">
        <v>2</v>
      </c>
      <c r="J488" s="7">
        <v>128.30000000000001</v>
      </c>
      <c r="K488" s="5">
        <v>1732050.0000000002</v>
      </c>
      <c r="L488" s="4">
        <v>125.85</v>
      </c>
      <c r="M488" s="4">
        <v>-33075.000000000233</v>
      </c>
      <c r="N488" s="6">
        <v>463.18837500000001</v>
      </c>
      <c r="O488" s="6">
        <v>-33538.188375000231</v>
      </c>
      <c r="P488" s="5">
        <v>1698975</v>
      </c>
      <c r="Q488" s="7"/>
      <c r="R488">
        <v>1</v>
      </c>
      <c r="S488">
        <v>0</v>
      </c>
      <c r="T488">
        <v>2</v>
      </c>
      <c r="U488">
        <v>0</v>
      </c>
      <c r="V488">
        <v>900</v>
      </c>
      <c r="W488">
        <v>300</v>
      </c>
      <c r="X488">
        <v>122500</v>
      </c>
      <c r="Y488">
        <v>92500</v>
      </c>
      <c r="Z488" s="7">
        <v>3000000</v>
      </c>
      <c r="AA488">
        <v>2</v>
      </c>
    </row>
    <row r="489" spans="1:27" x14ac:dyDescent="0.45">
      <c r="A489">
        <v>9</v>
      </c>
      <c r="B489" s="2">
        <v>44356</v>
      </c>
      <c r="C489" s="2">
        <v>44357</v>
      </c>
      <c r="D489" s="3" t="s">
        <v>27</v>
      </c>
      <c r="E489" t="s">
        <v>111</v>
      </c>
      <c r="F489" t="s">
        <v>247</v>
      </c>
      <c r="G489">
        <v>1500</v>
      </c>
      <c r="H489">
        <v>4500</v>
      </c>
      <c r="I489">
        <v>3</v>
      </c>
      <c r="J489" s="7">
        <v>485.95</v>
      </c>
      <c r="K489" s="5">
        <v>2186775</v>
      </c>
      <c r="L489" s="4">
        <v>470.03333333</v>
      </c>
      <c r="M489" s="4">
        <v>-71625.000014999925</v>
      </c>
      <c r="N489" s="6">
        <v>580.75987499797498</v>
      </c>
      <c r="O489" s="6">
        <v>-72205.759889997906</v>
      </c>
      <c r="P489" s="5">
        <v>2115149.9999850001</v>
      </c>
      <c r="Q489" s="7"/>
      <c r="R489">
        <v>1</v>
      </c>
      <c r="S489">
        <v>0</v>
      </c>
      <c r="T489">
        <v>2</v>
      </c>
      <c r="U489">
        <v>0</v>
      </c>
      <c r="V489">
        <v>900</v>
      </c>
      <c r="W489">
        <v>300</v>
      </c>
      <c r="X489">
        <v>122500</v>
      </c>
      <c r="Y489">
        <v>92500</v>
      </c>
      <c r="Z489" s="7">
        <v>3000000</v>
      </c>
      <c r="AA489">
        <v>2</v>
      </c>
    </row>
    <row r="490" spans="1:27" x14ac:dyDescent="0.45">
      <c r="A490">
        <v>1</v>
      </c>
      <c r="B490" s="2">
        <v>44357</v>
      </c>
      <c r="C490" s="2">
        <v>44358</v>
      </c>
      <c r="D490" s="3" t="s">
        <v>27</v>
      </c>
      <c r="E490" t="s">
        <v>152</v>
      </c>
      <c r="F490" t="s">
        <v>332</v>
      </c>
      <c r="G490">
        <v>550</v>
      </c>
      <c r="H490">
        <v>1100</v>
      </c>
      <c r="I490">
        <v>2</v>
      </c>
      <c r="J490" s="7">
        <v>1631.6</v>
      </c>
      <c r="K490" s="5">
        <v>1794760</v>
      </c>
      <c r="L490" s="4">
        <v>1632.35</v>
      </c>
      <c r="M490" s="4">
        <v>825</v>
      </c>
      <c r="N490" s="6">
        <v>484.696575</v>
      </c>
      <c r="O490" s="6">
        <v>340.303425</v>
      </c>
      <c r="P490" s="5">
        <v>1795585</v>
      </c>
      <c r="Q490" s="7"/>
      <c r="R490">
        <v>1</v>
      </c>
      <c r="S490">
        <v>0</v>
      </c>
      <c r="T490">
        <v>1</v>
      </c>
      <c r="U490">
        <v>0</v>
      </c>
      <c r="V490">
        <v>900</v>
      </c>
      <c r="W490">
        <v>300</v>
      </c>
      <c r="X490">
        <v>122500</v>
      </c>
      <c r="Y490">
        <v>92500</v>
      </c>
      <c r="Z490" s="7">
        <v>3000000</v>
      </c>
      <c r="AA490">
        <v>2</v>
      </c>
    </row>
    <row r="491" spans="1:27" x14ac:dyDescent="0.45">
      <c r="A491">
        <v>2</v>
      </c>
      <c r="B491" s="2">
        <v>44357</v>
      </c>
      <c r="C491" s="2">
        <v>44358</v>
      </c>
      <c r="D491" s="3" t="s">
        <v>27</v>
      </c>
      <c r="E491" t="s">
        <v>112</v>
      </c>
      <c r="F491" t="s">
        <v>262</v>
      </c>
      <c r="G491">
        <v>200</v>
      </c>
      <c r="H491">
        <v>400</v>
      </c>
      <c r="I491">
        <v>2</v>
      </c>
      <c r="J491" s="7">
        <v>4416.7749999999996</v>
      </c>
      <c r="K491" s="5">
        <v>1766709.9999999998</v>
      </c>
      <c r="L491" s="4">
        <v>4365.3500000000004</v>
      </c>
      <c r="M491" s="4">
        <v>-20569.999999999709</v>
      </c>
      <c r="N491" s="6">
        <v>474.23475000000002</v>
      </c>
      <c r="O491" s="6">
        <v>-21044.234749999709</v>
      </c>
      <c r="P491" s="5">
        <v>1746140.0000000002</v>
      </c>
      <c r="Q491" s="7"/>
      <c r="R491">
        <v>3</v>
      </c>
      <c r="S491">
        <v>2</v>
      </c>
      <c r="T491">
        <v>1</v>
      </c>
      <c r="U491">
        <v>0</v>
      </c>
      <c r="V491">
        <v>900</v>
      </c>
      <c r="W491">
        <v>300</v>
      </c>
      <c r="X491">
        <v>124000</v>
      </c>
      <c r="Y491">
        <v>92500</v>
      </c>
      <c r="Z491" s="7">
        <v>3000000</v>
      </c>
      <c r="AA491">
        <v>2</v>
      </c>
    </row>
    <row r="492" spans="1:27" x14ac:dyDescent="0.45">
      <c r="A492">
        <v>3</v>
      </c>
      <c r="B492" s="2">
        <v>44357</v>
      </c>
      <c r="C492" s="2">
        <v>44358</v>
      </c>
      <c r="D492" s="3" t="s">
        <v>27</v>
      </c>
      <c r="E492" t="s">
        <v>103</v>
      </c>
      <c r="F492" t="s">
        <v>302</v>
      </c>
      <c r="G492">
        <v>1000</v>
      </c>
      <c r="H492">
        <v>2000</v>
      </c>
      <c r="I492">
        <v>2</v>
      </c>
      <c r="J492" s="7">
        <v>890.65</v>
      </c>
      <c r="K492" s="5">
        <v>1781300</v>
      </c>
      <c r="L492" s="4">
        <v>891.6</v>
      </c>
      <c r="M492" s="4">
        <v>1900.0000000000909</v>
      </c>
      <c r="N492" s="6">
        <v>481.20749999999998</v>
      </c>
      <c r="O492" s="6">
        <v>1418.792500000091</v>
      </c>
      <c r="P492" s="5">
        <v>1783200</v>
      </c>
      <c r="Q492" s="7"/>
      <c r="R492">
        <v>1</v>
      </c>
      <c r="S492">
        <v>0</v>
      </c>
      <c r="T492">
        <v>2</v>
      </c>
      <c r="U492">
        <v>0</v>
      </c>
      <c r="V492">
        <v>900</v>
      </c>
      <c r="W492">
        <v>300</v>
      </c>
      <c r="X492">
        <v>122500</v>
      </c>
      <c r="Y492">
        <v>92500</v>
      </c>
      <c r="Z492" s="7">
        <v>3000000</v>
      </c>
      <c r="AA492">
        <v>2</v>
      </c>
    </row>
    <row r="493" spans="1:27" x14ac:dyDescent="0.45">
      <c r="A493">
        <v>4</v>
      </c>
      <c r="B493" s="2">
        <v>44357</v>
      </c>
      <c r="C493" s="2">
        <v>44358</v>
      </c>
      <c r="D493" s="3" t="s">
        <v>27</v>
      </c>
      <c r="E493" t="s">
        <v>66</v>
      </c>
      <c r="F493" t="s">
        <v>215</v>
      </c>
      <c r="G493">
        <v>3100</v>
      </c>
      <c r="H493">
        <v>6200</v>
      </c>
      <c r="I493">
        <v>2</v>
      </c>
      <c r="J493" s="7">
        <v>279.25</v>
      </c>
      <c r="K493" s="5">
        <v>1731350</v>
      </c>
      <c r="L493" s="4">
        <v>279.55</v>
      </c>
      <c r="M493" s="4">
        <v>1860.0000000000705</v>
      </c>
      <c r="N493" s="6">
        <v>467.71559999999999</v>
      </c>
      <c r="O493" s="6">
        <v>1392.2844000000705</v>
      </c>
      <c r="P493" s="5">
        <v>1733210</v>
      </c>
      <c r="Q493" s="7"/>
      <c r="R493">
        <v>2</v>
      </c>
      <c r="S493">
        <v>1</v>
      </c>
      <c r="T493">
        <v>2</v>
      </c>
      <c r="U493">
        <v>0</v>
      </c>
      <c r="V493">
        <v>900</v>
      </c>
      <c r="W493">
        <v>300</v>
      </c>
      <c r="X493">
        <v>123000</v>
      </c>
      <c r="Y493">
        <v>92500</v>
      </c>
      <c r="Z493" s="7">
        <v>3000000</v>
      </c>
      <c r="AA493">
        <v>2</v>
      </c>
    </row>
    <row r="494" spans="1:27" x14ac:dyDescent="0.45">
      <c r="A494">
        <v>5</v>
      </c>
      <c r="B494" s="2">
        <v>44357</v>
      </c>
      <c r="C494" s="2">
        <v>44358</v>
      </c>
      <c r="D494" s="3" t="s">
        <v>27</v>
      </c>
      <c r="E494" t="s">
        <v>159</v>
      </c>
      <c r="F494" t="s">
        <v>337</v>
      </c>
      <c r="G494">
        <v>250</v>
      </c>
      <c r="H494">
        <v>500</v>
      </c>
      <c r="I494">
        <v>2</v>
      </c>
      <c r="J494" s="7">
        <v>3165.75</v>
      </c>
      <c r="K494" s="5">
        <v>1582875</v>
      </c>
      <c r="L494" s="4">
        <v>3144.6750000000002</v>
      </c>
      <c r="M494" s="4">
        <v>-10537.499999999909</v>
      </c>
      <c r="N494" s="6">
        <v>425.9536875</v>
      </c>
      <c r="O494" s="6">
        <v>-10963.453687499908</v>
      </c>
      <c r="P494" s="5">
        <v>1572337.5</v>
      </c>
      <c r="Q494" s="7"/>
      <c r="R494">
        <v>1</v>
      </c>
      <c r="S494">
        <v>0</v>
      </c>
      <c r="T494">
        <v>2</v>
      </c>
      <c r="U494">
        <v>0</v>
      </c>
      <c r="V494">
        <v>900</v>
      </c>
      <c r="W494">
        <v>300</v>
      </c>
      <c r="X494">
        <v>122500</v>
      </c>
      <c r="Y494">
        <v>92500</v>
      </c>
      <c r="Z494" s="7">
        <v>3000000</v>
      </c>
      <c r="AA494">
        <v>2</v>
      </c>
    </row>
    <row r="495" spans="1:27" x14ac:dyDescent="0.45">
      <c r="A495">
        <v>1</v>
      </c>
      <c r="B495" s="2">
        <v>44358</v>
      </c>
      <c r="C495" s="2">
        <v>44361</v>
      </c>
      <c r="D495" s="3" t="s">
        <v>27</v>
      </c>
      <c r="E495" t="s">
        <v>175</v>
      </c>
      <c r="F495" t="s">
        <v>351</v>
      </c>
      <c r="G495">
        <v>550</v>
      </c>
      <c r="H495">
        <v>2200</v>
      </c>
      <c r="I495">
        <v>4</v>
      </c>
      <c r="J495" s="7">
        <v>1013.55</v>
      </c>
      <c r="K495" s="5">
        <v>2229810</v>
      </c>
      <c r="L495" s="4">
        <v>987.65</v>
      </c>
      <c r="M495" s="4">
        <v>-56979.999999999949</v>
      </c>
      <c r="N495" s="6">
        <v>594.35640000000001</v>
      </c>
      <c r="O495" s="6">
        <v>-57574.356399999946</v>
      </c>
      <c r="P495" s="5">
        <v>2172830</v>
      </c>
      <c r="Q495" s="7"/>
      <c r="R495">
        <v>1</v>
      </c>
      <c r="S495">
        <v>0</v>
      </c>
      <c r="T495">
        <v>1</v>
      </c>
      <c r="U495">
        <v>0</v>
      </c>
      <c r="V495">
        <v>900</v>
      </c>
      <c r="W495">
        <v>300</v>
      </c>
      <c r="X495">
        <v>122500</v>
      </c>
      <c r="Y495">
        <v>92500</v>
      </c>
      <c r="Z495" s="7">
        <v>3000000</v>
      </c>
      <c r="AA495">
        <v>2</v>
      </c>
    </row>
    <row r="496" spans="1:27" x14ac:dyDescent="0.45">
      <c r="A496">
        <v>2</v>
      </c>
      <c r="B496" s="2">
        <v>44358</v>
      </c>
      <c r="C496" s="2">
        <v>44361</v>
      </c>
      <c r="D496" s="3" t="s">
        <v>27</v>
      </c>
      <c r="E496" t="s">
        <v>166</v>
      </c>
      <c r="F496" t="s">
        <v>345</v>
      </c>
      <c r="G496">
        <v>500</v>
      </c>
      <c r="H496">
        <v>2000</v>
      </c>
      <c r="I496">
        <v>4</v>
      </c>
      <c r="J496" s="7">
        <v>1047</v>
      </c>
      <c r="K496" s="5">
        <v>2094000</v>
      </c>
      <c r="L496" s="4">
        <v>1018.1125</v>
      </c>
      <c r="M496" s="4">
        <v>-57775.000000000087</v>
      </c>
      <c r="N496" s="6">
        <v>557.580375</v>
      </c>
      <c r="O496" s="6">
        <v>-58332.580375000085</v>
      </c>
      <c r="P496" s="5">
        <v>2036225</v>
      </c>
      <c r="Q496" s="7"/>
      <c r="R496">
        <v>1</v>
      </c>
      <c r="S496">
        <v>0</v>
      </c>
      <c r="T496">
        <v>2</v>
      </c>
      <c r="U496">
        <v>0</v>
      </c>
      <c r="V496">
        <v>900</v>
      </c>
      <c r="W496">
        <v>300</v>
      </c>
      <c r="X496">
        <v>122500</v>
      </c>
      <c r="Y496">
        <v>92500</v>
      </c>
      <c r="Z496" s="7">
        <v>3000000</v>
      </c>
      <c r="AA496">
        <v>2</v>
      </c>
    </row>
    <row r="497" spans="1:27" x14ac:dyDescent="0.45">
      <c r="A497">
        <v>3</v>
      </c>
      <c r="B497" s="2">
        <v>44358</v>
      </c>
      <c r="C497" s="2">
        <v>44361</v>
      </c>
      <c r="D497" s="3" t="s">
        <v>27</v>
      </c>
      <c r="E497" t="s">
        <v>67</v>
      </c>
      <c r="F497" t="s">
        <v>242</v>
      </c>
      <c r="G497">
        <v>275</v>
      </c>
      <c r="H497">
        <v>825</v>
      </c>
      <c r="I497">
        <v>3</v>
      </c>
      <c r="J497" s="7">
        <v>2263.65</v>
      </c>
      <c r="K497" s="5">
        <v>1867511.25</v>
      </c>
      <c r="L497" s="4">
        <v>2181.3000000000002</v>
      </c>
      <c r="M497" s="4">
        <v>-67938.749999999927</v>
      </c>
      <c r="N497" s="6">
        <v>495.05630625000003</v>
      </c>
      <c r="O497" s="6">
        <v>-68433.806306249928</v>
      </c>
      <c r="P497" s="5">
        <v>1799572.5000000002</v>
      </c>
      <c r="Q497" s="7"/>
      <c r="R497">
        <v>1</v>
      </c>
      <c r="S497">
        <v>0</v>
      </c>
      <c r="T497">
        <v>1</v>
      </c>
      <c r="U497">
        <v>0</v>
      </c>
      <c r="V497">
        <v>900</v>
      </c>
      <c r="W497">
        <v>300</v>
      </c>
      <c r="X497">
        <v>122500</v>
      </c>
      <c r="Y497">
        <v>92500</v>
      </c>
      <c r="Z497" s="7">
        <v>3000000</v>
      </c>
      <c r="AA497">
        <v>2</v>
      </c>
    </row>
    <row r="498" spans="1:27" x14ac:dyDescent="0.45">
      <c r="A498">
        <v>1</v>
      </c>
      <c r="B498" s="2">
        <v>44362</v>
      </c>
      <c r="C498" s="2">
        <v>44363</v>
      </c>
      <c r="D498" s="3" t="s">
        <v>27</v>
      </c>
      <c r="E498" t="s">
        <v>47</v>
      </c>
      <c r="F498" t="s">
        <v>319</v>
      </c>
      <c r="G498">
        <v>10500</v>
      </c>
      <c r="H498">
        <v>31500</v>
      </c>
      <c r="I498">
        <v>3</v>
      </c>
      <c r="J498" s="7">
        <v>70.25</v>
      </c>
      <c r="K498" s="5">
        <v>2212875</v>
      </c>
      <c r="L498" s="4">
        <v>69.599999999999994</v>
      </c>
      <c r="M498" s="4">
        <v>-20475.000000000178</v>
      </c>
      <c r="N498" s="6">
        <v>594.71212500000001</v>
      </c>
      <c r="O498" s="6">
        <v>-21069.71212500018</v>
      </c>
      <c r="P498" s="5">
        <v>2192400</v>
      </c>
      <c r="Q498" s="7"/>
      <c r="R498">
        <v>1</v>
      </c>
      <c r="S498">
        <v>0</v>
      </c>
      <c r="T498">
        <v>1</v>
      </c>
      <c r="U498">
        <v>0</v>
      </c>
      <c r="V498">
        <v>900</v>
      </c>
      <c r="W498">
        <v>300</v>
      </c>
      <c r="X498">
        <v>122500</v>
      </c>
      <c r="Y498">
        <v>92500</v>
      </c>
      <c r="Z498" s="7">
        <v>3000000</v>
      </c>
      <c r="AA498">
        <v>2</v>
      </c>
    </row>
    <row r="499" spans="1:27" x14ac:dyDescent="0.45">
      <c r="A499">
        <v>2</v>
      </c>
      <c r="B499" s="2">
        <v>44362</v>
      </c>
      <c r="C499" s="2">
        <v>44363</v>
      </c>
      <c r="D499" s="3" t="s">
        <v>27</v>
      </c>
      <c r="E499" t="s">
        <v>161</v>
      </c>
      <c r="F499" t="s">
        <v>339</v>
      </c>
      <c r="G499">
        <v>1250</v>
      </c>
      <c r="H499">
        <v>2500</v>
      </c>
      <c r="I499">
        <v>2</v>
      </c>
      <c r="J499" s="7">
        <v>649.9</v>
      </c>
      <c r="K499" s="5">
        <v>1624750</v>
      </c>
      <c r="L499" s="4">
        <v>649.79999999999995</v>
      </c>
      <c r="M499" s="4">
        <v>-250.00000000005684</v>
      </c>
      <c r="N499" s="6">
        <v>438.64875000000001</v>
      </c>
      <c r="O499" s="6">
        <v>-688.64875000005691</v>
      </c>
      <c r="P499" s="5">
        <v>1624500</v>
      </c>
      <c r="Q499" s="7"/>
      <c r="R499">
        <v>1</v>
      </c>
      <c r="S499">
        <v>0</v>
      </c>
      <c r="T499">
        <v>2</v>
      </c>
      <c r="U499">
        <v>0</v>
      </c>
      <c r="V499">
        <v>900</v>
      </c>
      <c r="W499">
        <v>300</v>
      </c>
      <c r="X499">
        <v>122500</v>
      </c>
      <c r="Y499">
        <v>92500</v>
      </c>
      <c r="Z499" s="7">
        <v>3000000</v>
      </c>
      <c r="AA499">
        <v>2</v>
      </c>
    </row>
    <row r="500" spans="1:27" x14ac:dyDescent="0.45">
      <c r="A500">
        <v>3</v>
      </c>
      <c r="B500" s="2">
        <v>44362</v>
      </c>
      <c r="C500" s="2">
        <v>44363</v>
      </c>
      <c r="D500" s="3" t="s">
        <v>27</v>
      </c>
      <c r="E500" t="s">
        <v>107</v>
      </c>
      <c r="F500" t="s">
        <v>240</v>
      </c>
      <c r="G500">
        <v>600</v>
      </c>
      <c r="H500">
        <v>1800</v>
      </c>
      <c r="I500">
        <v>3</v>
      </c>
      <c r="J500" s="7">
        <v>1275.95</v>
      </c>
      <c r="K500" s="5">
        <v>2296710</v>
      </c>
      <c r="L500" s="4">
        <v>1264.33333333</v>
      </c>
      <c r="M500" s="4">
        <v>-20910.000006000155</v>
      </c>
      <c r="N500" s="6">
        <v>617.28884999919012</v>
      </c>
      <c r="O500" s="6">
        <v>-21527.288855999344</v>
      </c>
      <c r="P500" s="5">
        <v>2275799.999994</v>
      </c>
      <c r="Q500" s="7"/>
      <c r="R500">
        <v>2</v>
      </c>
      <c r="S500">
        <v>1</v>
      </c>
      <c r="T500">
        <v>2</v>
      </c>
      <c r="U500">
        <v>0</v>
      </c>
      <c r="V500">
        <v>900</v>
      </c>
      <c r="W500">
        <v>300</v>
      </c>
      <c r="X500">
        <v>123000</v>
      </c>
      <c r="Y500">
        <v>92500</v>
      </c>
      <c r="Z500" s="7">
        <v>3000000</v>
      </c>
      <c r="AA500">
        <v>2</v>
      </c>
    </row>
    <row r="501" spans="1:27" x14ac:dyDescent="0.45">
      <c r="A501">
        <v>4</v>
      </c>
      <c r="B501" s="2">
        <v>44362</v>
      </c>
      <c r="C501" s="2">
        <v>44363</v>
      </c>
      <c r="D501" s="3" t="s">
        <v>27</v>
      </c>
      <c r="E501" t="s">
        <v>147</v>
      </c>
      <c r="F501" t="s">
        <v>297</v>
      </c>
      <c r="G501">
        <v>125</v>
      </c>
      <c r="H501">
        <v>375</v>
      </c>
      <c r="I501">
        <v>3</v>
      </c>
      <c r="J501" s="7">
        <v>4877.1000000000004</v>
      </c>
      <c r="K501" s="5">
        <v>1828912.5000000002</v>
      </c>
      <c r="L501" s="4">
        <v>4958.3833333299999</v>
      </c>
      <c r="M501" s="4">
        <v>30481.24999874983</v>
      </c>
      <c r="N501" s="6">
        <v>497.92134374983129</v>
      </c>
      <c r="O501" s="6">
        <v>29983.328654999998</v>
      </c>
      <c r="P501" s="5">
        <v>1859393.7499987499</v>
      </c>
      <c r="Q501" s="7"/>
      <c r="R501">
        <v>1</v>
      </c>
      <c r="S501">
        <v>0</v>
      </c>
      <c r="T501">
        <v>2</v>
      </c>
      <c r="U501">
        <v>0</v>
      </c>
      <c r="V501">
        <v>900</v>
      </c>
      <c r="W501">
        <v>300</v>
      </c>
      <c r="X501">
        <v>122500</v>
      </c>
      <c r="Y501">
        <v>92500</v>
      </c>
      <c r="Z501" s="7">
        <v>3000000</v>
      </c>
      <c r="AA501">
        <v>2</v>
      </c>
    </row>
    <row r="502" spans="1:27" x14ac:dyDescent="0.45">
      <c r="A502">
        <v>5</v>
      </c>
      <c r="B502" s="2">
        <v>44362</v>
      </c>
      <c r="C502" s="2">
        <v>44363</v>
      </c>
      <c r="D502" s="3" t="s">
        <v>27</v>
      </c>
      <c r="E502" t="s">
        <v>41</v>
      </c>
      <c r="F502" t="s">
        <v>249</v>
      </c>
      <c r="G502">
        <v>3000</v>
      </c>
      <c r="H502">
        <v>9000</v>
      </c>
      <c r="I502">
        <v>3</v>
      </c>
      <c r="J502" s="7">
        <v>226.9</v>
      </c>
      <c r="K502" s="5">
        <v>2042100</v>
      </c>
      <c r="L502" s="4">
        <v>230.95</v>
      </c>
      <c r="M502" s="4">
        <v>36449.999999999847</v>
      </c>
      <c r="N502" s="6">
        <v>556.28774999999996</v>
      </c>
      <c r="O502" s="6">
        <v>35893.712249999844</v>
      </c>
      <c r="P502" s="5">
        <v>2078550</v>
      </c>
      <c r="Q502" s="7"/>
      <c r="R502">
        <v>1</v>
      </c>
      <c r="S502">
        <v>0</v>
      </c>
      <c r="T502">
        <v>1</v>
      </c>
      <c r="U502">
        <v>0</v>
      </c>
      <c r="V502">
        <v>900</v>
      </c>
      <c r="W502">
        <v>300</v>
      </c>
      <c r="X502">
        <v>122500</v>
      </c>
      <c r="Y502">
        <v>92500</v>
      </c>
      <c r="Z502" s="7">
        <v>3000000</v>
      </c>
      <c r="AA502">
        <v>2</v>
      </c>
    </row>
    <row r="503" spans="1:27" x14ac:dyDescent="0.45">
      <c r="A503">
        <v>1</v>
      </c>
      <c r="B503" s="2">
        <v>44363</v>
      </c>
      <c r="C503" s="2">
        <v>44364</v>
      </c>
      <c r="D503" s="3" t="s">
        <v>27</v>
      </c>
      <c r="E503" t="s">
        <v>158</v>
      </c>
      <c r="F503" t="s">
        <v>336</v>
      </c>
      <c r="G503">
        <v>425</v>
      </c>
      <c r="H503">
        <v>1275</v>
      </c>
      <c r="I503">
        <v>3</v>
      </c>
      <c r="J503" s="7">
        <v>1552.3</v>
      </c>
      <c r="K503" s="5">
        <v>1979182.5</v>
      </c>
      <c r="L503" s="4">
        <v>1505.45</v>
      </c>
      <c r="M503" s="4">
        <v>-59733.749999999884</v>
      </c>
      <c r="N503" s="6">
        <v>526.31521874999999</v>
      </c>
      <c r="O503" s="6">
        <v>-60260.065218749885</v>
      </c>
      <c r="P503" s="5">
        <v>1919448.75</v>
      </c>
      <c r="Q503" s="7"/>
      <c r="R503">
        <v>1</v>
      </c>
      <c r="S503">
        <v>0</v>
      </c>
      <c r="T503">
        <v>1</v>
      </c>
      <c r="U503">
        <v>0</v>
      </c>
      <c r="V503">
        <v>900</v>
      </c>
      <c r="W503">
        <v>300</v>
      </c>
      <c r="X503">
        <v>122500</v>
      </c>
      <c r="Y503">
        <v>92500</v>
      </c>
      <c r="Z503" s="7">
        <v>3000000</v>
      </c>
      <c r="AA503">
        <v>2</v>
      </c>
    </row>
    <row r="504" spans="1:27" x14ac:dyDescent="0.45">
      <c r="A504">
        <v>1</v>
      </c>
      <c r="B504" s="2">
        <v>44364</v>
      </c>
      <c r="C504" s="2">
        <v>44365</v>
      </c>
      <c r="D504" s="3" t="s">
        <v>27</v>
      </c>
      <c r="E504" t="s">
        <v>161</v>
      </c>
      <c r="F504" t="s">
        <v>339</v>
      </c>
      <c r="G504">
        <v>1250</v>
      </c>
      <c r="H504">
        <v>2500</v>
      </c>
      <c r="I504">
        <v>2</v>
      </c>
      <c r="J504" s="7">
        <v>665.75</v>
      </c>
      <c r="K504" s="5">
        <v>1664375</v>
      </c>
      <c r="L504" s="4">
        <v>661.95</v>
      </c>
      <c r="M504" s="4">
        <v>-9499.9999999998872</v>
      </c>
      <c r="N504" s="6">
        <v>448.09875</v>
      </c>
      <c r="O504" s="6">
        <v>-9948.0987499998864</v>
      </c>
      <c r="P504" s="5">
        <v>1654875</v>
      </c>
      <c r="Q504" s="7"/>
      <c r="R504">
        <v>2</v>
      </c>
      <c r="S504">
        <v>1</v>
      </c>
      <c r="T504">
        <v>1</v>
      </c>
      <c r="U504">
        <v>0</v>
      </c>
      <c r="V504">
        <v>900</v>
      </c>
      <c r="W504">
        <v>300</v>
      </c>
      <c r="X504">
        <v>123000</v>
      </c>
      <c r="Y504">
        <v>92500</v>
      </c>
      <c r="Z504" s="7">
        <v>3000000</v>
      </c>
      <c r="AA504">
        <v>2</v>
      </c>
    </row>
    <row r="505" spans="1:27" x14ac:dyDescent="0.45">
      <c r="A505">
        <v>2</v>
      </c>
      <c r="B505" s="2">
        <v>44364</v>
      </c>
      <c r="C505" s="2">
        <v>44365</v>
      </c>
      <c r="D505" s="3" t="s">
        <v>27</v>
      </c>
      <c r="E505" t="s">
        <v>174</v>
      </c>
      <c r="F505" t="s">
        <v>354</v>
      </c>
      <c r="G505">
        <v>1250</v>
      </c>
      <c r="H505">
        <v>2500</v>
      </c>
      <c r="I505">
        <v>2</v>
      </c>
      <c r="J505" s="7">
        <v>665.8</v>
      </c>
      <c r="K505" s="5">
        <v>1664500</v>
      </c>
      <c r="L505" s="4">
        <v>664.45</v>
      </c>
      <c r="M505" s="4">
        <v>-3374.9999999997726</v>
      </c>
      <c r="N505" s="6">
        <v>448.95937500000002</v>
      </c>
      <c r="O505" s="6">
        <v>-3823.9593749997725</v>
      </c>
      <c r="P505" s="5">
        <v>1661125</v>
      </c>
      <c r="Q505" s="7"/>
      <c r="R505">
        <v>2</v>
      </c>
      <c r="S505">
        <v>1</v>
      </c>
      <c r="T505">
        <v>2</v>
      </c>
      <c r="U505">
        <v>0</v>
      </c>
      <c r="V505">
        <v>900</v>
      </c>
      <c r="W505">
        <v>300</v>
      </c>
      <c r="X505">
        <v>123000</v>
      </c>
      <c r="Y505">
        <v>92500</v>
      </c>
      <c r="Z505" s="7">
        <v>3000000</v>
      </c>
      <c r="AA505">
        <v>2</v>
      </c>
    </row>
    <row r="506" spans="1:27" x14ac:dyDescent="0.45">
      <c r="A506">
        <v>3</v>
      </c>
      <c r="B506" s="2">
        <v>44364</v>
      </c>
      <c r="C506" s="2">
        <v>44365</v>
      </c>
      <c r="D506" s="3" t="s">
        <v>27</v>
      </c>
      <c r="E506" t="s">
        <v>87</v>
      </c>
      <c r="F506" t="s">
        <v>255</v>
      </c>
      <c r="G506">
        <v>650</v>
      </c>
      <c r="H506">
        <v>1950</v>
      </c>
      <c r="I506">
        <v>3</v>
      </c>
      <c r="J506" s="7">
        <v>1007.9</v>
      </c>
      <c r="K506" s="5">
        <v>1965405</v>
      </c>
      <c r="L506" s="4">
        <v>1004.4</v>
      </c>
      <c r="M506" s="4">
        <v>-6825</v>
      </c>
      <c r="N506" s="6">
        <v>529.73797500000001</v>
      </c>
      <c r="O506" s="6">
        <v>-7354.737975</v>
      </c>
      <c r="P506" s="5">
        <v>1958580</v>
      </c>
      <c r="Q506" s="7"/>
      <c r="R506">
        <v>1</v>
      </c>
      <c r="S506">
        <v>0</v>
      </c>
      <c r="T506">
        <v>1</v>
      </c>
      <c r="U506">
        <v>0</v>
      </c>
      <c r="V506">
        <v>900</v>
      </c>
      <c r="W506">
        <v>300</v>
      </c>
      <c r="X506">
        <v>122500</v>
      </c>
      <c r="Y506">
        <v>92500</v>
      </c>
      <c r="Z506" s="7">
        <v>3000000</v>
      </c>
      <c r="AA506">
        <v>2</v>
      </c>
    </row>
    <row r="507" spans="1:27" x14ac:dyDescent="0.45">
      <c r="A507">
        <v>4</v>
      </c>
      <c r="B507" s="2">
        <v>44364</v>
      </c>
      <c r="C507" s="2">
        <v>44365</v>
      </c>
      <c r="D507" s="3" t="s">
        <v>27</v>
      </c>
      <c r="E507" t="s">
        <v>163</v>
      </c>
      <c r="F507" t="s">
        <v>342</v>
      </c>
      <c r="G507">
        <v>725</v>
      </c>
      <c r="H507">
        <v>2175</v>
      </c>
      <c r="I507">
        <v>3</v>
      </c>
      <c r="J507" s="7">
        <v>873.1</v>
      </c>
      <c r="K507" s="5">
        <v>1898992.5</v>
      </c>
      <c r="L507" s="4">
        <v>862.95</v>
      </c>
      <c r="M507" s="4">
        <v>-22076.249999999949</v>
      </c>
      <c r="N507" s="6">
        <v>509.74768125000003</v>
      </c>
      <c r="O507" s="6">
        <v>-22585.997681249948</v>
      </c>
      <c r="P507" s="5">
        <v>1876916.25</v>
      </c>
      <c r="Q507" s="7"/>
      <c r="R507">
        <v>2</v>
      </c>
      <c r="S507">
        <v>1</v>
      </c>
      <c r="T507">
        <v>1</v>
      </c>
      <c r="U507">
        <v>0</v>
      </c>
      <c r="V507">
        <v>900</v>
      </c>
      <c r="W507">
        <v>300</v>
      </c>
      <c r="X507">
        <v>123000</v>
      </c>
      <c r="Y507">
        <v>92500</v>
      </c>
      <c r="Z507" s="7">
        <v>3000000</v>
      </c>
      <c r="AA507">
        <v>2</v>
      </c>
    </row>
    <row r="508" spans="1:27" x14ac:dyDescent="0.45">
      <c r="A508">
        <v>1</v>
      </c>
      <c r="B508" s="2">
        <v>44365</v>
      </c>
      <c r="C508" s="2">
        <v>44368</v>
      </c>
      <c r="D508" s="3" t="s">
        <v>27</v>
      </c>
      <c r="E508" t="s">
        <v>63</v>
      </c>
      <c r="F508" t="s">
        <v>223</v>
      </c>
      <c r="G508">
        <v>1000</v>
      </c>
      <c r="H508">
        <v>1000</v>
      </c>
      <c r="I508">
        <v>1</v>
      </c>
      <c r="J508" s="7">
        <v>1409.1</v>
      </c>
      <c r="K508" s="5">
        <v>1409100</v>
      </c>
      <c r="L508" s="4">
        <v>1517.6</v>
      </c>
      <c r="M508" s="4">
        <v>108500</v>
      </c>
      <c r="N508" s="6">
        <v>395.10450000000003</v>
      </c>
      <c r="O508" s="6">
        <v>108104.8955</v>
      </c>
      <c r="P508" s="5">
        <v>1517600</v>
      </c>
      <c r="Q508" s="7"/>
      <c r="R508">
        <v>1</v>
      </c>
      <c r="S508">
        <v>0</v>
      </c>
      <c r="T508">
        <v>1</v>
      </c>
      <c r="U508">
        <v>0</v>
      </c>
      <c r="V508">
        <v>900</v>
      </c>
      <c r="W508">
        <v>300</v>
      </c>
      <c r="X508">
        <v>122500</v>
      </c>
      <c r="Y508">
        <v>92500</v>
      </c>
      <c r="Z508" s="7">
        <v>3000000</v>
      </c>
      <c r="AA508">
        <v>2</v>
      </c>
    </row>
    <row r="509" spans="1:27" x14ac:dyDescent="0.45">
      <c r="A509">
        <v>1</v>
      </c>
      <c r="B509" s="2">
        <v>44368</v>
      </c>
      <c r="C509" s="2">
        <v>44369</v>
      </c>
      <c r="D509" s="3" t="s">
        <v>27</v>
      </c>
      <c r="E509" t="s">
        <v>126</v>
      </c>
      <c r="F509" t="s">
        <v>290</v>
      </c>
      <c r="G509">
        <v>1800</v>
      </c>
      <c r="H509">
        <v>5400</v>
      </c>
      <c r="I509">
        <v>3</v>
      </c>
      <c r="J509" s="7">
        <v>334.85</v>
      </c>
      <c r="K509" s="5">
        <v>1808190.0000000002</v>
      </c>
      <c r="L509" s="4">
        <v>342.21666667</v>
      </c>
      <c r="M509" s="4">
        <v>39780.000017999853</v>
      </c>
      <c r="N509" s="6">
        <v>493.58160000243004</v>
      </c>
      <c r="O509" s="6">
        <v>39286.418417997425</v>
      </c>
      <c r="P509" s="5">
        <v>1847970.0000179999</v>
      </c>
      <c r="Q509" s="7"/>
      <c r="R509">
        <v>2</v>
      </c>
      <c r="S509">
        <v>2</v>
      </c>
      <c r="T509">
        <v>2</v>
      </c>
      <c r="U509">
        <v>0</v>
      </c>
      <c r="V509">
        <v>900</v>
      </c>
      <c r="W509">
        <v>300</v>
      </c>
      <c r="X509">
        <v>103500</v>
      </c>
      <c r="Y509">
        <v>92500</v>
      </c>
      <c r="Z509" s="7">
        <v>3000000</v>
      </c>
      <c r="AA509">
        <v>2</v>
      </c>
    </row>
    <row r="510" spans="1:27" x14ac:dyDescent="0.45">
      <c r="A510">
        <v>2</v>
      </c>
      <c r="B510" s="2">
        <v>44368</v>
      </c>
      <c r="C510" s="2">
        <v>44369</v>
      </c>
      <c r="D510" s="3" t="s">
        <v>27</v>
      </c>
      <c r="E510" t="s">
        <v>71</v>
      </c>
      <c r="F510" t="s">
        <v>209</v>
      </c>
      <c r="G510">
        <v>22500</v>
      </c>
      <c r="H510">
        <v>67500</v>
      </c>
      <c r="I510">
        <v>3</v>
      </c>
      <c r="J510" s="7">
        <v>30.05</v>
      </c>
      <c r="K510" s="5">
        <v>2028375</v>
      </c>
      <c r="L510" s="4">
        <v>30.43333333</v>
      </c>
      <c r="M510" s="4">
        <v>25874.999774999949</v>
      </c>
      <c r="N510" s="6">
        <v>551.154374969625</v>
      </c>
      <c r="O510" s="6">
        <v>25323.845400030325</v>
      </c>
      <c r="P510" s="5">
        <v>2054249.9997749999</v>
      </c>
      <c r="Q510" s="7"/>
      <c r="R510">
        <v>1</v>
      </c>
      <c r="S510">
        <v>0</v>
      </c>
      <c r="T510">
        <v>2</v>
      </c>
      <c r="U510">
        <v>0</v>
      </c>
      <c r="V510">
        <v>900</v>
      </c>
      <c r="W510">
        <v>300</v>
      </c>
      <c r="X510">
        <v>102500</v>
      </c>
      <c r="Y510">
        <v>92500</v>
      </c>
      <c r="Z510" s="7">
        <v>3000000</v>
      </c>
      <c r="AA510">
        <v>2</v>
      </c>
    </row>
    <row r="511" spans="1:27" x14ac:dyDescent="0.45">
      <c r="A511">
        <v>3</v>
      </c>
      <c r="B511" s="2">
        <v>44368</v>
      </c>
      <c r="C511" s="2">
        <v>44369</v>
      </c>
      <c r="D511" s="3" t="s">
        <v>27</v>
      </c>
      <c r="E511" t="s">
        <v>66</v>
      </c>
      <c r="F511" t="s">
        <v>215</v>
      </c>
      <c r="G511">
        <v>3100</v>
      </c>
      <c r="H511">
        <v>6200</v>
      </c>
      <c r="I511">
        <v>2</v>
      </c>
      <c r="J511" s="7">
        <v>281.45</v>
      </c>
      <c r="K511" s="5">
        <v>1744990</v>
      </c>
      <c r="L511" s="4">
        <v>286.39999999999998</v>
      </c>
      <c r="M511" s="4">
        <v>30689.999999999931</v>
      </c>
      <c r="N511" s="6">
        <v>475.29045000000002</v>
      </c>
      <c r="O511" s="6">
        <v>30214.70954999993</v>
      </c>
      <c r="P511" s="5">
        <v>1775679.9999999998</v>
      </c>
      <c r="Q511" s="7"/>
      <c r="R511">
        <v>2</v>
      </c>
      <c r="S511">
        <v>2</v>
      </c>
      <c r="T511">
        <v>1</v>
      </c>
      <c r="U511">
        <v>0</v>
      </c>
      <c r="V511">
        <v>900</v>
      </c>
      <c r="W511">
        <v>300</v>
      </c>
      <c r="X511">
        <v>103500</v>
      </c>
      <c r="Y511">
        <v>92500</v>
      </c>
      <c r="Z511" s="7">
        <v>3000000</v>
      </c>
      <c r="AA511">
        <v>2</v>
      </c>
    </row>
    <row r="512" spans="1:27" x14ac:dyDescent="0.45">
      <c r="A512">
        <v>4</v>
      </c>
      <c r="B512" s="2">
        <v>44368</v>
      </c>
      <c r="C512" s="2">
        <v>44369</v>
      </c>
      <c r="D512" s="3" t="s">
        <v>27</v>
      </c>
      <c r="E512" t="s">
        <v>37</v>
      </c>
      <c r="F512" t="s">
        <v>321</v>
      </c>
      <c r="G512">
        <v>700</v>
      </c>
      <c r="H512">
        <v>1400</v>
      </c>
      <c r="I512">
        <v>2</v>
      </c>
      <c r="J512" s="7">
        <v>1429.3</v>
      </c>
      <c r="K512" s="5">
        <v>2001020</v>
      </c>
      <c r="L512" s="4">
        <v>1421.85</v>
      </c>
      <c r="M512" s="4">
        <v>-10430.000000000064</v>
      </c>
      <c r="N512" s="6">
        <v>538.86734999999999</v>
      </c>
      <c r="O512" s="6">
        <v>-10968.867350000064</v>
      </c>
      <c r="P512" s="5">
        <v>1990589.9999999998</v>
      </c>
      <c r="Q512" s="7"/>
      <c r="R512">
        <v>2</v>
      </c>
      <c r="S512">
        <v>1</v>
      </c>
      <c r="T512">
        <v>1</v>
      </c>
      <c r="U512">
        <v>0</v>
      </c>
      <c r="V512">
        <v>900</v>
      </c>
      <c r="W512">
        <v>300</v>
      </c>
      <c r="X512">
        <v>103000</v>
      </c>
      <c r="Y512">
        <v>92500</v>
      </c>
      <c r="Z512" s="7">
        <v>3000000</v>
      </c>
      <c r="AA512">
        <v>2</v>
      </c>
    </row>
    <row r="513" spans="1:27" x14ac:dyDescent="0.45">
      <c r="A513">
        <v>1</v>
      </c>
      <c r="B513" s="2">
        <v>44369</v>
      </c>
      <c r="C513" s="2">
        <v>44370</v>
      </c>
      <c r="D513" s="3" t="s">
        <v>27</v>
      </c>
      <c r="E513" t="s">
        <v>44</v>
      </c>
      <c r="F513" t="s">
        <v>263</v>
      </c>
      <c r="G513">
        <v>1500</v>
      </c>
      <c r="H513">
        <v>3000</v>
      </c>
      <c r="I513">
        <v>2</v>
      </c>
      <c r="J513" s="7">
        <v>599.85</v>
      </c>
      <c r="K513" s="5">
        <v>1799550</v>
      </c>
      <c r="L513" s="4">
        <v>603.65</v>
      </c>
      <c r="M513" s="4">
        <v>11399.999999999864</v>
      </c>
      <c r="N513" s="6">
        <v>487.41750000000002</v>
      </c>
      <c r="O513" s="6">
        <v>10912.582499999864</v>
      </c>
      <c r="P513" s="5">
        <v>1810950</v>
      </c>
      <c r="Q513" s="7"/>
      <c r="R513">
        <v>1</v>
      </c>
      <c r="S513">
        <v>0</v>
      </c>
      <c r="T513">
        <v>1</v>
      </c>
      <c r="U513">
        <v>0</v>
      </c>
      <c r="V513">
        <v>900</v>
      </c>
      <c r="W513">
        <v>300</v>
      </c>
      <c r="X513">
        <v>122500</v>
      </c>
      <c r="Y513">
        <v>92500</v>
      </c>
      <c r="Z513" s="7">
        <v>3000000</v>
      </c>
      <c r="AA513">
        <v>2</v>
      </c>
    </row>
    <row r="514" spans="1:27" x14ac:dyDescent="0.45">
      <c r="A514">
        <v>2</v>
      </c>
      <c r="B514" s="2">
        <v>44369</v>
      </c>
      <c r="C514" s="2">
        <v>44370</v>
      </c>
      <c r="D514" s="3" t="s">
        <v>27</v>
      </c>
      <c r="E514" t="s">
        <v>134</v>
      </c>
      <c r="F514" t="s">
        <v>310</v>
      </c>
      <c r="G514">
        <v>100</v>
      </c>
      <c r="H514">
        <v>300</v>
      </c>
      <c r="I514">
        <v>3</v>
      </c>
      <c r="J514" s="7">
        <v>7249.6</v>
      </c>
      <c r="K514" s="5">
        <v>2174880</v>
      </c>
      <c r="L514" s="4">
        <v>7247.75</v>
      </c>
      <c r="M514" s="4">
        <v>-555.00000000010914</v>
      </c>
      <c r="N514" s="6">
        <v>587.14267500000005</v>
      </c>
      <c r="O514" s="6">
        <v>-1142.1426750001092</v>
      </c>
      <c r="P514" s="5">
        <v>2174325</v>
      </c>
      <c r="Q514" s="7"/>
      <c r="R514">
        <v>1</v>
      </c>
      <c r="S514">
        <v>0</v>
      </c>
      <c r="T514">
        <v>1</v>
      </c>
      <c r="U514">
        <v>0</v>
      </c>
      <c r="V514">
        <v>900</v>
      </c>
      <c r="W514">
        <v>300</v>
      </c>
      <c r="X514">
        <v>122500</v>
      </c>
      <c r="Y514">
        <v>92500</v>
      </c>
      <c r="Z514" s="7">
        <v>3000000</v>
      </c>
      <c r="AA514">
        <v>2</v>
      </c>
    </row>
    <row r="515" spans="1:27" x14ac:dyDescent="0.45">
      <c r="A515">
        <v>3</v>
      </c>
      <c r="B515" s="2">
        <v>44369</v>
      </c>
      <c r="C515" s="2">
        <v>44370</v>
      </c>
      <c r="D515" s="3" t="s">
        <v>27</v>
      </c>
      <c r="E515" t="s">
        <v>171</v>
      </c>
      <c r="F515" t="s">
        <v>349</v>
      </c>
      <c r="G515">
        <v>225</v>
      </c>
      <c r="H515">
        <v>450</v>
      </c>
      <c r="I515">
        <v>2</v>
      </c>
      <c r="J515" s="7">
        <v>3458.4</v>
      </c>
      <c r="K515" s="5">
        <v>1556280</v>
      </c>
      <c r="L515" s="4">
        <v>3427.4</v>
      </c>
      <c r="M515" s="4">
        <v>-13950</v>
      </c>
      <c r="N515" s="6">
        <v>418.31234999999998</v>
      </c>
      <c r="O515" s="6">
        <v>-14368.31235</v>
      </c>
      <c r="P515" s="5">
        <v>1542330</v>
      </c>
      <c r="Q515" s="7"/>
      <c r="R515">
        <v>1</v>
      </c>
      <c r="S515">
        <v>0</v>
      </c>
      <c r="T515">
        <v>1</v>
      </c>
      <c r="U515">
        <v>0</v>
      </c>
      <c r="V515">
        <v>900</v>
      </c>
      <c r="W515">
        <v>300</v>
      </c>
      <c r="X515">
        <v>122500</v>
      </c>
      <c r="Y515">
        <v>92500</v>
      </c>
      <c r="Z515" s="7">
        <v>3000000</v>
      </c>
      <c r="AA515">
        <v>2</v>
      </c>
    </row>
    <row r="516" spans="1:27" x14ac:dyDescent="0.45">
      <c r="A516">
        <v>4</v>
      </c>
      <c r="B516" s="2">
        <v>44369</v>
      </c>
      <c r="C516" s="2">
        <v>44370</v>
      </c>
      <c r="D516" s="3" t="s">
        <v>27</v>
      </c>
      <c r="E516" t="s">
        <v>67</v>
      </c>
      <c r="F516" t="s">
        <v>242</v>
      </c>
      <c r="G516">
        <v>275</v>
      </c>
      <c r="H516">
        <v>825</v>
      </c>
      <c r="I516">
        <v>3</v>
      </c>
      <c r="J516" s="7">
        <v>2459.1</v>
      </c>
      <c r="K516" s="5">
        <v>2028757.5</v>
      </c>
      <c r="L516" s="4">
        <v>2432.0500000000002</v>
      </c>
      <c r="M516" s="4">
        <v>-22316.249999999774</v>
      </c>
      <c r="N516" s="6">
        <v>544.75183125000001</v>
      </c>
      <c r="O516" s="6">
        <v>-22861.001831249774</v>
      </c>
      <c r="P516" s="5">
        <v>2006441.2500000002</v>
      </c>
      <c r="Q516" s="7"/>
      <c r="R516">
        <v>2</v>
      </c>
      <c r="S516">
        <v>2</v>
      </c>
      <c r="T516">
        <v>1</v>
      </c>
      <c r="U516">
        <v>0</v>
      </c>
      <c r="V516">
        <v>900</v>
      </c>
      <c r="W516">
        <v>300</v>
      </c>
      <c r="X516">
        <v>123500</v>
      </c>
      <c r="Y516">
        <v>92500</v>
      </c>
      <c r="Z516" s="7">
        <v>3000000</v>
      </c>
      <c r="AA516">
        <v>2</v>
      </c>
    </row>
    <row r="517" spans="1:27" x14ac:dyDescent="0.45">
      <c r="A517">
        <v>1</v>
      </c>
      <c r="B517" s="2">
        <v>44370</v>
      </c>
      <c r="C517" s="2">
        <v>44371</v>
      </c>
      <c r="D517" s="3" t="s">
        <v>27</v>
      </c>
      <c r="E517" t="s">
        <v>69</v>
      </c>
      <c r="F517" t="s">
        <v>285</v>
      </c>
      <c r="G517">
        <v>3800</v>
      </c>
      <c r="H517">
        <v>11400</v>
      </c>
      <c r="I517">
        <v>3</v>
      </c>
      <c r="J517" s="7">
        <v>165.9</v>
      </c>
      <c r="K517" s="5">
        <v>1891260</v>
      </c>
      <c r="L517" s="4">
        <v>169.3</v>
      </c>
      <c r="M517" s="4">
        <v>38760.000000000065</v>
      </c>
      <c r="N517" s="6">
        <v>515.87279999999998</v>
      </c>
      <c r="O517" s="6">
        <v>38244.127200000068</v>
      </c>
      <c r="P517" s="5">
        <v>1930020.0000000002</v>
      </c>
      <c r="Q517" s="7"/>
      <c r="R517">
        <v>1</v>
      </c>
      <c r="S517">
        <v>0</v>
      </c>
      <c r="T517">
        <v>1</v>
      </c>
      <c r="U517">
        <v>0</v>
      </c>
      <c r="V517">
        <v>900</v>
      </c>
      <c r="W517">
        <v>300</v>
      </c>
      <c r="X517">
        <v>122500</v>
      </c>
      <c r="Y517">
        <v>92500</v>
      </c>
      <c r="Z517" s="7">
        <v>3000000</v>
      </c>
      <c r="AA517">
        <v>2</v>
      </c>
    </row>
    <row r="518" spans="1:27" x14ac:dyDescent="0.45">
      <c r="A518">
        <v>1</v>
      </c>
      <c r="B518" s="2">
        <v>44372</v>
      </c>
      <c r="C518" s="2">
        <v>44375</v>
      </c>
      <c r="D518" s="3" t="s">
        <v>27</v>
      </c>
      <c r="E518" t="s">
        <v>102</v>
      </c>
      <c r="F518" t="s">
        <v>208</v>
      </c>
      <c r="G518">
        <v>250</v>
      </c>
      <c r="H518">
        <v>500</v>
      </c>
      <c r="I518">
        <v>2</v>
      </c>
      <c r="J518" s="7">
        <v>3455.05</v>
      </c>
      <c r="K518" s="5">
        <v>1727525</v>
      </c>
      <c r="L518" s="4">
        <v>3439.75</v>
      </c>
      <c r="M518" s="4">
        <v>-7650.0000000000909</v>
      </c>
      <c r="N518" s="6">
        <v>465.399</v>
      </c>
      <c r="O518" s="6">
        <v>-8115.3990000000913</v>
      </c>
      <c r="P518" s="5">
        <v>1719875</v>
      </c>
      <c r="Q518" s="7"/>
      <c r="R518">
        <v>2</v>
      </c>
      <c r="S518">
        <v>1</v>
      </c>
      <c r="T518">
        <v>1</v>
      </c>
      <c r="U518">
        <v>0</v>
      </c>
      <c r="V518">
        <v>900</v>
      </c>
      <c r="W518">
        <v>300</v>
      </c>
      <c r="X518">
        <v>123000</v>
      </c>
      <c r="Y518">
        <v>92500</v>
      </c>
      <c r="Z518" s="7">
        <v>3000000</v>
      </c>
      <c r="AA518">
        <v>2</v>
      </c>
    </row>
    <row r="519" spans="1:27" x14ac:dyDescent="0.45">
      <c r="A519">
        <v>2</v>
      </c>
      <c r="B519" s="2">
        <v>44372</v>
      </c>
      <c r="C519" s="2">
        <v>44375</v>
      </c>
      <c r="D519" s="3" t="s">
        <v>27</v>
      </c>
      <c r="E519" t="s">
        <v>87</v>
      </c>
      <c r="F519" t="s">
        <v>255</v>
      </c>
      <c r="G519">
        <v>650</v>
      </c>
      <c r="H519">
        <v>1950</v>
      </c>
      <c r="I519">
        <v>3</v>
      </c>
      <c r="J519" s="7">
        <v>1078.8666666700001</v>
      </c>
      <c r="K519" s="5">
        <v>2103790.0000065002</v>
      </c>
      <c r="L519" s="4">
        <v>1076.2</v>
      </c>
      <c r="M519" s="4">
        <v>-5200.0000065000786</v>
      </c>
      <c r="N519" s="6">
        <v>567.32130000087761</v>
      </c>
      <c r="O519" s="6">
        <v>-5767.3213065009559</v>
      </c>
      <c r="P519" s="5">
        <v>2098590</v>
      </c>
      <c r="Q519" s="7"/>
      <c r="R519">
        <v>3</v>
      </c>
      <c r="S519">
        <v>2</v>
      </c>
      <c r="T519">
        <v>1</v>
      </c>
      <c r="U519">
        <v>0</v>
      </c>
      <c r="V519">
        <v>900</v>
      </c>
      <c r="W519">
        <v>300</v>
      </c>
      <c r="X519">
        <v>124000</v>
      </c>
      <c r="Y519">
        <v>92500</v>
      </c>
      <c r="Z519" s="7">
        <v>3000000</v>
      </c>
      <c r="AA519">
        <v>2</v>
      </c>
    </row>
    <row r="520" spans="1:27" x14ac:dyDescent="0.45">
      <c r="A520">
        <v>3</v>
      </c>
      <c r="B520" s="2">
        <v>44372</v>
      </c>
      <c r="C520" s="2">
        <v>44375</v>
      </c>
      <c r="D520" s="3" t="s">
        <v>27</v>
      </c>
      <c r="E520" t="s">
        <v>46</v>
      </c>
      <c r="F520" t="s">
        <v>224</v>
      </c>
      <c r="G520">
        <v>17000</v>
      </c>
      <c r="H520">
        <v>34000</v>
      </c>
      <c r="I520">
        <v>2</v>
      </c>
      <c r="J520" s="7">
        <v>72.849999999999994</v>
      </c>
      <c r="K520" s="5">
        <v>2476900</v>
      </c>
      <c r="L520" s="4">
        <v>74.650000000000006</v>
      </c>
      <c r="M520" s="4">
        <v>61200.000000000386</v>
      </c>
      <c r="N520" s="6">
        <v>677.02499999999998</v>
      </c>
      <c r="O520" s="6">
        <v>60522.975000000384</v>
      </c>
      <c r="P520" s="5">
        <v>2538100</v>
      </c>
      <c r="Q520" s="7"/>
      <c r="R520">
        <v>2</v>
      </c>
      <c r="S520">
        <v>2</v>
      </c>
      <c r="T520">
        <v>1</v>
      </c>
      <c r="U520">
        <v>0</v>
      </c>
      <c r="V520">
        <v>900</v>
      </c>
      <c r="W520">
        <v>300</v>
      </c>
      <c r="X520">
        <v>123500</v>
      </c>
      <c r="Y520">
        <v>92500</v>
      </c>
      <c r="Z520" s="7">
        <v>3000000</v>
      </c>
      <c r="AA520">
        <v>2</v>
      </c>
    </row>
    <row r="521" spans="1:27" x14ac:dyDescent="0.45">
      <c r="A521">
        <v>4</v>
      </c>
      <c r="B521" s="2">
        <v>44372</v>
      </c>
      <c r="C521" s="2">
        <v>44375</v>
      </c>
      <c r="D521" s="3" t="s">
        <v>27</v>
      </c>
      <c r="E521" t="s">
        <v>171</v>
      </c>
      <c r="F521" t="s">
        <v>349</v>
      </c>
      <c r="G521">
        <v>225</v>
      </c>
      <c r="H521">
        <v>450</v>
      </c>
      <c r="I521">
        <v>2</v>
      </c>
      <c r="J521" s="7">
        <v>3597</v>
      </c>
      <c r="K521" s="5">
        <v>1618650</v>
      </c>
      <c r="L521" s="4">
        <v>3672.3</v>
      </c>
      <c r="M521" s="4">
        <v>33885.00000000008</v>
      </c>
      <c r="N521" s="6">
        <v>441.60997500000002</v>
      </c>
      <c r="O521" s="6">
        <v>33443.390025000081</v>
      </c>
      <c r="P521" s="5">
        <v>1652535</v>
      </c>
      <c r="Q521" s="7"/>
      <c r="R521">
        <v>1</v>
      </c>
      <c r="S521">
        <v>0</v>
      </c>
      <c r="T521">
        <v>1</v>
      </c>
      <c r="U521">
        <v>0</v>
      </c>
      <c r="V521">
        <v>900</v>
      </c>
      <c r="W521">
        <v>300</v>
      </c>
      <c r="X521">
        <v>122500</v>
      </c>
      <c r="Y521">
        <v>92500</v>
      </c>
      <c r="Z521" s="7">
        <v>3000000</v>
      </c>
      <c r="AA521">
        <v>2</v>
      </c>
    </row>
    <row r="522" spans="1:27" x14ac:dyDescent="0.45">
      <c r="A522">
        <v>1</v>
      </c>
      <c r="B522" s="2">
        <v>44378</v>
      </c>
      <c r="C522" s="2">
        <v>44379</v>
      </c>
      <c r="D522" s="3" t="s">
        <v>27</v>
      </c>
      <c r="E522" t="s">
        <v>69</v>
      </c>
      <c r="F522" t="s">
        <v>285</v>
      </c>
      <c r="G522">
        <v>3800</v>
      </c>
      <c r="H522">
        <v>11400</v>
      </c>
      <c r="I522">
        <v>3</v>
      </c>
      <c r="J522" s="7">
        <v>183.95</v>
      </c>
      <c r="K522" s="5">
        <v>2097029.9999999998</v>
      </c>
      <c r="L522" s="4">
        <v>183.2</v>
      </c>
      <c r="M522" s="4">
        <v>-8550</v>
      </c>
      <c r="N522" s="6">
        <v>565.04384999999991</v>
      </c>
      <c r="O522" s="6">
        <v>-9115.04385</v>
      </c>
      <c r="P522" s="5">
        <v>2088479.9999999998</v>
      </c>
      <c r="Q522" s="7"/>
      <c r="R522">
        <v>2</v>
      </c>
      <c r="S522">
        <v>1</v>
      </c>
      <c r="T522">
        <v>1</v>
      </c>
      <c r="U522">
        <v>0</v>
      </c>
      <c r="V522">
        <v>900</v>
      </c>
      <c r="W522">
        <v>300</v>
      </c>
      <c r="X522">
        <v>123000</v>
      </c>
      <c r="Y522">
        <v>92500</v>
      </c>
      <c r="Z522" s="7">
        <v>3000000</v>
      </c>
      <c r="AA522">
        <v>2</v>
      </c>
    </row>
    <row r="523" spans="1:27" x14ac:dyDescent="0.45">
      <c r="A523">
        <v>2</v>
      </c>
      <c r="B523" s="2">
        <v>44378</v>
      </c>
      <c r="C523" s="2">
        <v>44379</v>
      </c>
      <c r="D523" s="3" t="s">
        <v>27</v>
      </c>
      <c r="E523" t="s">
        <v>147</v>
      </c>
      <c r="F523" t="s">
        <v>297</v>
      </c>
      <c r="G523">
        <v>125</v>
      </c>
      <c r="H523">
        <v>375</v>
      </c>
      <c r="I523">
        <v>3</v>
      </c>
      <c r="J523" s="7">
        <v>5266.85</v>
      </c>
      <c r="K523" s="5">
        <v>1975068.7500000002</v>
      </c>
      <c r="L523" s="4">
        <v>5328.2</v>
      </c>
      <c r="M523" s="4">
        <v>23006.249999999796</v>
      </c>
      <c r="N523" s="6">
        <v>536.37440624999999</v>
      </c>
      <c r="O523" s="6">
        <v>22469.875593749795</v>
      </c>
      <c r="P523" s="5">
        <v>1998075</v>
      </c>
      <c r="Q523" s="7"/>
      <c r="R523">
        <v>2</v>
      </c>
      <c r="S523">
        <v>1</v>
      </c>
      <c r="T523">
        <v>1</v>
      </c>
      <c r="U523">
        <v>0</v>
      </c>
      <c r="V523">
        <v>900</v>
      </c>
      <c r="W523">
        <v>300</v>
      </c>
      <c r="X523">
        <v>123000</v>
      </c>
      <c r="Y523">
        <v>92500</v>
      </c>
      <c r="Z523" s="7">
        <v>3000000</v>
      </c>
      <c r="AA523">
        <v>2</v>
      </c>
    </row>
    <row r="524" spans="1:27" x14ac:dyDescent="0.45">
      <c r="A524">
        <v>1</v>
      </c>
      <c r="B524" s="2">
        <v>44379</v>
      </c>
      <c r="C524" s="2">
        <v>44382</v>
      </c>
      <c r="D524" s="3" t="s">
        <v>27</v>
      </c>
      <c r="E524" t="s">
        <v>162</v>
      </c>
      <c r="F524" t="s">
        <v>341</v>
      </c>
      <c r="G524">
        <v>250</v>
      </c>
      <c r="H524">
        <v>750</v>
      </c>
      <c r="I524">
        <v>3</v>
      </c>
      <c r="J524" s="7">
        <v>3010.15</v>
      </c>
      <c r="K524" s="5">
        <v>2257612.5</v>
      </c>
      <c r="L524" s="4">
        <v>3003.62</v>
      </c>
      <c r="M524" s="4">
        <v>-4897.5000000001501</v>
      </c>
      <c r="N524" s="6">
        <v>608.89421249999998</v>
      </c>
      <c r="O524" s="6">
        <v>-5506.3942125001504</v>
      </c>
      <c r="P524" s="5">
        <v>2252715</v>
      </c>
      <c r="Q524" s="7"/>
      <c r="R524">
        <v>2</v>
      </c>
      <c r="S524">
        <v>1</v>
      </c>
      <c r="T524">
        <v>0</v>
      </c>
      <c r="U524">
        <v>0</v>
      </c>
      <c r="V524">
        <v>900</v>
      </c>
      <c r="W524">
        <v>300</v>
      </c>
      <c r="X524">
        <v>123000</v>
      </c>
      <c r="Y524">
        <v>92500</v>
      </c>
      <c r="Z524" s="7">
        <v>3000000</v>
      </c>
      <c r="AA524">
        <v>2</v>
      </c>
    </row>
    <row r="525" spans="1:27" x14ac:dyDescent="0.45">
      <c r="A525">
        <v>2</v>
      </c>
      <c r="B525" s="2">
        <v>44379</v>
      </c>
      <c r="C525" s="2">
        <v>44382</v>
      </c>
      <c r="D525" s="3" t="s">
        <v>27</v>
      </c>
      <c r="E525" t="s">
        <v>142</v>
      </c>
      <c r="F525" t="s">
        <v>311</v>
      </c>
      <c r="G525">
        <v>1000</v>
      </c>
      <c r="H525">
        <v>3000</v>
      </c>
      <c r="I525">
        <v>3</v>
      </c>
      <c r="J525" s="7">
        <v>765.6</v>
      </c>
      <c r="K525" s="5">
        <v>2296800</v>
      </c>
      <c r="L525" s="4">
        <v>766.32</v>
      </c>
      <c r="M525" s="4">
        <v>2160.0000000000819</v>
      </c>
      <c r="N525" s="6">
        <v>620.42759999999998</v>
      </c>
      <c r="O525" s="6">
        <v>1539.5724000000819</v>
      </c>
      <c r="P525" s="5">
        <v>2298960</v>
      </c>
      <c r="Q525" s="7"/>
      <c r="R525">
        <v>3</v>
      </c>
      <c r="S525">
        <v>2</v>
      </c>
      <c r="T525">
        <v>0</v>
      </c>
      <c r="U525">
        <v>0</v>
      </c>
      <c r="V525">
        <v>900</v>
      </c>
      <c r="W525">
        <v>300</v>
      </c>
      <c r="X525">
        <v>124000</v>
      </c>
      <c r="Y525">
        <v>92500</v>
      </c>
      <c r="Z525" s="7">
        <v>3000000</v>
      </c>
      <c r="AA525">
        <v>2</v>
      </c>
    </row>
    <row r="526" spans="1:27" x14ac:dyDescent="0.45">
      <c r="A526">
        <v>3</v>
      </c>
      <c r="B526" s="2">
        <v>44379</v>
      </c>
      <c r="C526" s="2">
        <v>44382</v>
      </c>
      <c r="D526" s="3" t="s">
        <v>27</v>
      </c>
      <c r="E526" t="s">
        <v>163</v>
      </c>
      <c r="F526" t="s">
        <v>342</v>
      </c>
      <c r="G526">
        <v>725</v>
      </c>
      <c r="H526">
        <v>2175</v>
      </c>
      <c r="I526">
        <v>3</v>
      </c>
      <c r="J526" s="7">
        <v>910.75</v>
      </c>
      <c r="K526" s="5">
        <v>1980881.25</v>
      </c>
      <c r="L526" s="4">
        <v>918.4</v>
      </c>
      <c r="M526" s="4">
        <v>16638.749999999949</v>
      </c>
      <c r="N526" s="6">
        <v>537.08416875</v>
      </c>
      <c r="O526" s="6">
        <v>16101.665831249949</v>
      </c>
      <c r="P526" s="5">
        <v>1997520</v>
      </c>
      <c r="Q526" s="7"/>
      <c r="R526">
        <v>2</v>
      </c>
      <c r="S526">
        <v>1</v>
      </c>
      <c r="T526">
        <v>0</v>
      </c>
      <c r="U526">
        <v>0</v>
      </c>
      <c r="V526">
        <v>900</v>
      </c>
      <c r="W526">
        <v>300</v>
      </c>
      <c r="X526">
        <v>123000</v>
      </c>
      <c r="Y526">
        <v>92500</v>
      </c>
      <c r="Z526" s="7">
        <v>3000000</v>
      </c>
      <c r="AA526">
        <v>2</v>
      </c>
    </row>
    <row r="527" spans="1:27" x14ac:dyDescent="0.45">
      <c r="A527">
        <v>1</v>
      </c>
      <c r="B527" s="2">
        <v>44382</v>
      </c>
      <c r="C527" s="2">
        <v>44383</v>
      </c>
      <c r="D527" s="3" t="s">
        <v>27</v>
      </c>
      <c r="E527" t="s">
        <v>118</v>
      </c>
      <c r="F527" t="s">
        <v>274</v>
      </c>
      <c r="G527">
        <v>500</v>
      </c>
      <c r="H527">
        <v>1000</v>
      </c>
      <c r="I527">
        <v>2</v>
      </c>
      <c r="J527" s="7">
        <v>2261.35</v>
      </c>
      <c r="K527" s="5">
        <v>2261350</v>
      </c>
      <c r="L527" s="4">
        <v>2264.1999999999998</v>
      </c>
      <c r="M527" s="4">
        <v>2849.9999999999091</v>
      </c>
      <c r="N527" s="6">
        <v>610.94925000000001</v>
      </c>
      <c r="O527" s="6">
        <v>2239.0507499999089</v>
      </c>
      <c r="P527" s="5">
        <v>2264200</v>
      </c>
      <c r="Q527" s="7"/>
      <c r="R527">
        <v>1</v>
      </c>
      <c r="S527">
        <v>0</v>
      </c>
      <c r="T527">
        <v>1</v>
      </c>
      <c r="U527">
        <v>0</v>
      </c>
      <c r="V527">
        <v>900</v>
      </c>
      <c r="W527">
        <v>300</v>
      </c>
      <c r="X527">
        <v>102500</v>
      </c>
      <c r="Y527">
        <v>92500</v>
      </c>
      <c r="Z527" s="7">
        <v>3000000</v>
      </c>
      <c r="AA527">
        <v>2</v>
      </c>
    </row>
    <row r="528" spans="1:27" x14ac:dyDescent="0.45">
      <c r="A528">
        <v>1</v>
      </c>
      <c r="B528" s="2">
        <v>44383</v>
      </c>
      <c r="C528" s="2">
        <v>44384</v>
      </c>
      <c r="D528" s="3" t="s">
        <v>27</v>
      </c>
      <c r="E528" t="s">
        <v>105</v>
      </c>
      <c r="F528" t="s">
        <v>232</v>
      </c>
      <c r="G528">
        <v>3000</v>
      </c>
      <c r="H528">
        <v>6000</v>
      </c>
      <c r="I528">
        <v>2</v>
      </c>
      <c r="J528" s="7">
        <v>356.2</v>
      </c>
      <c r="K528" s="5">
        <v>2137200</v>
      </c>
      <c r="L528" s="4">
        <v>352.6</v>
      </c>
      <c r="M528" s="4">
        <v>-21599.999999999796</v>
      </c>
      <c r="N528" s="6">
        <v>574.12800000000004</v>
      </c>
      <c r="O528" s="6">
        <v>-22174.127999999797</v>
      </c>
      <c r="P528" s="5">
        <v>2115600</v>
      </c>
      <c r="Q528" s="7"/>
      <c r="R528">
        <v>1</v>
      </c>
      <c r="S528">
        <v>0</v>
      </c>
      <c r="T528">
        <v>1</v>
      </c>
      <c r="U528">
        <v>0</v>
      </c>
      <c r="V528">
        <v>900</v>
      </c>
      <c r="W528">
        <v>300</v>
      </c>
      <c r="X528">
        <v>122500</v>
      </c>
      <c r="Y528">
        <v>92500</v>
      </c>
      <c r="Z528" s="7">
        <v>3000000</v>
      </c>
      <c r="AA528">
        <v>2</v>
      </c>
    </row>
    <row r="529" spans="1:27" x14ac:dyDescent="0.45">
      <c r="A529">
        <v>2</v>
      </c>
      <c r="B529" s="2">
        <v>44383</v>
      </c>
      <c r="C529" s="2">
        <v>44384</v>
      </c>
      <c r="D529" s="3" t="s">
        <v>27</v>
      </c>
      <c r="E529" t="s">
        <v>166</v>
      </c>
      <c r="F529" t="s">
        <v>345</v>
      </c>
      <c r="G529">
        <v>500</v>
      </c>
      <c r="H529">
        <v>1500</v>
      </c>
      <c r="I529">
        <v>3</v>
      </c>
      <c r="J529" s="7">
        <v>1133.95</v>
      </c>
      <c r="K529" s="5">
        <v>1700925</v>
      </c>
      <c r="L529" s="4">
        <v>1109.75</v>
      </c>
      <c r="M529" s="4">
        <v>-36300.000000000065</v>
      </c>
      <c r="N529" s="6">
        <v>454.34924999999998</v>
      </c>
      <c r="O529" s="6">
        <v>-36754.349250000065</v>
      </c>
      <c r="P529" s="5">
        <v>1664625</v>
      </c>
      <c r="Q529" s="7"/>
      <c r="R529">
        <v>2</v>
      </c>
      <c r="S529">
        <v>1</v>
      </c>
      <c r="T529">
        <v>1</v>
      </c>
      <c r="U529">
        <v>0</v>
      </c>
      <c r="V529">
        <v>900</v>
      </c>
      <c r="W529">
        <v>300</v>
      </c>
      <c r="X529">
        <v>123000</v>
      </c>
      <c r="Y529">
        <v>92500</v>
      </c>
      <c r="Z529" s="7">
        <v>3000000</v>
      </c>
      <c r="AA529">
        <v>2</v>
      </c>
    </row>
    <row r="530" spans="1:27" x14ac:dyDescent="0.45">
      <c r="A530">
        <v>3</v>
      </c>
      <c r="B530" s="2">
        <v>44383</v>
      </c>
      <c r="C530" s="2">
        <v>44384</v>
      </c>
      <c r="D530" s="3" t="s">
        <v>27</v>
      </c>
      <c r="E530" t="s">
        <v>159</v>
      </c>
      <c r="F530" t="s">
        <v>337</v>
      </c>
      <c r="G530">
        <v>250</v>
      </c>
      <c r="H530">
        <v>500</v>
      </c>
      <c r="I530">
        <v>2</v>
      </c>
      <c r="J530" s="7">
        <v>3421.65</v>
      </c>
      <c r="K530" s="5">
        <v>1710825</v>
      </c>
      <c r="L530" s="4">
        <v>3424.1</v>
      </c>
      <c r="M530" s="4">
        <v>1224.9999999999091</v>
      </c>
      <c r="N530" s="6">
        <v>462.08812499999999</v>
      </c>
      <c r="O530" s="6">
        <v>762.91187499990906</v>
      </c>
      <c r="P530" s="5">
        <v>1712050</v>
      </c>
      <c r="Q530" s="7"/>
      <c r="R530">
        <v>1</v>
      </c>
      <c r="S530">
        <v>0</v>
      </c>
      <c r="T530">
        <v>1</v>
      </c>
      <c r="U530">
        <v>0</v>
      </c>
      <c r="V530">
        <v>900</v>
      </c>
      <c r="W530">
        <v>300</v>
      </c>
      <c r="X530">
        <v>122500</v>
      </c>
      <c r="Y530">
        <v>92500</v>
      </c>
      <c r="Z530" s="7">
        <v>3000000</v>
      </c>
      <c r="AA530">
        <v>2</v>
      </c>
    </row>
    <row r="531" spans="1:27" x14ac:dyDescent="0.45">
      <c r="A531">
        <v>4</v>
      </c>
      <c r="B531" s="2">
        <v>44383</v>
      </c>
      <c r="C531" s="2">
        <v>44384</v>
      </c>
      <c r="D531" s="3" t="s">
        <v>27</v>
      </c>
      <c r="E531" t="s">
        <v>34</v>
      </c>
      <c r="F531" t="s">
        <v>286</v>
      </c>
      <c r="G531">
        <v>407</v>
      </c>
      <c r="H531">
        <v>1221</v>
      </c>
      <c r="I531">
        <v>3</v>
      </c>
      <c r="J531" s="7">
        <v>1431.55</v>
      </c>
      <c r="K531" s="5">
        <v>1747922.55</v>
      </c>
      <c r="L531" s="4">
        <v>1409.5666666699999</v>
      </c>
      <c r="M531" s="4">
        <v>-26841.64999593006</v>
      </c>
      <c r="N531" s="6">
        <v>468.31546575054949</v>
      </c>
      <c r="O531" s="6">
        <v>-27309.965461680611</v>
      </c>
      <c r="P531" s="5">
        <v>1721080.9000040698</v>
      </c>
      <c r="Q531" s="7"/>
      <c r="R531">
        <v>2</v>
      </c>
      <c r="S531">
        <v>1</v>
      </c>
      <c r="T531">
        <v>2</v>
      </c>
      <c r="U531">
        <v>0</v>
      </c>
      <c r="V531">
        <v>900</v>
      </c>
      <c r="W531">
        <v>300</v>
      </c>
      <c r="X531">
        <v>123000</v>
      </c>
      <c r="Y531">
        <v>92500</v>
      </c>
      <c r="Z531" s="7">
        <v>3000000</v>
      </c>
      <c r="AA531">
        <v>2</v>
      </c>
    </row>
    <row r="532" spans="1:27" x14ac:dyDescent="0.45">
      <c r="A532">
        <v>5</v>
      </c>
      <c r="B532" s="2">
        <v>44383</v>
      </c>
      <c r="C532" s="2">
        <v>44384</v>
      </c>
      <c r="D532" s="3" t="s">
        <v>27</v>
      </c>
      <c r="E532" t="s">
        <v>106</v>
      </c>
      <c r="F532" t="s">
        <v>324</v>
      </c>
      <c r="G532">
        <v>850</v>
      </c>
      <c r="H532">
        <v>1700</v>
      </c>
      <c r="I532">
        <v>2</v>
      </c>
      <c r="J532" s="7">
        <v>1081.7</v>
      </c>
      <c r="K532" s="5">
        <v>1838890</v>
      </c>
      <c r="L532" s="4">
        <v>1076.45</v>
      </c>
      <c r="M532" s="4">
        <v>-8925</v>
      </c>
      <c r="N532" s="6">
        <v>495.29542500000002</v>
      </c>
      <c r="O532" s="6">
        <v>-9420.2954250000003</v>
      </c>
      <c r="P532" s="5">
        <v>1829965</v>
      </c>
      <c r="Q532" s="7"/>
      <c r="R532">
        <v>2</v>
      </c>
      <c r="S532">
        <v>1</v>
      </c>
      <c r="T532">
        <v>1</v>
      </c>
      <c r="U532">
        <v>0</v>
      </c>
      <c r="V532">
        <v>900</v>
      </c>
      <c r="W532">
        <v>300</v>
      </c>
      <c r="X532">
        <v>123000</v>
      </c>
      <c r="Y532">
        <v>92500</v>
      </c>
      <c r="Z532" s="7">
        <v>3000000</v>
      </c>
      <c r="AA532">
        <v>2</v>
      </c>
    </row>
    <row r="533" spans="1:27" x14ac:dyDescent="0.45">
      <c r="A533">
        <v>6</v>
      </c>
      <c r="B533" s="2">
        <v>44383</v>
      </c>
      <c r="C533" s="2">
        <v>44384</v>
      </c>
      <c r="D533" s="3" t="s">
        <v>27</v>
      </c>
      <c r="E533" t="s">
        <v>60</v>
      </c>
      <c r="F533" t="s">
        <v>234</v>
      </c>
      <c r="G533">
        <v>100</v>
      </c>
      <c r="H533">
        <v>300</v>
      </c>
      <c r="I533">
        <v>3</v>
      </c>
      <c r="J533" s="7">
        <v>6983.5</v>
      </c>
      <c r="K533" s="5">
        <v>2095050</v>
      </c>
      <c r="L533" s="4">
        <v>6867.6</v>
      </c>
      <c r="M533" s="4">
        <v>-34769.999999999891</v>
      </c>
      <c r="N533" s="6">
        <v>560.96955000000003</v>
      </c>
      <c r="O533" s="6">
        <v>-35330.969549999892</v>
      </c>
      <c r="P533" s="5">
        <v>2060280</v>
      </c>
      <c r="Q533" s="7"/>
      <c r="R533">
        <v>1</v>
      </c>
      <c r="S533">
        <v>0</v>
      </c>
      <c r="T533">
        <v>1</v>
      </c>
      <c r="U533">
        <v>0</v>
      </c>
      <c r="V533">
        <v>900</v>
      </c>
      <c r="W533">
        <v>300</v>
      </c>
      <c r="X533">
        <v>122500</v>
      </c>
      <c r="Y533">
        <v>92500</v>
      </c>
      <c r="Z533" s="7">
        <v>3000000</v>
      </c>
      <c r="AA533">
        <v>2</v>
      </c>
    </row>
    <row r="534" spans="1:27" x14ac:dyDescent="0.45">
      <c r="A534">
        <v>1</v>
      </c>
      <c r="B534" s="2">
        <v>44384</v>
      </c>
      <c r="C534" s="2">
        <v>44385</v>
      </c>
      <c r="D534" s="3" t="s">
        <v>27</v>
      </c>
      <c r="E534" t="s">
        <v>122</v>
      </c>
      <c r="F534" t="s">
        <v>284</v>
      </c>
      <c r="G534">
        <v>1100</v>
      </c>
      <c r="H534">
        <v>2200</v>
      </c>
      <c r="I534">
        <v>2</v>
      </c>
      <c r="J534" s="7">
        <v>848</v>
      </c>
      <c r="K534" s="5">
        <v>1865600</v>
      </c>
      <c r="L534" s="4">
        <v>850.75</v>
      </c>
      <c r="M534" s="4">
        <v>6050</v>
      </c>
      <c r="N534" s="6">
        <v>504.52875</v>
      </c>
      <c r="O534" s="6">
        <v>5545.4712499999996</v>
      </c>
      <c r="P534" s="5">
        <v>1871650</v>
      </c>
      <c r="Q534" s="7"/>
      <c r="R534">
        <v>1</v>
      </c>
      <c r="S534">
        <v>0</v>
      </c>
      <c r="T534">
        <v>1</v>
      </c>
      <c r="U534">
        <v>0</v>
      </c>
      <c r="V534">
        <v>900</v>
      </c>
      <c r="W534">
        <v>300</v>
      </c>
      <c r="X534">
        <v>122500</v>
      </c>
      <c r="Y534">
        <v>92500</v>
      </c>
      <c r="Z534" s="7">
        <v>3000000</v>
      </c>
      <c r="AA534">
        <v>2</v>
      </c>
    </row>
    <row r="535" spans="1:27" x14ac:dyDescent="0.45">
      <c r="A535">
        <v>2</v>
      </c>
      <c r="B535" s="2">
        <v>44384</v>
      </c>
      <c r="C535" s="2">
        <v>44385</v>
      </c>
      <c r="D535" s="3" t="s">
        <v>27</v>
      </c>
      <c r="E535" t="s">
        <v>92</v>
      </c>
      <c r="F535" t="s">
        <v>216</v>
      </c>
      <c r="G535">
        <v>1500</v>
      </c>
      <c r="H535">
        <v>3000</v>
      </c>
      <c r="I535">
        <v>2</v>
      </c>
      <c r="J535" s="7">
        <v>804.15</v>
      </c>
      <c r="K535" s="5">
        <v>2412450</v>
      </c>
      <c r="L535" s="4">
        <v>804.25</v>
      </c>
      <c r="M535" s="4">
        <v>300.00000000006821</v>
      </c>
      <c r="N535" s="6">
        <v>651.40200000000004</v>
      </c>
      <c r="O535" s="6">
        <v>-351.40199999993183</v>
      </c>
      <c r="P535" s="5">
        <v>2412750</v>
      </c>
      <c r="Q535" s="7"/>
      <c r="R535">
        <v>2</v>
      </c>
      <c r="S535">
        <v>1</v>
      </c>
      <c r="T535">
        <v>1</v>
      </c>
      <c r="U535">
        <v>0</v>
      </c>
      <c r="V535">
        <v>900</v>
      </c>
      <c r="W535">
        <v>300</v>
      </c>
      <c r="X535">
        <v>123000</v>
      </c>
      <c r="Y535">
        <v>92500</v>
      </c>
      <c r="Z535" s="7">
        <v>3000000</v>
      </c>
      <c r="AA535">
        <v>2</v>
      </c>
    </row>
    <row r="536" spans="1:27" x14ac:dyDescent="0.45">
      <c r="A536">
        <v>3</v>
      </c>
      <c r="B536" s="2">
        <v>44384</v>
      </c>
      <c r="C536" s="2">
        <v>44385</v>
      </c>
      <c r="D536" s="3" t="s">
        <v>27</v>
      </c>
      <c r="E536" t="s">
        <v>47</v>
      </c>
      <c r="F536" t="s">
        <v>319</v>
      </c>
      <c r="G536">
        <v>10500</v>
      </c>
      <c r="H536">
        <v>31500</v>
      </c>
      <c r="I536">
        <v>3</v>
      </c>
      <c r="J536" s="7">
        <v>67.099999999999994</v>
      </c>
      <c r="K536" s="5">
        <v>2113650</v>
      </c>
      <c r="L536" s="4">
        <v>67.8</v>
      </c>
      <c r="M536" s="4">
        <v>22050.000000000091</v>
      </c>
      <c r="N536" s="6">
        <v>573.66224999999997</v>
      </c>
      <c r="O536" s="6">
        <v>21476.33775000009</v>
      </c>
      <c r="P536" s="5">
        <v>2135700</v>
      </c>
      <c r="Q536" s="7"/>
      <c r="R536">
        <v>1</v>
      </c>
      <c r="S536">
        <v>0</v>
      </c>
      <c r="T536">
        <v>2</v>
      </c>
      <c r="U536">
        <v>0</v>
      </c>
      <c r="V536">
        <v>900</v>
      </c>
      <c r="W536">
        <v>300</v>
      </c>
      <c r="X536">
        <v>122500</v>
      </c>
      <c r="Y536">
        <v>92500</v>
      </c>
      <c r="Z536" s="7">
        <v>3000000</v>
      </c>
      <c r="AA536">
        <v>2</v>
      </c>
    </row>
    <row r="537" spans="1:27" x14ac:dyDescent="0.45">
      <c r="A537">
        <v>4</v>
      </c>
      <c r="B537" s="2">
        <v>44384</v>
      </c>
      <c r="C537" s="2">
        <v>44385</v>
      </c>
      <c r="D537" s="3" t="s">
        <v>27</v>
      </c>
      <c r="E537" t="s">
        <v>138</v>
      </c>
      <c r="F537" t="s">
        <v>306</v>
      </c>
      <c r="G537">
        <v>650</v>
      </c>
      <c r="H537">
        <v>1300</v>
      </c>
      <c r="I537">
        <v>2</v>
      </c>
      <c r="J537" s="7">
        <v>1491.95</v>
      </c>
      <c r="K537" s="5">
        <v>1939535</v>
      </c>
      <c r="L537" s="4">
        <v>1477.175</v>
      </c>
      <c r="M537" s="4">
        <v>-19207.500000000116</v>
      </c>
      <c r="N537" s="6">
        <v>521.08143749999999</v>
      </c>
      <c r="O537" s="6">
        <v>-19728.581437500117</v>
      </c>
      <c r="P537" s="5">
        <v>1920327.5</v>
      </c>
      <c r="Q537" s="7"/>
      <c r="R537">
        <v>2</v>
      </c>
      <c r="S537">
        <v>1</v>
      </c>
      <c r="T537">
        <v>2</v>
      </c>
      <c r="U537">
        <v>0</v>
      </c>
      <c r="V537">
        <v>900</v>
      </c>
      <c r="W537">
        <v>300</v>
      </c>
      <c r="X537">
        <v>123000</v>
      </c>
      <c r="Y537">
        <v>92500</v>
      </c>
      <c r="Z537" s="7">
        <v>3000000</v>
      </c>
      <c r="AA537">
        <v>2</v>
      </c>
    </row>
    <row r="538" spans="1:27" x14ac:dyDescent="0.45">
      <c r="A538">
        <v>5</v>
      </c>
      <c r="B538" s="2">
        <v>44384</v>
      </c>
      <c r="C538" s="2">
        <v>44385</v>
      </c>
      <c r="D538" s="3" t="s">
        <v>27</v>
      </c>
      <c r="E538" t="s">
        <v>187</v>
      </c>
      <c r="F538" t="s">
        <v>355</v>
      </c>
      <c r="G538">
        <v>3900</v>
      </c>
      <c r="H538">
        <v>11700</v>
      </c>
      <c r="I538">
        <v>3</v>
      </c>
      <c r="J538" s="7">
        <v>157.25</v>
      </c>
      <c r="K538" s="5">
        <v>1839825</v>
      </c>
      <c r="L538" s="4">
        <v>153.05000000000001</v>
      </c>
      <c r="M538" s="4">
        <v>-49139.999999999869</v>
      </c>
      <c r="N538" s="6">
        <v>490.11885000000001</v>
      </c>
      <c r="O538" s="6">
        <v>-49630.118849999868</v>
      </c>
      <c r="P538" s="5">
        <v>1790685.0000000002</v>
      </c>
      <c r="Q538" s="7"/>
      <c r="R538">
        <v>1</v>
      </c>
      <c r="S538">
        <v>0</v>
      </c>
      <c r="T538">
        <v>2</v>
      </c>
      <c r="U538">
        <v>0</v>
      </c>
      <c r="V538">
        <v>900</v>
      </c>
      <c r="W538">
        <v>300</v>
      </c>
      <c r="X538">
        <v>122500</v>
      </c>
      <c r="Y538">
        <v>92500</v>
      </c>
      <c r="Z538" s="7">
        <v>3000000</v>
      </c>
      <c r="AA538">
        <v>2</v>
      </c>
    </row>
    <row r="539" spans="1:27" x14ac:dyDescent="0.45">
      <c r="A539">
        <v>1</v>
      </c>
      <c r="B539" s="2">
        <v>44385</v>
      </c>
      <c r="C539" s="2">
        <v>44386</v>
      </c>
      <c r="D539" s="3" t="s">
        <v>27</v>
      </c>
      <c r="E539" t="s">
        <v>89</v>
      </c>
      <c r="F539" t="s">
        <v>241</v>
      </c>
      <c r="G539">
        <v>1375</v>
      </c>
      <c r="H539">
        <v>2750</v>
      </c>
      <c r="I539">
        <v>2</v>
      </c>
      <c r="J539" s="7">
        <v>582.65</v>
      </c>
      <c r="K539" s="5">
        <v>1602287.5</v>
      </c>
      <c r="L539" s="4">
        <v>577.57500000000005</v>
      </c>
      <c r="M539" s="4">
        <v>-13956.249999999813</v>
      </c>
      <c r="N539" s="6">
        <v>430.73353125</v>
      </c>
      <c r="O539" s="6">
        <v>-14386.983531249813</v>
      </c>
      <c r="P539" s="5">
        <v>1588331.2500000002</v>
      </c>
      <c r="Q539" s="7"/>
      <c r="R539">
        <v>1</v>
      </c>
      <c r="S539">
        <v>0</v>
      </c>
      <c r="T539">
        <v>2</v>
      </c>
      <c r="U539">
        <v>0</v>
      </c>
      <c r="V539">
        <v>900</v>
      </c>
      <c r="W539">
        <v>300</v>
      </c>
      <c r="X539">
        <v>122500</v>
      </c>
      <c r="Y539">
        <v>92500</v>
      </c>
      <c r="Z539" s="7">
        <v>3000000</v>
      </c>
      <c r="AA539">
        <v>2</v>
      </c>
    </row>
    <row r="540" spans="1:27" x14ac:dyDescent="0.45">
      <c r="A540">
        <v>1</v>
      </c>
      <c r="B540" s="2">
        <v>44386</v>
      </c>
      <c r="C540" s="2">
        <v>44389</v>
      </c>
      <c r="D540" s="3" t="s">
        <v>27</v>
      </c>
      <c r="E540" t="s">
        <v>164</v>
      </c>
      <c r="F540" t="s">
        <v>343</v>
      </c>
      <c r="G540">
        <v>1550</v>
      </c>
      <c r="H540">
        <v>4650</v>
      </c>
      <c r="I540">
        <v>3</v>
      </c>
      <c r="J540" s="7">
        <v>355.91666666999998</v>
      </c>
      <c r="K540" s="5">
        <v>1655012.5000155</v>
      </c>
      <c r="L540" s="4">
        <v>375.7</v>
      </c>
      <c r="M540" s="4">
        <v>91992.499984500027</v>
      </c>
      <c r="N540" s="6">
        <v>459.27236250209251</v>
      </c>
      <c r="O540" s="6">
        <v>91533.227621997939</v>
      </c>
      <c r="P540" s="5">
        <v>1747005</v>
      </c>
      <c r="Q540" s="7"/>
      <c r="R540">
        <v>2</v>
      </c>
      <c r="S540">
        <v>1</v>
      </c>
      <c r="T540">
        <v>1</v>
      </c>
      <c r="U540">
        <v>0</v>
      </c>
      <c r="V540">
        <v>900</v>
      </c>
      <c r="W540">
        <v>300</v>
      </c>
      <c r="X540">
        <v>123000</v>
      </c>
      <c r="Y540">
        <v>92500</v>
      </c>
      <c r="Z540" s="7">
        <v>3000000</v>
      </c>
      <c r="AA540">
        <v>2</v>
      </c>
    </row>
    <row r="541" spans="1:27" x14ac:dyDescent="0.45">
      <c r="A541">
        <v>2</v>
      </c>
      <c r="B541" s="2">
        <v>44386</v>
      </c>
      <c r="C541" s="2">
        <v>44389</v>
      </c>
      <c r="D541" s="3" t="s">
        <v>27</v>
      </c>
      <c r="E541" t="s">
        <v>176</v>
      </c>
      <c r="F541" t="s">
        <v>356</v>
      </c>
      <c r="G541">
        <v>200</v>
      </c>
      <c r="H541">
        <v>600</v>
      </c>
      <c r="I541">
        <v>3</v>
      </c>
      <c r="J541" s="7">
        <v>3083.7</v>
      </c>
      <c r="K541" s="5">
        <v>1850220</v>
      </c>
      <c r="L541" s="4">
        <v>2939.1</v>
      </c>
      <c r="M541" s="4">
        <v>-86759.999999999942</v>
      </c>
      <c r="N541" s="6">
        <v>487.84680000000003</v>
      </c>
      <c r="O541" s="6">
        <v>-87247.846799999941</v>
      </c>
      <c r="P541" s="5">
        <v>1763460</v>
      </c>
      <c r="Q541" s="7"/>
      <c r="R541">
        <v>1</v>
      </c>
      <c r="S541">
        <v>0</v>
      </c>
      <c r="T541">
        <v>1</v>
      </c>
      <c r="U541">
        <v>0</v>
      </c>
      <c r="V541">
        <v>900</v>
      </c>
      <c r="W541">
        <v>300</v>
      </c>
      <c r="X541">
        <v>122500</v>
      </c>
      <c r="Y541">
        <v>92500</v>
      </c>
      <c r="Z541" s="7">
        <v>3000000</v>
      </c>
      <c r="AA541">
        <v>2</v>
      </c>
    </row>
    <row r="542" spans="1:27" x14ac:dyDescent="0.45">
      <c r="A542">
        <v>1</v>
      </c>
      <c r="B542" s="2">
        <v>44389</v>
      </c>
      <c r="C542" s="2">
        <v>44390</v>
      </c>
      <c r="D542" s="3" t="s">
        <v>27</v>
      </c>
      <c r="E542" t="s">
        <v>138</v>
      </c>
      <c r="F542" t="s">
        <v>306</v>
      </c>
      <c r="G542">
        <v>650</v>
      </c>
      <c r="H542">
        <v>1300</v>
      </c>
      <c r="I542">
        <v>2</v>
      </c>
      <c r="J542" s="7">
        <v>1537.1</v>
      </c>
      <c r="K542" s="5">
        <v>1998229.9999999998</v>
      </c>
      <c r="L542" s="4">
        <v>1541.55</v>
      </c>
      <c r="M542" s="4">
        <v>5785.0000000000591</v>
      </c>
      <c r="N542" s="6">
        <v>540.30307500000004</v>
      </c>
      <c r="O542" s="6">
        <v>5244.6969250000593</v>
      </c>
      <c r="P542" s="5">
        <v>2004015</v>
      </c>
      <c r="Q542" s="7"/>
      <c r="R542">
        <v>1</v>
      </c>
      <c r="S542">
        <v>0</v>
      </c>
      <c r="T542">
        <v>1</v>
      </c>
      <c r="U542">
        <v>0</v>
      </c>
      <c r="V542">
        <v>900</v>
      </c>
      <c r="W542">
        <v>300</v>
      </c>
      <c r="X542">
        <v>102500</v>
      </c>
      <c r="Y542">
        <v>92500</v>
      </c>
      <c r="Z542" s="7">
        <v>3000000</v>
      </c>
      <c r="AA542">
        <v>2</v>
      </c>
    </row>
    <row r="543" spans="1:27" x14ac:dyDescent="0.45">
      <c r="A543">
        <v>1</v>
      </c>
      <c r="B543" s="2">
        <v>44390</v>
      </c>
      <c r="C543" s="2">
        <v>44391</v>
      </c>
      <c r="D543" s="3" t="s">
        <v>27</v>
      </c>
      <c r="E543" t="s">
        <v>177</v>
      </c>
      <c r="F543" t="s">
        <v>357</v>
      </c>
      <c r="G543">
        <v>2600</v>
      </c>
      <c r="H543">
        <v>7800</v>
      </c>
      <c r="I543">
        <v>3</v>
      </c>
      <c r="J543" s="7">
        <v>223.03333332999901</v>
      </c>
      <c r="K543" s="5">
        <v>1739659.9999739924</v>
      </c>
      <c r="L543" s="4">
        <v>227.45</v>
      </c>
      <c r="M543" s="4">
        <v>34450.000026007634</v>
      </c>
      <c r="N543" s="6">
        <v>474.35894999648895</v>
      </c>
      <c r="O543" s="6">
        <v>33975.641076011147</v>
      </c>
      <c r="P543" s="5">
        <v>1774110</v>
      </c>
      <c r="Q543" s="7"/>
      <c r="R543">
        <v>2</v>
      </c>
      <c r="S543">
        <v>2</v>
      </c>
      <c r="T543">
        <v>2</v>
      </c>
      <c r="U543">
        <v>0</v>
      </c>
      <c r="V543">
        <v>900</v>
      </c>
      <c r="W543">
        <v>300</v>
      </c>
      <c r="X543">
        <v>123500</v>
      </c>
      <c r="Y543">
        <v>92500</v>
      </c>
      <c r="Z543" s="7">
        <v>3000000</v>
      </c>
      <c r="AA543">
        <v>2</v>
      </c>
    </row>
    <row r="544" spans="1:27" x14ac:dyDescent="0.45">
      <c r="A544">
        <v>1</v>
      </c>
      <c r="B544" s="2">
        <v>44391</v>
      </c>
      <c r="C544" s="2">
        <v>44392</v>
      </c>
      <c r="D544" s="3" t="s">
        <v>27</v>
      </c>
      <c r="E544" t="s">
        <v>153</v>
      </c>
      <c r="F544" t="s">
        <v>331</v>
      </c>
      <c r="G544">
        <v>200</v>
      </c>
      <c r="H544">
        <v>400</v>
      </c>
      <c r="I544">
        <v>2</v>
      </c>
      <c r="J544" s="7">
        <v>4490.05</v>
      </c>
      <c r="K544" s="5">
        <v>1796020</v>
      </c>
      <c r="L544" s="4">
        <v>4506.3500000000004</v>
      </c>
      <c r="M544" s="4">
        <v>6520.0000000000728</v>
      </c>
      <c r="N544" s="6">
        <v>485.80560000000003</v>
      </c>
      <c r="O544" s="6">
        <v>6034.1944000000731</v>
      </c>
      <c r="P544" s="5">
        <v>1802540.0000000002</v>
      </c>
      <c r="Q544" s="7"/>
      <c r="R544">
        <v>1</v>
      </c>
      <c r="S544">
        <v>0</v>
      </c>
      <c r="T544">
        <v>1</v>
      </c>
      <c r="U544">
        <v>0</v>
      </c>
      <c r="V544">
        <v>900</v>
      </c>
      <c r="W544">
        <v>300</v>
      </c>
      <c r="X544">
        <v>122500</v>
      </c>
      <c r="Y544">
        <v>92500</v>
      </c>
      <c r="Z544" s="7">
        <v>3000000</v>
      </c>
      <c r="AA544">
        <v>2</v>
      </c>
    </row>
    <row r="545" spans="1:27" x14ac:dyDescent="0.45">
      <c r="A545">
        <v>2</v>
      </c>
      <c r="B545" s="2">
        <v>44391</v>
      </c>
      <c r="C545" s="2">
        <v>44392</v>
      </c>
      <c r="D545" s="3" t="s">
        <v>27</v>
      </c>
      <c r="E545" t="s">
        <v>169</v>
      </c>
      <c r="F545" t="s">
        <v>340</v>
      </c>
      <c r="G545">
        <v>150</v>
      </c>
      <c r="H545">
        <v>450</v>
      </c>
      <c r="I545">
        <v>3</v>
      </c>
      <c r="J545" s="7">
        <v>4184.95</v>
      </c>
      <c r="K545" s="5">
        <v>1883227.5</v>
      </c>
      <c r="L545" s="4">
        <v>4379.2</v>
      </c>
      <c r="M545" s="4">
        <v>87412.5</v>
      </c>
      <c r="N545" s="6">
        <v>520.27211250000005</v>
      </c>
      <c r="O545" s="6">
        <v>86892.227887500005</v>
      </c>
      <c r="P545" s="5">
        <v>1970640</v>
      </c>
      <c r="Q545" s="7"/>
      <c r="R545">
        <v>2</v>
      </c>
      <c r="S545">
        <v>2</v>
      </c>
      <c r="T545">
        <v>2</v>
      </c>
      <c r="U545">
        <v>0</v>
      </c>
      <c r="V545">
        <v>900</v>
      </c>
      <c r="W545">
        <v>300</v>
      </c>
      <c r="X545">
        <v>123500</v>
      </c>
      <c r="Y545">
        <v>92500</v>
      </c>
      <c r="Z545" s="7">
        <v>3000000</v>
      </c>
      <c r="AA545">
        <v>2</v>
      </c>
    </row>
    <row r="546" spans="1:27" x14ac:dyDescent="0.45">
      <c r="A546">
        <v>3</v>
      </c>
      <c r="B546" s="2">
        <v>44391</v>
      </c>
      <c r="C546" s="2">
        <v>44392</v>
      </c>
      <c r="D546" s="3" t="s">
        <v>27</v>
      </c>
      <c r="E546" t="s">
        <v>109</v>
      </c>
      <c r="F546" t="s">
        <v>210</v>
      </c>
      <c r="G546">
        <v>400</v>
      </c>
      <c r="H546">
        <v>800</v>
      </c>
      <c r="I546">
        <v>2</v>
      </c>
      <c r="J546" s="7">
        <v>2710.65</v>
      </c>
      <c r="K546" s="5">
        <v>2168520</v>
      </c>
      <c r="L546" s="4">
        <v>2698.35</v>
      </c>
      <c r="M546" s="4">
        <v>-9840.0000000001455</v>
      </c>
      <c r="N546" s="6">
        <v>584.17200000000003</v>
      </c>
      <c r="O546" s="6">
        <v>-10424.172000000146</v>
      </c>
      <c r="P546" s="5">
        <v>2158680</v>
      </c>
      <c r="Q546" s="7"/>
      <c r="R546">
        <v>1</v>
      </c>
      <c r="S546">
        <v>0</v>
      </c>
      <c r="T546">
        <v>1</v>
      </c>
      <c r="U546">
        <v>0</v>
      </c>
      <c r="V546">
        <v>900</v>
      </c>
      <c r="W546">
        <v>300</v>
      </c>
      <c r="X546">
        <v>122500</v>
      </c>
      <c r="Y546">
        <v>92500</v>
      </c>
      <c r="Z546" s="7">
        <v>3000000</v>
      </c>
      <c r="AA546">
        <v>2</v>
      </c>
    </row>
    <row r="547" spans="1:27" x14ac:dyDescent="0.45">
      <c r="A547">
        <v>4</v>
      </c>
      <c r="B547" s="2">
        <v>44391</v>
      </c>
      <c r="C547" s="2">
        <v>44392</v>
      </c>
      <c r="D547" s="3" t="s">
        <v>27</v>
      </c>
      <c r="E547" t="s">
        <v>170</v>
      </c>
      <c r="F547" t="s">
        <v>348</v>
      </c>
      <c r="G547">
        <v>325</v>
      </c>
      <c r="H547">
        <v>975</v>
      </c>
      <c r="I547">
        <v>3</v>
      </c>
      <c r="J547" s="7">
        <v>2339.1</v>
      </c>
      <c r="K547" s="5">
        <v>2280622.5</v>
      </c>
      <c r="L547" s="4">
        <v>2345.9</v>
      </c>
      <c r="M547" s="4">
        <v>6630.0000000001774</v>
      </c>
      <c r="N547" s="6">
        <v>616.66312500000004</v>
      </c>
      <c r="O547" s="6">
        <v>6013.3368750001773</v>
      </c>
      <c r="P547" s="5">
        <v>2287252.5</v>
      </c>
      <c r="Q547" s="7"/>
      <c r="R547">
        <v>2</v>
      </c>
      <c r="S547">
        <v>1</v>
      </c>
      <c r="T547">
        <v>1</v>
      </c>
      <c r="U547">
        <v>0</v>
      </c>
      <c r="V547">
        <v>900</v>
      </c>
      <c r="W547">
        <v>300</v>
      </c>
      <c r="X547">
        <v>123000</v>
      </c>
      <c r="Y547">
        <v>92500</v>
      </c>
      <c r="Z547" s="7">
        <v>3000000</v>
      </c>
      <c r="AA547">
        <v>2</v>
      </c>
    </row>
    <row r="548" spans="1:27" x14ac:dyDescent="0.45">
      <c r="A548">
        <v>5</v>
      </c>
      <c r="B548" s="2">
        <v>44391</v>
      </c>
      <c r="C548" s="2">
        <v>44392</v>
      </c>
      <c r="D548" s="3" t="s">
        <v>27</v>
      </c>
      <c r="E548" t="s">
        <v>178</v>
      </c>
      <c r="F548" t="s">
        <v>358</v>
      </c>
      <c r="G548">
        <v>1600</v>
      </c>
      <c r="H548">
        <v>4800</v>
      </c>
      <c r="I548">
        <v>3</v>
      </c>
      <c r="J548" s="7">
        <v>391.3</v>
      </c>
      <c r="K548" s="5">
        <v>1878240</v>
      </c>
      <c r="L548" s="4">
        <v>385.78333333</v>
      </c>
      <c r="M548" s="4">
        <v>-26480.000016000031</v>
      </c>
      <c r="N548" s="6">
        <v>503.54999999784002</v>
      </c>
      <c r="O548" s="6">
        <v>-26983.550015997869</v>
      </c>
      <c r="P548" s="5">
        <v>1851759.9999840001</v>
      </c>
      <c r="Q548" s="7"/>
      <c r="R548">
        <v>1</v>
      </c>
      <c r="S548">
        <v>0</v>
      </c>
      <c r="T548">
        <v>2</v>
      </c>
      <c r="U548">
        <v>0</v>
      </c>
      <c r="V548">
        <v>900</v>
      </c>
      <c r="W548">
        <v>300</v>
      </c>
      <c r="X548">
        <v>122500</v>
      </c>
      <c r="Y548">
        <v>92500</v>
      </c>
      <c r="Z548" s="7">
        <v>3000000</v>
      </c>
      <c r="AA548">
        <v>2</v>
      </c>
    </row>
    <row r="549" spans="1:27" x14ac:dyDescent="0.45">
      <c r="A549">
        <v>6</v>
      </c>
      <c r="B549" s="2">
        <v>44391</v>
      </c>
      <c r="C549" s="2">
        <v>44392</v>
      </c>
      <c r="D549" s="3" t="s">
        <v>27</v>
      </c>
      <c r="E549" t="s">
        <v>119</v>
      </c>
      <c r="F549" t="s">
        <v>292</v>
      </c>
      <c r="G549">
        <v>1600</v>
      </c>
      <c r="H549">
        <v>3200</v>
      </c>
      <c r="I549">
        <v>2</v>
      </c>
      <c r="J549" s="7">
        <v>549.85</v>
      </c>
      <c r="K549" s="5">
        <v>1759520</v>
      </c>
      <c r="L549" s="4">
        <v>565.6</v>
      </c>
      <c r="M549" s="4">
        <v>50400</v>
      </c>
      <c r="N549" s="6">
        <v>481.87439999999998</v>
      </c>
      <c r="O549" s="6">
        <v>49918.125599999999</v>
      </c>
      <c r="P549" s="5">
        <v>1809920</v>
      </c>
      <c r="Q549" s="7"/>
      <c r="R549">
        <v>1</v>
      </c>
      <c r="S549">
        <v>0</v>
      </c>
      <c r="T549">
        <v>1</v>
      </c>
      <c r="U549">
        <v>0</v>
      </c>
      <c r="V549">
        <v>900</v>
      </c>
      <c r="W549">
        <v>300</v>
      </c>
      <c r="X549">
        <v>122500</v>
      </c>
      <c r="Y549">
        <v>92500</v>
      </c>
      <c r="Z549" s="7">
        <v>3000000</v>
      </c>
      <c r="AA549">
        <v>2</v>
      </c>
    </row>
    <row r="550" spans="1:27" x14ac:dyDescent="0.45">
      <c r="A550">
        <v>1</v>
      </c>
      <c r="B550" s="2">
        <v>44392</v>
      </c>
      <c r="C550" s="2">
        <v>44393</v>
      </c>
      <c r="D550" s="3" t="s">
        <v>27</v>
      </c>
      <c r="E550" t="s">
        <v>128</v>
      </c>
      <c r="F550" t="s">
        <v>291</v>
      </c>
      <c r="G550">
        <v>700</v>
      </c>
      <c r="H550">
        <v>2100</v>
      </c>
      <c r="I550">
        <v>3</v>
      </c>
      <c r="J550" s="7">
        <v>1033.05</v>
      </c>
      <c r="K550" s="5">
        <v>2169405</v>
      </c>
      <c r="L550" s="4">
        <v>1025.55</v>
      </c>
      <c r="M550" s="4">
        <v>-15750</v>
      </c>
      <c r="N550" s="6">
        <v>583.61310000000003</v>
      </c>
      <c r="O550" s="6">
        <v>-16333.6131</v>
      </c>
      <c r="P550" s="5">
        <v>2153655</v>
      </c>
      <c r="Q550" s="7"/>
      <c r="R550">
        <v>1</v>
      </c>
      <c r="S550">
        <v>0</v>
      </c>
      <c r="T550">
        <v>1</v>
      </c>
      <c r="U550">
        <v>0</v>
      </c>
      <c r="V550">
        <v>900</v>
      </c>
      <c r="W550">
        <v>300</v>
      </c>
      <c r="X550">
        <v>122500</v>
      </c>
      <c r="Y550">
        <v>92500</v>
      </c>
      <c r="Z550" s="7">
        <v>3000000</v>
      </c>
      <c r="AA550">
        <v>2</v>
      </c>
    </row>
    <row r="551" spans="1:27" x14ac:dyDescent="0.45">
      <c r="A551">
        <v>2</v>
      </c>
      <c r="B551" s="2">
        <v>44392</v>
      </c>
      <c r="C551" s="2">
        <v>44393</v>
      </c>
      <c r="D551" s="3" t="s">
        <v>27</v>
      </c>
      <c r="E551" t="s">
        <v>150</v>
      </c>
      <c r="F551" t="s">
        <v>325</v>
      </c>
      <c r="G551">
        <v>575</v>
      </c>
      <c r="H551">
        <v>1150</v>
      </c>
      <c r="I551">
        <v>2</v>
      </c>
      <c r="J551" s="7">
        <v>1595.35</v>
      </c>
      <c r="K551" s="5">
        <v>1834652.5</v>
      </c>
      <c r="L551" s="4">
        <v>1586.35</v>
      </c>
      <c r="M551" s="4">
        <v>-10350</v>
      </c>
      <c r="N551" s="6">
        <v>493.95892500000002</v>
      </c>
      <c r="O551" s="6">
        <v>-10843.958925000001</v>
      </c>
      <c r="P551" s="5">
        <v>1824302.5</v>
      </c>
      <c r="Q551" s="7"/>
      <c r="R551">
        <v>2</v>
      </c>
      <c r="S551">
        <v>1</v>
      </c>
      <c r="T551">
        <v>1</v>
      </c>
      <c r="U551">
        <v>0</v>
      </c>
      <c r="V551">
        <v>900</v>
      </c>
      <c r="W551">
        <v>300</v>
      </c>
      <c r="X551">
        <v>123000</v>
      </c>
      <c r="Y551">
        <v>92500</v>
      </c>
      <c r="Z551" s="7">
        <v>3000000</v>
      </c>
      <c r="AA551">
        <v>2</v>
      </c>
    </row>
    <row r="552" spans="1:27" x14ac:dyDescent="0.45">
      <c r="A552">
        <v>3</v>
      </c>
      <c r="B552" s="2">
        <v>44392</v>
      </c>
      <c r="C552" s="2">
        <v>44393</v>
      </c>
      <c r="D552" s="3" t="s">
        <v>27</v>
      </c>
      <c r="E552" t="s">
        <v>169</v>
      </c>
      <c r="F552" t="s">
        <v>340</v>
      </c>
      <c r="G552">
        <v>150</v>
      </c>
      <c r="H552">
        <v>450</v>
      </c>
      <c r="I552">
        <v>3</v>
      </c>
      <c r="J552" s="7">
        <v>4503.2</v>
      </c>
      <c r="K552" s="5">
        <v>2026440</v>
      </c>
      <c r="L552" s="4">
        <v>4365.2</v>
      </c>
      <c r="M552" s="4">
        <v>-62100</v>
      </c>
      <c r="N552" s="6">
        <v>538.75530000000003</v>
      </c>
      <c r="O552" s="6">
        <v>-62638.755299999997</v>
      </c>
      <c r="P552" s="5">
        <v>1964340</v>
      </c>
      <c r="Q552" s="7"/>
      <c r="R552">
        <v>2</v>
      </c>
      <c r="S552">
        <v>2</v>
      </c>
      <c r="T552">
        <v>1</v>
      </c>
      <c r="U552">
        <v>0</v>
      </c>
      <c r="V552">
        <v>900</v>
      </c>
      <c r="W552">
        <v>300</v>
      </c>
      <c r="X552">
        <v>123500</v>
      </c>
      <c r="Y552">
        <v>92500</v>
      </c>
      <c r="Z552" s="7">
        <v>3000000</v>
      </c>
      <c r="AA552">
        <v>2</v>
      </c>
    </row>
    <row r="553" spans="1:27" x14ac:dyDescent="0.45">
      <c r="A553">
        <v>4</v>
      </c>
      <c r="B553" s="2">
        <v>44392</v>
      </c>
      <c r="C553" s="2">
        <v>44393</v>
      </c>
      <c r="D553" s="3" t="s">
        <v>27</v>
      </c>
      <c r="E553" t="s">
        <v>168</v>
      </c>
      <c r="F553" t="s">
        <v>347</v>
      </c>
      <c r="G553">
        <v>200</v>
      </c>
      <c r="H553">
        <v>600</v>
      </c>
      <c r="I553">
        <v>3</v>
      </c>
      <c r="J553" s="7">
        <v>3378.45</v>
      </c>
      <c r="K553" s="5">
        <v>2027070</v>
      </c>
      <c r="L553" s="4">
        <v>3438.2</v>
      </c>
      <c r="M553" s="4">
        <v>35850</v>
      </c>
      <c r="N553" s="6">
        <v>552.14864999999998</v>
      </c>
      <c r="O553" s="6">
        <v>35297.851349999997</v>
      </c>
      <c r="P553" s="5">
        <v>2062920</v>
      </c>
      <c r="Q553" s="7"/>
      <c r="R553">
        <v>2</v>
      </c>
      <c r="S553">
        <v>1</v>
      </c>
      <c r="T553">
        <v>1</v>
      </c>
      <c r="U553">
        <v>0</v>
      </c>
      <c r="V553">
        <v>900</v>
      </c>
      <c r="W553">
        <v>300</v>
      </c>
      <c r="X553">
        <v>123000</v>
      </c>
      <c r="Y553">
        <v>92500</v>
      </c>
      <c r="Z553" s="7">
        <v>3000000</v>
      </c>
      <c r="AA553">
        <v>2</v>
      </c>
    </row>
    <row r="554" spans="1:27" x14ac:dyDescent="0.45">
      <c r="A554">
        <v>5</v>
      </c>
      <c r="B554" s="2">
        <v>44392</v>
      </c>
      <c r="C554" s="2">
        <v>44393</v>
      </c>
      <c r="D554" s="3" t="s">
        <v>27</v>
      </c>
      <c r="E554" t="s">
        <v>130</v>
      </c>
      <c r="F554" t="s">
        <v>280</v>
      </c>
      <c r="G554">
        <v>600</v>
      </c>
      <c r="H554">
        <v>1800</v>
      </c>
      <c r="I554">
        <v>3</v>
      </c>
      <c r="J554" s="7">
        <v>1090.3</v>
      </c>
      <c r="K554" s="5">
        <v>1962540</v>
      </c>
      <c r="L554" s="4">
        <v>1079.9000000000001</v>
      </c>
      <c r="M554" s="4">
        <v>-18719.999999999753</v>
      </c>
      <c r="N554" s="6">
        <v>527.35860000000002</v>
      </c>
      <c r="O554" s="6">
        <v>-19247.358599999752</v>
      </c>
      <c r="P554" s="5">
        <v>1943820.0000000002</v>
      </c>
      <c r="Q554" s="7"/>
      <c r="R554">
        <v>1</v>
      </c>
      <c r="S554">
        <v>0</v>
      </c>
      <c r="T554">
        <v>1</v>
      </c>
      <c r="U554">
        <v>0</v>
      </c>
      <c r="V554">
        <v>900</v>
      </c>
      <c r="W554">
        <v>300</v>
      </c>
      <c r="X554">
        <v>122500</v>
      </c>
      <c r="Y554">
        <v>92500</v>
      </c>
      <c r="Z554" s="7">
        <v>3000000</v>
      </c>
      <c r="AA554">
        <v>2</v>
      </c>
    </row>
    <row r="555" spans="1:27" x14ac:dyDescent="0.45">
      <c r="A555">
        <v>1</v>
      </c>
      <c r="B555" s="2">
        <v>44393</v>
      </c>
      <c r="C555" s="2">
        <v>44396</v>
      </c>
      <c r="D555" s="3" t="s">
        <v>27</v>
      </c>
      <c r="E555" t="s">
        <v>173</v>
      </c>
      <c r="F555" t="s">
        <v>352</v>
      </c>
      <c r="G555">
        <v>200</v>
      </c>
      <c r="H555">
        <v>600</v>
      </c>
      <c r="I555">
        <v>3</v>
      </c>
      <c r="J555" s="7">
        <v>3488.75</v>
      </c>
      <c r="K555" s="5">
        <v>2093250</v>
      </c>
      <c r="L555" s="4">
        <v>3369.25</v>
      </c>
      <c r="M555" s="4">
        <v>-71700</v>
      </c>
      <c r="N555" s="6">
        <v>555.49800000000005</v>
      </c>
      <c r="O555" s="6">
        <v>-72255.498000000007</v>
      </c>
      <c r="P555" s="5">
        <v>2021550</v>
      </c>
      <c r="Q555" s="7"/>
      <c r="R555">
        <v>1</v>
      </c>
      <c r="S555">
        <v>0</v>
      </c>
      <c r="T555">
        <v>0</v>
      </c>
      <c r="U555">
        <v>0</v>
      </c>
      <c r="V555">
        <v>900</v>
      </c>
      <c r="W555">
        <v>300</v>
      </c>
      <c r="X555">
        <v>122500</v>
      </c>
      <c r="Y555">
        <v>92500</v>
      </c>
      <c r="Z555" s="7">
        <v>3000000</v>
      </c>
      <c r="AA555">
        <v>2</v>
      </c>
    </row>
    <row r="556" spans="1:27" x14ac:dyDescent="0.45">
      <c r="A556">
        <v>2</v>
      </c>
      <c r="B556" s="2">
        <v>44393</v>
      </c>
      <c r="C556" s="2">
        <v>44396</v>
      </c>
      <c r="D556" s="3" t="s">
        <v>27</v>
      </c>
      <c r="E556" t="s">
        <v>96</v>
      </c>
      <c r="F556" t="s">
        <v>258</v>
      </c>
      <c r="G556">
        <v>1150</v>
      </c>
      <c r="H556">
        <v>2300</v>
      </c>
      <c r="I556">
        <v>2</v>
      </c>
      <c r="J556" s="7">
        <v>687.6</v>
      </c>
      <c r="K556" s="5">
        <v>1581480</v>
      </c>
      <c r="L556" s="4">
        <v>689.65</v>
      </c>
      <c r="M556" s="4">
        <v>4714.9999999998954</v>
      </c>
      <c r="N556" s="6">
        <v>427.63612499999999</v>
      </c>
      <c r="O556" s="6">
        <v>4287.3638749998954</v>
      </c>
      <c r="P556" s="5">
        <v>1586195</v>
      </c>
      <c r="Q556" s="7"/>
      <c r="R556">
        <v>1</v>
      </c>
      <c r="S556">
        <v>0</v>
      </c>
      <c r="T556">
        <v>0</v>
      </c>
      <c r="U556">
        <v>0</v>
      </c>
      <c r="V556">
        <v>900</v>
      </c>
      <c r="W556">
        <v>300</v>
      </c>
      <c r="X556">
        <v>122500</v>
      </c>
      <c r="Y556">
        <v>92500</v>
      </c>
      <c r="Z556" s="7">
        <v>3000000</v>
      </c>
      <c r="AA556">
        <v>2</v>
      </c>
    </row>
    <row r="557" spans="1:27" x14ac:dyDescent="0.45">
      <c r="A557">
        <v>3</v>
      </c>
      <c r="B557" s="2">
        <v>44393</v>
      </c>
      <c r="C557" s="2">
        <v>44396</v>
      </c>
      <c r="D557" s="3" t="s">
        <v>27</v>
      </c>
      <c r="E557" t="s">
        <v>167</v>
      </c>
      <c r="F557" t="s">
        <v>346</v>
      </c>
      <c r="G557">
        <v>325</v>
      </c>
      <c r="H557">
        <v>650</v>
      </c>
      <c r="I557">
        <v>2</v>
      </c>
      <c r="J557" s="7">
        <v>2387</v>
      </c>
      <c r="K557" s="5">
        <v>1551550</v>
      </c>
      <c r="L557" s="4">
        <v>2448.6</v>
      </c>
      <c r="M557" s="4">
        <v>40039.999999999942</v>
      </c>
      <c r="N557" s="6">
        <v>424.32389999999998</v>
      </c>
      <c r="O557" s="6">
        <v>39615.676099999939</v>
      </c>
      <c r="P557" s="5">
        <v>1591590</v>
      </c>
      <c r="Q557" s="7"/>
      <c r="R557">
        <v>1</v>
      </c>
      <c r="S557">
        <v>0</v>
      </c>
      <c r="T557">
        <v>0</v>
      </c>
      <c r="U557">
        <v>0</v>
      </c>
      <c r="V557">
        <v>900</v>
      </c>
      <c r="W557">
        <v>300</v>
      </c>
      <c r="X557">
        <v>122500</v>
      </c>
      <c r="Y557">
        <v>92500</v>
      </c>
      <c r="Z557" s="7">
        <v>3000000</v>
      </c>
      <c r="AA557">
        <v>2</v>
      </c>
    </row>
    <row r="558" spans="1:27" x14ac:dyDescent="0.45">
      <c r="A558">
        <v>4</v>
      </c>
      <c r="B558" s="2">
        <v>44393</v>
      </c>
      <c r="C558" s="2">
        <v>44396</v>
      </c>
      <c r="D558" s="3" t="s">
        <v>27</v>
      </c>
      <c r="E558" t="s">
        <v>178</v>
      </c>
      <c r="F558" t="s">
        <v>358</v>
      </c>
      <c r="G558">
        <v>1600</v>
      </c>
      <c r="H558">
        <v>4800</v>
      </c>
      <c r="I558">
        <v>3</v>
      </c>
      <c r="J558" s="7">
        <v>429.21666667</v>
      </c>
      <c r="K558" s="5">
        <v>2060240.0000159999</v>
      </c>
      <c r="L558" s="4">
        <v>415.1</v>
      </c>
      <c r="M558" s="4">
        <v>-67760.00001599986</v>
      </c>
      <c r="N558" s="6">
        <v>547.11720000216008</v>
      </c>
      <c r="O558" s="6">
        <v>-68307.117216002021</v>
      </c>
      <c r="P558" s="5">
        <v>1992480</v>
      </c>
      <c r="Q558" s="7"/>
      <c r="R558">
        <v>3</v>
      </c>
      <c r="S558">
        <v>2</v>
      </c>
      <c r="T558">
        <v>0</v>
      </c>
      <c r="U558">
        <v>0</v>
      </c>
      <c r="V558">
        <v>900</v>
      </c>
      <c r="W558">
        <v>300</v>
      </c>
      <c r="X558">
        <v>124000</v>
      </c>
      <c r="Y558">
        <v>92500</v>
      </c>
      <c r="Z558" s="7">
        <v>3000000</v>
      </c>
      <c r="AA558">
        <v>2</v>
      </c>
    </row>
    <row r="559" spans="1:27" x14ac:dyDescent="0.45">
      <c r="A559">
        <v>5</v>
      </c>
      <c r="B559" s="2">
        <v>44393</v>
      </c>
      <c r="C559" s="2">
        <v>44396</v>
      </c>
      <c r="D559" s="3" t="s">
        <v>27</v>
      </c>
      <c r="E559" t="s">
        <v>67</v>
      </c>
      <c r="F559" t="s">
        <v>242</v>
      </c>
      <c r="G559">
        <v>275</v>
      </c>
      <c r="H559">
        <v>825</v>
      </c>
      <c r="I559">
        <v>3</v>
      </c>
      <c r="J559" s="7">
        <v>2374.15</v>
      </c>
      <c r="K559" s="5">
        <v>1958673.75</v>
      </c>
      <c r="L559" s="4">
        <v>2343.5</v>
      </c>
      <c r="M559" s="4">
        <v>-25286.250000000076</v>
      </c>
      <c r="N559" s="6">
        <v>525.42826875000003</v>
      </c>
      <c r="O559" s="6">
        <v>-25811.678268750078</v>
      </c>
      <c r="P559" s="5">
        <v>1933387.5</v>
      </c>
      <c r="Q559" s="7"/>
      <c r="R559">
        <v>2</v>
      </c>
      <c r="S559">
        <v>1</v>
      </c>
      <c r="T559">
        <v>0</v>
      </c>
      <c r="U559">
        <v>0</v>
      </c>
      <c r="V559">
        <v>900</v>
      </c>
      <c r="W559">
        <v>300</v>
      </c>
      <c r="X559">
        <v>123000</v>
      </c>
      <c r="Y559">
        <v>92500</v>
      </c>
      <c r="Z559" s="7">
        <v>3000000</v>
      </c>
      <c r="AA559">
        <v>2</v>
      </c>
    </row>
    <row r="560" spans="1:27" x14ac:dyDescent="0.45">
      <c r="A560">
        <v>1</v>
      </c>
      <c r="B560" s="2">
        <v>44396</v>
      </c>
      <c r="C560" s="2">
        <v>44397</v>
      </c>
      <c r="D560" s="3" t="s">
        <v>27</v>
      </c>
      <c r="E560" t="s">
        <v>169</v>
      </c>
      <c r="F560" t="s">
        <v>340</v>
      </c>
      <c r="G560">
        <v>150</v>
      </c>
      <c r="H560">
        <v>450</v>
      </c>
      <c r="I560">
        <v>3</v>
      </c>
      <c r="J560" s="7">
        <v>4413.3500000000004</v>
      </c>
      <c r="K560" s="5">
        <v>1986007.5000000002</v>
      </c>
      <c r="L560" s="4">
        <v>4397.8</v>
      </c>
      <c r="M560" s="4">
        <v>-6997.5000000000819</v>
      </c>
      <c r="N560" s="6">
        <v>535.27736249999998</v>
      </c>
      <c r="O560" s="6">
        <v>-7532.7773625000818</v>
      </c>
      <c r="P560" s="5">
        <v>1979010</v>
      </c>
      <c r="Q560" s="7"/>
      <c r="R560">
        <v>1</v>
      </c>
      <c r="S560">
        <v>0</v>
      </c>
      <c r="T560">
        <v>1</v>
      </c>
      <c r="U560">
        <v>0</v>
      </c>
      <c r="V560">
        <v>900</v>
      </c>
      <c r="W560">
        <v>300</v>
      </c>
      <c r="X560">
        <v>102500</v>
      </c>
      <c r="Y560">
        <v>92500</v>
      </c>
      <c r="Z560" s="7">
        <v>3000000</v>
      </c>
      <c r="AA560">
        <v>2</v>
      </c>
    </row>
    <row r="561" spans="1:27" x14ac:dyDescent="0.45">
      <c r="A561">
        <v>1</v>
      </c>
      <c r="B561" s="2">
        <v>44397</v>
      </c>
      <c r="C561" s="2">
        <v>44399</v>
      </c>
      <c r="D561" s="3" t="s">
        <v>27</v>
      </c>
      <c r="E561" t="s">
        <v>161</v>
      </c>
      <c r="F561" t="s">
        <v>339</v>
      </c>
      <c r="G561">
        <v>1250</v>
      </c>
      <c r="H561">
        <v>2500</v>
      </c>
      <c r="I561">
        <v>2</v>
      </c>
      <c r="J561" s="7">
        <v>710</v>
      </c>
      <c r="K561" s="5">
        <v>1775000</v>
      </c>
      <c r="L561" s="4">
        <v>717</v>
      </c>
      <c r="M561" s="4">
        <v>17500</v>
      </c>
      <c r="N561" s="6">
        <v>481.61250000000001</v>
      </c>
      <c r="O561" s="6">
        <v>17018.387500000001</v>
      </c>
      <c r="P561" s="5">
        <v>1792500</v>
      </c>
      <c r="Q561" s="7"/>
      <c r="R561">
        <v>1</v>
      </c>
      <c r="S561">
        <v>0</v>
      </c>
      <c r="T561">
        <v>1</v>
      </c>
      <c r="U561">
        <v>0</v>
      </c>
      <c r="V561">
        <v>900</v>
      </c>
      <c r="W561">
        <v>300</v>
      </c>
      <c r="X561">
        <v>122500</v>
      </c>
      <c r="Y561">
        <v>92500</v>
      </c>
      <c r="Z561" s="7">
        <v>3000000</v>
      </c>
      <c r="AA561">
        <v>2</v>
      </c>
    </row>
    <row r="562" spans="1:27" x14ac:dyDescent="0.45">
      <c r="A562">
        <v>1</v>
      </c>
      <c r="B562" s="2">
        <v>44399</v>
      </c>
      <c r="C562" s="2">
        <v>44400</v>
      </c>
      <c r="D562" s="3" t="s">
        <v>27</v>
      </c>
      <c r="E562" t="s">
        <v>148</v>
      </c>
      <c r="F562" t="s">
        <v>257</v>
      </c>
      <c r="G562">
        <v>75</v>
      </c>
      <c r="H562">
        <v>150</v>
      </c>
      <c r="I562">
        <v>2</v>
      </c>
      <c r="J562" s="7">
        <v>12971.3</v>
      </c>
      <c r="K562" s="5">
        <v>1945695</v>
      </c>
      <c r="L562" s="4">
        <v>13008.125</v>
      </c>
      <c r="M562" s="4">
        <v>5523.7500000001091</v>
      </c>
      <c r="N562" s="6">
        <v>526.08335624999995</v>
      </c>
      <c r="O562" s="6">
        <v>4997.666643750109</v>
      </c>
      <c r="P562" s="5">
        <v>1951218.75</v>
      </c>
      <c r="Q562" s="7"/>
      <c r="R562">
        <v>2</v>
      </c>
      <c r="S562">
        <v>1</v>
      </c>
      <c r="T562">
        <v>2</v>
      </c>
      <c r="U562">
        <v>0</v>
      </c>
      <c r="V562">
        <v>900</v>
      </c>
      <c r="W562">
        <v>300</v>
      </c>
      <c r="X562">
        <v>123000</v>
      </c>
      <c r="Y562">
        <v>92500</v>
      </c>
      <c r="Z562" s="7">
        <v>3000000</v>
      </c>
      <c r="AA562">
        <v>2</v>
      </c>
    </row>
    <row r="563" spans="1:27" x14ac:dyDescent="0.45">
      <c r="A563">
        <v>2</v>
      </c>
      <c r="B563" s="2">
        <v>44399</v>
      </c>
      <c r="C563" s="2">
        <v>44400</v>
      </c>
      <c r="D563" s="3" t="s">
        <v>27</v>
      </c>
      <c r="E563" t="s">
        <v>145</v>
      </c>
      <c r="F563" t="s">
        <v>303</v>
      </c>
      <c r="G563">
        <v>125</v>
      </c>
      <c r="H563">
        <v>250</v>
      </c>
      <c r="I563">
        <v>2</v>
      </c>
      <c r="J563" s="7">
        <v>6244.4750000000004</v>
      </c>
      <c r="K563" s="5">
        <v>1561118.75</v>
      </c>
      <c r="L563" s="4">
        <v>6212.45</v>
      </c>
      <c r="M563" s="4">
        <v>-8006.2500000001364</v>
      </c>
      <c r="N563" s="6">
        <v>420.42121874999998</v>
      </c>
      <c r="O563" s="6">
        <v>-8426.6712187501362</v>
      </c>
      <c r="P563" s="5">
        <v>1553112.5</v>
      </c>
      <c r="Q563" s="7"/>
      <c r="R563">
        <v>3</v>
      </c>
      <c r="S563">
        <v>2</v>
      </c>
      <c r="T563">
        <v>1</v>
      </c>
      <c r="U563">
        <v>0</v>
      </c>
      <c r="V563">
        <v>900</v>
      </c>
      <c r="W563">
        <v>300</v>
      </c>
      <c r="X563">
        <v>124000</v>
      </c>
      <c r="Y563">
        <v>92500</v>
      </c>
      <c r="Z563" s="7">
        <v>3000000</v>
      </c>
      <c r="AA563">
        <v>2</v>
      </c>
    </row>
    <row r="564" spans="1:27" x14ac:dyDescent="0.45">
      <c r="A564">
        <v>3</v>
      </c>
      <c r="B564" s="2">
        <v>44399</v>
      </c>
      <c r="C564" s="2">
        <v>44400</v>
      </c>
      <c r="D564" s="3" t="s">
        <v>27</v>
      </c>
      <c r="E564" t="s">
        <v>44</v>
      </c>
      <c r="F564" t="s">
        <v>263</v>
      </c>
      <c r="G564">
        <v>1500</v>
      </c>
      <c r="H564">
        <v>3000</v>
      </c>
      <c r="I564">
        <v>2</v>
      </c>
      <c r="J564" s="7">
        <v>645.57500000000005</v>
      </c>
      <c r="K564" s="5">
        <v>1936725.0000000002</v>
      </c>
      <c r="L564" s="4">
        <v>639.29999999999995</v>
      </c>
      <c r="M564" s="4">
        <v>-18825.000000000273</v>
      </c>
      <c r="N564" s="6">
        <v>520.37437499999999</v>
      </c>
      <c r="O564" s="6">
        <v>-19345.374375000272</v>
      </c>
      <c r="P564" s="5">
        <v>1917899.9999999998</v>
      </c>
      <c r="Q564" s="7"/>
      <c r="R564">
        <v>2</v>
      </c>
      <c r="S564">
        <v>1</v>
      </c>
      <c r="T564">
        <v>1</v>
      </c>
      <c r="U564">
        <v>0</v>
      </c>
      <c r="V564">
        <v>900</v>
      </c>
      <c r="W564">
        <v>300</v>
      </c>
      <c r="X564">
        <v>123000</v>
      </c>
      <c r="Y564">
        <v>92500</v>
      </c>
      <c r="Z564" s="7">
        <v>3000000</v>
      </c>
      <c r="AA564">
        <v>2</v>
      </c>
    </row>
    <row r="565" spans="1:27" x14ac:dyDescent="0.45">
      <c r="A565">
        <v>4</v>
      </c>
      <c r="B565" s="2">
        <v>44399</v>
      </c>
      <c r="C565" s="2">
        <v>44400</v>
      </c>
      <c r="D565" s="3" t="s">
        <v>27</v>
      </c>
      <c r="E565" t="s">
        <v>78</v>
      </c>
      <c r="F565" t="s">
        <v>273</v>
      </c>
      <c r="G565">
        <v>250</v>
      </c>
      <c r="H565">
        <v>500</v>
      </c>
      <c r="I565">
        <v>2</v>
      </c>
      <c r="J565" s="7">
        <v>3417.8</v>
      </c>
      <c r="K565" s="5">
        <v>1708900</v>
      </c>
      <c r="L565" s="4">
        <v>3458.3</v>
      </c>
      <c r="M565" s="4">
        <v>20250</v>
      </c>
      <c r="N565" s="6">
        <v>464.13675000000001</v>
      </c>
      <c r="O565" s="6">
        <v>19785.863249999999</v>
      </c>
      <c r="P565" s="5">
        <v>1729150</v>
      </c>
      <c r="Q565" s="7"/>
      <c r="R565">
        <v>1</v>
      </c>
      <c r="S565">
        <v>0</v>
      </c>
      <c r="T565">
        <v>1</v>
      </c>
      <c r="U565">
        <v>0</v>
      </c>
      <c r="V565">
        <v>900</v>
      </c>
      <c r="W565">
        <v>300</v>
      </c>
      <c r="X565">
        <v>122500</v>
      </c>
      <c r="Y565">
        <v>92500</v>
      </c>
      <c r="Z565" s="7">
        <v>3000000</v>
      </c>
      <c r="AA565">
        <v>2</v>
      </c>
    </row>
    <row r="566" spans="1:27" x14ac:dyDescent="0.45">
      <c r="A566">
        <v>5</v>
      </c>
      <c r="B566" s="2">
        <v>44399</v>
      </c>
      <c r="C566" s="2">
        <v>44400</v>
      </c>
      <c r="D566" s="3" t="s">
        <v>27</v>
      </c>
      <c r="E566" t="s">
        <v>168</v>
      </c>
      <c r="F566" t="s">
        <v>347</v>
      </c>
      <c r="G566">
        <v>200</v>
      </c>
      <c r="H566">
        <v>600</v>
      </c>
      <c r="I566">
        <v>3</v>
      </c>
      <c r="J566" s="7">
        <v>3524.05</v>
      </c>
      <c r="K566" s="5">
        <v>2114430</v>
      </c>
      <c r="L566" s="4">
        <v>3516.65</v>
      </c>
      <c r="M566" s="4">
        <v>-4440.0000000000546</v>
      </c>
      <c r="N566" s="6">
        <v>570.29669999999999</v>
      </c>
      <c r="O566" s="6">
        <v>-5010.2967000000544</v>
      </c>
      <c r="P566" s="5">
        <v>2109990</v>
      </c>
      <c r="Q566" s="7"/>
      <c r="R566">
        <v>1</v>
      </c>
      <c r="S566">
        <v>0</v>
      </c>
      <c r="T566">
        <v>1</v>
      </c>
      <c r="U566">
        <v>0</v>
      </c>
      <c r="V566">
        <v>900</v>
      </c>
      <c r="W566">
        <v>300</v>
      </c>
      <c r="X566">
        <v>122500</v>
      </c>
      <c r="Y566">
        <v>92500</v>
      </c>
      <c r="Z566" s="7">
        <v>3000000</v>
      </c>
      <c r="AA566">
        <v>2</v>
      </c>
    </row>
    <row r="567" spans="1:27" x14ac:dyDescent="0.45">
      <c r="A567">
        <v>6</v>
      </c>
      <c r="B567" s="2">
        <v>44399</v>
      </c>
      <c r="C567" s="2">
        <v>44400</v>
      </c>
      <c r="D567" s="3" t="s">
        <v>27</v>
      </c>
      <c r="E567" t="s">
        <v>49</v>
      </c>
      <c r="F567" t="s">
        <v>264</v>
      </c>
      <c r="G567">
        <v>6000</v>
      </c>
      <c r="H567">
        <v>12000</v>
      </c>
      <c r="I567">
        <v>2</v>
      </c>
      <c r="J567" s="7">
        <v>196.95</v>
      </c>
      <c r="K567" s="5">
        <v>2363400</v>
      </c>
      <c r="L567" s="4">
        <v>193.95</v>
      </c>
      <c r="M567" s="4">
        <v>-36000</v>
      </c>
      <c r="N567" s="6">
        <v>633.25800000000004</v>
      </c>
      <c r="O567" s="6">
        <v>-36633.258000000002</v>
      </c>
      <c r="P567" s="5">
        <v>2327400</v>
      </c>
      <c r="Q567" s="7"/>
      <c r="R567">
        <v>1</v>
      </c>
      <c r="S567">
        <v>0</v>
      </c>
      <c r="T567">
        <v>2</v>
      </c>
      <c r="U567">
        <v>0</v>
      </c>
      <c r="V567">
        <v>900</v>
      </c>
      <c r="W567">
        <v>300</v>
      </c>
      <c r="X567">
        <v>122500</v>
      </c>
      <c r="Y567">
        <v>92500</v>
      </c>
      <c r="Z567" s="7">
        <v>3000000</v>
      </c>
      <c r="AA567">
        <v>2</v>
      </c>
    </row>
    <row r="568" spans="1:27" x14ac:dyDescent="0.45">
      <c r="A568">
        <v>7</v>
      </c>
      <c r="B568" s="2">
        <v>44399</v>
      </c>
      <c r="C568" s="2">
        <v>44400</v>
      </c>
      <c r="D568" s="3" t="s">
        <v>27</v>
      </c>
      <c r="E568" t="s">
        <v>39</v>
      </c>
      <c r="F568" t="s">
        <v>269</v>
      </c>
      <c r="G568">
        <v>750</v>
      </c>
      <c r="H568">
        <v>1500</v>
      </c>
      <c r="I568">
        <v>2</v>
      </c>
      <c r="J568" s="7">
        <v>1605.95</v>
      </c>
      <c r="K568" s="5">
        <v>2408925</v>
      </c>
      <c r="L568" s="4">
        <v>1602.8</v>
      </c>
      <c r="M568" s="4">
        <v>-4725.0000000001364</v>
      </c>
      <c r="N568" s="6">
        <v>649.77187500000002</v>
      </c>
      <c r="O568" s="6">
        <v>-5374.7718750001368</v>
      </c>
      <c r="P568" s="5">
        <v>2404200</v>
      </c>
      <c r="Q568" s="7"/>
      <c r="R568">
        <v>1</v>
      </c>
      <c r="S568">
        <v>0</v>
      </c>
      <c r="T568">
        <v>1</v>
      </c>
      <c r="U568">
        <v>0</v>
      </c>
      <c r="V568">
        <v>900</v>
      </c>
      <c r="W568">
        <v>300</v>
      </c>
      <c r="X568">
        <v>122500</v>
      </c>
      <c r="Y568">
        <v>92500</v>
      </c>
      <c r="Z568" s="7">
        <v>3000000</v>
      </c>
      <c r="AA568">
        <v>2</v>
      </c>
    </row>
    <row r="569" spans="1:27" x14ac:dyDescent="0.45">
      <c r="A569">
        <v>8</v>
      </c>
      <c r="B569" s="2">
        <v>44399</v>
      </c>
      <c r="C569" s="2">
        <v>44400</v>
      </c>
      <c r="D569" s="3" t="s">
        <v>27</v>
      </c>
      <c r="E569" t="s">
        <v>130</v>
      </c>
      <c r="F569" t="s">
        <v>280</v>
      </c>
      <c r="G569">
        <v>600</v>
      </c>
      <c r="H569">
        <v>1800</v>
      </c>
      <c r="I569">
        <v>3</v>
      </c>
      <c r="J569" s="7">
        <v>1102.8499999999999</v>
      </c>
      <c r="K569" s="5">
        <v>1985129.9999999998</v>
      </c>
      <c r="L569" s="4">
        <v>1126.5999999999999</v>
      </c>
      <c r="M569" s="4">
        <v>42750</v>
      </c>
      <c r="N569" s="6">
        <v>541.75635</v>
      </c>
      <c r="O569" s="6">
        <v>42208.243649999997</v>
      </c>
      <c r="P569" s="5">
        <v>2027879.9999999998</v>
      </c>
      <c r="Q569" s="7"/>
      <c r="R569">
        <v>1</v>
      </c>
      <c r="S569">
        <v>0</v>
      </c>
      <c r="T569">
        <v>1</v>
      </c>
      <c r="U569">
        <v>0</v>
      </c>
      <c r="V569">
        <v>900</v>
      </c>
      <c r="W569">
        <v>300</v>
      </c>
      <c r="X569">
        <v>122500</v>
      </c>
      <c r="Y569">
        <v>92500</v>
      </c>
      <c r="Z569" s="7">
        <v>3000000</v>
      </c>
      <c r="AA569">
        <v>2</v>
      </c>
    </row>
    <row r="570" spans="1:27" x14ac:dyDescent="0.45">
      <c r="A570">
        <v>9</v>
      </c>
      <c r="B570" s="2">
        <v>44399</v>
      </c>
      <c r="C570" s="2">
        <v>44400</v>
      </c>
      <c r="D570" s="3" t="s">
        <v>27</v>
      </c>
      <c r="E570" t="s">
        <v>163</v>
      </c>
      <c r="F570" t="s">
        <v>342</v>
      </c>
      <c r="G570">
        <v>725</v>
      </c>
      <c r="H570">
        <v>2175</v>
      </c>
      <c r="I570">
        <v>3</v>
      </c>
      <c r="J570" s="7">
        <v>889.45</v>
      </c>
      <c r="K570" s="5">
        <v>1934553.75</v>
      </c>
      <c r="L570" s="4">
        <v>912.58333332999996</v>
      </c>
      <c r="M570" s="4">
        <v>50314.999992749814</v>
      </c>
      <c r="N570" s="6">
        <v>529.12203749902119</v>
      </c>
      <c r="O570" s="6">
        <v>49785.877955250791</v>
      </c>
      <c r="P570" s="5">
        <v>1984868.7499927499</v>
      </c>
      <c r="Q570" s="7"/>
      <c r="R570">
        <v>1</v>
      </c>
      <c r="S570">
        <v>0</v>
      </c>
      <c r="T570">
        <v>2</v>
      </c>
      <c r="U570">
        <v>0</v>
      </c>
      <c r="V570">
        <v>900</v>
      </c>
      <c r="W570">
        <v>300</v>
      </c>
      <c r="X570">
        <v>122500</v>
      </c>
      <c r="Y570">
        <v>92500</v>
      </c>
      <c r="Z570" s="7">
        <v>3000000</v>
      </c>
      <c r="AA570">
        <v>2</v>
      </c>
    </row>
    <row r="571" spans="1:27" x14ac:dyDescent="0.45">
      <c r="A571">
        <v>1</v>
      </c>
      <c r="B571" s="2">
        <v>44400</v>
      </c>
      <c r="C571" s="2">
        <v>44403</v>
      </c>
      <c r="D571" s="3" t="s">
        <v>27</v>
      </c>
      <c r="E571" t="s">
        <v>78</v>
      </c>
      <c r="F571" t="s">
        <v>273</v>
      </c>
      <c r="G571">
        <v>250</v>
      </c>
      <c r="H571">
        <v>500</v>
      </c>
      <c r="I571">
        <v>2</v>
      </c>
      <c r="J571" s="7">
        <v>3583.05</v>
      </c>
      <c r="K571" s="5">
        <v>1791525</v>
      </c>
      <c r="L571" s="4">
        <v>3573.1</v>
      </c>
      <c r="M571" s="4">
        <v>-4975.0000000001364</v>
      </c>
      <c r="N571" s="6">
        <v>483.04012499999999</v>
      </c>
      <c r="O571" s="6">
        <v>-5458.040125000136</v>
      </c>
      <c r="P571" s="5">
        <v>1786550</v>
      </c>
      <c r="Q571" s="7"/>
      <c r="R571">
        <v>1</v>
      </c>
      <c r="S571">
        <v>0</v>
      </c>
      <c r="T571">
        <v>1</v>
      </c>
      <c r="U571">
        <v>0</v>
      </c>
      <c r="V571">
        <v>900</v>
      </c>
      <c r="W571">
        <v>300</v>
      </c>
      <c r="X571">
        <v>122500</v>
      </c>
      <c r="Y571">
        <v>92500</v>
      </c>
      <c r="Z571" s="7">
        <v>3000000</v>
      </c>
      <c r="AA571">
        <v>2</v>
      </c>
    </row>
    <row r="572" spans="1:27" x14ac:dyDescent="0.45">
      <c r="A572">
        <v>2</v>
      </c>
      <c r="B572" s="2">
        <v>44400</v>
      </c>
      <c r="C572" s="2">
        <v>44403</v>
      </c>
      <c r="D572" s="3" t="s">
        <v>27</v>
      </c>
      <c r="E572" t="s">
        <v>159</v>
      </c>
      <c r="F572" t="s">
        <v>337</v>
      </c>
      <c r="G572">
        <v>250</v>
      </c>
      <c r="H572">
        <v>500</v>
      </c>
      <c r="I572">
        <v>2</v>
      </c>
      <c r="J572" s="7">
        <v>3472.6</v>
      </c>
      <c r="K572" s="5">
        <v>1736300</v>
      </c>
      <c r="L572" s="4">
        <v>3504.25</v>
      </c>
      <c r="M572" s="4">
        <v>15825.000000000045</v>
      </c>
      <c r="N572" s="6">
        <v>470.93737500000003</v>
      </c>
      <c r="O572" s="6">
        <v>15354.062625000046</v>
      </c>
      <c r="P572" s="5">
        <v>1752125</v>
      </c>
      <c r="Q572" s="7"/>
      <c r="R572">
        <v>1</v>
      </c>
      <c r="S572">
        <v>0</v>
      </c>
      <c r="T572">
        <v>1</v>
      </c>
      <c r="U572">
        <v>0</v>
      </c>
      <c r="V572">
        <v>900</v>
      </c>
      <c r="W572">
        <v>300</v>
      </c>
      <c r="X572">
        <v>122500</v>
      </c>
      <c r="Y572">
        <v>92500</v>
      </c>
      <c r="Z572" s="7">
        <v>3000000</v>
      </c>
      <c r="AA572">
        <v>2</v>
      </c>
    </row>
    <row r="573" spans="1:27" x14ac:dyDescent="0.45">
      <c r="A573">
        <v>1</v>
      </c>
      <c r="B573" s="2">
        <v>44403</v>
      </c>
      <c r="C573" s="2">
        <v>44404</v>
      </c>
      <c r="D573" s="3" t="s">
        <v>27</v>
      </c>
      <c r="E573" t="s">
        <v>170</v>
      </c>
      <c r="F573" t="s">
        <v>348</v>
      </c>
      <c r="G573">
        <v>325</v>
      </c>
      <c r="H573">
        <v>650</v>
      </c>
      <c r="I573">
        <v>2</v>
      </c>
      <c r="J573" s="7">
        <v>2594.25</v>
      </c>
      <c r="K573" s="5">
        <v>1686262.5</v>
      </c>
      <c r="L573" s="4">
        <v>2592.5749999999998</v>
      </c>
      <c r="M573" s="4">
        <v>-1088.7500000001182</v>
      </c>
      <c r="N573" s="6">
        <v>455.14389375000002</v>
      </c>
      <c r="O573" s="6">
        <v>-1543.8938937501182</v>
      </c>
      <c r="P573" s="5">
        <v>1685173.7499999998</v>
      </c>
      <c r="Q573" s="7"/>
      <c r="R573">
        <v>1</v>
      </c>
      <c r="S573">
        <v>0</v>
      </c>
      <c r="T573">
        <v>2</v>
      </c>
      <c r="U573">
        <v>0</v>
      </c>
      <c r="V573">
        <v>900</v>
      </c>
      <c r="W573">
        <v>300</v>
      </c>
      <c r="X573">
        <v>102500</v>
      </c>
      <c r="Y573">
        <v>92500</v>
      </c>
      <c r="Z573" s="7">
        <v>3000000</v>
      </c>
      <c r="AA573">
        <v>2</v>
      </c>
    </row>
    <row r="574" spans="1:27" x14ac:dyDescent="0.45">
      <c r="A574">
        <v>2</v>
      </c>
      <c r="B574" s="2">
        <v>44403</v>
      </c>
      <c r="C574" s="2">
        <v>44404</v>
      </c>
      <c r="D574" s="3" t="s">
        <v>27</v>
      </c>
      <c r="E574" t="s">
        <v>66</v>
      </c>
      <c r="F574" t="s">
        <v>215</v>
      </c>
      <c r="G574">
        <v>3100</v>
      </c>
      <c r="H574">
        <v>6200</v>
      </c>
      <c r="I574">
        <v>2</v>
      </c>
      <c r="J574" s="7">
        <v>291.89999999999998</v>
      </c>
      <c r="K574" s="5">
        <v>1809779.9999999998</v>
      </c>
      <c r="L574" s="4">
        <v>284.92500000000001</v>
      </c>
      <c r="M574" s="4">
        <v>-43244.999999999789</v>
      </c>
      <c r="N574" s="6">
        <v>482.802525</v>
      </c>
      <c r="O574" s="6">
        <v>-43727.802524999788</v>
      </c>
      <c r="P574" s="5">
        <v>1766535</v>
      </c>
      <c r="Q574" s="7"/>
      <c r="R574">
        <v>1</v>
      </c>
      <c r="S574">
        <v>0</v>
      </c>
      <c r="T574">
        <v>2</v>
      </c>
      <c r="U574">
        <v>0</v>
      </c>
      <c r="V574">
        <v>900</v>
      </c>
      <c r="W574">
        <v>300</v>
      </c>
      <c r="X574">
        <v>102500</v>
      </c>
      <c r="Y574">
        <v>92500</v>
      </c>
      <c r="Z574" s="7">
        <v>3000000</v>
      </c>
      <c r="AA574">
        <v>2</v>
      </c>
    </row>
    <row r="575" spans="1:27" x14ac:dyDescent="0.45">
      <c r="A575">
        <v>1</v>
      </c>
      <c r="B575" s="2">
        <v>44404</v>
      </c>
      <c r="C575" s="2">
        <v>44405</v>
      </c>
      <c r="D575" s="3" t="s">
        <v>27</v>
      </c>
      <c r="E575" t="s">
        <v>84</v>
      </c>
      <c r="F575" t="s">
        <v>260</v>
      </c>
      <c r="G575">
        <v>2150</v>
      </c>
      <c r="H575">
        <v>4300</v>
      </c>
      <c r="I575">
        <v>2</v>
      </c>
      <c r="J575" s="7">
        <v>416.65</v>
      </c>
      <c r="K575" s="5">
        <v>1791595</v>
      </c>
      <c r="L575" s="4">
        <v>415.2</v>
      </c>
      <c r="M575" s="4">
        <v>-6234.9999999999509</v>
      </c>
      <c r="N575" s="6">
        <v>482.88892500000003</v>
      </c>
      <c r="O575" s="6">
        <v>-6717.8889249999511</v>
      </c>
      <c r="P575" s="5">
        <v>1785360</v>
      </c>
      <c r="Q575" s="7"/>
      <c r="R575">
        <v>1</v>
      </c>
      <c r="S575">
        <v>0</v>
      </c>
      <c r="T575">
        <v>1</v>
      </c>
      <c r="U575">
        <v>0</v>
      </c>
      <c r="V575">
        <v>900</v>
      </c>
      <c r="W575">
        <v>300</v>
      </c>
      <c r="X575">
        <v>122500</v>
      </c>
      <c r="Y575">
        <v>92500</v>
      </c>
      <c r="Z575" s="7">
        <v>3000000</v>
      </c>
      <c r="AA575">
        <v>2</v>
      </c>
    </row>
    <row r="576" spans="1:27" x14ac:dyDescent="0.45">
      <c r="A576">
        <v>2</v>
      </c>
      <c r="B576" s="2">
        <v>44404</v>
      </c>
      <c r="C576" s="2">
        <v>44405</v>
      </c>
      <c r="D576" s="3" t="s">
        <v>27</v>
      </c>
      <c r="E576" t="s">
        <v>51</v>
      </c>
      <c r="F576" t="s">
        <v>213</v>
      </c>
      <c r="G576">
        <v>2500</v>
      </c>
      <c r="H576">
        <v>5000</v>
      </c>
      <c r="I576">
        <v>2</v>
      </c>
      <c r="J576" s="7">
        <v>418.9</v>
      </c>
      <c r="K576" s="5">
        <v>2094500</v>
      </c>
      <c r="L576" s="4">
        <v>422.15</v>
      </c>
      <c r="M576" s="4">
        <v>16250</v>
      </c>
      <c r="N576" s="6">
        <v>567.70875000000001</v>
      </c>
      <c r="O576" s="6">
        <v>15682.29125</v>
      </c>
      <c r="P576" s="5">
        <v>2110750</v>
      </c>
      <c r="Q576" s="7"/>
      <c r="R576">
        <v>1</v>
      </c>
      <c r="S576">
        <v>0</v>
      </c>
      <c r="T576">
        <v>1</v>
      </c>
      <c r="U576">
        <v>0</v>
      </c>
      <c r="V576">
        <v>900</v>
      </c>
      <c r="W576">
        <v>300</v>
      </c>
      <c r="X576">
        <v>122500</v>
      </c>
      <c r="Y576">
        <v>92500</v>
      </c>
      <c r="Z576" s="7">
        <v>3000000</v>
      </c>
      <c r="AA576">
        <v>2</v>
      </c>
    </row>
    <row r="577" spans="1:27" x14ac:dyDescent="0.45">
      <c r="A577">
        <v>3</v>
      </c>
      <c r="B577" s="2">
        <v>44404</v>
      </c>
      <c r="C577" s="2">
        <v>44405</v>
      </c>
      <c r="D577" s="3" t="s">
        <v>27</v>
      </c>
      <c r="E577" t="s">
        <v>67</v>
      </c>
      <c r="F577" t="s">
        <v>242</v>
      </c>
      <c r="G577">
        <v>275</v>
      </c>
      <c r="H577">
        <v>825</v>
      </c>
      <c r="I577">
        <v>3</v>
      </c>
      <c r="J577" s="7">
        <v>2375.5500000000002</v>
      </c>
      <c r="K577" s="5">
        <v>1959828.7500000002</v>
      </c>
      <c r="L577" s="4">
        <v>2356.0500000000002</v>
      </c>
      <c r="M577" s="4">
        <v>-16087.5</v>
      </c>
      <c r="N577" s="6">
        <v>526.9819500000001</v>
      </c>
      <c r="O577" s="6">
        <v>-16614.481950000001</v>
      </c>
      <c r="P577" s="5">
        <v>1943741.2500000002</v>
      </c>
      <c r="Q577" s="7"/>
      <c r="R577">
        <v>1</v>
      </c>
      <c r="S577">
        <v>0</v>
      </c>
      <c r="T577">
        <v>1</v>
      </c>
      <c r="U577">
        <v>0</v>
      </c>
      <c r="V577">
        <v>900</v>
      </c>
      <c r="W577">
        <v>300</v>
      </c>
      <c r="X577">
        <v>122500</v>
      </c>
      <c r="Y577">
        <v>92500</v>
      </c>
      <c r="Z577" s="7">
        <v>3000000</v>
      </c>
      <c r="AA577">
        <v>2</v>
      </c>
    </row>
    <row r="578" spans="1:27" x14ac:dyDescent="0.45">
      <c r="A578">
        <v>4</v>
      </c>
      <c r="B578" s="2">
        <v>44404</v>
      </c>
      <c r="C578" s="2">
        <v>44405</v>
      </c>
      <c r="D578" s="3" t="s">
        <v>27</v>
      </c>
      <c r="E578" t="s">
        <v>179</v>
      </c>
      <c r="F578" t="s">
        <v>359</v>
      </c>
      <c r="G578">
        <v>125</v>
      </c>
      <c r="H578">
        <v>375</v>
      </c>
      <c r="I578">
        <v>3</v>
      </c>
      <c r="J578" s="7">
        <v>5917.35</v>
      </c>
      <c r="K578" s="5">
        <v>2219006.25</v>
      </c>
      <c r="L578" s="4">
        <v>5981.2666666699997</v>
      </c>
      <c r="M578" s="4">
        <v>23968.750001249758</v>
      </c>
      <c r="N578" s="6">
        <v>602.36746875016877</v>
      </c>
      <c r="O578" s="6">
        <v>23366.382532499589</v>
      </c>
      <c r="P578" s="5">
        <v>2242975.0000012498</v>
      </c>
      <c r="Q578" s="7"/>
      <c r="R578">
        <v>1</v>
      </c>
      <c r="S578">
        <v>0</v>
      </c>
      <c r="T578">
        <v>2</v>
      </c>
      <c r="U578">
        <v>0</v>
      </c>
      <c r="V578">
        <v>900</v>
      </c>
      <c r="W578">
        <v>300</v>
      </c>
      <c r="X578">
        <v>122500</v>
      </c>
      <c r="Y578">
        <v>92500</v>
      </c>
      <c r="Z578" s="7">
        <v>3000000</v>
      </c>
      <c r="AA578">
        <v>2</v>
      </c>
    </row>
    <row r="579" spans="1:27" x14ac:dyDescent="0.45">
      <c r="A579">
        <v>1</v>
      </c>
      <c r="B579" s="2">
        <v>44410</v>
      </c>
      <c r="C579" s="2">
        <v>44411</v>
      </c>
      <c r="D579" s="3" t="s">
        <v>27</v>
      </c>
      <c r="E579" t="s">
        <v>47</v>
      </c>
      <c r="F579" t="s">
        <v>319</v>
      </c>
      <c r="G579">
        <v>10500</v>
      </c>
      <c r="H579">
        <v>31500</v>
      </c>
      <c r="I579">
        <v>3</v>
      </c>
      <c r="J579" s="7">
        <v>60.3</v>
      </c>
      <c r="K579" s="5">
        <v>1899450</v>
      </c>
      <c r="L579" s="4">
        <v>60</v>
      </c>
      <c r="M579" s="4">
        <v>-9449.9999999999109</v>
      </c>
      <c r="N579" s="6">
        <v>511.57575000000003</v>
      </c>
      <c r="O579" s="6">
        <v>-9961.5757499999108</v>
      </c>
      <c r="P579" s="5">
        <v>1890000</v>
      </c>
      <c r="Q579" s="7"/>
      <c r="R579">
        <v>1</v>
      </c>
      <c r="S579">
        <v>0</v>
      </c>
      <c r="T579">
        <v>1</v>
      </c>
      <c r="U579">
        <v>0</v>
      </c>
      <c r="V579">
        <v>900</v>
      </c>
      <c r="W579">
        <v>300</v>
      </c>
      <c r="X579">
        <v>102500</v>
      </c>
      <c r="Y579">
        <v>92500</v>
      </c>
      <c r="Z579" s="7">
        <v>3000000</v>
      </c>
      <c r="AA579">
        <v>2</v>
      </c>
    </row>
    <row r="580" spans="1:27" x14ac:dyDescent="0.45">
      <c r="A580">
        <v>2</v>
      </c>
      <c r="B580" s="2">
        <v>44410</v>
      </c>
      <c r="C580" s="2">
        <v>44411</v>
      </c>
      <c r="D580" s="3" t="s">
        <v>27</v>
      </c>
      <c r="E580" t="s">
        <v>138</v>
      </c>
      <c r="F580" t="s">
        <v>306</v>
      </c>
      <c r="G580">
        <v>650</v>
      </c>
      <c r="H580">
        <v>1300</v>
      </c>
      <c r="I580">
        <v>2</v>
      </c>
      <c r="J580" s="7">
        <v>1669.75</v>
      </c>
      <c r="K580" s="5">
        <v>2170675</v>
      </c>
      <c r="L580" s="4">
        <v>1683.55</v>
      </c>
      <c r="M580" s="4">
        <v>17939.999999999942</v>
      </c>
      <c r="N580" s="6">
        <v>588.50414999999998</v>
      </c>
      <c r="O580" s="6">
        <v>17351.495849999941</v>
      </c>
      <c r="P580" s="5">
        <v>2188615</v>
      </c>
      <c r="Q580" s="7"/>
      <c r="R580">
        <v>1</v>
      </c>
      <c r="S580">
        <v>0</v>
      </c>
      <c r="T580">
        <v>2</v>
      </c>
      <c r="U580">
        <v>0</v>
      </c>
      <c r="V580">
        <v>900</v>
      </c>
      <c r="W580">
        <v>300</v>
      </c>
      <c r="X580">
        <v>102500</v>
      </c>
      <c r="Y580">
        <v>92500</v>
      </c>
      <c r="Z580" s="7">
        <v>3000000</v>
      </c>
      <c r="AA580">
        <v>2</v>
      </c>
    </row>
    <row r="581" spans="1:27" x14ac:dyDescent="0.45">
      <c r="A581">
        <v>3</v>
      </c>
      <c r="B581" s="2">
        <v>44410</v>
      </c>
      <c r="C581" s="2">
        <v>44411</v>
      </c>
      <c r="D581" s="3" t="s">
        <v>27</v>
      </c>
      <c r="E581" t="s">
        <v>161</v>
      </c>
      <c r="F581" t="s">
        <v>339</v>
      </c>
      <c r="G581">
        <v>1250</v>
      </c>
      <c r="H581">
        <v>2500</v>
      </c>
      <c r="I581">
        <v>2</v>
      </c>
      <c r="J581" s="7">
        <v>745.35</v>
      </c>
      <c r="K581" s="5">
        <v>1863375</v>
      </c>
      <c r="L581" s="4">
        <v>751</v>
      </c>
      <c r="M581" s="4">
        <v>14124.999999999944</v>
      </c>
      <c r="N581" s="6">
        <v>505.018125</v>
      </c>
      <c r="O581" s="6">
        <v>13619.981874999943</v>
      </c>
      <c r="P581" s="5">
        <v>1877500</v>
      </c>
      <c r="Q581" s="7"/>
      <c r="R581">
        <v>2</v>
      </c>
      <c r="S581">
        <v>1</v>
      </c>
      <c r="T581">
        <v>2</v>
      </c>
      <c r="U581">
        <v>0</v>
      </c>
      <c r="V581">
        <v>900</v>
      </c>
      <c r="W581">
        <v>300</v>
      </c>
      <c r="X581">
        <v>103000</v>
      </c>
      <c r="Y581">
        <v>92500</v>
      </c>
      <c r="Z581" s="7">
        <v>3000000</v>
      </c>
      <c r="AA581">
        <v>2</v>
      </c>
    </row>
    <row r="582" spans="1:27" x14ac:dyDescent="0.45">
      <c r="A582">
        <v>4</v>
      </c>
      <c r="B582" s="2">
        <v>44410</v>
      </c>
      <c r="C582" s="2">
        <v>44411</v>
      </c>
      <c r="D582" s="3" t="s">
        <v>27</v>
      </c>
      <c r="E582" t="s">
        <v>81</v>
      </c>
      <c r="F582" t="s">
        <v>226</v>
      </c>
      <c r="G582">
        <v>9500</v>
      </c>
      <c r="H582">
        <v>38000</v>
      </c>
      <c r="I582">
        <v>4</v>
      </c>
      <c r="J582" s="7">
        <v>50.95</v>
      </c>
      <c r="K582" s="5">
        <v>1936100</v>
      </c>
      <c r="L582" s="4">
        <v>51.537500000000001</v>
      </c>
      <c r="M582" s="4">
        <v>22324.999999999945</v>
      </c>
      <c r="N582" s="6">
        <v>525.76087500000006</v>
      </c>
      <c r="O582" s="6">
        <v>21799.239124999945</v>
      </c>
      <c r="P582" s="5">
        <v>1958425</v>
      </c>
      <c r="Q582" s="7"/>
      <c r="R582">
        <v>2</v>
      </c>
      <c r="S582">
        <v>1</v>
      </c>
      <c r="T582">
        <v>2</v>
      </c>
      <c r="U582">
        <v>0</v>
      </c>
      <c r="V582">
        <v>900</v>
      </c>
      <c r="W582">
        <v>300</v>
      </c>
      <c r="X582">
        <v>103000</v>
      </c>
      <c r="Y582">
        <v>92500</v>
      </c>
      <c r="Z582" s="7">
        <v>3000000</v>
      </c>
      <c r="AA582">
        <v>2</v>
      </c>
    </row>
    <row r="583" spans="1:27" x14ac:dyDescent="0.45">
      <c r="A583">
        <v>5</v>
      </c>
      <c r="B583" s="2">
        <v>44410</v>
      </c>
      <c r="C583" s="2">
        <v>44411</v>
      </c>
      <c r="D583" s="3" t="s">
        <v>27</v>
      </c>
      <c r="E583" t="s">
        <v>67</v>
      </c>
      <c r="F583" t="s">
        <v>242</v>
      </c>
      <c r="G583">
        <v>275</v>
      </c>
      <c r="H583">
        <v>825</v>
      </c>
      <c r="I583">
        <v>3</v>
      </c>
      <c r="J583" s="7">
        <v>2436.75</v>
      </c>
      <c r="K583" s="5">
        <v>2010318.75</v>
      </c>
      <c r="L583" s="4">
        <v>2501.1999999999998</v>
      </c>
      <c r="M583" s="4">
        <v>53171.249999999847</v>
      </c>
      <c r="N583" s="6">
        <v>549.96418125000002</v>
      </c>
      <c r="O583" s="6">
        <v>52621.28581874985</v>
      </c>
      <c r="P583" s="5">
        <v>2063489.9999999998</v>
      </c>
      <c r="Q583" s="7"/>
      <c r="R583">
        <v>1</v>
      </c>
      <c r="S583">
        <v>0</v>
      </c>
      <c r="T583">
        <v>1</v>
      </c>
      <c r="U583">
        <v>0</v>
      </c>
      <c r="V583">
        <v>900</v>
      </c>
      <c r="W583">
        <v>300</v>
      </c>
      <c r="X583">
        <v>102500</v>
      </c>
      <c r="Y583">
        <v>92500</v>
      </c>
      <c r="Z583" s="7">
        <v>3000000</v>
      </c>
      <c r="AA583">
        <v>2</v>
      </c>
    </row>
    <row r="584" spans="1:27" x14ac:dyDescent="0.45">
      <c r="A584">
        <v>6</v>
      </c>
      <c r="B584" s="2">
        <v>44410</v>
      </c>
      <c r="C584" s="2">
        <v>44411</v>
      </c>
      <c r="D584" s="3" t="s">
        <v>27</v>
      </c>
      <c r="E584" t="s">
        <v>162</v>
      </c>
      <c r="F584" t="s">
        <v>341</v>
      </c>
      <c r="G584">
        <v>250</v>
      </c>
      <c r="H584">
        <v>750</v>
      </c>
      <c r="I584">
        <v>3</v>
      </c>
      <c r="J584" s="7">
        <v>3117.25</v>
      </c>
      <c r="K584" s="5">
        <v>2337937.5</v>
      </c>
      <c r="L584" s="4">
        <v>3240.05</v>
      </c>
      <c r="M584" s="4">
        <v>92100.000000000131</v>
      </c>
      <c r="N584" s="6">
        <v>643.67662500000006</v>
      </c>
      <c r="O584" s="6">
        <v>91456.323375000124</v>
      </c>
      <c r="P584" s="5">
        <v>2430037.5</v>
      </c>
      <c r="Q584" s="7"/>
      <c r="R584">
        <v>2</v>
      </c>
      <c r="S584">
        <v>1</v>
      </c>
      <c r="T584">
        <v>2</v>
      </c>
      <c r="U584">
        <v>0</v>
      </c>
      <c r="V584">
        <v>900</v>
      </c>
      <c r="W584">
        <v>300</v>
      </c>
      <c r="X584">
        <v>103000</v>
      </c>
      <c r="Y584">
        <v>92500</v>
      </c>
      <c r="Z584" s="7">
        <v>3000000</v>
      </c>
      <c r="AA584">
        <v>2</v>
      </c>
    </row>
    <row r="585" spans="1:27" x14ac:dyDescent="0.45">
      <c r="A585">
        <v>7</v>
      </c>
      <c r="B585" s="2">
        <v>44410</v>
      </c>
      <c r="C585" s="2">
        <v>44411</v>
      </c>
      <c r="D585" s="3" t="s">
        <v>27</v>
      </c>
      <c r="E585" t="s">
        <v>76</v>
      </c>
      <c r="F585" t="s">
        <v>326</v>
      </c>
      <c r="G585">
        <v>125</v>
      </c>
      <c r="H585">
        <v>250</v>
      </c>
      <c r="I585">
        <v>2</v>
      </c>
      <c r="J585" s="7">
        <v>9015.75</v>
      </c>
      <c r="K585" s="5">
        <v>2253937.5</v>
      </c>
      <c r="L585" s="4">
        <v>8857.5</v>
      </c>
      <c r="M585" s="4">
        <v>-39562.5</v>
      </c>
      <c r="N585" s="6">
        <v>603.22218750000002</v>
      </c>
      <c r="O585" s="6">
        <v>-40165.722187500003</v>
      </c>
      <c r="P585" s="5">
        <v>2214375</v>
      </c>
      <c r="Q585" s="7"/>
      <c r="R585">
        <v>1</v>
      </c>
      <c r="S585">
        <v>0</v>
      </c>
      <c r="T585">
        <v>1</v>
      </c>
      <c r="U585">
        <v>0</v>
      </c>
      <c r="V585">
        <v>900</v>
      </c>
      <c r="W585">
        <v>300</v>
      </c>
      <c r="X585">
        <v>102500</v>
      </c>
      <c r="Y585">
        <v>92500</v>
      </c>
      <c r="Z585" s="7">
        <v>3000000</v>
      </c>
      <c r="AA585">
        <v>2</v>
      </c>
    </row>
    <row r="586" spans="1:27" x14ac:dyDescent="0.45">
      <c r="A586">
        <v>8</v>
      </c>
      <c r="B586" s="2">
        <v>44410</v>
      </c>
      <c r="C586" s="2">
        <v>44411</v>
      </c>
      <c r="D586" s="3" t="s">
        <v>27</v>
      </c>
      <c r="E586" t="s">
        <v>163</v>
      </c>
      <c r="F586" t="s">
        <v>342</v>
      </c>
      <c r="G586">
        <v>725</v>
      </c>
      <c r="H586">
        <v>2175</v>
      </c>
      <c r="I586">
        <v>3</v>
      </c>
      <c r="J586" s="7">
        <v>958.55</v>
      </c>
      <c r="K586" s="5">
        <v>2084846.25</v>
      </c>
      <c r="L586" s="4">
        <v>958.13333333000003</v>
      </c>
      <c r="M586" s="4">
        <v>-906.25000724984091</v>
      </c>
      <c r="N586" s="6">
        <v>562.78614374902122</v>
      </c>
      <c r="O586" s="6">
        <v>-1469.036150998862</v>
      </c>
      <c r="P586" s="5">
        <v>2083939.9999927501</v>
      </c>
      <c r="Q586" s="7"/>
      <c r="R586">
        <v>2</v>
      </c>
      <c r="S586">
        <v>1</v>
      </c>
      <c r="T586">
        <v>2</v>
      </c>
      <c r="U586">
        <v>0</v>
      </c>
      <c r="V586">
        <v>900</v>
      </c>
      <c r="W586">
        <v>300</v>
      </c>
      <c r="X586">
        <v>103000</v>
      </c>
      <c r="Y586">
        <v>92500</v>
      </c>
      <c r="Z586" s="7">
        <v>3000000</v>
      </c>
      <c r="AA586">
        <v>2</v>
      </c>
    </row>
    <row r="587" spans="1:27" x14ac:dyDescent="0.45">
      <c r="A587">
        <v>1</v>
      </c>
      <c r="B587" s="2">
        <v>44411</v>
      </c>
      <c r="C587" s="2">
        <v>44412</v>
      </c>
      <c r="D587" s="3" t="s">
        <v>27</v>
      </c>
      <c r="E587" t="s">
        <v>159</v>
      </c>
      <c r="F587" t="s">
        <v>337</v>
      </c>
      <c r="G587">
        <v>250</v>
      </c>
      <c r="H587">
        <v>500</v>
      </c>
      <c r="I587">
        <v>2</v>
      </c>
      <c r="J587" s="7">
        <v>3857.25</v>
      </c>
      <c r="K587" s="5">
        <v>1928625</v>
      </c>
      <c r="L587" s="4">
        <v>3895.05</v>
      </c>
      <c r="M587" s="4">
        <v>18900.000000000091</v>
      </c>
      <c r="N587" s="6">
        <v>523.28025000000002</v>
      </c>
      <c r="O587" s="6">
        <v>18376.719750000091</v>
      </c>
      <c r="P587" s="5">
        <v>1947525</v>
      </c>
      <c r="Q587" s="7"/>
      <c r="R587">
        <v>1</v>
      </c>
      <c r="S587">
        <v>0</v>
      </c>
      <c r="T587">
        <v>1</v>
      </c>
      <c r="U587">
        <v>0</v>
      </c>
      <c r="V587">
        <v>900</v>
      </c>
      <c r="W587">
        <v>300</v>
      </c>
      <c r="X587">
        <v>122500</v>
      </c>
      <c r="Y587">
        <v>92500</v>
      </c>
      <c r="Z587" s="7">
        <v>3000000</v>
      </c>
      <c r="AA587">
        <v>2</v>
      </c>
    </row>
    <row r="588" spans="1:27" x14ac:dyDescent="0.45">
      <c r="A588">
        <v>2</v>
      </c>
      <c r="B588" s="2">
        <v>44411</v>
      </c>
      <c r="C588" s="2">
        <v>44412</v>
      </c>
      <c r="D588" s="3" t="s">
        <v>27</v>
      </c>
      <c r="E588" t="s">
        <v>116</v>
      </c>
      <c r="F588" t="s">
        <v>253</v>
      </c>
      <c r="G588">
        <v>1400</v>
      </c>
      <c r="H588">
        <v>2800</v>
      </c>
      <c r="I588">
        <v>2</v>
      </c>
      <c r="J588" s="7">
        <v>799.6</v>
      </c>
      <c r="K588" s="5">
        <v>2238880</v>
      </c>
      <c r="L588" s="4">
        <v>792.2</v>
      </c>
      <c r="M588" s="4">
        <v>-20719.999999999935</v>
      </c>
      <c r="N588" s="6">
        <v>601.70040000000006</v>
      </c>
      <c r="O588" s="6">
        <v>-21321.700399999936</v>
      </c>
      <c r="P588" s="5">
        <v>2218160</v>
      </c>
      <c r="Q588" s="7"/>
      <c r="R588">
        <v>2</v>
      </c>
      <c r="S588">
        <v>1</v>
      </c>
      <c r="T588">
        <v>1</v>
      </c>
      <c r="U588">
        <v>0</v>
      </c>
      <c r="V588">
        <v>900</v>
      </c>
      <c r="W588">
        <v>300</v>
      </c>
      <c r="X588">
        <v>123000</v>
      </c>
      <c r="Y588">
        <v>92500</v>
      </c>
      <c r="Z588" s="7">
        <v>3000000</v>
      </c>
      <c r="AA588">
        <v>2</v>
      </c>
    </row>
    <row r="589" spans="1:27" x14ac:dyDescent="0.45">
      <c r="A589">
        <v>3</v>
      </c>
      <c r="B589" s="2">
        <v>44411</v>
      </c>
      <c r="C589" s="2">
        <v>44412</v>
      </c>
      <c r="D589" s="3" t="s">
        <v>27</v>
      </c>
      <c r="E589" t="s">
        <v>35</v>
      </c>
      <c r="F589" t="s">
        <v>300</v>
      </c>
      <c r="G589">
        <v>375</v>
      </c>
      <c r="H589">
        <v>1125</v>
      </c>
      <c r="I589">
        <v>3</v>
      </c>
      <c r="J589" s="7">
        <v>1842.15</v>
      </c>
      <c r="K589" s="5">
        <v>2072418.75</v>
      </c>
      <c r="L589" s="4">
        <v>1838.95</v>
      </c>
      <c r="M589" s="4">
        <v>-3600.0000000000509</v>
      </c>
      <c r="N589" s="6">
        <v>559.06706250000002</v>
      </c>
      <c r="O589" s="6">
        <v>-4159.0670625000512</v>
      </c>
      <c r="P589" s="5">
        <v>2068818.75</v>
      </c>
      <c r="Q589" s="7"/>
      <c r="R589">
        <v>2</v>
      </c>
      <c r="S589">
        <v>1</v>
      </c>
      <c r="T589">
        <v>1</v>
      </c>
      <c r="U589">
        <v>0</v>
      </c>
      <c r="V589">
        <v>900</v>
      </c>
      <c r="W589">
        <v>300</v>
      </c>
      <c r="X589">
        <v>123000</v>
      </c>
      <c r="Y589">
        <v>92500</v>
      </c>
      <c r="Z589" s="7">
        <v>3000000</v>
      </c>
      <c r="AA589">
        <v>2</v>
      </c>
    </row>
    <row r="590" spans="1:27" x14ac:dyDescent="0.45">
      <c r="A590">
        <v>1</v>
      </c>
      <c r="B590" s="2">
        <v>44412</v>
      </c>
      <c r="C590" s="2">
        <v>44413</v>
      </c>
      <c r="D590" s="3" t="s">
        <v>27</v>
      </c>
      <c r="E590" t="s">
        <v>146</v>
      </c>
      <c r="F590" t="s">
        <v>308</v>
      </c>
      <c r="G590">
        <v>300</v>
      </c>
      <c r="H590">
        <v>900</v>
      </c>
      <c r="I590">
        <v>3</v>
      </c>
      <c r="J590" s="7">
        <v>2667.5</v>
      </c>
      <c r="K590" s="5">
        <v>2400750</v>
      </c>
      <c r="L590" s="4">
        <v>2675.4</v>
      </c>
      <c r="M590" s="4">
        <v>7110.0000000000819</v>
      </c>
      <c r="N590" s="6">
        <v>649.16235000000006</v>
      </c>
      <c r="O590" s="6">
        <v>6460.8376500000813</v>
      </c>
      <c r="P590" s="5">
        <v>2407860</v>
      </c>
      <c r="Q590" s="7"/>
      <c r="R590">
        <v>1</v>
      </c>
      <c r="S590">
        <v>0</v>
      </c>
      <c r="T590">
        <v>1</v>
      </c>
      <c r="U590">
        <v>0</v>
      </c>
      <c r="V590">
        <v>900</v>
      </c>
      <c r="W590">
        <v>300</v>
      </c>
      <c r="X590">
        <v>122500</v>
      </c>
      <c r="Y590">
        <v>92500</v>
      </c>
      <c r="Z590" s="7">
        <v>3000000</v>
      </c>
      <c r="AA590">
        <v>2</v>
      </c>
    </row>
    <row r="591" spans="1:27" x14ac:dyDescent="0.45">
      <c r="A591">
        <v>2</v>
      </c>
      <c r="B591" s="2">
        <v>44412</v>
      </c>
      <c r="C591" s="2">
        <v>44413</v>
      </c>
      <c r="D591" s="3" t="s">
        <v>27</v>
      </c>
      <c r="E591" t="s">
        <v>44</v>
      </c>
      <c r="F591" t="s">
        <v>263</v>
      </c>
      <c r="G591">
        <v>1500</v>
      </c>
      <c r="H591">
        <v>3000</v>
      </c>
      <c r="I591">
        <v>2</v>
      </c>
      <c r="J591" s="7">
        <v>673.35</v>
      </c>
      <c r="K591" s="5">
        <v>2020050</v>
      </c>
      <c r="L591" s="4">
        <v>661.25</v>
      </c>
      <c r="M591" s="4">
        <v>-36300.000000000065</v>
      </c>
      <c r="N591" s="6">
        <v>540.51300000000003</v>
      </c>
      <c r="O591" s="6">
        <v>-36840.513000000064</v>
      </c>
      <c r="P591" s="5">
        <v>1983750</v>
      </c>
      <c r="Q591" s="7"/>
      <c r="R591">
        <v>2</v>
      </c>
      <c r="S591">
        <v>1</v>
      </c>
      <c r="T591">
        <v>2</v>
      </c>
      <c r="U591">
        <v>0</v>
      </c>
      <c r="V591">
        <v>900</v>
      </c>
      <c r="W591">
        <v>300</v>
      </c>
      <c r="X591">
        <v>123000</v>
      </c>
      <c r="Y591">
        <v>92500</v>
      </c>
      <c r="Z591" s="7">
        <v>3000000</v>
      </c>
      <c r="AA591">
        <v>2</v>
      </c>
    </row>
    <row r="592" spans="1:27" x14ac:dyDescent="0.45">
      <c r="A592">
        <v>3</v>
      </c>
      <c r="B592" s="2">
        <v>44412</v>
      </c>
      <c r="C592" s="2">
        <v>44413</v>
      </c>
      <c r="D592" s="3" t="s">
        <v>27</v>
      </c>
      <c r="E592" t="s">
        <v>73</v>
      </c>
      <c r="F592" t="s">
        <v>259</v>
      </c>
      <c r="G592">
        <v>4000</v>
      </c>
      <c r="H592">
        <v>12000</v>
      </c>
      <c r="I592">
        <v>3</v>
      </c>
      <c r="J592" s="7">
        <v>156.65</v>
      </c>
      <c r="K592" s="5">
        <v>1879800</v>
      </c>
      <c r="L592" s="4">
        <v>153.80000000000001</v>
      </c>
      <c r="M592" s="4">
        <v>-34199.999999999935</v>
      </c>
      <c r="N592" s="6">
        <v>502.92900000000003</v>
      </c>
      <c r="O592" s="6">
        <v>-34702.928999999931</v>
      </c>
      <c r="P592" s="5">
        <v>1845600.0000000002</v>
      </c>
      <c r="Q592" s="7"/>
      <c r="R592">
        <v>2</v>
      </c>
      <c r="S592">
        <v>1</v>
      </c>
      <c r="T592">
        <v>2</v>
      </c>
      <c r="U592">
        <v>0</v>
      </c>
      <c r="V592">
        <v>900</v>
      </c>
      <c r="W592">
        <v>300</v>
      </c>
      <c r="X592">
        <v>123000</v>
      </c>
      <c r="Y592">
        <v>92500</v>
      </c>
      <c r="Z592" s="7">
        <v>3000000</v>
      </c>
      <c r="AA592">
        <v>2</v>
      </c>
    </row>
    <row r="593" spans="1:27" x14ac:dyDescent="0.45">
      <c r="A593">
        <v>1</v>
      </c>
      <c r="B593" s="2">
        <v>44413</v>
      </c>
      <c r="C593" s="2">
        <v>44414</v>
      </c>
      <c r="D593" s="3" t="s">
        <v>27</v>
      </c>
      <c r="E593" t="s">
        <v>61</v>
      </c>
      <c r="F593" t="s">
        <v>245</v>
      </c>
      <c r="G593">
        <v>1851</v>
      </c>
      <c r="H593">
        <v>3702</v>
      </c>
      <c r="I593">
        <v>2</v>
      </c>
      <c r="J593" s="7">
        <v>610.75</v>
      </c>
      <c r="K593" s="5">
        <v>2260996.5</v>
      </c>
      <c r="L593" s="4">
        <v>599.70000000000005</v>
      </c>
      <c r="M593" s="4">
        <v>-40907.099999999831</v>
      </c>
      <c r="N593" s="6">
        <v>604.94659650000006</v>
      </c>
      <c r="O593" s="6">
        <v>-41512.046596499829</v>
      </c>
      <c r="P593" s="5">
        <v>2220089.4000000004</v>
      </c>
      <c r="Q593" s="7"/>
      <c r="R593">
        <v>1</v>
      </c>
      <c r="S593">
        <v>0</v>
      </c>
      <c r="T593">
        <v>2</v>
      </c>
      <c r="U593">
        <v>0</v>
      </c>
      <c r="V593">
        <v>900</v>
      </c>
      <c r="W593">
        <v>300</v>
      </c>
      <c r="X593">
        <v>122500</v>
      </c>
      <c r="Y593">
        <v>92500</v>
      </c>
      <c r="Z593" s="7">
        <v>3000000</v>
      </c>
      <c r="AA593">
        <v>2</v>
      </c>
    </row>
    <row r="594" spans="1:27" x14ac:dyDescent="0.45">
      <c r="A594">
        <v>2</v>
      </c>
      <c r="B594" s="2">
        <v>44413</v>
      </c>
      <c r="C594" s="2">
        <v>44414</v>
      </c>
      <c r="D594" s="3" t="s">
        <v>27</v>
      </c>
      <c r="E594" t="s">
        <v>156</v>
      </c>
      <c r="F594" t="s">
        <v>335</v>
      </c>
      <c r="G594">
        <v>2800</v>
      </c>
      <c r="H594">
        <v>8400</v>
      </c>
      <c r="I594">
        <v>3</v>
      </c>
      <c r="J594" s="7">
        <v>214.95</v>
      </c>
      <c r="K594" s="5">
        <v>1805580</v>
      </c>
      <c r="L594" s="4">
        <v>216.2</v>
      </c>
      <c r="M594" s="4">
        <v>10500</v>
      </c>
      <c r="N594" s="6">
        <v>488.92410000000001</v>
      </c>
      <c r="O594" s="6">
        <v>10011.0759</v>
      </c>
      <c r="P594" s="5">
        <v>1816080</v>
      </c>
      <c r="Q594" s="7"/>
      <c r="R594">
        <v>1</v>
      </c>
      <c r="S594">
        <v>0</v>
      </c>
      <c r="T594">
        <v>1</v>
      </c>
      <c r="U594">
        <v>0</v>
      </c>
      <c r="V594">
        <v>900</v>
      </c>
      <c r="W594">
        <v>300</v>
      </c>
      <c r="X594">
        <v>122500</v>
      </c>
      <c r="Y594">
        <v>92500</v>
      </c>
      <c r="Z594" s="7">
        <v>3000000</v>
      </c>
      <c r="AA594">
        <v>2</v>
      </c>
    </row>
    <row r="595" spans="1:27" x14ac:dyDescent="0.45">
      <c r="A595">
        <v>1</v>
      </c>
      <c r="B595" s="2">
        <v>44414</v>
      </c>
      <c r="C595" s="2">
        <v>44417</v>
      </c>
      <c r="D595" s="3" t="s">
        <v>27</v>
      </c>
      <c r="E595" t="s">
        <v>155</v>
      </c>
      <c r="F595" t="s">
        <v>334</v>
      </c>
      <c r="G595">
        <v>850</v>
      </c>
      <c r="H595">
        <v>2550</v>
      </c>
      <c r="I595">
        <v>3</v>
      </c>
      <c r="J595" s="7">
        <v>961.46666667</v>
      </c>
      <c r="K595" s="5">
        <v>2451740.0000085002</v>
      </c>
      <c r="L595" s="4">
        <v>946</v>
      </c>
      <c r="M595" s="4">
        <v>-39440.000008499985</v>
      </c>
      <c r="N595" s="6">
        <v>656.64540000114755</v>
      </c>
      <c r="O595" s="6">
        <v>-40096.645408501136</v>
      </c>
      <c r="P595" s="5">
        <v>2412300</v>
      </c>
      <c r="Q595" s="7"/>
      <c r="R595">
        <v>2</v>
      </c>
      <c r="S595">
        <v>1</v>
      </c>
      <c r="T595">
        <v>1</v>
      </c>
      <c r="U595">
        <v>0</v>
      </c>
      <c r="V595">
        <v>900</v>
      </c>
      <c r="W595">
        <v>300</v>
      </c>
      <c r="X595">
        <v>123000</v>
      </c>
      <c r="Y595">
        <v>92500</v>
      </c>
      <c r="Z595" s="7">
        <v>3000000</v>
      </c>
      <c r="AA595">
        <v>2</v>
      </c>
    </row>
    <row r="596" spans="1:27" x14ac:dyDescent="0.45">
      <c r="A596">
        <v>2</v>
      </c>
      <c r="B596" s="2">
        <v>44414</v>
      </c>
      <c r="C596" s="2">
        <v>44417</v>
      </c>
      <c r="D596" s="3" t="s">
        <v>27</v>
      </c>
      <c r="E596" t="s">
        <v>63</v>
      </c>
      <c r="F596" t="s">
        <v>223</v>
      </c>
      <c r="G596">
        <v>500</v>
      </c>
      <c r="H596">
        <v>1000</v>
      </c>
      <c r="I596">
        <v>2</v>
      </c>
      <c r="J596" s="7">
        <v>1537.85</v>
      </c>
      <c r="K596" s="5">
        <v>1537850</v>
      </c>
      <c r="L596" s="4">
        <v>1528.35</v>
      </c>
      <c r="M596" s="4">
        <v>-9500</v>
      </c>
      <c r="N596" s="6">
        <v>413.93700000000001</v>
      </c>
      <c r="O596" s="6">
        <v>-9913.9369999999999</v>
      </c>
      <c r="P596" s="5">
        <v>1528350</v>
      </c>
      <c r="Q596" s="7"/>
      <c r="R596">
        <v>2</v>
      </c>
      <c r="S596">
        <v>1</v>
      </c>
      <c r="T596">
        <v>2</v>
      </c>
      <c r="U596">
        <v>0</v>
      </c>
      <c r="V596">
        <v>900</v>
      </c>
      <c r="W596">
        <v>300</v>
      </c>
      <c r="X596">
        <v>123000</v>
      </c>
      <c r="Y596">
        <v>92500</v>
      </c>
      <c r="Z596" s="7">
        <v>3000000</v>
      </c>
      <c r="AA596">
        <v>2</v>
      </c>
    </row>
    <row r="597" spans="1:27" x14ac:dyDescent="0.45">
      <c r="A597">
        <v>3</v>
      </c>
      <c r="B597" s="2">
        <v>44414</v>
      </c>
      <c r="C597" s="2">
        <v>44417</v>
      </c>
      <c r="D597" s="3" t="s">
        <v>27</v>
      </c>
      <c r="E597" t="s">
        <v>98</v>
      </c>
      <c r="F597" t="s">
        <v>294</v>
      </c>
      <c r="G597">
        <v>1250</v>
      </c>
      <c r="H597">
        <v>2500</v>
      </c>
      <c r="I597">
        <v>2</v>
      </c>
      <c r="J597" s="7">
        <v>719.6</v>
      </c>
      <c r="K597" s="5">
        <v>1799000</v>
      </c>
      <c r="L597" s="4">
        <v>712.2</v>
      </c>
      <c r="M597" s="4">
        <v>-18499.999999999942</v>
      </c>
      <c r="N597" s="6">
        <v>483.23250000000002</v>
      </c>
      <c r="O597" s="6">
        <v>-18983.23249999994</v>
      </c>
      <c r="P597" s="5">
        <v>1780500</v>
      </c>
      <c r="Q597" s="7"/>
      <c r="R597">
        <v>2</v>
      </c>
      <c r="S597">
        <v>1</v>
      </c>
      <c r="T597">
        <v>2</v>
      </c>
      <c r="U597">
        <v>0</v>
      </c>
      <c r="V597">
        <v>900</v>
      </c>
      <c r="W597">
        <v>300</v>
      </c>
      <c r="X597">
        <v>123000</v>
      </c>
      <c r="Y597">
        <v>92500</v>
      </c>
      <c r="Z597" s="7">
        <v>3000000</v>
      </c>
      <c r="AA597">
        <v>2</v>
      </c>
    </row>
    <row r="598" spans="1:27" x14ac:dyDescent="0.45">
      <c r="A598">
        <v>4</v>
      </c>
      <c r="B598" s="2">
        <v>44414</v>
      </c>
      <c r="C598" s="2">
        <v>44417</v>
      </c>
      <c r="D598" s="3" t="s">
        <v>27</v>
      </c>
      <c r="E598" t="s">
        <v>56</v>
      </c>
      <c r="F598" t="s">
        <v>212</v>
      </c>
      <c r="G598">
        <v>70000</v>
      </c>
      <c r="H598">
        <v>280000</v>
      </c>
      <c r="I598">
        <v>4</v>
      </c>
      <c r="J598" s="7">
        <v>6.85</v>
      </c>
      <c r="K598" s="5">
        <v>1918000</v>
      </c>
      <c r="L598" s="4">
        <v>7.45</v>
      </c>
      <c r="M598" s="4">
        <v>168000.00000000015</v>
      </c>
      <c r="N598" s="6">
        <v>540.54</v>
      </c>
      <c r="O598" s="6">
        <v>167459.46000000014</v>
      </c>
      <c r="P598" s="5">
        <v>2086000</v>
      </c>
      <c r="Q598" s="7"/>
      <c r="R598">
        <v>1</v>
      </c>
      <c r="S598">
        <v>0</v>
      </c>
      <c r="T598">
        <v>1</v>
      </c>
      <c r="U598">
        <v>0</v>
      </c>
      <c r="V598">
        <v>900</v>
      </c>
      <c r="W598">
        <v>300</v>
      </c>
      <c r="X598">
        <v>122500</v>
      </c>
      <c r="Y598">
        <v>92500</v>
      </c>
      <c r="Z598" s="7">
        <v>3000000</v>
      </c>
      <c r="AA598">
        <v>2</v>
      </c>
    </row>
    <row r="599" spans="1:27" x14ac:dyDescent="0.45">
      <c r="A599">
        <v>1</v>
      </c>
      <c r="B599" s="2">
        <v>44417</v>
      </c>
      <c r="C599" s="2">
        <v>44418</v>
      </c>
      <c r="D599" s="3" t="s">
        <v>27</v>
      </c>
      <c r="E599" t="s">
        <v>67</v>
      </c>
      <c r="F599" t="s">
        <v>242</v>
      </c>
      <c r="G599">
        <v>275</v>
      </c>
      <c r="H599">
        <v>825</v>
      </c>
      <c r="I599">
        <v>3</v>
      </c>
      <c r="J599" s="7">
        <v>2802.6</v>
      </c>
      <c r="K599" s="5">
        <v>2312145</v>
      </c>
      <c r="L599" s="4">
        <v>2772.15</v>
      </c>
      <c r="M599" s="4">
        <v>-25121.249999999851</v>
      </c>
      <c r="N599" s="6">
        <v>620.88778124999999</v>
      </c>
      <c r="O599" s="6">
        <v>-25742.13778124985</v>
      </c>
      <c r="P599" s="5">
        <v>2287023.75</v>
      </c>
      <c r="Q599" s="7"/>
      <c r="R599">
        <v>1</v>
      </c>
      <c r="S599">
        <v>0</v>
      </c>
      <c r="T599">
        <v>1</v>
      </c>
      <c r="U599">
        <v>0</v>
      </c>
      <c r="V599">
        <v>900</v>
      </c>
      <c r="W599">
        <v>300</v>
      </c>
      <c r="X599">
        <v>102500</v>
      </c>
      <c r="Y599">
        <v>92500</v>
      </c>
      <c r="Z599" s="7">
        <v>3000000</v>
      </c>
      <c r="AA599">
        <v>2</v>
      </c>
    </row>
    <row r="600" spans="1:27" x14ac:dyDescent="0.45">
      <c r="A600">
        <v>2</v>
      </c>
      <c r="B600" s="2">
        <v>44417</v>
      </c>
      <c r="C600" s="2">
        <v>44418</v>
      </c>
      <c r="D600" s="3" t="s">
        <v>27</v>
      </c>
      <c r="E600" t="s">
        <v>41</v>
      </c>
      <c r="F600" t="s">
        <v>249</v>
      </c>
      <c r="G600">
        <v>3000</v>
      </c>
      <c r="H600">
        <v>12000</v>
      </c>
      <c r="I600">
        <v>4</v>
      </c>
      <c r="J600" s="7">
        <v>198.35</v>
      </c>
      <c r="K600" s="5">
        <v>2380200</v>
      </c>
      <c r="L600" s="4">
        <v>192.4375</v>
      </c>
      <c r="M600" s="4">
        <v>-70949.999999999927</v>
      </c>
      <c r="N600" s="6">
        <v>633.07574999999997</v>
      </c>
      <c r="O600" s="6">
        <v>-71583.075749999931</v>
      </c>
      <c r="P600" s="5">
        <v>2309250</v>
      </c>
      <c r="Q600" s="7"/>
      <c r="R600">
        <v>3</v>
      </c>
      <c r="S600">
        <v>0</v>
      </c>
      <c r="T600">
        <v>2</v>
      </c>
      <c r="U600">
        <v>0</v>
      </c>
      <c r="V600">
        <v>900</v>
      </c>
      <c r="W600">
        <v>300</v>
      </c>
      <c r="X600">
        <v>104000</v>
      </c>
      <c r="Y600">
        <v>92500</v>
      </c>
      <c r="Z600" s="7">
        <v>3000000</v>
      </c>
      <c r="AA600">
        <v>2</v>
      </c>
    </row>
    <row r="601" spans="1:27" x14ac:dyDescent="0.45">
      <c r="A601">
        <v>1</v>
      </c>
      <c r="B601" s="2">
        <v>44418</v>
      </c>
      <c r="C601" s="2">
        <v>44419</v>
      </c>
      <c r="D601" s="3" t="s">
        <v>27</v>
      </c>
      <c r="E601" t="s">
        <v>166</v>
      </c>
      <c r="F601" t="s">
        <v>345</v>
      </c>
      <c r="G601">
        <v>500</v>
      </c>
      <c r="H601">
        <v>1500</v>
      </c>
      <c r="I601">
        <v>3</v>
      </c>
      <c r="J601" s="7">
        <v>1315.35</v>
      </c>
      <c r="K601" s="5">
        <v>1973024.9999999998</v>
      </c>
      <c r="L601" s="4">
        <v>1294.5</v>
      </c>
      <c r="M601" s="4">
        <v>-31274.999999999862</v>
      </c>
      <c r="N601" s="6">
        <v>528.49462500000004</v>
      </c>
      <c r="O601" s="6">
        <v>-31803.494624999861</v>
      </c>
      <c r="P601" s="5">
        <v>1941750</v>
      </c>
      <c r="Q601" s="7"/>
      <c r="R601">
        <v>1</v>
      </c>
      <c r="S601">
        <v>0</v>
      </c>
      <c r="T601">
        <v>1</v>
      </c>
      <c r="U601">
        <v>0</v>
      </c>
      <c r="V601">
        <v>900</v>
      </c>
      <c r="W601">
        <v>300</v>
      </c>
      <c r="X601">
        <v>122500</v>
      </c>
      <c r="Y601">
        <v>92500</v>
      </c>
      <c r="Z601" s="7">
        <v>3000000</v>
      </c>
      <c r="AA601">
        <v>2</v>
      </c>
    </row>
    <row r="602" spans="1:27" x14ac:dyDescent="0.45">
      <c r="A602">
        <v>2</v>
      </c>
      <c r="B602" s="2">
        <v>44418</v>
      </c>
      <c r="C602" s="2">
        <v>44419</v>
      </c>
      <c r="D602" s="3" t="s">
        <v>27</v>
      </c>
      <c r="E602" t="s">
        <v>61</v>
      </c>
      <c r="F602" t="s">
        <v>245</v>
      </c>
      <c r="G602">
        <v>1851</v>
      </c>
      <c r="H602">
        <v>3702</v>
      </c>
      <c r="I602">
        <v>2</v>
      </c>
      <c r="J602" s="7">
        <v>627.79999999999995</v>
      </c>
      <c r="K602" s="5">
        <v>2324115.5999999996</v>
      </c>
      <c r="L602" s="4">
        <v>622.70000000000005</v>
      </c>
      <c r="M602" s="4">
        <v>-18880.199999999662</v>
      </c>
      <c r="N602" s="6">
        <v>624.96238500000004</v>
      </c>
      <c r="O602" s="6">
        <v>-19505.162384999661</v>
      </c>
      <c r="P602" s="5">
        <v>2305235.4000000004</v>
      </c>
      <c r="Q602" s="7"/>
      <c r="R602">
        <v>1</v>
      </c>
      <c r="S602">
        <v>0</v>
      </c>
      <c r="T602">
        <v>1</v>
      </c>
      <c r="U602">
        <v>0</v>
      </c>
      <c r="V602">
        <v>900</v>
      </c>
      <c r="W602">
        <v>300</v>
      </c>
      <c r="X602">
        <v>122500</v>
      </c>
      <c r="Y602">
        <v>92500</v>
      </c>
      <c r="Z602" s="7">
        <v>3000000</v>
      </c>
      <c r="AA602">
        <v>2</v>
      </c>
    </row>
    <row r="603" spans="1:27" x14ac:dyDescent="0.45">
      <c r="A603">
        <v>3</v>
      </c>
      <c r="B603" s="2">
        <v>44418</v>
      </c>
      <c r="C603" s="2">
        <v>44419</v>
      </c>
      <c r="D603" s="3" t="s">
        <v>27</v>
      </c>
      <c r="E603" t="s">
        <v>99</v>
      </c>
      <c r="F603" t="s">
        <v>235</v>
      </c>
      <c r="G603">
        <v>550</v>
      </c>
      <c r="H603">
        <v>1650</v>
      </c>
      <c r="I603">
        <v>3</v>
      </c>
      <c r="J603" s="7">
        <v>1264.5</v>
      </c>
      <c r="K603" s="5">
        <v>2086425</v>
      </c>
      <c r="L603" s="4">
        <v>1265.0999999999999</v>
      </c>
      <c r="M603" s="4">
        <v>989.99999999984993</v>
      </c>
      <c r="N603" s="6">
        <v>563.46839999999997</v>
      </c>
      <c r="O603" s="6">
        <v>426.53159999984996</v>
      </c>
      <c r="P603" s="5">
        <v>2087414.9999999998</v>
      </c>
      <c r="Q603" s="7"/>
      <c r="R603">
        <v>1</v>
      </c>
      <c r="S603">
        <v>0</v>
      </c>
      <c r="T603">
        <v>1</v>
      </c>
      <c r="U603">
        <v>0</v>
      </c>
      <c r="V603">
        <v>900</v>
      </c>
      <c r="W603">
        <v>300</v>
      </c>
      <c r="X603">
        <v>122500</v>
      </c>
      <c r="Y603">
        <v>92500</v>
      </c>
      <c r="Z603" s="7">
        <v>3000000</v>
      </c>
      <c r="AA603">
        <v>2</v>
      </c>
    </row>
    <row r="604" spans="1:27" x14ac:dyDescent="0.45">
      <c r="A604">
        <v>4</v>
      </c>
      <c r="B604" s="2">
        <v>44418</v>
      </c>
      <c r="C604" s="2">
        <v>44419</v>
      </c>
      <c r="D604" s="3" t="s">
        <v>27</v>
      </c>
      <c r="E604" t="s">
        <v>171</v>
      </c>
      <c r="F604" t="s">
        <v>349</v>
      </c>
      <c r="G604">
        <v>225</v>
      </c>
      <c r="H604">
        <v>450</v>
      </c>
      <c r="I604">
        <v>2</v>
      </c>
      <c r="J604" s="7">
        <v>3868.25</v>
      </c>
      <c r="K604" s="5">
        <v>1740712.5</v>
      </c>
      <c r="L604" s="4">
        <v>3836.9</v>
      </c>
      <c r="M604" s="4">
        <v>-14107.49999999996</v>
      </c>
      <c r="N604" s="6">
        <v>468.08786250000003</v>
      </c>
      <c r="O604" s="6">
        <v>-14575.58786249996</v>
      </c>
      <c r="P604" s="5">
        <v>1726605</v>
      </c>
      <c r="Q604" s="7"/>
      <c r="R604">
        <v>1</v>
      </c>
      <c r="S604">
        <v>0</v>
      </c>
      <c r="T604">
        <v>1</v>
      </c>
      <c r="U604">
        <v>0</v>
      </c>
      <c r="V604">
        <v>900</v>
      </c>
      <c r="W604">
        <v>300</v>
      </c>
      <c r="X604">
        <v>122500</v>
      </c>
      <c r="Y604">
        <v>92500</v>
      </c>
      <c r="Z604" s="7">
        <v>3000000</v>
      </c>
      <c r="AA604">
        <v>2</v>
      </c>
    </row>
    <row r="605" spans="1:27" x14ac:dyDescent="0.45">
      <c r="A605">
        <v>5</v>
      </c>
      <c r="B605" s="2">
        <v>44418</v>
      </c>
      <c r="C605" s="2">
        <v>44419</v>
      </c>
      <c r="D605" s="3" t="s">
        <v>27</v>
      </c>
      <c r="E605" t="s">
        <v>180</v>
      </c>
      <c r="F605" t="s">
        <v>360</v>
      </c>
      <c r="G605">
        <v>675</v>
      </c>
      <c r="H605">
        <v>2700</v>
      </c>
      <c r="I605">
        <v>4</v>
      </c>
      <c r="J605" s="7">
        <v>714.7</v>
      </c>
      <c r="K605" s="5">
        <v>1929690.0000000002</v>
      </c>
      <c r="L605" s="4">
        <v>686.35</v>
      </c>
      <c r="M605" s="4">
        <v>-76545.000000000058</v>
      </c>
      <c r="N605" s="6">
        <v>510.682725</v>
      </c>
      <c r="O605" s="6">
        <v>-77055.682725000064</v>
      </c>
      <c r="P605" s="5">
        <v>1853145</v>
      </c>
      <c r="Q605" s="7"/>
      <c r="R605">
        <v>1</v>
      </c>
      <c r="S605">
        <v>0</v>
      </c>
      <c r="T605">
        <v>1</v>
      </c>
      <c r="U605">
        <v>0</v>
      </c>
      <c r="V605">
        <v>900</v>
      </c>
      <c r="W605">
        <v>300</v>
      </c>
      <c r="X605">
        <v>122500</v>
      </c>
      <c r="Y605">
        <v>92500</v>
      </c>
      <c r="Z605" s="7">
        <v>3000000</v>
      </c>
      <c r="AA605">
        <v>2</v>
      </c>
    </row>
    <row r="606" spans="1:27" x14ac:dyDescent="0.45">
      <c r="A606">
        <v>1</v>
      </c>
      <c r="B606" s="2">
        <v>44419</v>
      </c>
      <c r="C606" s="2">
        <v>44420</v>
      </c>
      <c r="D606" s="3" t="s">
        <v>27</v>
      </c>
      <c r="E606" t="s">
        <v>51</v>
      </c>
      <c r="F606" t="s">
        <v>213</v>
      </c>
      <c r="G606">
        <v>2500</v>
      </c>
      <c r="H606">
        <v>5000</v>
      </c>
      <c r="I606">
        <v>2</v>
      </c>
      <c r="J606" s="7">
        <v>422.45</v>
      </c>
      <c r="K606" s="5">
        <v>2112250</v>
      </c>
      <c r="L606" s="4">
        <v>423.85</v>
      </c>
      <c r="M606" s="4">
        <v>7000.000000000171</v>
      </c>
      <c r="N606" s="6">
        <v>405.4649</v>
      </c>
      <c r="O606" s="6">
        <v>6594.535100000171</v>
      </c>
      <c r="P606" s="5">
        <v>2119250</v>
      </c>
      <c r="Q606" s="7"/>
      <c r="R606">
        <v>1</v>
      </c>
      <c r="S606">
        <v>0</v>
      </c>
      <c r="T606">
        <v>1</v>
      </c>
      <c r="U606">
        <v>0</v>
      </c>
      <c r="V606">
        <v>900</v>
      </c>
      <c r="W606">
        <v>300</v>
      </c>
      <c r="X606">
        <v>122500</v>
      </c>
      <c r="Y606">
        <v>92500</v>
      </c>
      <c r="Z606" s="7">
        <v>3000000</v>
      </c>
      <c r="AA606">
        <v>2</v>
      </c>
    </row>
    <row r="607" spans="1:27" x14ac:dyDescent="0.45">
      <c r="A607">
        <v>2</v>
      </c>
      <c r="B607" s="2">
        <v>44419</v>
      </c>
      <c r="C607" s="2">
        <v>44420</v>
      </c>
      <c r="D607" s="3" t="s">
        <v>27</v>
      </c>
      <c r="E607" t="s">
        <v>87</v>
      </c>
      <c r="F607" t="s">
        <v>255</v>
      </c>
      <c r="G607">
        <v>650</v>
      </c>
      <c r="H607">
        <v>1950</v>
      </c>
      <c r="I607">
        <v>3</v>
      </c>
      <c r="J607" s="7">
        <v>1060.3499999999999</v>
      </c>
      <c r="K607" s="5">
        <v>2067682.4999999998</v>
      </c>
      <c r="L607" s="4">
        <v>1053.95</v>
      </c>
      <c r="M607" s="4">
        <v>-12479.999999999734</v>
      </c>
      <c r="N607" s="6">
        <v>395.49687100000006</v>
      </c>
      <c r="O607" s="6">
        <v>-12875.496870999734</v>
      </c>
      <c r="P607" s="5">
        <v>2055202.5</v>
      </c>
      <c r="Q607" s="7"/>
      <c r="R607">
        <v>1</v>
      </c>
      <c r="S607">
        <v>0</v>
      </c>
      <c r="T607">
        <v>1</v>
      </c>
      <c r="U607">
        <v>0</v>
      </c>
      <c r="V607">
        <v>900</v>
      </c>
      <c r="W607">
        <v>300</v>
      </c>
      <c r="X607">
        <v>122500</v>
      </c>
      <c r="Y607">
        <v>92500</v>
      </c>
      <c r="Z607" s="7">
        <v>3000000</v>
      </c>
      <c r="AA607">
        <v>2</v>
      </c>
    </row>
    <row r="608" spans="1:27" x14ac:dyDescent="0.45">
      <c r="A608">
        <v>3</v>
      </c>
      <c r="B608" s="2">
        <v>44419</v>
      </c>
      <c r="C608" s="2">
        <v>44420</v>
      </c>
      <c r="D608" s="3" t="s">
        <v>27</v>
      </c>
      <c r="E608" t="s">
        <v>36</v>
      </c>
      <c r="F608" t="s">
        <v>330</v>
      </c>
      <c r="G608">
        <v>275</v>
      </c>
      <c r="H608">
        <v>1100</v>
      </c>
      <c r="I608">
        <v>4</v>
      </c>
      <c r="J608" s="7">
        <v>2154.3000000000002</v>
      </c>
      <c r="K608" s="5">
        <v>2369730</v>
      </c>
      <c r="L608" s="4">
        <v>2167.1999999999998</v>
      </c>
      <c r="M608" s="4">
        <v>14189.9999999996</v>
      </c>
      <c r="N608" s="6">
        <v>449.92639000000003</v>
      </c>
      <c r="O608" s="6">
        <v>13740.073609999599</v>
      </c>
      <c r="P608" s="5">
        <v>2383920</v>
      </c>
      <c r="Q608" s="7"/>
      <c r="R608">
        <v>1</v>
      </c>
      <c r="S608">
        <v>0</v>
      </c>
      <c r="T608">
        <v>1</v>
      </c>
      <c r="U608">
        <v>0</v>
      </c>
      <c r="V608">
        <v>900</v>
      </c>
      <c r="W608">
        <v>300</v>
      </c>
      <c r="X608">
        <v>122500</v>
      </c>
      <c r="Y608">
        <v>92500</v>
      </c>
      <c r="Z608" s="7">
        <v>3000000</v>
      </c>
      <c r="AA608">
        <v>2</v>
      </c>
    </row>
    <row r="609" spans="1:27" x14ac:dyDescent="0.45">
      <c r="A609">
        <v>1</v>
      </c>
      <c r="B609" s="2">
        <v>44420</v>
      </c>
      <c r="C609" s="2">
        <v>44421</v>
      </c>
      <c r="D609" s="3" t="s">
        <v>27</v>
      </c>
      <c r="E609" t="s">
        <v>113</v>
      </c>
      <c r="F609" t="s">
        <v>268</v>
      </c>
      <c r="G609">
        <v>2500</v>
      </c>
      <c r="H609">
        <v>10000</v>
      </c>
      <c r="I609">
        <v>4</v>
      </c>
      <c r="J609" s="7">
        <v>222.85</v>
      </c>
      <c r="K609" s="5">
        <v>2228500</v>
      </c>
      <c r="L609" s="4">
        <v>226.1</v>
      </c>
      <c r="M609" s="4">
        <v>32500</v>
      </c>
      <c r="N609" s="6">
        <v>428.31170000000003</v>
      </c>
      <c r="O609" s="6">
        <v>32071.688300000002</v>
      </c>
      <c r="P609" s="5">
        <v>2261000</v>
      </c>
      <c r="Q609" s="7"/>
      <c r="R609">
        <v>0</v>
      </c>
      <c r="S609">
        <v>0</v>
      </c>
      <c r="T609">
        <v>1</v>
      </c>
      <c r="U609">
        <v>0</v>
      </c>
      <c r="V609">
        <v>900</v>
      </c>
      <c r="W609">
        <v>300</v>
      </c>
      <c r="X609">
        <v>124000</v>
      </c>
      <c r="Y609">
        <v>92500</v>
      </c>
      <c r="Z609" s="7">
        <v>3000000</v>
      </c>
      <c r="AA609">
        <v>2</v>
      </c>
    </row>
    <row r="610" spans="1:27" x14ac:dyDescent="0.45">
      <c r="A610">
        <v>2</v>
      </c>
      <c r="B610" s="2">
        <v>44420</v>
      </c>
      <c r="C610" s="2">
        <v>44421</v>
      </c>
      <c r="D610" s="3" t="s">
        <v>27</v>
      </c>
      <c r="E610" t="s">
        <v>130</v>
      </c>
      <c r="F610" t="s">
        <v>280</v>
      </c>
      <c r="G610">
        <v>600</v>
      </c>
      <c r="H610">
        <v>1800</v>
      </c>
      <c r="I610">
        <v>3</v>
      </c>
      <c r="J610" s="7">
        <v>1370.7</v>
      </c>
      <c r="K610" s="5">
        <v>2467260</v>
      </c>
      <c r="L610" s="4">
        <v>1373.3</v>
      </c>
      <c r="M610" s="4">
        <v>4679.9999999998363</v>
      </c>
      <c r="N610" s="6">
        <v>465.24351999999999</v>
      </c>
      <c r="O610" s="6">
        <v>4214.7564799998363</v>
      </c>
      <c r="P610" s="5">
        <v>2471940</v>
      </c>
      <c r="Q610" s="7"/>
      <c r="R610">
        <v>1</v>
      </c>
      <c r="S610">
        <v>0</v>
      </c>
      <c r="T610">
        <v>1</v>
      </c>
      <c r="U610">
        <v>0</v>
      </c>
      <c r="V610">
        <v>900</v>
      </c>
      <c r="W610">
        <v>300</v>
      </c>
      <c r="X610">
        <v>122500</v>
      </c>
      <c r="Y610">
        <v>92500</v>
      </c>
      <c r="Z610" s="7">
        <v>3000000</v>
      </c>
      <c r="AA610">
        <v>2</v>
      </c>
    </row>
    <row r="611" spans="1:27" x14ac:dyDescent="0.45">
      <c r="A611">
        <v>1</v>
      </c>
      <c r="B611" s="2">
        <v>44421</v>
      </c>
      <c r="C611" s="2">
        <v>44424</v>
      </c>
      <c r="D611" s="3" t="s">
        <v>27</v>
      </c>
      <c r="E611" t="s">
        <v>57</v>
      </c>
      <c r="F611" t="s">
        <v>272</v>
      </c>
      <c r="G611">
        <v>2200</v>
      </c>
      <c r="H611">
        <v>4400</v>
      </c>
      <c r="I611">
        <v>2</v>
      </c>
      <c r="J611" s="7">
        <v>561.4</v>
      </c>
      <c r="K611" s="5">
        <v>2470160</v>
      </c>
      <c r="L611" s="4">
        <v>547.75</v>
      </c>
      <c r="M611" s="4">
        <v>-60059.999999999898</v>
      </c>
      <c r="N611" s="6">
        <v>457.66759600000006</v>
      </c>
      <c r="O611" s="6">
        <v>-60517.667595999897</v>
      </c>
      <c r="P611" s="5">
        <v>2410100</v>
      </c>
      <c r="Q611" s="7"/>
      <c r="R611">
        <v>0</v>
      </c>
      <c r="S611">
        <v>0</v>
      </c>
      <c r="T611">
        <v>1</v>
      </c>
      <c r="U611">
        <v>0</v>
      </c>
      <c r="V611">
        <v>900</v>
      </c>
      <c r="W611">
        <v>300</v>
      </c>
      <c r="X611">
        <v>124000</v>
      </c>
      <c r="Y611">
        <v>92500</v>
      </c>
      <c r="Z611" s="7">
        <v>3000000</v>
      </c>
      <c r="AA611">
        <v>2</v>
      </c>
    </row>
    <row r="612" spans="1:27" x14ac:dyDescent="0.45">
      <c r="A612">
        <v>2</v>
      </c>
      <c r="B612" s="2">
        <v>44421</v>
      </c>
      <c r="C612" s="2">
        <v>44424</v>
      </c>
      <c r="D612" s="3" t="s">
        <v>27</v>
      </c>
      <c r="E612" t="s">
        <v>144</v>
      </c>
      <c r="F612" t="s">
        <v>314</v>
      </c>
      <c r="G612">
        <v>1350</v>
      </c>
      <c r="H612">
        <v>2700</v>
      </c>
      <c r="I612">
        <v>2</v>
      </c>
      <c r="J612" s="7">
        <v>800.8</v>
      </c>
      <c r="K612" s="5">
        <v>2162160</v>
      </c>
      <c r="L612" s="4">
        <v>807.45</v>
      </c>
      <c r="M612" s="4">
        <v>17955.000000000247</v>
      </c>
      <c r="N612" s="6">
        <v>415.27466500000003</v>
      </c>
      <c r="O612" s="6">
        <v>17539.725335000247</v>
      </c>
      <c r="P612" s="5">
        <v>2180115</v>
      </c>
      <c r="Q612" s="7"/>
      <c r="R612">
        <v>1</v>
      </c>
      <c r="S612">
        <v>0</v>
      </c>
      <c r="T612">
        <v>1</v>
      </c>
      <c r="U612">
        <v>0</v>
      </c>
      <c r="V612">
        <v>900</v>
      </c>
      <c r="W612">
        <v>300</v>
      </c>
      <c r="X612">
        <v>122500</v>
      </c>
      <c r="Y612">
        <v>92500</v>
      </c>
      <c r="Z612" s="7">
        <v>3000000</v>
      </c>
      <c r="AA612">
        <v>2</v>
      </c>
    </row>
    <row r="613" spans="1:27" x14ac:dyDescent="0.45">
      <c r="A613">
        <v>1</v>
      </c>
      <c r="B613" s="2">
        <v>44424</v>
      </c>
      <c r="C613" s="2">
        <v>44425</v>
      </c>
      <c r="D613" s="3" t="s">
        <v>27</v>
      </c>
      <c r="E613" t="s">
        <v>102</v>
      </c>
      <c r="F613" t="s">
        <v>208</v>
      </c>
      <c r="G613">
        <v>250</v>
      </c>
      <c r="H613">
        <v>500</v>
      </c>
      <c r="I613">
        <v>2</v>
      </c>
      <c r="J613" s="7">
        <v>4300.6000000000004</v>
      </c>
      <c r="K613" s="5">
        <v>2150300</v>
      </c>
      <c r="L613" s="4">
        <v>4507.3999999999996</v>
      </c>
      <c r="M613" s="4">
        <v>103399.99999999964</v>
      </c>
      <c r="N613" s="6">
        <v>423.9144</v>
      </c>
      <c r="O613" s="6">
        <v>102976.08559999964</v>
      </c>
      <c r="P613" s="5">
        <v>2253700</v>
      </c>
      <c r="Q613" s="7"/>
      <c r="R613">
        <v>1</v>
      </c>
      <c r="S613">
        <v>0</v>
      </c>
      <c r="T613">
        <v>1</v>
      </c>
      <c r="U613">
        <v>0</v>
      </c>
      <c r="V613">
        <v>900</v>
      </c>
      <c r="W613">
        <v>300</v>
      </c>
      <c r="X613">
        <v>102500</v>
      </c>
      <c r="Y613">
        <v>92500</v>
      </c>
      <c r="Z613" s="7">
        <v>3000000</v>
      </c>
      <c r="AA613">
        <v>2</v>
      </c>
    </row>
    <row r="614" spans="1:27" x14ac:dyDescent="0.45">
      <c r="A614">
        <v>1</v>
      </c>
      <c r="B614" s="2">
        <v>44425</v>
      </c>
      <c r="C614" s="2">
        <v>44426</v>
      </c>
      <c r="D614" s="3" t="s">
        <v>27</v>
      </c>
      <c r="E614" t="s">
        <v>102</v>
      </c>
      <c r="F614" t="s">
        <v>208</v>
      </c>
      <c r="G614">
        <v>250</v>
      </c>
      <c r="H614">
        <v>500</v>
      </c>
      <c r="I614">
        <v>2</v>
      </c>
      <c r="J614" s="7">
        <v>4739.8</v>
      </c>
      <c r="K614" s="5">
        <v>2369900</v>
      </c>
      <c r="L614" s="4">
        <v>4877.1000000000004</v>
      </c>
      <c r="M614" s="4">
        <v>68650.000000000087</v>
      </c>
      <c r="N614" s="6">
        <v>456.74087000000003</v>
      </c>
      <c r="O614" s="6">
        <v>68193.259130000093</v>
      </c>
      <c r="P614" s="5">
        <v>2438550</v>
      </c>
      <c r="Q614" s="7"/>
      <c r="R614">
        <v>2</v>
      </c>
      <c r="S614">
        <v>2</v>
      </c>
      <c r="T614">
        <v>1</v>
      </c>
      <c r="U614">
        <v>0</v>
      </c>
      <c r="V614">
        <v>900</v>
      </c>
      <c r="W614">
        <v>300</v>
      </c>
      <c r="X614">
        <v>123500</v>
      </c>
      <c r="Y614">
        <v>92500</v>
      </c>
      <c r="Z614" s="7">
        <v>3000000</v>
      </c>
      <c r="AA614">
        <v>2</v>
      </c>
    </row>
    <row r="615" spans="1:27" x14ac:dyDescent="0.45">
      <c r="A615">
        <v>2</v>
      </c>
      <c r="B615" s="2">
        <v>44425</v>
      </c>
      <c r="C615" s="2">
        <v>44426</v>
      </c>
      <c r="D615" s="3" t="s">
        <v>27</v>
      </c>
      <c r="E615" t="s">
        <v>168</v>
      </c>
      <c r="F615" t="s">
        <v>347</v>
      </c>
      <c r="G615">
        <v>200</v>
      </c>
      <c r="H615">
        <v>600</v>
      </c>
      <c r="I615">
        <v>3</v>
      </c>
      <c r="J615" s="7">
        <v>3833.35</v>
      </c>
      <c r="K615" s="5">
        <v>2300010</v>
      </c>
      <c r="L615" s="4">
        <v>3830.85</v>
      </c>
      <c r="M615" s="4">
        <v>-1500</v>
      </c>
      <c r="N615" s="6">
        <v>436.17479200000008</v>
      </c>
      <c r="O615" s="6">
        <v>-1936.174792</v>
      </c>
      <c r="P615" s="5">
        <v>2298510</v>
      </c>
      <c r="Q615" s="7"/>
      <c r="R615">
        <v>2</v>
      </c>
      <c r="S615">
        <v>1</v>
      </c>
      <c r="T615">
        <v>2</v>
      </c>
      <c r="U615">
        <v>0</v>
      </c>
      <c r="V615">
        <v>900</v>
      </c>
      <c r="W615">
        <v>300</v>
      </c>
      <c r="X615">
        <v>123000</v>
      </c>
      <c r="Y615">
        <v>92500</v>
      </c>
      <c r="Z615" s="7">
        <v>3000000</v>
      </c>
      <c r="AA615">
        <v>2</v>
      </c>
    </row>
    <row r="616" spans="1:27" x14ac:dyDescent="0.45">
      <c r="A616">
        <v>3</v>
      </c>
      <c r="B616" s="2">
        <v>44425</v>
      </c>
      <c r="C616" s="2">
        <v>44426</v>
      </c>
      <c r="D616" s="3" t="s">
        <v>27</v>
      </c>
      <c r="E616" t="s">
        <v>163</v>
      </c>
      <c r="F616" t="s">
        <v>342</v>
      </c>
      <c r="G616">
        <v>725</v>
      </c>
      <c r="H616">
        <v>2175</v>
      </c>
      <c r="I616">
        <v>3</v>
      </c>
      <c r="J616" s="7">
        <v>900.9</v>
      </c>
      <c r="K616" s="5">
        <v>1959457.5</v>
      </c>
      <c r="L616" s="4">
        <v>880.5</v>
      </c>
      <c r="M616" s="4">
        <v>-44369.999999999949</v>
      </c>
      <c r="N616" s="6">
        <v>373.21170700000005</v>
      </c>
      <c r="O616" s="6">
        <v>-44743.211706999951</v>
      </c>
      <c r="P616" s="5">
        <v>1915087.5</v>
      </c>
      <c r="Q616" s="7"/>
      <c r="R616">
        <v>1</v>
      </c>
      <c r="S616">
        <v>0</v>
      </c>
      <c r="T616">
        <v>1</v>
      </c>
      <c r="U616">
        <v>0</v>
      </c>
      <c r="V616">
        <v>900</v>
      </c>
      <c r="W616">
        <v>300</v>
      </c>
      <c r="X616">
        <v>122500</v>
      </c>
      <c r="Y616">
        <v>92500</v>
      </c>
      <c r="Z616" s="7">
        <v>3000000</v>
      </c>
      <c r="AA616">
        <v>2</v>
      </c>
    </row>
    <row r="617" spans="1:27" x14ac:dyDescent="0.45">
      <c r="A617">
        <v>1</v>
      </c>
      <c r="B617" s="2">
        <v>44426</v>
      </c>
      <c r="C617" s="2">
        <v>44428</v>
      </c>
      <c r="D617" s="3" t="s">
        <v>27</v>
      </c>
      <c r="E617" t="s">
        <v>78</v>
      </c>
      <c r="F617" t="s">
        <v>273</v>
      </c>
      <c r="G617">
        <v>250</v>
      </c>
      <c r="H617">
        <v>500</v>
      </c>
      <c r="I617">
        <v>2</v>
      </c>
      <c r="J617" s="7">
        <v>4049.5</v>
      </c>
      <c r="K617" s="5">
        <v>2024750</v>
      </c>
      <c r="L617" s="4">
        <v>3994.95</v>
      </c>
      <c r="M617" s="4">
        <v>-27275.000000000091</v>
      </c>
      <c r="N617" s="6">
        <v>386.38923499999999</v>
      </c>
      <c r="O617" s="6">
        <v>-27661.38923500009</v>
      </c>
      <c r="P617" s="5">
        <v>1997475</v>
      </c>
      <c r="Q617" s="7"/>
      <c r="R617">
        <v>1</v>
      </c>
      <c r="S617">
        <v>0</v>
      </c>
      <c r="T617">
        <v>1</v>
      </c>
      <c r="U617">
        <v>0</v>
      </c>
      <c r="V617">
        <v>900</v>
      </c>
      <c r="W617">
        <v>300</v>
      </c>
      <c r="X617">
        <v>122500</v>
      </c>
      <c r="Y617">
        <v>92500</v>
      </c>
      <c r="Z617" s="7">
        <v>3000000</v>
      </c>
      <c r="AA617">
        <v>2</v>
      </c>
    </row>
    <row r="618" spans="1:27" x14ac:dyDescent="0.45">
      <c r="A618">
        <v>2</v>
      </c>
      <c r="B618" s="2">
        <v>44426</v>
      </c>
      <c r="C618" s="2">
        <v>44428</v>
      </c>
      <c r="D618" s="3" t="s">
        <v>27</v>
      </c>
      <c r="E618" t="s">
        <v>159</v>
      </c>
      <c r="F618" t="s">
        <v>337</v>
      </c>
      <c r="G618">
        <v>250</v>
      </c>
      <c r="H618">
        <v>500</v>
      </c>
      <c r="I618">
        <v>2</v>
      </c>
      <c r="J618" s="7">
        <v>4004.5</v>
      </c>
      <c r="K618" s="5">
        <v>2002250</v>
      </c>
      <c r="L618" s="4">
        <v>3986.9</v>
      </c>
      <c r="M618" s="4">
        <v>-8799.9999999999545</v>
      </c>
      <c r="N618" s="6">
        <v>384.88422000000003</v>
      </c>
      <c r="O618" s="6">
        <v>-9184.8842199999544</v>
      </c>
      <c r="P618" s="5">
        <v>1993450</v>
      </c>
      <c r="Q618" s="7"/>
      <c r="R618">
        <v>1</v>
      </c>
      <c r="S618">
        <v>0</v>
      </c>
      <c r="T618">
        <v>1</v>
      </c>
      <c r="U618">
        <v>0</v>
      </c>
      <c r="V618">
        <v>900</v>
      </c>
      <c r="W618">
        <v>300</v>
      </c>
      <c r="X618">
        <v>122500</v>
      </c>
      <c r="Y618">
        <v>92500</v>
      </c>
      <c r="Z618" s="7">
        <v>3000000</v>
      </c>
      <c r="AA618">
        <v>2</v>
      </c>
    </row>
    <row r="619" spans="1:27" x14ac:dyDescent="0.45">
      <c r="A619">
        <v>3</v>
      </c>
      <c r="B619" s="2">
        <v>44426</v>
      </c>
      <c r="C619" s="2">
        <v>44428</v>
      </c>
      <c r="D619" s="3" t="s">
        <v>27</v>
      </c>
      <c r="E619" t="s">
        <v>174</v>
      </c>
      <c r="F619" t="s">
        <v>354</v>
      </c>
      <c r="G619">
        <v>1250</v>
      </c>
      <c r="H619">
        <v>2500</v>
      </c>
      <c r="I619">
        <v>2</v>
      </c>
      <c r="J619" s="7">
        <v>711.65</v>
      </c>
      <c r="K619" s="5">
        <v>1779125</v>
      </c>
      <c r="L619" s="4">
        <v>720.45</v>
      </c>
      <c r="M619" s="4">
        <v>22000.000000000171</v>
      </c>
      <c r="N619" s="6">
        <v>350.96915000000001</v>
      </c>
      <c r="O619" s="6">
        <v>21649.03085000017</v>
      </c>
      <c r="P619" s="5">
        <v>1801125</v>
      </c>
      <c r="Q619" s="7"/>
      <c r="R619">
        <v>1</v>
      </c>
      <c r="S619">
        <v>0</v>
      </c>
      <c r="T619">
        <v>1</v>
      </c>
      <c r="U619">
        <v>0</v>
      </c>
      <c r="V619">
        <v>900</v>
      </c>
      <c r="W619">
        <v>300</v>
      </c>
      <c r="X619">
        <v>122500</v>
      </c>
      <c r="Y619">
        <v>92500</v>
      </c>
      <c r="Z619" s="7">
        <v>3000000</v>
      </c>
      <c r="AA619">
        <v>2</v>
      </c>
    </row>
    <row r="620" spans="1:27" x14ac:dyDescent="0.45">
      <c r="A620">
        <v>4</v>
      </c>
      <c r="B620" s="2">
        <v>44426</v>
      </c>
      <c r="C620" s="2">
        <v>44428</v>
      </c>
      <c r="D620" s="3" t="s">
        <v>27</v>
      </c>
      <c r="E620" t="s">
        <v>176</v>
      </c>
      <c r="F620" t="s">
        <v>356</v>
      </c>
      <c r="G620">
        <v>200</v>
      </c>
      <c r="H620">
        <v>800</v>
      </c>
      <c r="I620">
        <v>4</v>
      </c>
      <c r="J620" s="7">
        <v>2802.7375000000002</v>
      </c>
      <c r="K620" s="5">
        <v>2242190</v>
      </c>
      <c r="L620" s="4">
        <v>2803.5</v>
      </c>
      <c r="M620" s="4">
        <v>609.99999999985448</v>
      </c>
      <c r="N620" s="6">
        <v>426.65455399999991</v>
      </c>
      <c r="O620" s="6">
        <v>183.34544599985458</v>
      </c>
      <c r="P620" s="5">
        <v>2242800</v>
      </c>
      <c r="Q620" s="7"/>
      <c r="R620">
        <v>3</v>
      </c>
      <c r="S620">
        <v>2</v>
      </c>
      <c r="T620">
        <v>2</v>
      </c>
      <c r="U620">
        <v>0</v>
      </c>
      <c r="V620">
        <v>900</v>
      </c>
      <c r="W620">
        <v>300</v>
      </c>
      <c r="X620">
        <v>124000</v>
      </c>
      <c r="Y620">
        <v>92500</v>
      </c>
      <c r="Z620" s="7">
        <v>3000000</v>
      </c>
      <c r="AA620">
        <v>2</v>
      </c>
    </row>
    <row r="621" spans="1:27" x14ac:dyDescent="0.45">
      <c r="A621">
        <v>5</v>
      </c>
      <c r="B621" s="2">
        <v>44426</v>
      </c>
      <c r="C621" s="2">
        <v>44428</v>
      </c>
      <c r="D621" s="3" t="s">
        <v>27</v>
      </c>
      <c r="E621" t="s">
        <v>109</v>
      </c>
      <c r="F621" t="s">
        <v>210</v>
      </c>
      <c r="G621">
        <v>400</v>
      </c>
      <c r="H621">
        <v>800</v>
      </c>
      <c r="I621">
        <v>2</v>
      </c>
      <c r="J621" s="7">
        <v>3210.55</v>
      </c>
      <c r="K621" s="5">
        <v>2568440</v>
      </c>
      <c r="L621" s="4">
        <v>3358.7750000000001</v>
      </c>
      <c r="M621" s="4">
        <v>118579.99999999993</v>
      </c>
      <c r="N621" s="6">
        <v>496.55511600000006</v>
      </c>
      <c r="O621" s="6">
        <v>118083.44488399992</v>
      </c>
      <c r="P621" s="5">
        <v>2687020</v>
      </c>
      <c r="Q621" s="7"/>
      <c r="R621">
        <v>2</v>
      </c>
      <c r="S621">
        <v>2</v>
      </c>
      <c r="T621">
        <v>2</v>
      </c>
      <c r="U621">
        <v>0</v>
      </c>
      <c r="V621">
        <v>900</v>
      </c>
      <c r="W621">
        <v>300</v>
      </c>
      <c r="X621">
        <v>123500</v>
      </c>
      <c r="Y621">
        <v>92500</v>
      </c>
      <c r="Z621" s="7">
        <v>3000000</v>
      </c>
      <c r="AA621">
        <v>2</v>
      </c>
    </row>
    <row r="622" spans="1:27" x14ac:dyDescent="0.45">
      <c r="A622">
        <v>6</v>
      </c>
      <c r="B622" s="2">
        <v>44426</v>
      </c>
      <c r="C622" s="2">
        <v>44428</v>
      </c>
      <c r="D622" s="3" t="s">
        <v>27</v>
      </c>
      <c r="E622" t="s">
        <v>37</v>
      </c>
      <c r="F622" t="s">
        <v>321</v>
      </c>
      <c r="G622">
        <v>700</v>
      </c>
      <c r="H622">
        <v>1400</v>
      </c>
      <c r="I622">
        <v>2</v>
      </c>
      <c r="J622" s="7">
        <v>1489.2</v>
      </c>
      <c r="K622" s="5">
        <v>2084880</v>
      </c>
      <c r="L622" s="4">
        <v>1475.8</v>
      </c>
      <c r="M622" s="4">
        <v>-18760.000000000127</v>
      </c>
      <c r="N622" s="6">
        <v>397.62420000000009</v>
      </c>
      <c r="O622" s="6">
        <v>-19157.624200000126</v>
      </c>
      <c r="P622" s="5">
        <v>2066120</v>
      </c>
      <c r="Q622" s="7"/>
      <c r="R622">
        <v>1</v>
      </c>
      <c r="S622">
        <v>0</v>
      </c>
      <c r="T622">
        <v>1</v>
      </c>
      <c r="U622">
        <v>0</v>
      </c>
      <c r="V622">
        <v>900</v>
      </c>
      <c r="W622">
        <v>300</v>
      </c>
      <c r="X622">
        <v>122500</v>
      </c>
      <c r="Y622">
        <v>92500</v>
      </c>
      <c r="Z622" s="7">
        <v>3000000</v>
      </c>
      <c r="AA622">
        <v>2</v>
      </c>
    </row>
    <row r="623" spans="1:27" x14ac:dyDescent="0.45">
      <c r="A623">
        <v>7</v>
      </c>
      <c r="B623" s="2">
        <v>44426</v>
      </c>
      <c r="C623" s="2">
        <v>44428</v>
      </c>
      <c r="D623" s="3" t="s">
        <v>27</v>
      </c>
      <c r="E623" t="s">
        <v>60</v>
      </c>
      <c r="F623" t="s">
        <v>234</v>
      </c>
      <c r="G623">
        <v>100</v>
      </c>
      <c r="H623">
        <v>300</v>
      </c>
      <c r="I623">
        <v>3</v>
      </c>
      <c r="J623" s="7">
        <v>7717.25</v>
      </c>
      <c r="K623" s="5">
        <v>2315175</v>
      </c>
      <c r="L623" s="4">
        <v>7601.9</v>
      </c>
      <c r="M623" s="4">
        <v>-34605.000000000109</v>
      </c>
      <c r="N623" s="6">
        <v>434.61582700000002</v>
      </c>
      <c r="O623" s="6">
        <v>-35039.615827000111</v>
      </c>
      <c r="P623" s="5">
        <v>2280570</v>
      </c>
      <c r="Q623" s="7"/>
      <c r="R623">
        <v>2</v>
      </c>
      <c r="S623">
        <v>2</v>
      </c>
      <c r="T623">
        <v>1</v>
      </c>
      <c r="U623">
        <v>0</v>
      </c>
      <c r="V623">
        <v>900</v>
      </c>
      <c r="W623">
        <v>300</v>
      </c>
      <c r="X623">
        <v>123500</v>
      </c>
      <c r="Y623">
        <v>92500</v>
      </c>
      <c r="Z623" s="7">
        <v>3000000</v>
      </c>
      <c r="AA623">
        <v>2</v>
      </c>
    </row>
    <row r="624" spans="1:27" x14ac:dyDescent="0.45">
      <c r="A624">
        <v>1</v>
      </c>
      <c r="B624" s="2">
        <v>44428</v>
      </c>
      <c r="C624" s="2">
        <v>44431</v>
      </c>
      <c r="D624" s="3" t="s">
        <v>27</v>
      </c>
      <c r="E624" t="s">
        <v>145</v>
      </c>
      <c r="F624" t="s">
        <v>303</v>
      </c>
      <c r="G624">
        <v>125</v>
      </c>
      <c r="H624">
        <v>250</v>
      </c>
      <c r="I624">
        <v>2</v>
      </c>
      <c r="J624" s="7">
        <v>6688.7</v>
      </c>
      <c r="K624" s="5">
        <v>1672175</v>
      </c>
      <c r="L624" s="4">
        <v>6737.4</v>
      </c>
      <c r="M624" s="4">
        <v>12174.999999999955</v>
      </c>
      <c r="N624" s="6">
        <v>331.64901500000008</v>
      </c>
      <c r="O624" s="6">
        <v>11843.350984999954</v>
      </c>
      <c r="P624" s="5">
        <v>1684350</v>
      </c>
      <c r="Q624" s="7"/>
      <c r="R624">
        <v>1</v>
      </c>
      <c r="S624">
        <v>0</v>
      </c>
      <c r="T624">
        <v>1</v>
      </c>
      <c r="U624">
        <v>0</v>
      </c>
      <c r="V624">
        <v>900</v>
      </c>
      <c r="W624">
        <v>300</v>
      </c>
      <c r="X624">
        <v>122500</v>
      </c>
      <c r="Y624">
        <v>92500</v>
      </c>
      <c r="Z624" s="7">
        <v>3000000</v>
      </c>
      <c r="AA624">
        <v>2</v>
      </c>
    </row>
    <row r="625" spans="1:27" x14ac:dyDescent="0.45">
      <c r="A625">
        <v>2</v>
      </c>
      <c r="B625" s="2">
        <v>44428</v>
      </c>
      <c r="C625" s="2">
        <v>44431</v>
      </c>
      <c r="D625" s="3" t="s">
        <v>27</v>
      </c>
      <c r="E625" t="s">
        <v>132</v>
      </c>
      <c r="F625" t="s">
        <v>295</v>
      </c>
      <c r="G625">
        <v>200</v>
      </c>
      <c r="H625">
        <v>600</v>
      </c>
      <c r="I625">
        <v>3</v>
      </c>
      <c r="J625" s="7">
        <v>3785.05</v>
      </c>
      <c r="K625" s="5">
        <v>2271030</v>
      </c>
      <c r="L625" s="4">
        <v>3896.95</v>
      </c>
      <c r="M625" s="4">
        <v>67139.999999999782</v>
      </c>
      <c r="N625" s="6">
        <v>439.82391999999999</v>
      </c>
      <c r="O625" s="6">
        <v>66700.176079999786</v>
      </c>
      <c r="P625" s="5">
        <v>2338170</v>
      </c>
      <c r="Q625" s="7"/>
      <c r="R625">
        <v>1</v>
      </c>
      <c r="S625">
        <v>0</v>
      </c>
      <c r="T625">
        <v>1</v>
      </c>
      <c r="U625">
        <v>0</v>
      </c>
      <c r="V625">
        <v>900</v>
      </c>
      <c r="W625">
        <v>300</v>
      </c>
      <c r="X625">
        <v>122500</v>
      </c>
      <c r="Y625">
        <v>92500</v>
      </c>
      <c r="Z625" s="7">
        <v>3000000</v>
      </c>
      <c r="AA625">
        <v>2</v>
      </c>
    </row>
    <row r="626" spans="1:27" x14ac:dyDescent="0.45">
      <c r="A626">
        <v>3</v>
      </c>
      <c r="B626" s="2">
        <v>44428</v>
      </c>
      <c r="C626" s="2">
        <v>44431</v>
      </c>
      <c r="D626" s="3" t="s">
        <v>27</v>
      </c>
      <c r="E626" t="s">
        <v>28</v>
      </c>
      <c r="F626" t="s">
        <v>256</v>
      </c>
      <c r="G626">
        <v>300</v>
      </c>
      <c r="H626">
        <v>900</v>
      </c>
      <c r="I626">
        <v>3</v>
      </c>
      <c r="J626" s="7">
        <v>2574.4</v>
      </c>
      <c r="K626" s="5">
        <v>2316960</v>
      </c>
      <c r="L626" s="4">
        <v>2608.35</v>
      </c>
      <c r="M626" s="4">
        <v>30554.999999999836</v>
      </c>
      <c r="N626" s="6">
        <v>443.03678500000007</v>
      </c>
      <c r="O626" s="6">
        <v>30111.963214999836</v>
      </c>
      <c r="P626" s="5">
        <v>2347515</v>
      </c>
      <c r="Q626" s="7"/>
      <c r="R626">
        <v>1</v>
      </c>
      <c r="S626">
        <v>0</v>
      </c>
      <c r="T626">
        <v>1</v>
      </c>
      <c r="U626">
        <v>0</v>
      </c>
      <c r="V626">
        <v>900</v>
      </c>
      <c r="W626">
        <v>300</v>
      </c>
      <c r="X626">
        <v>122500</v>
      </c>
      <c r="Y626">
        <v>92500</v>
      </c>
      <c r="Z626" s="7">
        <v>3000000</v>
      </c>
      <c r="AA626">
        <v>2</v>
      </c>
    </row>
    <row r="627" spans="1:27" x14ac:dyDescent="0.45">
      <c r="A627">
        <v>4</v>
      </c>
      <c r="B627" s="2">
        <v>44428</v>
      </c>
      <c r="C627" s="2">
        <v>44431</v>
      </c>
      <c r="D627" s="3" t="s">
        <v>27</v>
      </c>
      <c r="E627" t="s">
        <v>109</v>
      </c>
      <c r="F627" t="s">
        <v>210</v>
      </c>
      <c r="G627">
        <v>400</v>
      </c>
      <c r="H627">
        <v>800</v>
      </c>
      <c r="I627">
        <v>2</v>
      </c>
      <c r="J627" s="7">
        <v>3343.4</v>
      </c>
      <c r="K627" s="5">
        <v>2674720</v>
      </c>
      <c r="L627" s="4">
        <v>3407.65</v>
      </c>
      <c r="M627" s="4">
        <v>51400</v>
      </c>
      <c r="N627" s="6">
        <v>506.16706400000004</v>
      </c>
      <c r="O627" s="6">
        <v>50893.832935999999</v>
      </c>
      <c r="P627" s="5">
        <v>2726120</v>
      </c>
      <c r="Q627" s="7"/>
      <c r="R627">
        <v>1</v>
      </c>
      <c r="S627">
        <v>0</v>
      </c>
      <c r="T627">
        <v>1</v>
      </c>
      <c r="U627">
        <v>0</v>
      </c>
      <c r="V627">
        <v>900</v>
      </c>
      <c r="W627">
        <v>300</v>
      </c>
      <c r="X627">
        <v>122500</v>
      </c>
      <c r="Y627">
        <v>92500</v>
      </c>
      <c r="Z627" s="7">
        <v>3000000</v>
      </c>
      <c r="AA627">
        <v>2</v>
      </c>
    </row>
    <row r="628" spans="1:27" x14ac:dyDescent="0.45">
      <c r="A628">
        <v>1</v>
      </c>
      <c r="B628" s="2">
        <v>44431</v>
      </c>
      <c r="C628" s="2">
        <v>44432</v>
      </c>
      <c r="D628" s="3" t="s">
        <v>27</v>
      </c>
      <c r="E628" t="s">
        <v>140</v>
      </c>
      <c r="F628" t="s">
        <v>328</v>
      </c>
      <c r="G628">
        <v>500</v>
      </c>
      <c r="H628">
        <v>1500</v>
      </c>
      <c r="I628">
        <v>3</v>
      </c>
      <c r="J628" s="7">
        <v>1279.95</v>
      </c>
      <c r="K628" s="5">
        <v>1919925</v>
      </c>
      <c r="L628" s="4">
        <v>1263</v>
      </c>
      <c r="M628" s="4">
        <v>-25425.000000000069</v>
      </c>
      <c r="N628" s="6">
        <v>368.88335500000005</v>
      </c>
      <c r="O628" s="6">
        <v>-25793.883355000071</v>
      </c>
      <c r="P628" s="5">
        <v>1894500</v>
      </c>
      <c r="Q628" s="7"/>
      <c r="R628">
        <v>2</v>
      </c>
      <c r="S628">
        <v>1</v>
      </c>
      <c r="T628">
        <v>2</v>
      </c>
      <c r="U628">
        <v>0</v>
      </c>
      <c r="V628">
        <v>900</v>
      </c>
      <c r="W628">
        <v>300</v>
      </c>
      <c r="X628">
        <v>103000</v>
      </c>
      <c r="Y628">
        <v>92500</v>
      </c>
      <c r="Z628" s="7">
        <v>3000000</v>
      </c>
      <c r="AA628">
        <v>2</v>
      </c>
    </row>
    <row r="629" spans="1:27" x14ac:dyDescent="0.45">
      <c r="A629">
        <v>1</v>
      </c>
      <c r="B629" s="2">
        <v>44432</v>
      </c>
      <c r="C629" s="2">
        <v>44433</v>
      </c>
      <c r="D629" s="3" t="s">
        <v>27</v>
      </c>
      <c r="E629" t="s">
        <v>148</v>
      </c>
      <c r="F629" t="s">
        <v>257</v>
      </c>
      <c r="G629">
        <v>75</v>
      </c>
      <c r="H629">
        <v>150</v>
      </c>
      <c r="I629">
        <v>2</v>
      </c>
      <c r="J629" s="7">
        <v>16493.3</v>
      </c>
      <c r="K629" s="5">
        <v>2473995</v>
      </c>
      <c r="L629" s="4">
        <v>16512.3</v>
      </c>
      <c r="M629" s="4">
        <v>2850</v>
      </c>
      <c r="N629" s="6">
        <v>466.15506399999998</v>
      </c>
      <c r="O629" s="6">
        <v>2383.844936</v>
      </c>
      <c r="P629" s="5">
        <v>2476845</v>
      </c>
      <c r="Q629" s="7"/>
      <c r="R629">
        <v>2</v>
      </c>
      <c r="S629">
        <v>1</v>
      </c>
      <c r="T629">
        <v>2</v>
      </c>
      <c r="U629">
        <v>0</v>
      </c>
      <c r="V629">
        <v>900</v>
      </c>
      <c r="W629">
        <v>300</v>
      </c>
      <c r="X629">
        <v>123000</v>
      </c>
      <c r="Y629">
        <v>92500</v>
      </c>
      <c r="Z629" s="7">
        <v>3000000</v>
      </c>
      <c r="AA629">
        <v>2</v>
      </c>
    </row>
    <row r="630" spans="1:27" x14ac:dyDescent="0.45">
      <c r="A630">
        <v>2</v>
      </c>
      <c r="B630" s="2">
        <v>44432</v>
      </c>
      <c r="C630" s="2">
        <v>44433</v>
      </c>
      <c r="D630" s="3" t="s">
        <v>27</v>
      </c>
      <c r="E630" t="s">
        <v>62</v>
      </c>
      <c r="F630" t="s">
        <v>254</v>
      </c>
      <c r="G630">
        <v>2300</v>
      </c>
      <c r="H630">
        <v>6900</v>
      </c>
      <c r="I630">
        <v>3</v>
      </c>
      <c r="J630" s="7">
        <v>347.65</v>
      </c>
      <c r="K630" s="5">
        <v>2398785</v>
      </c>
      <c r="L630" s="4">
        <v>345.01666666999898</v>
      </c>
      <c r="M630" s="4">
        <v>-18169.999977006857</v>
      </c>
      <c r="N630" s="6">
        <v>450.81044000286494</v>
      </c>
      <c r="O630" s="6">
        <v>-18620.810417009721</v>
      </c>
      <c r="P630" s="5">
        <v>2380615.000022993</v>
      </c>
      <c r="Q630" s="7"/>
      <c r="R630">
        <v>1</v>
      </c>
      <c r="S630">
        <v>0</v>
      </c>
      <c r="T630">
        <v>2</v>
      </c>
      <c r="U630">
        <v>0</v>
      </c>
      <c r="V630">
        <v>900</v>
      </c>
      <c r="W630">
        <v>300</v>
      </c>
      <c r="X630">
        <v>122500</v>
      </c>
      <c r="Y630">
        <v>92500</v>
      </c>
      <c r="Z630" s="7">
        <v>3000000</v>
      </c>
      <c r="AA630">
        <v>2</v>
      </c>
    </row>
    <row r="631" spans="1:27" x14ac:dyDescent="0.45">
      <c r="A631">
        <v>3</v>
      </c>
      <c r="B631" s="2">
        <v>44432</v>
      </c>
      <c r="C631" s="2">
        <v>44433</v>
      </c>
      <c r="D631" s="3" t="s">
        <v>27</v>
      </c>
      <c r="E631" t="s">
        <v>68</v>
      </c>
      <c r="F631" t="s">
        <v>296</v>
      </c>
      <c r="G631">
        <v>1250</v>
      </c>
      <c r="H631">
        <v>3750</v>
      </c>
      <c r="I631">
        <v>3</v>
      </c>
      <c r="J631" s="7">
        <v>509.25</v>
      </c>
      <c r="K631" s="5">
        <v>1909687.5</v>
      </c>
      <c r="L631" s="4">
        <v>511.5</v>
      </c>
      <c r="M631" s="4">
        <v>8437.5</v>
      </c>
      <c r="N631" s="6">
        <v>371.37043749999998</v>
      </c>
      <c r="O631" s="6">
        <v>8066.1295625000002</v>
      </c>
      <c r="P631" s="5">
        <v>1918125</v>
      </c>
      <c r="Q631" s="7"/>
      <c r="R631">
        <v>1</v>
      </c>
      <c r="S631">
        <v>0</v>
      </c>
      <c r="T631">
        <v>1</v>
      </c>
      <c r="U631">
        <v>0</v>
      </c>
      <c r="V631">
        <v>900</v>
      </c>
      <c r="W631">
        <v>300</v>
      </c>
      <c r="X631">
        <v>122500</v>
      </c>
      <c r="Y631">
        <v>92500</v>
      </c>
      <c r="Z631" s="7">
        <v>3000000</v>
      </c>
      <c r="AA631">
        <v>2</v>
      </c>
    </row>
    <row r="632" spans="1:27" x14ac:dyDescent="0.45">
      <c r="A632">
        <v>4</v>
      </c>
      <c r="B632" s="2">
        <v>44432</v>
      </c>
      <c r="C632" s="2">
        <v>44433</v>
      </c>
      <c r="D632" s="3" t="s">
        <v>27</v>
      </c>
      <c r="E632" t="s">
        <v>99</v>
      </c>
      <c r="F632" t="s">
        <v>235</v>
      </c>
      <c r="G632">
        <v>550</v>
      </c>
      <c r="H632">
        <v>1650</v>
      </c>
      <c r="I632">
        <v>3</v>
      </c>
      <c r="J632" s="7">
        <v>1302.05</v>
      </c>
      <c r="K632" s="5">
        <v>2148382.5</v>
      </c>
      <c r="L632" s="4">
        <v>1303.6333333299999</v>
      </c>
      <c r="M632" s="4">
        <v>2612.4999944999331</v>
      </c>
      <c r="N632" s="6">
        <v>411.03183649931469</v>
      </c>
      <c r="O632" s="6">
        <v>2201.4681580006186</v>
      </c>
      <c r="P632" s="5">
        <v>2150994.9999945001</v>
      </c>
      <c r="Q632" s="7"/>
      <c r="R632">
        <v>1</v>
      </c>
      <c r="S632">
        <v>0</v>
      </c>
      <c r="T632">
        <v>2</v>
      </c>
      <c r="U632">
        <v>0</v>
      </c>
      <c r="V632">
        <v>900</v>
      </c>
      <c r="W632">
        <v>300</v>
      </c>
      <c r="X632">
        <v>122500</v>
      </c>
      <c r="Y632">
        <v>92500</v>
      </c>
      <c r="Z632" s="7">
        <v>3000000</v>
      </c>
      <c r="AA632">
        <v>2</v>
      </c>
    </row>
    <row r="633" spans="1:27" x14ac:dyDescent="0.45">
      <c r="A633">
        <v>5</v>
      </c>
      <c r="B633" s="2">
        <v>44432</v>
      </c>
      <c r="C633" s="2">
        <v>44433</v>
      </c>
      <c r="D633" s="3" t="s">
        <v>27</v>
      </c>
      <c r="E633" t="s">
        <v>81</v>
      </c>
      <c r="F633" t="s">
        <v>226</v>
      </c>
      <c r="G633">
        <v>9500</v>
      </c>
      <c r="H633">
        <v>47500</v>
      </c>
      <c r="I633">
        <v>5</v>
      </c>
      <c r="J633" s="7">
        <v>42.75</v>
      </c>
      <c r="K633" s="5">
        <v>2030625</v>
      </c>
      <c r="L633" s="4">
        <v>43.25</v>
      </c>
      <c r="M633" s="4">
        <v>23750</v>
      </c>
      <c r="N633" s="6">
        <v>393.74099999999999</v>
      </c>
      <c r="O633" s="6">
        <v>23356.258999999998</v>
      </c>
      <c r="P633" s="5">
        <v>2054375</v>
      </c>
      <c r="Q633" s="7"/>
      <c r="R633">
        <v>1</v>
      </c>
      <c r="S633">
        <v>0</v>
      </c>
      <c r="T633">
        <v>1</v>
      </c>
      <c r="U633">
        <v>0</v>
      </c>
      <c r="V633">
        <v>900</v>
      </c>
      <c r="W633">
        <v>300</v>
      </c>
      <c r="X633">
        <v>122500</v>
      </c>
      <c r="Y633">
        <v>92500</v>
      </c>
      <c r="Z633" s="7">
        <v>3000000</v>
      </c>
      <c r="AA633">
        <v>2</v>
      </c>
    </row>
    <row r="634" spans="1:27" x14ac:dyDescent="0.45">
      <c r="A634">
        <v>6</v>
      </c>
      <c r="B634" s="2">
        <v>44432</v>
      </c>
      <c r="C634" s="2">
        <v>44433</v>
      </c>
      <c r="D634" s="3" t="s">
        <v>27</v>
      </c>
      <c r="E634" t="s">
        <v>73</v>
      </c>
      <c r="F634" t="s">
        <v>259</v>
      </c>
      <c r="G634">
        <v>4000</v>
      </c>
      <c r="H634">
        <v>16000</v>
      </c>
      <c r="I634">
        <v>4</v>
      </c>
      <c r="J634" s="7">
        <v>145.05000000000001</v>
      </c>
      <c r="K634" s="5">
        <v>2320800</v>
      </c>
      <c r="L634" s="4">
        <v>148.65</v>
      </c>
      <c r="M634" s="4">
        <v>57599.999999999913</v>
      </c>
      <c r="N634" s="6">
        <v>447.05632000000008</v>
      </c>
      <c r="O634" s="6">
        <v>57152.943679999909</v>
      </c>
      <c r="P634" s="5">
        <v>2378400</v>
      </c>
      <c r="Q634" s="7"/>
      <c r="R634">
        <v>1</v>
      </c>
      <c r="S634">
        <v>0</v>
      </c>
      <c r="T634">
        <v>1</v>
      </c>
      <c r="U634">
        <v>0</v>
      </c>
      <c r="V634">
        <v>900</v>
      </c>
      <c r="W634">
        <v>300</v>
      </c>
      <c r="X634">
        <v>122500</v>
      </c>
      <c r="Y634">
        <v>92500</v>
      </c>
      <c r="Z634" s="7">
        <v>3000000</v>
      </c>
      <c r="AA634">
        <v>2</v>
      </c>
    </row>
    <row r="635" spans="1:27" x14ac:dyDescent="0.45">
      <c r="A635">
        <v>1</v>
      </c>
      <c r="B635" s="2">
        <v>44433</v>
      </c>
      <c r="C635" s="2">
        <v>44434</v>
      </c>
      <c r="D635" s="3" t="s">
        <v>27</v>
      </c>
      <c r="E635" t="s">
        <v>103</v>
      </c>
      <c r="F635" t="s">
        <v>302</v>
      </c>
      <c r="G635">
        <v>1000</v>
      </c>
      <c r="H635">
        <v>2000</v>
      </c>
      <c r="I635">
        <v>2</v>
      </c>
      <c r="J635" s="7">
        <v>1052.5999999999999</v>
      </c>
      <c r="K635" s="5">
        <v>2105200</v>
      </c>
      <c r="L635" s="4">
        <v>1049.3499999999999</v>
      </c>
      <c r="M635" s="4">
        <v>-6500</v>
      </c>
      <c r="N635" s="6">
        <v>402.58993999999996</v>
      </c>
      <c r="O635" s="6">
        <v>-6902.5899399999998</v>
      </c>
      <c r="P635" s="5">
        <v>2098700</v>
      </c>
      <c r="Q635" s="7"/>
      <c r="R635">
        <v>1</v>
      </c>
      <c r="S635">
        <v>0</v>
      </c>
      <c r="T635">
        <v>1</v>
      </c>
      <c r="U635">
        <v>0</v>
      </c>
      <c r="V635">
        <v>900</v>
      </c>
      <c r="W635">
        <v>300</v>
      </c>
      <c r="X635">
        <v>122500</v>
      </c>
      <c r="Y635">
        <v>92500</v>
      </c>
      <c r="Z635" s="7">
        <v>3000000</v>
      </c>
      <c r="AA635">
        <v>2</v>
      </c>
    </row>
    <row r="636" spans="1:27" x14ac:dyDescent="0.45">
      <c r="A636">
        <v>2</v>
      </c>
      <c r="B636" s="2">
        <v>44433</v>
      </c>
      <c r="C636" s="2">
        <v>44434</v>
      </c>
      <c r="D636" s="3" t="s">
        <v>27</v>
      </c>
      <c r="E636" t="s">
        <v>45</v>
      </c>
      <c r="F636" t="s">
        <v>276</v>
      </c>
      <c r="G636">
        <v>2700</v>
      </c>
      <c r="H636">
        <v>8100</v>
      </c>
      <c r="I636">
        <v>3</v>
      </c>
      <c r="J636" s="7">
        <v>259.85000000000002</v>
      </c>
      <c r="K636" s="5">
        <v>2104785</v>
      </c>
      <c r="L636" s="4">
        <v>256.89999999999998</v>
      </c>
      <c r="M636" s="4">
        <v>-23895.000000000367</v>
      </c>
      <c r="N636" s="6">
        <v>400.35230500000006</v>
      </c>
      <c r="O636" s="6">
        <v>-24295.352305000368</v>
      </c>
      <c r="P636" s="5">
        <v>2080889.9999999998</v>
      </c>
      <c r="Q636" s="7"/>
      <c r="R636">
        <v>1</v>
      </c>
      <c r="S636">
        <v>0</v>
      </c>
      <c r="T636">
        <v>1</v>
      </c>
      <c r="U636">
        <v>0</v>
      </c>
      <c r="V636">
        <v>900</v>
      </c>
      <c r="W636">
        <v>300</v>
      </c>
      <c r="X636">
        <v>122500</v>
      </c>
      <c r="Y636">
        <v>92500</v>
      </c>
      <c r="Z636" s="7">
        <v>3000000</v>
      </c>
      <c r="AA636">
        <v>2</v>
      </c>
    </row>
    <row r="637" spans="1:27" x14ac:dyDescent="0.45">
      <c r="A637">
        <v>3</v>
      </c>
      <c r="B637" s="2">
        <v>44433</v>
      </c>
      <c r="C637" s="2">
        <v>44434</v>
      </c>
      <c r="D637" s="3" t="s">
        <v>27</v>
      </c>
      <c r="E637" t="s">
        <v>78</v>
      </c>
      <c r="F637" t="s">
        <v>273</v>
      </c>
      <c r="G637">
        <v>250</v>
      </c>
      <c r="H637">
        <v>500</v>
      </c>
      <c r="I637">
        <v>2</v>
      </c>
      <c r="J637" s="7">
        <v>3881.15</v>
      </c>
      <c r="K637" s="5">
        <v>1940575</v>
      </c>
      <c r="L637" s="4">
        <v>3813.95</v>
      </c>
      <c r="M637" s="4">
        <v>-33600.000000000138</v>
      </c>
      <c r="N637" s="6">
        <v>371.35873000000004</v>
      </c>
      <c r="O637" s="6">
        <v>-33971.358730000138</v>
      </c>
      <c r="P637" s="5">
        <v>1906975</v>
      </c>
      <c r="Q637" s="7"/>
      <c r="R637">
        <v>2</v>
      </c>
      <c r="S637">
        <v>1</v>
      </c>
      <c r="T637">
        <v>1</v>
      </c>
      <c r="U637">
        <v>0</v>
      </c>
      <c r="V637">
        <v>900</v>
      </c>
      <c r="W637">
        <v>300</v>
      </c>
      <c r="X637">
        <v>123000</v>
      </c>
      <c r="Y637">
        <v>92500</v>
      </c>
      <c r="Z637" s="7">
        <v>3000000</v>
      </c>
      <c r="AA637">
        <v>2</v>
      </c>
    </row>
    <row r="638" spans="1:27" x14ac:dyDescent="0.45">
      <c r="A638">
        <v>1</v>
      </c>
      <c r="B638" s="2">
        <v>44434</v>
      </c>
      <c r="C638" s="2">
        <v>44435</v>
      </c>
      <c r="D638" s="3" t="s">
        <v>27</v>
      </c>
      <c r="E638" t="s">
        <v>68</v>
      </c>
      <c r="F638" t="s">
        <v>296</v>
      </c>
      <c r="G638">
        <v>1250</v>
      </c>
      <c r="H638">
        <v>3750</v>
      </c>
      <c r="I638">
        <v>3</v>
      </c>
      <c r="J638" s="7">
        <v>532.79999999999995</v>
      </c>
      <c r="K638" s="5">
        <v>1997999.9999999998</v>
      </c>
      <c r="L638" s="4">
        <v>530.15</v>
      </c>
      <c r="M638" s="4">
        <v>-9937.4999999999145</v>
      </c>
      <c r="N638" s="6">
        <v>384.02338750000001</v>
      </c>
      <c r="O638" s="6">
        <v>-10321.523387499914</v>
      </c>
      <c r="P638" s="5">
        <v>1988062.5</v>
      </c>
      <c r="Q638" s="7"/>
      <c r="R638">
        <v>1</v>
      </c>
      <c r="S638">
        <v>0</v>
      </c>
      <c r="T638">
        <v>1</v>
      </c>
      <c r="U638">
        <v>0</v>
      </c>
      <c r="V638">
        <v>900</v>
      </c>
      <c r="W638">
        <v>300</v>
      </c>
      <c r="X638">
        <v>122500</v>
      </c>
      <c r="Y638">
        <v>92500</v>
      </c>
      <c r="Z638" s="7">
        <v>3000000</v>
      </c>
      <c r="AA638">
        <v>2</v>
      </c>
    </row>
    <row r="639" spans="1:27" x14ac:dyDescent="0.45">
      <c r="A639">
        <v>2</v>
      </c>
      <c r="B639" s="2">
        <v>44434</v>
      </c>
      <c r="C639" s="2">
        <v>44435</v>
      </c>
      <c r="D639" s="3" t="s">
        <v>27</v>
      </c>
      <c r="E639" t="s">
        <v>73</v>
      </c>
      <c r="F639" t="s">
        <v>259</v>
      </c>
      <c r="G639">
        <v>4000</v>
      </c>
      <c r="H639">
        <v>12000</v>
      </c>
      <c r="I639">
        <v>3</v>
      </c>
      <c r="J639" s="7">
        <v>155.15</v>
      </c>
      <c r="K639" s="5">
        <v>1861800</v>
      </c>
      <c r="L639" s="4">
        <v>155.30000000000001</v>
      </c>
      <c r="M639" s="4">
        <v>1800.0000000000682</v>
      </c>
      <c r="N639" s="6">
        <v>362.44084000000004</v>
      </c>
      <c r="O639" s="6">
        <v>1437.5591600000682</v>
      </c>
      <c r="P639" s="5">
        <v>1863600.0000000002</v>
      </c>
      <c r="Q639" s="7"/>
      <c r="R639">
        <v>1</v>
      </c>
      <c r="S639">
        <v>0</v>
      </c>
      <c r="T639">
        <v>1</v>
      </c>
      <c r="U639">
        <v>0</v>
      </c>
      <c r="V639">
        <v>900</v>
      </c>
      <c r="W639">
        <v>300</v>
      </c>
      <c r="X639">
        <v>122500</v>
      </c>
      <c r="Y639">
        <v>92500</v>
      </c>
      <c r="Z639" s="7">
        <v>3000000</v>
      </c>
      <c r="AA639">
        <v>2</v>
      </c>
    </row>
    <row r="640" spans="1:27" x14ac:dyDescent="0.45">
      <c r="A640">
        <v>1</v>
      </c>
      <c r="B640" s="2">
        <v>44440</v>
      </c>
      <c r="C640" s="2">
        <v>44441</v>
      </c>
      <c r="D640" s="3" t="s">
        <v>27</v>
      </c>
      <c r="E640" t="s">
        <v>189</v>
      </c>
      <c r="F640" t="s">
        <v>361</v>
      </c>
      <c r="G640">
        <v>275</v>
      </c>
      <c r="H640">
        <v>1100</v>
      </c>
      <c r="I640">
        <v>4</v>
      </c>
      <c r="J640" s="7">
        <v>2132.0500000000002</v>
      </c>
      <c r="K640" s="5">
        <v>2345255</v>
      </c>
      <c r="L640" s="4">
        <v>2013.55</v>
      </c>
      <c r="M640" s="4">
        <v>-130350.00000000025</v>
      </c>
      <c r="N640" s="6">
        <v>427.77553600000005</v>
      </c>
      <c r="O640" s="6">
        <v>-130777.77553600025</v>
      </c>
      <c r="P640" s="5">
        <v>2214905</v>
      </c>
      <c r="Q640" s="7"/>
      <c r="R640">
        <v>2</v>
      </c>
      <c r="S640">
        <v>2</v>
      </c>
      <c r="T640">
        <v>1</v>
      </c>
      <c r="U640">
        <v>0</v>
      </c>
      <c r="V640">
        <v>900</v>
      </c>
      <c r="W640">
        <v>300</v>
      </c>
      <c r="X640">
        <v>123500</v>
      </c>
      <c r="Y640">
        <v>92500</v>
      </c>
      <c r="Z640" s="7">
        <v>3000000</v>
      </c>
      <c r="AA640">
        <v>2</v>
      </c>
    </row>
    <row r="641" spans="1:27" x14ac:dyDescent="0.45">
      <c r="A641">
        <v>2</v>
      </c>
      <c r="B641" s="2">
        <v>44440</v>
      </c>
      <c r="C641" s="2">
        <v>44441</v>
      </c>
      <c r="D641" s="3" t="s">
        <v>27</v>
      </c>
      <c r="E641" t="s">
        <v>68</v>
      </c>
      <c r="F641" t="s">
        <v>296</v>
      </c>
      <c r="G641">
        <v>1250</v>
      </c>
      <c r="H641">
        <v>3750</v>
      </c>
      <c r="I641">
        <v>3</v>
      </c>
      <c r="J641" s="7">
        <v>571.5</v>
      </c>
      <c r="K641" s="5">
        <v>2143125</v>
      </c>
      <c r="L641" s="4">
        <v>577.35</v>
      </c>
      <c r="M641" s="4">
        <v>21937.500000000084</v>
      </c>
      <c r="N641" s="6">
        <v>412.5501625</v>
      </c>
      <c r="O641" s="6">
        <v>21524.949837500084</v>
      </c>
      <c r="P641" s="5">
        <v>2165062.5</v>
      </c>
      <c r="Q641" s="7"/>
      <c r="R641">
        <v>2</v>
      </c>
      <c r="S641">
        <v>1</v>
      </c>
      <c r="T641">
        <v>1</v>
      </c>
      <c r="U641">
        <v>0</v>
      </c>
      <c r="V641">
        <v>900</v>
      </c>
      <c r="W641">
        <v>300</v>
      </c>
      <c r="X641">
        <v>123000</v>
      </c>
      <c r="Y641">
        <v>92500</v>
      </c>
      <c r="Z641" s="7">
        <v>3000000</v>
      </c>
      <c r="AA641">
        <v>2</v>
      </c>
    </row>
    <row r="642" spans="1:27" x14ac:dyDescent="0.45">
      <c r="A642">
        <v>3</v>
      </c>
      <c r="B642" s="2">
        <v>44440</v>
      </c>
      <c r="C642" s="2">
        <v>44441</v>
      </c>
      <c r="D642" s="3" t="s">
        <v>27</v>
      </c>
      <c r="E642" t="s">
        <v>172</v>
      </c>
      <c r="F642" t="s">
        <v>350</v>
      </c>
      <c r="G642">
        <v>3100</v>
      </c>
      <c r="H642">
        <v>12400</v>
      </c>
      <c r="I642">
        <v>4</v>
      </c>
      <c r="J642" s="7">
        <v>158.15</v>
      </c>
      <c r="K642" s="5">
        <v>1961060</v>
      </c>
      <c r="L642" s="4">
        <v>155.55000000000001</v>
      </c>
      <c r="M642" s="4">
        <v>-32239.999999999931</v>
      </c>
      <c r="N642" s="6">
        <v>374.99424800000008</v>
      </c>
      <c r="O642" s="6">
        <v>-32614.99424799993</v>
      </c>
      <c r="P642" s="5">
        <v>1928820.0000000002</v>
      </c>
      <c r="Q642" s="7"/>
      <c r="R642">
        <v>3</v>
      </c>
      <c r="S642">
        <v>2</v>
      </c>
      <c r="T642">
        <v>1</v>
      </c>
      <c r="U642">
        <v>0</v>
      </c>
      <c r="V642">
        <v>900</v>
      </c>
      <c r="W642">
        <v>300</v>
      </c>
      <c r="X642">
        <v>124000</v>
      </c>
      <c r="Y642">
        <v>92500</v>
      </c>
      <c r="Z642" s="7">
        <v>3000000</v>
      </c>
      <c r="AA642">
        <v>2</v>
      </c>
    </row>
    <row r="643" spans="1:27" x14ac:dyDescent="0.45">
      <c r="A643">
        <v>4</v>
      </c>
      <c r="B643" s="2">
        <v>44440</v>
      </c>
      <c r="C643" s="2">
        <v>44441</v>
      </c>
      <c r="D643" s="3" t="s">
        <v>27</v>
      </c>
      <c r="E643" t="s">
        <v>140</v>
      </c>
      <c r="F643" t="s">
        <v>328</v>
      </c>
      <c r="G643">
        <v>500</v>
      </c>
      <c r="H643">
        <v>1500</v>
      </c>
      <c r="I643">
        <v>3</v>
      </c>
      <c r="J643" s="7">
        <v>1351.35</v>
      </c>
      <c r="K643" s="5">
        <v>2027024.9999999998</v>
      </c>
      <c r="L643" s="4">
        <v>1355.27</v>
      </c>
      <c r="M643" s="4">
        <v>5880.0000000001091</v>
      </c>
      <c r="N643" s="6">
        <v>390.90527800000001</v>
      </c>
      <c r="O643" s="6">
        <v>5489.094722000109</v>
      </c>
      <c r="P643" s="5">
        <v>2032905</v>
      </c>
      <c r="Q643" s="7"/>
      <c r="R643">
        <v>1</v>
      </c>
      <c r="S643">
        <v>0</v>
      </c>
      <c r="T643">
        <v>1</v>
      </c>
      <c r="U643">
        <v>0</v>
      </c>
      <c r="V643">
        <v>900</v>
      </c>
      <c r="W643">
        <v>300</v>
      </c>
      <c r="X643">
        <v>122500</v>
      </c>
      <c r="Y643">
        <v>92500</v>
      </c>
      <c r="Z643" s="7">
        <v>3000000</v>
      </c>
      <c r="AA643">
        <v>2</v>
      </c>
    </row>
    <row r="644" spans="1:27" x14ac:dyDescent="0.45">
      <c r="A644">
        <v>5</v>
      </c>
      <c r="B644" s="2">
        <v>44440</v>
      </c>
      <c r="C644" s="2">
        <v>44441</v>
      </c>
      <c r="D644" s="3" t="s">
        <v>27</v>
      </c>
      <c r="E644" t="s">
        <v>91</v>
      </c>
      <c r="F644" t="s">
        <v>327</v>
      </c>
      <c r="G644">
        <v>500</v>
      </c>
      <c r="H644">
        <v>2000</v>
      </c>
      <c r="I644">
        <v>4</v>
      </c>
      <c r="J644" s="7">
        <v>1049.3499999999999</v>
      </c>
      <c r="K644" s="5">
        <v>2098700</v>
      </c>
      <c r="L644" s="4">
        <v>1055.0999999999999</v>
      </c>
      <c r="M644" s="4">
        <v>11500</v>
      </c>
      <c r="N644" s="6">
        <v>403.73294000000004</v>
      </c>
      <c r="O644" s="6">
        <v>11096.26706</v>
      </c>
      <c r="P644" s="5">
        <v>2110200</v>
      </c>
      <c r="Q644" s="7"/>
      <c r="R644">
        <v>1</v>
      </c>
      <c r="S644">
        <v>0</v>
      </c>
      <c r="T644">
        <v>1</v>
      </c>
      <c r="U644">
        <v>0</v>
      </c>
      <c r="V644">
        <v>900</v>
      </c>
      <c r="W644">
        <v>300</v>
      </c>
      <c r="X644">
        <v>122500</v>
      </c>
      <c r="Y644">
        <v>92500</v>
      </c>
      <c r="Z644" s="7">
        <v>3000000</v>
      </c>
      <c r="AA644">
        <v>2</v>
      </c>
    </row>
    <row r="645" spans="1:27" x14ac:dyDescent="0.45">
      <c r="A645">
        <v>1</v>
      </c>
      <c r="B645" s="2">
        <v>44441</v>
      </c>
      <c r="C645" s="2">
        <v>44442</v>
      </c>
      <c r="D645" s="3" t="s">
        <v>27</v>
      </c>
      <c r="E645" t="s">
        <v>177</v>
      </c>
      <c r="F645" t="s">
        <v>357</v>
      </c>
      <c r="G645">
        <v>2600</v>
      </c>
      <c r="H645">
        <v>10400</v>
      </c>
      <c r="I645">
        <v>4</v>
      </c>
      <c r="J645" s="7">
        <v>216.55</v>
      </c>
      <c r="K645" s="5">
        <v>2252120</v>
      </c>
      <c r="L645" s="4">
        <v>218.26249999999999</v>
      </c>
      <c r="M645" s="4">
        <v>17809.999999999764</v>
      </c>
      <c r="N645" s="6">
        <v>430.47783000000004</v>
      </c>
      <c r="O645" s="6">
        <v>17379.522169999764</v>
      </c>
      <c r="P645" s="5">
        <v>2269930</v>
      </c>
      <c r="Q645" s="7"/>
      <c r="R645">
        <v>1</v>
      </c>
      <c r="S645">
        <v>0</v>
      </c>
      <c r="T645">
        <v>2</v>
      </c>
      <c r="U645">
        <v>0</v>
      </c>
      <c r="V645">
        <v>900</v>
      </c>
      <c r="W645">
        <v>300</v>
      </c>
      <c r="X645">
        <v>122500</v>
      </c>
      <c r="Y645">
        <v>92500</v>
      </c>
      <c r="Z645" s="7">
        <v>3000000</v>
      </c>
      <c r="AA645">
        <v>2</v>
      </c>
    </row>
    <row r="646" spans="1:27" x14ac:dyDescent="0.45">
      <c r="A646">
        <v>2</v>
      </c>
      <c r="B646" s="2">
        <v>44441</v>
      </c>
      <c r="C646" s="2">
        <v>44442</v>
      </c>
      <c r="D646" s="3" t="s">
        <v>27</v>
      </c>
      <c r="E646" t="s">
        <v>30</v>
      </c>
      <c r="F646" t="s">
        <v>225</v>
      </c>
      <c r="G646">
        <v>3600</v>
      </c>
      <c r="H646">
        <v>10800</v>
      </c>
      <c r="I646">
        <v>3</v>
      </c>
      <c r="J646" s="7">
        <v>178.95</v>
      </c>
      <c r="K646" s="5">
        <v>1932659.9999999998</v>
      </c>
      <c r="L646" s="4">
        <v>195.7</v>
      </c>
      <c r="M646" s="4">
        <v>180900</v>
      </c>
      <c r="N646" s="6">
        <v>396.74621200000001</v>
      </c>
      <c r="O646" s="6">
        <v>180503.253788</v>
      </c>
      <c r="P646" s="5">
        <v>2113560</v>
      </c>
      <c r="Q646" s="7"/>
      <c r="R646">
        <v>1</v>
      </c>
      <c r="S646">
        <v>0</v>
      </c>
      <c r="T646">
        <v>2</v>
      </c>
      <c r="U646">
        <v>0</v>
      </c>
      <c r="V646">
        <v>900</v>
      </c>
      <c r="W646">
        <v>300</v>
      </c>
      <c r="X646">
        <v>122500</v>
      </c>
      <c r="Y646">
        <v>92500</v>
      </c>
      <c r="Z646" s="7">
        <v>3000000</v>
      </c>
      <c r="AA646">
        <v>2</v>
      </c>
    </row>
    <row r="647" spans="1:27" x14ac:dyDescent="0.45">
      <c r="A647">
        <v>3</v>
      </c>
      <c r="B647" s="2">
        <v>44441</v>
      </c>
      <c r="C647" s="2">
        <v>44442</v>
      </c>
      <c r="D647" s="3" t="s">
        <v>27</v>
      </c>
      <c r="E647" t="s">
        <v>181</v>
      </c>
      <c r="F647" t="s">
        <v>362</v>
      </c>
      <c r="G647">
        <v>475</v>
      </c>
      <c r="H647">
        <v>1425</v>
      </c>
      <c r="I647">
        <v>3</v>
      </c>
      <c r="J647" s="7">
        <v>1399.4</v>
      </c>
      <c r="K647" s="5">
        <v>1994145.0000000002</v>
      </c>
      <c r="L647" s="4">
        <v>1410.1</v>
      </c>
      <c r="M647" s="4">
        <v>15247.499999999742</v>
      </c>
      <c r="N647" s="6">
        <v>386.50917249999998</v>
      </c>
      <c r="O647" s="6">
        <v>14860.990827499741</v>
      </c>
      <c r="P647" s="5">
        <v>2009392.4999999998</v>
      </c>
      <c r="Q647" s="7"/>
      <c r="R647">
        <v>2</v>
      </c>
      <c r="S647">
        <v>1</v>
      </c>
      <c r="T647">
        <v>1</v>
      </c>
      <c r="U647">
        <v>0</v>
      </c>
      <c r="V647">
        <v>900</v>
      </c>
      <c r="W647">
        <v>300</v>
      </c>
      <c r="X647">
        <v>123000</v>
      </c>
      <c r="Y647">
        <v>92500</v>
      </c>
      <c r="Z647" s="7">
        <v>3000000</v>
      </c>
      <c r="AA647">
        <v>2</v>
      </c>
    </row>
    <row r="648" spans="1:27" x14ac:dyDescent="0.45">
      <c r="A648">
        <v>4</v>
      </c>
      <c r="B648" s="2">
        <v>44441</v>
      </c>
      <c r="C648" s="2">
        <v>44442</v>
      </c>
      <c r="D648" s="3" t="s">
        <v>27</v>
      </c>
      <c r="E648" t="s">
        <v>120</v>
      </c>
      <c r="F648" t="s">
        <v>315</v>
      </c>
      <c r="G648">
        <v>1100</v>
      </c>
      <c r="H648">
        <v>3300</v>
      </c>
      <c r="I648">
        <v>3</v>
      </c>
      <c r="J648" s="7">
        <v>772.15</v>
      </c>
      <c r="K648" s="5">
        <v>2548095</v>
      </c>
      <c r="L648" s="4">
        <v>735</v>
      </c>
      <c r="M648" s="4">
        <v>-122594.99999999993</v>
      </c>
      <c r="N648" s="6">
        <v>463.06233700000001</v>
      </c>
      <c r="O648" s="6">
        <v>-123058.06233699992</v>
      </c>
      <c r="P648" s="5">
        <v>2425500</v>
      </c>
      <c r="Q648" s="7"/>
      <c r="R648">
        <v>1</v>
      </c>
      <c r="S648">
        <v>0</v>
      </c>
      <c r="T648">
        <v>2</v>
      </c>
      <c r="U648">
        <v>0</v>
      </c>
      <c r="V648">
        <v>900</v>
      </c>
      <c r="W648">
        <v>300</v>
      </c>
      <c r="X648">
        <v>122500</v>
      </c>
      <c r="Y648">
        <v>92500</v>
      </c>
      <c r="Z648" s="7">
        <v>3000000</v>
      </c>
      <c r="AA648">
        <v>2</v>
      </c>
    </row>
    <row r="649" spans="1:27" x14ac:dyDescent="0.45">
      <c r="A649">
        <v>5</v>
      </c>
      <c r="B649" s="2">
        <v>44441</v>
      </c>
      <c r="C649" s="2">
        <v>44442</v>
      </c>
      <c r="D649" s="3" t="s">
        <v>27</v>
      </c>
      <c r="E649" t="s">
        <v>56</v>
      </c>
      <c r="F649" t="s">
        <v>212</v>
      </c>
      <c r="G649">
        <v>70000</v>
      </c>
      <c r="H649">
        <v>350000</v>
      </c>
      <c r="I649">
        <v>5</v>
      </c>
      <c r="J649" s="7">
        <v>6.55</v>
      </c>
      <c r="K649" s="5">
        <v>2292500</v>
      </c>
      <c r="L649" s="4">
        <v>7.3</v>
      </c>
      <c r="M649" s="4">
        <v>262500</v>
      </c>
      <c r="N649" s="6">
        <v>467.79850000000005</v>
      </c>
      <c r="O649" s="6">
        <v>262032.2015</v>
      </c>
      <c r="P649" s="5">
        <v>2555000</v>
      </c>
      <c r="Q649" s="7"/>
      <c r="R649">
        <v>2</v>
      </c>
      <c r="S649">
        <v>1</v>
      </c>
      <c r="T649">
        <v>1</v>
      </c>
      <c r="U649">
        <v>0</v>
      </c>
      <c r="V649">
        <v>900</v>
      </c>
      <c r="W649">
        <v>300</v>
      </c>
      <c r="X649">
        <v>123000</v>
      </c>
      <c r="Y649">
        <v>92500</v>
      </c>
      <c r="Z649" s="7">
        <v>3000000</v>
      </c>
      <c r="AA649">
        <v>2</v>
      </c>
    </row>
    <row r="650" spans="1:27" x14ac:dyDescent="0.45">
      <c r="A650">
        <v>6</v>
      </c>
      <c r="B650" s="2">
        <v>44441</v>
      </c>
      <c r="C650" s="2">
        <v>44442</v>
      </c>
      <c r="D650" s="3" t="s">
        <v>27</v>
      </c>
      <c r="E650" t="s">
        <v>167</v>
      </c>
      <c r="F650" t="s">
        <v>346</v>
      </c>
      <c r="G650">
        <v>325</v>
      </c>
      <c r="H650">
        <v>650</v>
      </c>
      <c r="I650">
        <v>2</v>
      </c>
      <c r="J650" s="7">
        <v>2858.05</v>
      </c>
      <c r="K650" s="5">
        <v>1857732.5000000002</v>
      </c>
      <c r="L650" s="4">
        <v>2839.75</v>
      </c>
      <c r="M650" s="4">
        <v>-11895.000000000118</v>
      </c>
      <c r="N650" s="6">
        <v>360.04622200000006</v>
      </c>
      <c r="O650" s="6">
        <v>-12255.046222000119</v>
      </c>
      <c r="P650" s="5">
        <v>1845837.5</v>
      </c>
      <c r="Q650" s="7"/>
      <c r="R650">
        <v>1</v>
      </c>
      <c r="S650">
        <v>0</v>
      </c>
      <c r="T650">
        <v>1</v>
      </c>
      <c r="U650">
        <v>0</v>
      </c>
      <c r="V650">
        <v>900</v>
      </c>
      <c r="W650">
        <v>300</v>
      </c>
      <c r="X650">
        <v>122500</v>
      </c>
      <c r="Y650">
        <v>92500</v>
      </c>
      <c r="Z650" s="7">
        <v>3000000</v>
      </c>
      <c r="AA650">
        <v>2</v>
      </c>
    </row>
    <row r="651" spans="1:27" x14ac:dyDescent="0.45">
      <c r="A651">
        <v>7</v>
      </c>
      <c r="B651" s="2">
        <v>44441</v>
      </c>
      <c r="C651" s="2">
        <v>44442</v>
      </c>
      <c r="D651" s="3" t="s">
        <v>27</v>
      </c>
      <c r="E651" t="s">
        <v>121</v>
      </c>
      <c r="F651" t="s">
        <v>283</v>
      </c>
      <c r="G651">
        <v>2000</v>
      </c>
      <c r="H651">
        <v>4000</v>
      </c>
      <c r="I651">
        <v>2</v>
      </c>
      <c r="J651" s="7">
        <v>565.65</v>
      </c>
      <c r="K651" s="5">
        <v>2262600</v>
      </c>
      <c r="L651" s="4">
        <v>565.29999999999995</v>
      </c>
      <c r="M651" s="4">
        <v>-1400.0000000000909</v>
      </c>
      <c r="N651" s="6">
        <v>429.85748000000001</v>
      </c>
      <c r="O651" s="6">
        <v>-1829.8574800000911</v>
      </c>
      <c r="P651" s="5">
        <v>2261200</v>
      </c>
      <c r="Q651" s="7"/>
      <c r="R651">
        <v>1</v>
      </c>
      <c r="S651">
        <v>0</v>
      </c>
      <c r="T651">
        <v>1</v>
      </c>
      <c r="U651">
        <v>0</v>
      </c>
      <c r="V651">
        <v>900</v>
      </c>
      <c r="W651">
        <v>300</v>
      </c>
      <c r="X651">
        <v>122500</v>
      </c>
      <c r="Y651">
        <v>92500</v>
      </c>
      <c r="Z651" s="7">
        <v>3000000</v>
      </c>
      <c r="AA651">
        <v>2</v>
      </c>
    </row>
    <row r="652" spans="1:27" x14ac:dyDescent="0.45">
      <c r="A652">
        <v>8</v>
      </c>
      <c r="B652" s="2">
        <v>44441</v>
      </c>
      <c r="C652" s="2">
        <v>44442</v>
      </c>
      <c r="D652" s="3" t="s">
        <v>27</v>
      </c>
      <c r="E652" t="s">
        <v>110</v>
      </c>
      <c r="F652" t="s">
        <v>233</v>
      </c>
      <c r="G652">
        <v>25</v>
      </c>
      <c r="H652">
        <v>75</v>
      </c>
      <c r="I652">
        <v>3</v>
      </c>
      <c r="J652" s="7">
        <v>29440.233333330001</v>
      </c>
      <c r="K652" s="5">
        <v>2208017.4999997499</v>
      </c>
      <c r="L652" s="4">
        <v>30148.633333329999</v>
      </c>
      <c r="M652" s="4">
        <v>53129.99999999984</v>
      </c>
      <c r="N652" s="6">
        <v>427.41655899995772</v>
      </c>
      <c r="O652" s="6">
        <v>52702.583440999879</v>
      </c>
      <c r="P652" s="5">
        <v>2261147.4999997499</v>
      </c>
      <c r="Q652" s="7"/>
      <c r="R652">
        <v>3</v>
      </c>
      <c r="S652">
        <v>2</v>
      </c>
      <c r="T652">
        <v>2</v>
      </c>
      <c r="U652">
        <v>0</v>
      </c>
      <c r="V652">
        <v>900</v>
      </c>
      <c r="W652">
        <v>300</v>
      </c>
      <c r="X652">
        <v>124000</v>
      </c>
      <c r="Y652">
        <v>92500</v>
      </c>
      <c r="Z652" s="7">
        <v>3000000</v>
      </c>
      <c r="AA652">
        <v>2</v>
      </c>
    </row>
    <row r="653" spans="1:27" x14ac:dyDescent="0.45">
      <c r="A653">
        <v>9</v>
      </c>
      <c r="B653" s="2">
        <v>44441</v>
      </c>
      <c r="C653" s="2">
        <v>44442</v>
      </c>
      <c r="D653" s="3" t="s">
        <v>27</v>
      </c>
      <c r="E653" t="s">
        <v>91</v>
      </c>
      <c r="F653" t="s">
        <v>327</v>
      </c>
      <c r="G653">
        <v>500</v>
      </c>
      <c r="H653">
        <v>2000</v>
      </c>
      <c r="I653">
        <v>4</v>
      </c>
      <c r="J653" s="7">
        <v>1089.5999999999999</v>
      </c>
      <c r="K653" s="5">
        <v>2179200</v>
      </c>
      <c r="L653" s="4">
        <v>1088.5</v>
      </c>
      <c r="M653" s="4">
        <v>-2199.9999999998181</v>
      </c>
      <c r="N653" s="6">
        <v>415.64652000000007</v>
      </c>
      <c r="O653" s="6">
        <v>-2615.6465199998183</v>
      </c>
      <c r="P653" s="5">
        <v>2177000</v>
      </c>
      <c r="Q653" s="7"/>
      <c r="R653">
        <v>1</v>
      </c>
      <c r="S653">
        <v>0</v>
      </c>
      <c r="T653">
        <v>1</v>
      </c>
      <c r="U653">
        <v>0</v>
      </c>
      <c r="V653">
        <v>900</v>
      </c>
      <c r="W653">
        <v>300</v>
      </c>
      <c r="X653">
        <v>122500</v>
      </c>
      <c r="Y653">
        <v>92500</v>
      </c>
      <c r="Z653" s="7">
        <v>3000000</v>
      </c>
      <c r="AA653">
        <v>2</v>
      </c>
    </row>
    <row r="654" spans="1:27" x14ac:dyDescent="0.45">
      <c r="A654">
        <v>1</v>
      </c>
      <c r="B654" s="2">
        <v>44442</v>
      </c>
      <c r="C654" s="2">
        <v>44445</v>
      </c>
      <c r="D654" s="3" t="s">
        <v>27</v>
      </c>
      <c r="E654" t="s">
        <v>56</v>
      </c>
      <c r="F654" t="s">
        <v>212</v>
      </c>
      <c r="G654">
        <v>70000</v>
      </c>
      <c r="H654">
        <v>280000</v>
      </c>
      <c r="I654">
        <v>4</v>
      </c>
      <c r="J654" s="7">
        <v>7.75</v>
      </c>
      <c r="K654" s="5">
        <v>2170000</v>
      </c>
      <c r="L654" s="4">
        <v>7.4</v>
      </c>
      <c r="M654" s="4">
        <v>-97999.999999999898</v>
      </c>
      <c r="N654" s="6">
        <v>402.15320000000008</v>
      </c>
      <c r="O654" s="6">
        <v>-98402.153199999899</v>
      </c>
      <c r="P654" s="5">
        <v>2072000</v>
      </c>
      <c r="Q654" s="7"/>
      <c r="R654">
        <v>2</v>
      </c>
      <c r="S654">
        <v>1</v>
      </c>
      <c r="T654">
        <v>1</v>
      </c>
      <c r="U654">
        <v>0</v>
      </c>
      <c r="V654">
        <v>900</v>
      </c>
      <c r="W654">
        <v>300</v>
      </c>
      <c r="X654">
        <v>123000</v>
      </c>
      <c r="Y654">
        <v>92500</v>
      </c>
      <c r="Z654" s="7">
        <v>3000000</v>
      </c>
      <c r="AA654">
        <v>2</v>
      </c>
    </row>
    <row r="655" spans="1:27" x14ac:dyDescent="0.45">
      <c r="A655">
        <v>2</v>
      </c>
      <c r="B655" s="2">
        <v>44442</v>
      </c>
      <c r="C655" s="2">
        <v>44445</v>
      </c>
      <c r="D655" s="3" t="s">
        <v>27</v>
      </c>
      <c r="E655" t="s">
        <v>168</v>
      </c>
      <c r="F655" t="s">
        <v>347</v>
      </c>
      <c r="G655">
        <v>200</v>
      </c>
      <c r="H655">
        <v>400</v>
      </c>
      <c r="I655">
        <v>2</v>
      </c>
      <c r="J655" s="7">
        <v>4396.55</v>
      </c>
      <c r="K655" s="5">
        <v>1758620</v>
      </c>
      <c r="L655" s="4">
        <v>4377.95</v>
      </c>
      <c r="M655" s="4">
        <v>-7440.0000000001455</v>
      </c>
      <c r="N655" s="6">
        <v>343.83148</v>
      </c>
      <c r="O655" s="6">
        <v>-7783.8314800001453</v>
      </c>
      <c r="P655" s="5">
        <v>1751180</v>
      </c>
      <c r="Q655" s="7"/>
      <c r="R655">
        <v>1</v>
      </c>
      <c r="S655">
        <v>0</v>
      </c>
      <c r="T655">
        <v>1</v>
      </c>
      <c r="U655">
        <v>0</v>
      </c>
      <c r="V655">
        <v>900</v>
      </c>
      <c r="W655">
        <v>300</v>
      </c>
      <c r="X655">
        <v>122500</v>
      </c>
      <c r="Y655">
        <v>92500</v>
      </c>
      <c r="Z655" s="7">
        <v>3000000</v>
      </c>
      <c r="AA655">
        <v>2</v>
      </c>
    </row>
    <row r="656" spans="1:27" x14ac:dyDescent="0.45">
      <c r="A656">
        <v>3</v>
      </c>
      <c r="B656" s="2">
        <v>44442</v>
      </c>
      <c r="C656" s="2">
        <v>44445</v>
      </c>
      <c r="D656" s="3" t="s">
        <v>27</v>
      </c>
      <c r="E656" t="s">
        <v>38</v>
      </c>
      <c r="F656" t="s">
        <v>363</v>
      </c>
      <c r="G656">
        <v>350</v>
      </c>
      <c r="H656">
        <v>1400</v>
      </c>
      <c r="I656">
        <v>4</v>
      </c>
      <c r="J656" s="7">
        <v>1611.75</v>
      </c>
      <c r="K656" s="5">
        <v>2256450</v>
      </c>
      <c r="L656" s="4">
        <v>1603.64</v>
      </c>
      <c r="M656" s="4">
        <v>-11353.99999999986</v>
      </c>
      <c r="N656" s="6">
        <v>427.57663160000004</v>
      </c>
      <c r="O656" s="6">
        <v>-11781.576631599861</v>
      </c>
      <c r="P656" s="5">
        <v>2245096</v>
      </c>
      <c r="Q656" s="7"/>
      <c r="R656">
        <v>1</v>
      </c>
      <c r="S656">
        <v>0</v>
      </c>
      <c r="T656">
        <v>1</v>
      </c>
      <c r="U656">
        <v>0</v>
      </c>
      <c r="V656">
        <v>900</v>
      </c>
      <c r="W656">
        <v>300</v>
      </c>
      <c r="X656">
        <v>122500</v>
      </c>
      <c r="Y656">
        <v>92500</v>
      </c>
      <c r="Z656" s="7">
        <v>3000000</v>
      </c>
      <c r="AA656">
        <v>2</v>
      </c>
    </row>
    <row r="657" spans="1:27" x14ac:dyDescent="0.45">
      <c r="A657">
        <v>4</v>
      </c>
      <c r="B657" s="2">
        <v>44442</v>
      </c>
      <c r="C657" s="2">
        <v>44445</v>
      </c>
      <c r="D657" s="3" t="s">
        <v>27</v>
      </c>
      <c r="E657" t="s">
        <v>46</v>
      </c>
      <c r="F657" t="s">
        <v>224</v>
      </c>
      <c r="G657">
        <v>17000</v>
      </c>
      <c r="H657">
        <v>17000</v>
      </c>
      <c r="I657">
        <v>1</v>
      </c>
      <c r="J657" s="7">
        <v>94.2</v>
      </c>
      <c r="K657" s="5">
        <v>1601400</v>
      </c>
      <c r="L657" s="4">
        <v>94</v>
      </c>
      <c r="M657" s="4">
        <v>-3400.0000000000482</v>
      </c>
      <c r="N657" s="6">
        <v>317.73324000000008</v>
      </c>
      <c r="O657" s="6">
        <v>-3717.7332400000482</v>
      </c>
      <c r="P657" s="5">
        <v>1598000</v>
      </c>
      <c r="Q657" s="7"/>
      <c r="R657">
        <v>1</v>
      </c>
      <c r="S657">
        <v>0</v>
      </c>
      <c r="T657">
        <v>1</v>
      </c>
      <c r="U657">
        <v>0</v>
      </c>
      <c r="V657">
        <v>900</v>
      </c>
      <c r="W657">
        <v>300</v>
      </c>
      <c r="X657">
        <v>122500</v>
      </c>
      <c r="Y657">
        <v>92500</v>
      </c>
      <c r="Z657" s="7">
        <v>3000000</v>
      </c>
      <c r="AA657">
        <v>2</v>
      </c>
    </row>
    <row r="658" spans="1:27" x14ac:dyDescent="0.45">
      <c r="A658">
        <v>1</v>
      </c>
      <c r="B658" s="2">
        <v>44445</v>
      </c>
      <c r="C658" s="2">
        <v>44446</v>
      </c>
      <c r="D658" s="3" t="s">
        <v>27</v>
      </c>
      <c r="E658" t="s">
        <v>182</v>
      </c>
      <c r="F658" t="s">
        <v>364</v>
      </c>
      <c r="G658">
        <v>1250</v>
      </c>
      <c r="H658">
        <v>3750</v>
      </c>
      <c r="I658">
        <v>3</v>
      </c>
      <c r="J658" s="7">
        <v>561.79999999999995</v>
      </c>
      <c r="K658" s="5">
        <v>2106750</v>
      </c>
      <c r="L658" s="4">
        <v>556.31666667000002</v>
      </c>
      <c r="M658" s="4">
        <v>-20562.499987499763</v>
      </c>
      <c r="N658" s="6">
        <v>401.10001250155756</v>
      </c>
      <c r="O658" s="6">
        <v>-20963.600000001319</v>
      </c>
      <c r="P658" s="5">
        <v>2086187.5000125</v>
      </c>
      <c r="Q658" s="7"/>
      <c r="R658">
        <v>1</v>
      </c>
      <c r="S658">
        <v>0</v>
      </c>
      <c r="T658">
        <v>2</v>
      </c>
      <c r="U658">
        <v>0</v>
      </c>
      <c r="V658">
        <v>900</v>
      </c>
      <c r="W658">
        <v>300</v>
      </c>
      <c r="X658">
        <v>102500</v>
      </c>
      <c r="Y658">
        <v>92500</v>
      </c>
      <c r="Z658" s="7">
        <v>3000000</v>
      </c>
      <c r="AA658">
        <v>2</v>
      </c>
    </row>
    <row r="659" spans="1:27" x14ac:dyDescent="0.45">
      <c r="A659">
        <v>2</v>
      </c>
      <c r="B659" s="2">
        <v>44445</v>
      </c>
      <c r="C659" s="2">
        <v>44446</v>
      </c>
      <c r="D659" s="3" t="s">
        <v>27</v>
      </c>
      <c r="E659" t="s">
        <v>183</v>
      </c>
      <c r="F659" t="s">
        <v>365</v>
      </c>
      <c r="G659">
        <v>75</v>
      </c>
      <c r="H659">
        <v>225</v>
      </c>
      <c r="I659">
        <v>3</v>
      </c>
      <c r="J659" s="7">
        <v>8675.6</v>
      </c>
      <c r="K659" s="5">
        <v>1952010</v>
      </c>
      <c r="L659" s="4">
        <v>8844.2999999999993</v>
      </c>
      <c r="M659" s="4">
        <v>37957.499999999753</v>
      </c>
      <c r="N659" s="6">
        <v>382.20959650000003</v>
      </c>
      <c r="O659" s="6">
        <v>37575.290403499755</v>
      </c>
      <c r="P659" s="5">
        <v>1989967.4999999998</v>
      </c>
      <c r="Q659" s="7"/>
      <c r="R659">
        <v>2</v>
      </c>
      <c r="S659">
        <v>1</v>
      </c>
      <c r="T659">
        <v>1</v>
      </c>
      <c r="U659">
        <v>0</v>
      </c>
      <c r="V659">
        <v>900</v>
      </c>
      <c r="W659">
        <v>300</v>
      </c>
      <c r="X659">
        <v>103000</v>
      </c>
      <c r="Y659">
        <v>92500</v>
      </c>
      <c r="Z659" s="7">
        <v>3000000</v>
      </c>
      <c r="AA659">
        <v>2</v>
      </c>
    </row>
    <row r="660" spans="1:27" x14ac:dyDescent="0.45">
      <c r="A660">
        <v>1</v>
      </c>
      <c r="B660" s="2">
        <v>44446</v>
      </c>
      <c r="C660" s="2">
        <v>44447</v>
      </c>
      <c r="D660" s="3" t="s">
        <v>27</v>
      </c>
      <c r="E660" t="s">
        <v>184</v>
      </c>
      <c r="F660" t="s">
        <v>366</v>
      </c>
      <c r="G660">
        <v>975</v>
      </c>
      <c r="H660">
        <v>3900</v>
      </c>
      <c r="I660">
        <v>4</v>
      </c>
      <c r="J660" s="7">
        <v>633.79999999999995</v>
      </c>
      <c r="K660" s="5">
        <v>2471820</v>
      </c>
      <c r="L660" s="4">
        <v>618.03750000000002</v>
      </c>
      <c r="M660" s="4">
        <v>-61473.749999999731</v>
      </c>
      <c r="N660" s="6">
        <v>457.77231475000002</v>
      </c>
      <c r="O660" s="6">
        <v>-61931.522314749731</v>
      </c>
      <c r="P660" s="5">
        <v>2410346.25</v>
      </c>
      <c r="Q660" s="7"/>
      <c r="R660">
        <v>2</v>
      </c>
      <c r="S660">
        <v>1</v>
      </c>
      <c r="T660">
        <v>2</v>
      </c>
      <c r="U660">
        <v>0</v>
      </c>
      <c r="V660">
        <v>900</v>
      </c>
      <c r="W660">
        <v>300</v>
      </c>
      <c r="X660">
        <v>123000</v>
      </c>
      <c r="Y660">
        <v>92500</v>
      </c>
      <c r="Z660" s="7">
        <v>3000000</v>
      </c>
      <c r="AA660">
        <v>2</v>
      </c>
    </row>
    <row r="661" spans="1:27" x14ac:dyDescent="0.45">
      <c r="A661">
        <v>2</v>
      </c>
      <c r="B661" s="2">
        <v>44446</v>
      </c>
      <c r="C661" s="2">
        <v>44447</v>
      </c>
      <c r="D661" s="3" t="s">
        <v>27</v>
      </c>
      <c r="E661" t="s">
        <v>56</v>
      </c>
      <c r="F661" t="s">
        <v>212</v>
      </c>
      <c r="G661">
        <v>70000</v>
      </c>
      <c r="H661">
        <v>280000</v>
      </c>
      <c r="I661">
        <v>4</v>
      </c>
      <c r="J661" s="7">
        <v>8.0500000000000007</v>
      </c>
      <c r="K661" s="5">
        <v>2254000</v>
      </c>
      <c r="L661" s="4">
        <v>8.75</v>
      </c>
      <c r="M661" s="4">
        <v>195999.9999999998</v>
      </c>
      <c r="N661" s="6">
        <v>452.99840000000006</v>
      </c>
      <c r="O661" s="6">
        <v>195547.00159999978</v>
      </c>
      <c r="P661" s="5">
        <v>2450000</v>
      </c>
      <c r="Q661" s="7"/>
      <c r="R661">
        <v>1</v>
      </c>
      <c r="S661">
        <v>0</v>
      </c>
      <c r="T661">
        <v>2</v>
      </c>
      <c r="U661">
        <v>0</v>
      </c>
      <c r="V661">
        <v>900</v>
      </c>
      <c r="W661">
        <v>300</v>
      </c>
      <c r="X661">
        <v>122500</v>
      </c>
      <c r="Y661">
        <v>92500</v>
      </c>
      <c r="Z661" s="7">
        <v>3000000</v>
      </c>
      <c r="AA661">
        <v>2</v>
      </c>
    </row>
    <row r="662" spans="1:27" x14ac:dyDescent="0.45">
      <c r="A662">
        <v>3</v>
      </c>
      <c r="B662" s="2">
        <v>44446</v>
      </c>
      <c r="C662" s="2">
        <v>44447</v>
      </c>
      <c r="D662" s="3" t="s">
        <v>27</v>
      </c>
      <c r="E662" t="s">
        <v>156</v>
      </c>
      <c r="F662" t="s">
        <v>335</v>
      </c>
      <c r="G662">
        <v>2800</v>
      </c>
      <c r="H662">
        <v>8400</v>
      </c>
      <c r="I662">
        <v>3</v>
      </c>
      <c r="J662" s="7">
        <v>239.2</v>
      </c>
      <c r="K662" s="5">
        <v>2009280</v>
      </c>
      <c r="L662" s="4">
        <v>245</v>
      </c>
      <c r="M662" s="4">
        <v>48720.000000000095</v>
      </c>
      <c r="N662" s="6">
        <v>393.24068799999998</v>
      </c>
      <c r="O662" s="6">
        <v>48326.759312000097</v>
      </c>
      <c r="P662" s="5">
        <v>2058000</v>
      </c>
      <c r="Q662" s="7"/>
      <c r="R662">
        <v>1</v>
      </c>
      <c r="S662">
        <v>0</v>
      </c>
      <c r="T662">
        <v>1</v>
      </c>
      <c r="U662">
        <v>0</v>
      </c>
      <c r="V662">
        <v>900</v>
      </c>
      <c r="W662">
        <v>300</v>
      </c>
      <c r="X662">
        <v>122500</v>
      </c>
      <c r="Y662">
        <v>92500</v>
      </c>
      <c r="Z662" s="7">
        <v>3000000</v>
      </c>
      <c r="AA662">
        <v>2</v>
      </c>
    </row>
    <row r="663" spans="1:27" x14ac:dyDescent="0.45">
      <c r="A663">
        <v>4</v>
      </c>
      <c r="B663" s="2">
        <v>44446</v>
      </c>
      <c r="C663" s="2">
        <v>44447</v>
      </c>
      <c r="D663" s="3" t="s">
        <v>27</v>
      </c>
      <c r="E663" t="s">
        <v>167</v>
      </c>
      <c r="F663" t="s">
        <v>346</v>
      </c>
      <c r="G663">
        <v>875</v>
      </c>
      <c r="H663">
        <v>650</v>
      </c>
      <c r="I663">
        <v>0.74285714285714288</v>
      </c>
      <c r="J663" s="7">
        <v>3267.25</v>
      </c>
      <c r="K663" s="5">
        <v>2123712.5</v>
      </c>
      <c r="L663" s="4">
        <v>3353.375</v>
      </c>
      <c r="M663" s="4">
        <v>55981.25</v>
      </c>
      <c r="N663" s="6">
        <v>413.50741875000006</v>
      </c>
      <c r="O663" s="6">
        <v>55567.742581250001</v>
      </c>
      <c r="P663" s="5">
        <v>2179693.75</v>
      </c>
      <c r="Q663" s="7"/>
      <c r="R663">
        <v>2</v>
      </c>
      <c r="S663">
        <v>2</v>
      </c>
      <c r="T663">
        <v>2</v>
      </c>
      <c r="U663">
        <v>0</v>
      </c>
      <c r="V663">
        <v>900</v>
      </c>
      <c r="W663">
        <v>300</v>
      </c>
      <c r="X663">
        <v>123500</v>
      </c>
      <c r="Y663">
        <v>92500</v>
      </c>
      <c r="Z663" s="7">
        <v>3000000</v>
      </c>
      <c r="AA663">
        <v>2</v>
      </c>
    </row>
    <row r="664" spans="1:27" x14ac:dyDescent="0.45">
      <c r="A664">
        <v>5</v>
      </c>
      <c r="B664" s="2">
        <v>44446</v>
      </c>
      <c r="C664" s="2">
        <v>44447</v>
      </c>
      <c r="D664" s="3" t="s">
        <v>27</v>
      </c>
      <c r="E664" t="s">
        <v>91</v>
      </c>
      <c r="F664" t="s">
        <v>327</v>
      </c>
      <c r="G664">
        <v>500</v>
      </c>
      <c r="H664">
        <v>2000</v>
      </c>
      <c r="I664">
        <v>4</v>
      </c>
      <c r="J664" s="7">
        <v>1186.3499999999999</v>
      </c>
      <c r="K664" s="5">
        <v>2372700</v>
      </c>
      <c r="L664" s="4">
        <v>1191.6500000000001</v>
      </c>
      <c r="M664" s="4">
        <v>10600.000000000364</v>
      </c>
      <c r="N664" s="6">
        <v>449.98160000000001</v>
      </c>
      <c r="O664" s="6">
        <v>10150.018400000365</v>
      </c>
      <c r="P664" s="5">
        <v>2383300</v>
      </c>
      <c r="Q664" s="7"/>
      <c r="R664">
        <v>1</v>
      </c>
      <c r="S664">
        <v>0</v>
      </c>
      <c r="T664">
        <v>1</v>
      </c>
      <c r="U664">
        <v>0</v>
      </c>
      <c r="V664">
        <v>900</v>
      </c>
      <c r="W664">
        <v>300</v>
      </c>
      <c r="X664">
        <v>122500</v>
      </c>
      <c r="Y664">
        <v>92500</v>
      </c>
      <c r="Z664" s="7">
        <v>3000000</v>
      </c>
      <c r="AA664">
        <v>2</v>
      </c>
    </row>
    <row r="665" spans="1:27" x14ac:dyDescent="0.45">
      <c r="A665">
        <v>1</v>
      </c>
      <c r="B665" s="2">
        <v>44447</v>
      </c>
      <c r="C665" s="2">
        <v>44448</v>
      </c>
      <c r="D665" s="3" t="s">
        <v>27</v>
      </c>
      <c r="E665" t="s">
        <v>163</v>
      </c>
      <c r="F665" t="s">
        <v>342</v>
      </c>
      <c r="G665">
        <v>725</v>
      </c>
      <c r="H665">
        <v>2175</v>
      </c>
      <c r="I665">
        <v>3</v>
      </c>
      <c r="J665" s="7">
        <v>1040.75</v>
      </c>
      <c r="K665" s="5">
        <v>2263631.25</v>
      </c>
      <c r="L665" s="4">
        <v>1037.4000000000001</v>
      </c>
      <c r="M665" s="4">
        <v>-7286.2499999998017</v>
      </c>
      <c r="N665" s="6">
        <v>429.29854075000009</v>
      </c>
      <c r="O665" s="6">
        <v>-7715.5485407498018</v>
      </c>
      <c r="P665" s="5">
        <v>2256345</v>
      </c>
      <c r="Q665" s="7"/>
      <c r="R665">
        <v>1</v>
      </c>
      <c r="S665">
        <v>0</v>
      </c>
      <c r="T665">
        <v>1</v>
      </c>
      <c r="U665">
        <v>0</v>
      </c>
      <c r="V665">
        <v>900</v>
      </c>
      <c r="W665">
        <v>300</v>
      </c>
      <c r="X665">
        <v>122500</v>
      </c>
      <c r="Y665">
        <v>92500</v>
      </c>
      <c r="Z665" s="7">
        <v>3000000</v>
      </c>
      <c r="AA665">
        <v>2</v>
      </c>
    </row>
    <row r="666" spans="1:27" x14ac:dyDescent="0.45">
      <c r="A666">
        <v>2</v>
      </c>
      <c r="B666" s="2">
        <v>44447</v>
      </c>
      <c r="C666" s="2">
        <v>44448</v>
      </c>
      <c r="D666" s="3" t="s">
        <v>27</v>
      </c>
      <c r="E666" t="s">
        <v>183</v>
      </c>
      <c r="F666" t="s">
        <v>365</v>
      </c>
      <c r="G666">
        <v>75</v>
      </c>
      <c r="H666">
        <v>225</v>
      </c>
      <c r="I666">
        <v>3</v>
      </c>
      <c r="J666" s="7">
        <v>9086.0499999999993</v>
      </c>
      <c r="K666" s="5">
        <v>2044361.2499999998</v>
      </c>
      <c r="L666" s="4">
        <v>8974.2000000000007</v>
      </c>
      <c r="M666" s="4">
        <v>-25166.249999999673</v>
      </c>
      <c r="N666" s="6">
        <v>389.97020875000004</v>
      </c>
      <c r="O666" s="6">
        <v>-25556.220208749673</v>
      </c>
      <c r="P666" s="5">
        <v>2019195.0000000002</v>
      </c>
      <c r="Q666" s="7"/>
      <c r="R666">
        <v>1</v>
      </c>
      <c r="S666">
        <v>0</v>
      </c>
      <c r="T666">
        <v>1</v>
      </c>
      <c r="U666">
        <v>0</v>
      </c>
      <c r="V666">
        <v>900</v>
      </c>
      <c r="W666">
        <v>300</v>
      </c>
      <c r="X666">
        <v>122500</v>
      </c>
      <c r="Y666">
        <v>92500</v>
      </c>
      <c r="Z666" s="7">
        <v>3000000</v>
      </c>
      <c r="AA666">
        <v>2</v>
      </c>
    </row>
    <row r="667" spans="1:27" x14ac:dyDescent="0.45">
      <c r="A667">
        <v>3</v>
      </c>
      <c r="B667" s="2">
        <v>44447</v>
      </c>
      <c r="C667" s="2">
        <v>44448</v>
      </c>
      <c r="D667" s="3" t="s">
        <v>27</v>
      </c>
      <c r="E667" t="s">
        <v>147</v>
      </c>
      <c r="F667" t="s">
        <v>297</v>
      </c>
      <c r="G667">
        <v>125</v>
      </c>
      <c r="H667">
        <v>375</v>
      </c>
      <c r="I667">
        <v>3</v>
      </c>
      <c r="J667" s="7">
        <v>6705.4</v>
      </c>
      <c r="K667" s="5">
        <v>2514525</v>
      </c>
      <c r="L667" s="4">
        <v>6689.4833333299903</v>
      </c>
      <c r="M667" s="4">
        <v>-5968.7500012535111</v>
      </c>
      <c r="N667" s="6">
        <v>471.91392374984378</v>
      </c>
      <c r="O667" s="6">
        <v>-6440.663925003355</v>
      </c>
      <c r="P667" s="5">
        <v>2508556.2499987464</v>
      </c>
      <c r="Q667" s="7"/>
      <c r="R667">
        <v>1</v>
      </c>
      <c r="S667">
        <v>0</v>
      </c>
      <c r="T667">
        <v>1</v>
      </c>
      <c r="U667">
        <v>0</v>
      </c>
      <c r="V667">
        <v>900</v>
      </c>
      <c r="W667">
        <v>300</v>
      </c>
      <c r="X667">
        <v>122500</v>
      </c>
      <c r="Y667">
        <v>92500</v>
      </c>
      <c r="Z667" s="7">
        <v>3000000</v>
      </c>
      <c r="AA667">
        <v>2</v>
      </c>
    </row>
    <row r="668" spans="1:27" x14ac:dyDescent="0.45">
      <c r="A668">
        <v>1</v>
      </c>
      <c r="B668" s="2">
        <v>44448</v>
      </c>
      <c r="C668" s="2">
        <v>44452</v>
      </c>
      <c r="D668" s="3" t="s">
        <v>27</v>
      </c>
      <c r="E668" t="s">
        <v>32</v>
      </c>
      <c r="F668" t="s">
        <v>231</v>
      </c>
      <c r="G668">
        <v>4500</v>
      </c>
      <c r="H668">
        <v>18000</v>
      </c>
      <c r="I668">
        <v>4</v>
      </c>
      <c r="J668" s="7">
        <v>125.25</v>
      </c>
      <c r="K668" s="5">
        <v>2254500</v>
      </c>
      <c r="L668" s="4">
        <v>125.5</v>
      </c>
      <c r="M668" s="4">
        <v>4500</v>
      </c>
      <c r="N668" s="6">
        <v>429.22209999999995</v>
      </c>
      <c r="O668" s="6">
        <v>4070.7779</v>
      </c>
      <c r="P668" s="5">
        <v>2259000</v>
      </c>
      <c r="Q668" s="7"/>
      <c r="R668">
        <v>1</v>
      </c>
      <c r="S668">
        <v>0</v>
      </c>
      <c r="T668">
        <v>1</v>
      </c>
      <c r="U668">
        <v>0</v>
      </c>
      <c r="V668">
        <v>900</v>
      </c>
      <c r="W668">
        <v>300</v>
      </c>
      <c r="X668">
        <v>122500</v>
      </c>
      <c r="Y668">
        <v>92500</v>
      </c>
      <c r="Z668" s="7">
        <v>3000000</v>
      </c>
      <c r="AA668">
        <v>2</v>
      </c>
    </row>
    <row r="669" spans="1:27" x14ac:dyDescent="0.45">
      <c r="A669">
        <v>2</v>
      </c>
      <c r="B669" s="2">
        <v>44448</v>
      </c>
      <c r="C669" s="2">
        <v>44452</v>
      </c>
      <c r="D669" s="3" t="s">
        <v>27</v>
      </c>
      <c r="E669" t="s">
        <v>185</v>
      </c>
      <c r="F669" t="s">
        <v>367</v>
      </c>
      <c r="G669">
        <v>625</v>
      </c>
      <c r="H669">
        <v>2500</v>
      </c>
      <c r="I669">
        <v>4</v>
      </c>
      <c r="J669" s="7">
        <v>825.25</v>
      </c>
      <c r="K669" s="5">
        <v>2063125</v>
      </c>
      <c r="L669" s="4">
        <v>811.88750000000005</v>
      </c>
      <c r="M669" s="4">
        <v>-33406.249999999884</v>
      </c>
      <c r="N669" s="6">
        <v>392.11833124999998</v>
      </c>
      <c r="O669" s="6">
        <v>-33798.368331249883</v>
      </c>
      <c r="P669" s="5">
        <v>2029718.75</v>
      </c>
      <c r="Q669" s="7"/>
      <c r="R669">
        <v>1</v>
      </c>
      <c r="S669">
        <v>0</v>
      </c>
      <c r="T669">
        <v>2</v>
      </c>
      <c r="U669">
        <v>0</v>
      </c>
      <c r="V669">
        <v>900</v>
      </c>
      <c r="W669">
        <v>300</v>
      </c>
      <c r="X669">
        <v>122500</v>
      </c>
      <c r="Y669">
        <v>92500</v>
      </c>
      <c r="Z669" s="7">
        <v>3000000</v>
      </c>
      <c r="AA669">
        <v>2</v>
      </c>
    </row>
    <row r="670" spans="1:27" x14ac:dyDescent="0.45">
      <c r="A670">
        <v>1</v>
      </c>
      <c r="B670" s="2">
        <v>44453</v>
      </c>
      <c r="C670" s="2">
        <v>44454</v>
      </c>
      <c r="D670" s="3" t="s">
        <v>27</v>
      </c>
      <c r="E670" t="s">
        <v>47</v>
      </c>
      <c r="F670" t="s">
        <v>319</v>
      </c>
      <c r="G670">
        <v>10500</v>
      </c>
      <c r="H670">
        <v>42000</v>
      </c>
      <c r="I670">
        <v>4</v>
      </c>
      <c r="J670" s="7">
        <v>57.35</v>
      </c>
      <c r="K670" s="5">
        <v>2408700</v>
      </c>
      <c r="L670" s="4">
        <v>57.75</v>
      </c>
      <c r="M670" s="4">
        <v>16799.999999999942</v>
      </c>
      <c r="N670" s="6">
        <v>456.84532000000002</v>
      </c>
      <c r="O670" s="6">
        <v>16343.154679999941</v>
      </c>
      <c r="P670" s="5">
        <v>2425500</v>
      </c>
      <c r="Q670" s="7"/>
      <c r="R670">
        <v>1</v>
      </c>
      <c r="S670">
        <v>0</v>
      </c>
      <c r="T670">
        <v>1</v>
      </c>
      <c r="U670">
        <v>0</v>
      </c>
      <c r="V670">
        <v>900</v>
      </c>
      <c r="W670">
        <v>300</v>
      </c>
      <c r="X670">
        <v>122500</v>
      </c>
      <c r="Y670">
        <v>92500</v>
      </c>
      <c r="Z670" s="7">
        <v>3000000</v>
      </c>
      <c r="AA670">
        <v>2</v>
      </c>
    </row>
    <row r="671" spans="1:27" x14ac:dyDescent="0.45">
      <c r="A671">
        <v>2</v>
      </c>
      <c r="B671" s="2">
        <v>44453</v>
      </c>
      <c r="C671" s="2">
        <v>44454</v>
      </c>
      <c r="D671" s="3" t="s">
        <v>27</v>
      </c>
      <c r="E671" t="s">
        <v>99</v>
      </c>
      <c r="F671" t="s">
        <v>235</v>
      </c>
      <c r="G671">
        <v>550</v>
      </c>
      <c r="H671">
        <v>1650</v>
      </c>
      <c r="I671">
        <v>3</v>
      </c>
      <c r="J671" s="7">
        <v>1431.9</v>
      </c>
      <c r="K671" s="5">
        <v>2362635</v>
      </c>
      <c r="L671" s="4">
        <v>1453.3</v>
      </c>
      <c r="M671" s="4">
        <v>35309.999999999774</v>
      </c>
      <c r="N671" s="6">
        <v>451.35746799999993</v>
      </c>
      <c r="O671" s="6">
        <v>34858.642531999772</v>
      </c>
      <c r="P671" s="5">
        <v>2397945</v>
      </c>
      <c r="Q671" s="7"/>
      <c r="R671">
        <v>2</v>
      </c>
      <c r="S671">
        <v>1</v>
      </c>
      <c r="T671">
        <v>2</v>
      </c>
      <c r="U671">
        <v>0</v>
      </c>
      <c r="V671">
        <v>900</v>
      </c>
      <c r="W671">
        <v>300</v>
      </c>
      <c r="X671">
        <v>123000</v>
      </c>
      <c r="Y671">
        <v>92500</v>
      </c>
      <c r="Z671" s="7">
        <v>3000000</v>
      </c>
      <c r="AA671">
        <v>2</v>
      </c>
    </row>
    <row r="672" spans="1:27" x14ac:dyDescent="0.45">
      <c r="A672">
        <v>3</v>
      </c>
      <c r="B672" s="2">
        <v>44453</v>
      </c>
      <c r="C672" s="2">
        <v>44454</v>
      </c>
      <c r="D672" s="3" t="s">
        <v>27</v>
      </c>
      <c r="E672" t="s">
        <v>114</v>
      </c>
      <c r="F672" t="s">
        <v>266</v>
      </c>
      <c r="G672">
        <v>6100</v>
      </c>
      <c r="H672">
        <v>12200</v>
      </c>
      <c r="I672">
        <v>2</v>
      </c>
      <c r="J672" s="7">
        <v>154</v>
      </c>
      <c r="K672" s="5">
        <v>1878800</v>
      </c>
      <c r="L672" s="4">
        <v>156.15</v>
      </c>
      <c r="M672" s="4">
        <v>26230.000000000069</v>
      </c>
      <c r="N672" s="6">
        <v>368.36121800000012</v>
      </c>
      <c r="O672" s="6">
        <v>25861.638782000067</v>
      </c>
      <c r="P672" s="5">
        <v>1905030</v>
      </c>
      <c r="Q672" s="7"/>
      <c r="R672">
        <v>1</v>
      </c>
      <c r="S672">
        <v>0</v>
      </c>
      <c r="T672">
        <v>1</v>
      </c>
      <c r="U672">
        <v>0</v>
      </c>
      <c r="V672">
        <v>900</v>
      </c>
      <c r="W672">
        <v>300</v>
      </c>
      <c r="X672">
        <v>122500</v>
      </c>
      <c r="Y672">
        <v>92500</v>
      </c>
      <c r="Z672" s="7">
        <v>3000000</v>
      </c>
      <c r="AA672">
        <v>2</v>
      </c>
    </row>
    <row r="673" spans="1:27" x14ac:dyDescent="0.45">
      <c r="A673">
        <v>4</v>
      </c>
      <c r="B673" s="2">
        <v>44453</v>
      </c>
      <c r="C673" s="2">
        <v>44454</v>
      </c>
      <c r="D673" s="3" t="s">
        <v>27</v>
      </c>
      <c r="E673" t="s">
        <v>56</v>
      </c>
      <c r="F673" t="s">
        <v>212</v>
      </c>
      <c r="G673">
        <v>70000</v>
      </c>
      <c r="H673">
        <v>280000</v>
      </c>
      <c r="I673">
        <v>4</v>
      </c>
      <c r="J673" s="7">
        <v>8.6</v>
      </c>
      <c r="K673" s="5">
        <v>2408000</v>
      </c>
      <c r="L673" s="4">
        <v>8.6999999999999993</v>
      </c>
      <c r="M673" s="4">
        <v>27999.999999999902</v>
      </c>
      <c r="N673" s="6">
        <v>458.12240000000003</v>
      </c>
      <c r="O673" s="6">
        <v>27541.877599999902</v>
      </c>
      <c r="P673" s="5">
        <v>2436000</v>
      </c>
      <c r="Q673" s="7"/>
      <c r="R673">
        <v>1</v>
      </c>
      <c r="S673">
        <v>0</v>
      </c>
      <c r="T673">
        <v>2</v>
      </c>
      <c r="U673">
        <v>0</v>
      </c>
      <c r="V673">
        <v>900</v>
      </c>
      <c r="W673">
        <v>300</v>
      </c>
      <c r="X673">
        <v>122500</v>
      </c>
      <c r="Y673">
        <v>92500</v>
      </c>
      <c r="Z673" s="7">
        <v>3000000</v>
      </c>
      <c r="AA673">
        <v>2</v>
      </c>
    </row>
    <row r="674" spans="1:27" x14ac:dyDescent="0.45">
      <c r="A674">
        <v>5</v>
      </c>
      <c r="B674" s="2">
        <v>44453</v>
      </c>
      <c r="C674" s="2">
        <v>44454</v>
      </c>
      <c r="D674" s="3" t="s">
        <v>27</v>
      </c>
      <c r="E674" t="s">
        <v>167</v>
      </c>
      <c r="F674" t="s">
        <v>346</v>
      </c>
      <c r="G674">
        <v>325</v>
      </c>
      <c r="H674">
        <v>650</v>
      </c>
      <c r="I674">
        <v>2</v>
      </c>
      <c r="J674" s="7">
        <v>3727.8</v>
      </c>
      <c r="K674" s="5">
        <v>2423070</v>
      </c>
      <c r="L674" s="4">
        <v>3786.65</v>
      </c>
      <c r="M674" s="4">
        <v>38252.499999999942</v>
      </c>
      <c r="N674" s="6">
        <v>461.94970550000005</v>
      </c>
      <c r="O674" s="6">
        <v>37790.550294499939</v>
      </c>
      <c r="P674" s="5">
        <v>2461322.5</v>
      </c>
      <c r="Q674" s="7"/>
      <c r="R674">
        <v>2</v>
      </c>
      <c r="S674">
        <v>1</v>
      </c>
      <c r="T674">
        <v>1</v>
      </c>
      <c r="U674">
        <v>0</v>
      </c>
      <c r="V674">
        <v>900</v>
      </c>
      <c r="W674">
        <v>300</v>
      </c>
      <c r="X674">
        <v>123000</v>
      </c>
      <c r="Y674">
        <v>92500</v>
      </c>
      <c r="Z674" s="7">
        <v>3000000</v>
      </c>
      <c r="AA674">
        <v>2</v>
      </c>
    </row>
    <row r="675" spans="1:27" x14ac:dyDescent="0.45">
      <c r="A675">
        <v>6</v>
      </c>
      <c r="B675" s="2">
        <v>44453</v>
      </c>
      <c r="C675" s="2">
        <v>44454</v>
      </c>
      <c r="D675" s="3" t="s">
        <v>27</v>
      </c>
      <c r="E675" t="s">
        <v>75</v>
      </c>
      <c r="F675" t="s">
        <v>252</v>
      </c>
      <c r="G675">
        <v>3500</v>
      </c>
      <c r="H675">
        <v>10500</v>
      </c>
      <c r="I675">
        <v>3</v>
      </c>
      <c r="J675" s="7">
        <v>222.4</v>
      </c>
      <c r="K675" s="5">
        <v>2335200</v>
      </c>
      <c r="L675" s="4">
        <v>222.2</v>
      </c>
      <c r="M675" s="4">
        <v>-2100.0000000001792</v>
      </c>
      <c r="N675" s="6">
        <v>442.05418000000003</v>
      </c>
      <c r="O675" s="6">
        <v>-2542.0541800001793</v>
      </c>
      <c r="P675" s="5">
        <v>2333100</v>
      </c>
      <c r="Q675" s="7"/>
      <c r="R675">
        <v>1</v>
      </c>
      <c r="S675">
        <v>0</v>
      </c>
      <c r="T675">
        <v>1</v>
      </c>
      <c r="U675">
        <v>0</v>
      </c>
      <c r="V675">
        <v>900</v>
      </c>
      <c r="W675">
        <v>300</v>
      </c>
      <c r="X675">
        <v>122500</v>
      </c>
      <c r="Y675">
        <v>92500</v>
      </c>
      <c r="Z675" s="7">
        <v>3000000</v>
      </c>
      <c r="AA675">
        <v>2</v>
      </c>
    </row>
    <row r="676" spans="1:27" x14ac:dyDescent="0.45">
      <c r="A676">
        <v>7</v>
      </c>
      <c r="B676" s="2">
        <v>44453</v>
      </c>
      <c r="C676" s="2">
        <v>44454</v>
      </c>
      <c r="D676" s="3" t="s">
        <v>27</v>
      </c>
      <c r="E676" t="s">
        <v>147</v>
      </c>
      <c r="F676" t="s">
        <v>297</v>
      </c>
      <c r="G676">
        <v>125</v>
      </c>
      <c r="H676">
        <v>375</v>
      </c>
      <c r="I676">
        <v>3</v>
      </c>
      <c r="J676" s="7">
        <v>6849.3</v>
      </c>
      <c r="K676" s="5">
        <v>2568487.5</v>
      </c>
      <c r="L676" s="4">
        <v>6625.4833333299903</v>
      </c>
      <c r="M676" s="4">
        <v>-83931.25000125372</v>
      </c>
      <c r="N676" s="6">
        <v>471.3302512498438</v>
      </c>
      <c r="O676" s="6">
        <v>-84402.580252503569</v>
      </c>
      <c r="P676" s="5">
        <v>2484556.2499987464</v>
      </c>
      <c r="Q676" s="7"/>
      <c r="R676">
        <v>1</v>
      </c>
      <c r="S676">
        <v>0</v>
      </c>
      <c r="T676">
        <v>2</v>
      </c>
      <c r="U676">
        <v>0</v>
      </c>
      <c r="V676">
        <v>900</v>
      </c>
      <c r="W676">
        <v>300</v>
      </c>
      <c r="X676">
        <v>122500</v>
      </c>
      <c r="Y676">
        <v>92500</v>
      </c>
      <c r="Z676" s="7">
        <v>3000000</v>
      </c>
      <c r="AA676">
        <v>2</v>
      </c>
    </row>
    <row r="677" spans="1:27" x14ac:dyDescent="0.45">
      <c r="A677">
        <v>8</v>
      </c>
      <c r="B677" s="2">
        <v>44453</v>
      </c>
      <c r="C677" s="2">
        <v>44454</v>
      </c>
      <c r="D677" s="3" t="s">
        <v>27</v>
      </c>
      <c r="E677" t="s">
        <v>94</v>
      </c>
      <c r="F677" t="s">
        <v>237</v>
      </c>
      <c r="G677">
        <v>1500</v>
      </c>
      <c r="H677">
        <v>4500</v>
      </c>
      <c r="I677">
        <v>3</v>
      </c>
      <c r="J677" s="7">
        <v>513.6</v>
      </c>
      <c r="K677" s="5">
        <v>2311200</v>
      </c>
      <c r="L677" s="4">
        <v>516.20000000000005</v>
      </c>
      <c r="M677" s="4">
        <v>11700.000000000102</v>
      </c>
      <c r="N677" s="6">
        <v>439.71286000000003</v>
      </c>
      <c r="O677" s="6">
        <v>11260.287140000102</v>
      </c>
      <c r="P677" s="5">
        <v>2322900</v>
      </c>
      <c r="Q677" s="7"/>
      <c r="R677">
        <v>2</v>
      </c>
      <c r="S677">
        <v>1</v>
      </c>
      <c r="T677">
        <v>1</v>
      </c>
      <c r="U677">
        <v>0</v>
      </c>
      <c r="V677">
        <v>900</v>
      </c>
      <c r="W677">
        <v>300</v>
      </c>
      <c r="X677">
        <v>123000</v>
      </c>
      <c r="Y677">
        <v>92500</v>
      </c>
      <c r="Z677" s="7">
        <v>3000000</v>
      </c>
      <c r="AA677">
        <v>2</v>
      </c>
    </row>
    <row r="678" spans="1:27" x14ac:dyDescent="0.45">
      <c r="A678">
        <v>9</v>
      </c>
      <c r="B678" s="2">
        <v>44453</v>
      </c>
      <c r="C678" s="2">
        <v>44454</v>
      </c>
      <c r="D678" s="3" t="s">
        <v>27</v>
      </c>
      <c r="E678" t="s">
        <v>41</v>
      </c>
      <c r="F678" t="s">
        <v>249</v>
      </c>
      <c r="G678">
        <v>3000</v>
      </c>
      <c r="H678">
        <v>9000</v>
      </c>
      <c r="I678">
        <v>3</v>
      </c>
      <c r="J678" s="7">
        <v>245.65</v>
      </c>
      <c r="K678" s="5">
        <v>2210850</v>
      </c>
      <c r="L678" s="4">
        <v>294</v>
      </c>
      <c r="M678" s="4">
        <v>435149.99999999994</v>
      </c>
      <c r="N678" s="6">
        <v>475.49551000000002</v>
      </c>
      <c r="O678" s="6">
        <v>434674.50448999996</v>
      </c>
      <c r="P678" s="5">
        <v>2646000</v>
      </c>
      <c r="Q678" s="7"/>
      <c r="R678">
        <v>2</v>
      </c>
      <c r="S678">
        <v>1</v>
      </c>
      <c r="T678">
        <v>2</v>
      </c>
      <c r="U678">
        <v>0</v>
      </c>
      <c r="V678">
        <v>900</v>
      </c>
      <c r="W678">
        <v>300</v>
      </c>
      <c r="X678">
        <v>123000</v>
      </c>
      <c r="Y678">
        <v>92500</v>
      </c>
      <c r="Z678" s="7">
        <v>3000000</v>
      </c>
      <c r="AA678">
        <v>2</v>
      </c>
    </row>
    <row r="679" spans="1:27" x14ac:dyDescent="0.45">
      <c r="A679">
        <v>1</v>
      </c>
      <c r="B679" s="2">
        <v>44454</v>
      </c>
      <c r="C679" s="2">
        <v>44455</v>
      </c>
      <c r="D679" s="3" t="s">
        <v>27</v>
      </c>
      <c r="E679" t="s">
        <v>61</v>
      </c>
      <c r="F679" t="s">
        <v>245</v>
      </c>
      <c r="G679">
        <v>1851</v>
      </c>
      <c r="H679">
        <v>3702</v>
      </c>
      <c r="I679">
        <v>2</v>
      </c>
      <c r="J679" s="7">
        <v>721.1</v>
      </c>
      <c r="K679" s="5">
        <v>2669512.2000000002</v>
      </c>
      <c r="L679" s="4">
        <v>721.5</v>
      </c>
      <c r="M679" s="4">
        <v>1480.7999999999158</v>
      </c>
      <c r="N679" s="6">
        <v>499.06597192000004</v>
      </c>
      <c r="O679" s="6">
        <v>981.73402807991579</v>
      </c>
      <c r="P679" s="5">
        <v>2670993</v>
      </c>
      <c r="Q679" s="7"/>
      <c r="R679">
        <v>1</v>
      </c>
      <c r="S679">
        <v>0</v>
      </c>
      <c r="T679">
        <v>1</v>
      </c>
      <c r="U679">
        <v>0</v>
      </c>
      <c r="V679">
        <v>900</v>
      </c>
      <c r="W679">
        <v>300</v>
      </c>
      <c r="X679">
        <v>122500</v>
      </c>
      <c r="Y679">
        <v>92500</v>
      </c>
      <c r="Z679" s="7">
        <v>3000000</v>
      </c>
      <c r="AA679">
        <v>2</v>
      </c>
    </row>
    <row r="680" spans="1:27" x14ac:dyDescent="0.45">
      <c r="A680">
        <v>2</v>
      </c>
      <c r="B680" s="2">
        <v>44454</v>
      </c>
      <c r="C680" s="2">
        <v>44455</v>
      </c>
      <c r="D680" s="3" t="s">
        <v>27</v>
      </c>
      <c r="E680" t="s">
        <v>176</v>
      </c>
      <c r="F680" t="s">
        <v>356</v>
      </c>
      <c r="G680">
        <v>200</v>
      </c>
      <c r="H680">
        <v>800</v>
      </c>
      <c r="I680">
        <v>4</v>
      </c>
      <c r="J680" s="7">
        <v>3203.45</v>
      </c>
      <c r="K680" s="5">
        <v>2562760</v>
      </c>
      <c r="L680" s="4">
        <v>3181</v>
      </c>
      <c r="M680" s="4">
        <v>-17959.999999999854</v>
      </c>
      <c r="N680" s="6">
        <v>478.58117600000003</v>
      </c>
      <c r="O680" s="6">
        <v>-18438.581175999854</v>
      </c>
      <c r="P680" s="5">
        <v>2544800</v>
      </c>
      <c r="Q680" s="7"/>
      <c r="R680">
        <v>3</v>
      </c>
      <c r="S680">
        <v>2</v>
      </c>
      <c r="T680">
        <v>2</v>
      </c>
      <c r="U680">
        <v>0</v>
      </c>
      <c r="V680">
        <v>900</v>
      </c>
      <c r="W680">
        <v>300</v>
      </c>
      <c r="X680">
        <v>124000</v>
      </c>
      <c r="Y680">
        <v>92500</v>
      </c>
      <c r="Z680" s="7">
        <v>3000000</v>
      </c>
      <c r="AA680">
        <v>2</v>
      </c>
    </row>
    <row r="681" spans="1:27" x14ac:dyDescent="0.45">
      <c r="A681">
        <v>3</v>
      </c>
      <c r="B681" s="2">
        <v>44454</v>
      </c>
      <c r="C681" s="2">
        <v>44455</v>
      </c>
      <c r="D681" s="3" t="s">
        <v>27</v>
      </c>
      <c r="E681" t="s">
        <v>109</v>
      </c>
      <c r="F681" t="s">
        <v>210</v>
      </c>
      <c r="G681">
        <v>400</v>
      </c>
      <c r="H681">
        <v>400</v>
      </c>
      <c r="I681">
        <v>1</v>
      </c>
      <c r="J681" s="7">
        <v>4133.3999999999996</v>
      </c>
      <c r="K681" s="5">
        <v>1653359.9999999998</v>
      </c>
      <c r="L681" s="4">
        <v>4170.1000000000004</v>
      </c>
      <c r="M681" s="4">
        <v>14680.000000000291</v>
      </c>
      <c r="N681" s="6">
        <v>328.77764000000002</v>
      </c>
      <c r="O681" s="6">
        <v>14351.222360000291</v>
      </c>
      <c r="P681" s="5">
        <v>1668040.0000000002</v>
      </c>
      <c r="Q681" s="7"/>
      <c r="R681">
        <v>1</v>
      </c>
      <c r="S681">
        <v>0</v>
      </c>
      <c r="T681">
        <v>2</v>
      </c>
      <c r="U681">
        <v>0</v>
      </c>
      <c r="V681">
        <v>900</v>
      </c>
      <c r="W681">
        <v>300</v>
      </c>
      <c r="X681">
        <v>122500</v>
      </c>
      <c r="Y681">
        <v>92500</v>
      </c>
      <c r="Z681" s="7">
        <v>3000000</v>
      </c>
      <c r="AA681">
        <v>2</v>
      </c>
    </row>
    <row r="682" spans="1:27" x14ac:dyDescent="0.45">
      <c r="A682">
        <v>4</v>
      </c>
      <c r="B682" s="2">
        <v>44454</v>
      </c>
      <c r="C682" s="2">
        <v>44455</v>
      </c>
      <c r="D682" s="3" t="s">
        <v>27</v>
      </c>
      <c r="E682" t="s">
        <v>141</v>
      </c>
      <c r="F682" t="s">
        <v>323</v>
      </c>
      <c r="G682">
        <v>5700</v>
      </c>
      <c r="H682">
        <v>17100</v>
      </c>
      <c r="I682">
        <v>3</v>
      </c>
      <c r="J682" s="7">
        <v>122.25</v>
      </c>
      <c r="K682" s="5">
        <v>2090475</v>
      </c>
      <c r="L682" s="4">
        <v>124.1</v>
      </c>
      <c r="M682" s="4">
        <v>31634.999999999902</v>
      </c>
      <c r="N682" s="6">
        <v>404.85009100000002</v>
      </c>
      <c r="O682" s="6">
        <v>31230.149908999902</v>
      </c>
      <c r="P682" s="5">
        <v>2122110</v>
      </c>
      <c r="Q682" s="7"/>
      <c r="R682">
        <v>1</v>
      </c>
      <c r="S682">
        <v>0</v>
      </c>
      <c r="T682">
        <v>1</v>
      </c>
      <c r="U682">
        <v>0</v>
      </c>
      <c r="V682">
        <v>900</v>
      </c>
      <c r="W682">
        <v>300</v>
      </c>
      <c r="X682">
        <v>122500</v>
      </c>
      <c r="Y682">
        <v>92500</v>
      </c>
      <c r="Z682" s="7">
        <v>3000000</v>
      </c>
      <c r="AA682">
        <v>2</v>
      </c>
    </row>
    <row r="683" spans="1:27" x14ac:dyDescent="0.45">
      <c r="A683">
        <v>5</v>
      </c>
      <c r="B683" s="2">
        <v>44454</v>
      </c>
      <c r="C683" s="2">
        <v>44455</v>
      </c>
      <c r="D683" s="3" t="s">
        <v>27</v>
      </c>
      <c r="E683" t="s">
        <v>129</v>
      </c>
      <c r="F683" t="s">
        <v>293</v>
      </c>
      <c r="G683">
        <v>7700</v>
      </c>
      <c r="H683">
        <v>15400</v>
      </c>
      <c r="I683">
        <v>2</v>
      </c>
      <c r="J683" s="7">
        <v>129.55000000000001</v>
      </c>
      <c r="K683" s="5">
        <v>1995070.0000000002</v>
      </c>
      <c r="L683" s="4">
        <v>130.25</v>
      </c>
      <c r="M683" s="4">
        <v>10779.999999999825</v>
      </c>
      <c r="N683" s="6">
        <v>386.10903200000007</v>
      </c>
      <c r="O683" s="6">
        <v>10393.890967999825</v>
      </c>
      <c r="P683" s="5">
        <v>2005850</v>
      </c>
      <c r="Q683" s="7"/>
      <c r="R683">
        <v>2</v>
      </c>
      <c r="S683">
        <v>1</v>
      </c>
      <c r="T683">
        <v>1</v>
      </c>
      <c r="U683">
        <v>0</v>
      </c>
      <c r="V683">
        <v>900</v>
      </c>
      <c r="W683">
        <v>300</v>
      </c>
      <c r="X683">
        <v>123000</v>
      </c>
      <c r="Y683">
        <v>92500</v>
      </c>
      <c r="Z683" s="7">
        <v>3000000</v>
      </c>
      <c r="AA683">
        <v>2</v>
      </c>
    </row>
    <row r="684" spans="1:27" x14ac:dyDescent="0.45">
      <c r="A684">
        <v>6</v>
      </c>
      <c r="B684" s="2">
        <v>44454</v>
      </c>
      <c r="C684" s="2">
        <v>44455</v>
      </c>
      <c r="D684" s="3" t="s">
        <v>27</v>
      </c>
      <c r="E684" t="s">
        <v>88</v>
      </c>
      <c r="F684" t="s">
        <v>320</v>
      </c>
      <c r="G684">
        <v>6000</v>
      </c>
      <c r="H684">
        <v>12000</v>
      </c>
      <c r="I684">
        <v>2</v>
      </c>
      <c r="J684" s="7">
        <v>160.25</v>
      </c>
      <c r="K684" s="5">
        <v>1923000</v>
      </c>
      <c r="L684" s="4">
        <v>157.80000000000001</v>
      </c>
      <c r="M684" s="4">
        <v>-29399.999999999862</v>
      </c>
      <c r="N684" s="6">
        <v>368.90836000000002</v>
      </c>
      <c r="O684" s="6">
        <v>-29768.908359999863</v>
      </c>
      <c r="P684" s="5">
        <v>1893600.0000000002</v>
      </c>
      <c r="Q684" s="7"/>
      <c r="R684">
        <v>1</v>
      </c>
      <c r="S684">
        <v>0</v>
      </c>
      <c r="T684">
        <v>2</v>
      </c>
      <c r="U684">
        <v>0</v>
      </c>
      <c r="V684">
        <v>900</v>
      </c>
      <c r="W684">
        <v>300</v>
      </c>
      <c r="X684">
        <v>122500</v>
      </c>
      <c r="Y684">
        <v>92500</v>
      </c>
      <c r="Z684" s="7">
        <v>3000000</v>
      </c>
      <c r="AA684">
        <v>2</v>
      </c>
    </row>
    <row r="685" spans="1:27" x14ac:dyDescent="0.45">
      <c r="A685">
        <v>7</v>
      </c>
      <c r="B685" s="2">
        <v>44454</v>
      </c>
      <c r="C685" s="2">
        <v>44455</v>
      </c>
      <c r="D685" s="3" t="s">
        <v>27</v>
      </c>
      <c r="E685" t="s">
        <v>76</v>
      </c>
      <c r="F685" t="s">
        <v>326</v>
      </c>
      <c r="G685">
        <v>125</v>
      </c>
      <c r="H685">
        <v>250</v>
      </c>
      <c r="I685">
        <v>2</v>
      </c>
      <c r="J685" s="7">
        <v>11196.45</v>
      </c>
      <c r="K685" s="5">
        <v>2799112.5</v>
      </c>
      <c r="L685" s="4">
        <v>11164.7</v>
      </c>
      <c r="M685" s="4">
        <v>-7937.5</v>
      </c>
      <c r="N685" s="6">
        <v>519.82082249999996</v>
      </c>
      <c r="O685" s="6">
        <v>-8457.3208224999998</v>
      </c>
      <c r="P685" s="5">
        <v>2791175</v>
      </c>
      <c r="Q685" s="7"/>
      <c r="R685">
        <v>1</v>
      </c>
      <c r="S685">
        <v>0</v>
      </c>
      <c r="T685">
        <v>1</v>
      </c>
      <c r="U685">
        <v>0</v>
      </c>
      <c r="V685">
        <v>900</v>
      </c>
      <c r="W685">
        <v>300</v>
      </c>
      <c r="X685">
        <v>122500</v>
      </c>
      <c r="Y685">
        <v>92500</v>
      </c>
      <c r="Z685" s="7">
        <v>3000000</v>
      </c>
      <c r="AA685">
        <v>2</v>
      </c>
    </row>
    <row r="686" spans="1:27" x14ac:dyDescent="0.45">
      <c r="A686">
        <v>8</v>
      </c>
      <c r="B686" s="2">
        <v>44454</v>
      </c>
      <c r="C686" s="2">
        <v>44455</v>
      </c>
      <c r="D686" s="3" t="s">
        <v>27</v>
      </c>
      <c r="E686" t="s">
        <v>180</v>
      </c>
      <c r="F686" t="s">
        <v>360</v>
      </c>
      <c r="G686">
        <v>675</v>
      </c>
      <c r="H686">
        <v>3375</v>
      </c>
      <c r="I686">
        <v>5</v>
      </c>
      <c r="J686" s="7">
        <v>637.54999999999995</v>
      </c>
      <c r="K686" s="5">
        <v>2151731.25</v>
      </c>
      <c r="L686" s="4">
        <v>617.09</v>
      </c>
      <c r="M686" s="4">
        <v>-69052.499999999738</v>
      </c>
      <c r="N686" s="6">
        <v>402.66898600000002</v>
      </c>
      <c r="O686" s="6">
        <v>-69455.168985999742</v>
      </c>
      <c r="P686" s="5">
        <v>2082678.75</v>
      </c>
      <c r="Q686" s="7"/>
      <c r="R686">
        <v>2</v>
      </c>
      <c r="S686">
        <v>1</v>
      </c>
      <c r="T686">
        <v>2</v>
      </c>
      <c r="U686">
        <v>0</v>
      </c>
      <c r="V686">
        <v>900</v>
      </c>
      <c r="W686">
        <v>300</v>
      </c>
      <c r="X686">
        <v>123000</v>
      </c>
      <c r="Y686">
        <v>92500</v>
      </c>
      <c r="Z686" s="7">
        <v>3000000</v>
      </c>
      <c r="AA686">
        <v>2</v>
      </c>
    </row>
    <row r="687" spans="1:27" x14ac:dyDescent="0.45">
      <c r="A687">
        <v>9</v>
      </c>
      <c r="B687" s="2">
        <v>44454</v>
      </c>
      <c r="C687" s="2">
        <v>44455</v>
      </c>
      <c r="D687" s="3" t="s">
        <v>27</v>
      </c>
      <c r="E687" t="s">
        <v>77</v>
      </c>
      <c r="F687" t="s">
        <v>281</v>
      </c>
      <c r="G687">
        <v>6750</v>
      </c>
      <c r="H687">
        <v>13500</v>
      </c>
      <c r="I687">
        <v>2</v>
      </c>
      <c r="J687" s="7">
        <v>141.44999999999999</v>
      </c>
      <c r="K687" s="5">
        <v>1909574.9999999998</v>
      </c>
      <c r="L687" s="4">
        <v>139.19999999999999</v>
      </c>
      <c r="M687" s="4">
        <v>-30375</v>
      </c>
      <c r="N687" s="6">
        <v>366.51536499999997</v>
      </c>
      <c r="O687" s="6">
        <v>-30741.515364999999</v>
      </c>
      <c r="P687" s="5">
        <v>1879199.9999999998</v>
      </c>
      <c r="Q687" s="7"/>
      <c r="R687">
        <v>1</v>
      </c>
      <c r="S687">
        <v>0</v>
      </c>
      <c r="T687">
        <v>2</v>
      </c>
      <c r="U687">
        <v>0</v>
      </c>
      <c r="V687">
        <v>900</v>
      </c>
      <c r="W687">
        <v>300</v>
      </c>
      <c r="X687">
        <v>122500</v>
      </c>
      <c r="Y687">
        <v>92500</v>
      </c>
      <c r="Z687" s="7">
        <v>3000000</v>
      </c>
      <c r="AA687">
        <v>2</v>
      </c>
    </row>
    <row r="688" spans="1:27" x14ac:dyDescent="0.45">
      <c r="A688">
        <v>1</v>
      </c>
      <c r="B688" s="2">
        <v>44455</v>
      </c>
      <c r="C688" s="2">
        <v>44456</v>
      </c>
      <c r="D688" s="3" t="s">
        <v>27</v>
      </c>
      <c r="E688" t="s">
        <v>59</v>
      </c>
      <c r="F688" t="s">
        <v>228</v>
      </c>
      <c r="G688">
        <v>11700</v>
      </c>
      <c r="H688">
        <v>23400</v>
      </c>
      <c r="I688">
        <v>2</v>
      </c>
      <c r="J688" s="7">
        <v>84.4</v>
      </c>
      <c r="K688" s="5">
        <v>1974960.0000000002</v>
      </c>
      <c r="L688" s="4">
        <v>84.75</v>
      </c>
      <c r="M688" s="4">
        <v>8189.9999999998672</v>
      </c>
      <c r="N688" s="6">
        <v>382.38370600000007</v>
      </c>
      <c r="O688" s="6">
        <v>7807.6162939998667</v>
      </c>
      <c r="P688" s="5">
        <v>1983150</v>
      </c>
      <c r="Q688" s="7"/>
      <c r="R688">
        <v>2</v>
      </c>
      <c r="S688">
        <v>1</v>
      </c>
      <c r="T688">
        <v>1</v>
      </c>
      <c r="U688">
        <v>0</v>
      </c>
      <c r="V688">
        <v>900</v>
      </c>
      <c r="W688">
        <v>300</v>
      </c>
      <c r="X688">
        <v>123000</v>
      </c>
      <c r="Y688">
        <v>92500</v>
      </c>
      <c r="Z688" s="7">
        <v>3000000</v>
      </c>
      <c r="AA688">
        <v>2</v>
      </c>
    </row>
    <row r="689" spans="1:27" x14ac:dyDescent="0.45">
      <c r="A689">
        <v>2</v>
      </c>
      <c r="B689" s="2">
        <v>44455</v>
      </c>
      <c r="C689" s="2">
        <v>44456</v>
      </c>
      <c r="D689" s="3" t="s">
        <v>27</v>
      </c>
      <c r="E689" t="s">
        <v>62</v>
      </c>
      <c r="F689" t="s">
        <v>254</v>
      </c>
      <c r="G689">
        <v>2300</v>
      </c>
      <c r="H689">
        <v>6900</v>
      </c>
      <c r="I689">
        <v>3</v>
      </c>
      <c r="J689" s="7">
        <v>375.48333332999999</v>
      </c>
      <c r="K689" s="5">
        <v>2590834.9999770001</v>
      </c>
      <c r="L689" s="4">
        <v>386.05</v>
      </c>
      <c r="M689" s="4">
        <v>72910.000023000117</v>
      </c>
      <c r="N689" s="6">
        <v>494.65386799897419</v>
      </c>
      <c r="O689" s="6">
        <v>72415.346155001142</v>
      </c>
      <c r="P689" s="5">
        <v>2663745</v>
      </c>
      <c r="Q689" s="7"/>
      <c r="R689">
        <v>3</v>
      </c>
      <c r="S689">
        <v>2</v>
      </c>
      <c r="T689">
        <v>1</v>
      </c>
      <c r="U689">
        <v>0</v>
      </c>
      <c r="V689">
        <v>900</v>
      </c>
      <c r="W689">
        <v>300</v>
      </c>
      <c r="X689">
        <v>124000</v>
      </c>
      <c r="Y689">
        <v>92500</v>
      </c>
      <c r="Z689" s="7">
        <v>3000000</v>
      </c>
      <c r="AA689">
        <v>2</v>
      </c>
    </row>
    <row r="690" spans="1:27" x14ac:dyDescent="0.45">
      <c r="A690">
        <v>3</v>
      </c>
      <c r="B690" s="2">
        <v>44455</v>
      </c>
      <c r="C690" s="2">
        <v>44456</v>
      </c>
      <c r="D690" s="3" t="s">
        <v>27</v>
      </c>
      <c r="E690" t="s">
        <v>65</v>
      </c>
      <c r="F690" t="s">
        <v>244</v>
      </c>
      <c r="G690">
        <v>50</v>
      </c>
      <c r="H690">
        <v>150</v>
      </c>
      <c r="I690">
        <v>3</v>
      </c>
      <c r="J690" s="7">
        <v>15193.15</v>
      </c>
      <c r="K690" s="5">
        <v>2278972.5</v>
      </c>
      <c r="L690" s="4">
        <v>15295.883333330001</v>
      </c>
      <c r="M690" s="4">
        <v>15409.999999500178</v>
      </c>
      <c r="N690" s="6">
        <v>434.72223299993772</v>
      </c>
      <c r="O690" s="6">
        <v>14975.27776650024</v>
      </c>
      <c r="P690" s="5">
        <v>2294382.4999995003</v>
      </c>
      <c r="Q690" s="7"/>
      <c r="R690">
        <v>2</v>
      </c>
      <c r="S690">
        <v>1</v>
      </c>
      <c r="T690">
        <v>2</v>
      </c>
      <c r="U690">
        <v>0</v>
      </c>
      <c r="V690">
        <v>900</v>
      </c>
      <c r="W690">
        <v>300</v>
      </c>
      <c r="X690">
        <v>123000</v>
      </c>
      <c r="Y690">
        <v>92500</v>
      </c>
      <c r="Z690" s="7">
        <v>3000000</v>
      </c>
      <c r="AA690">
        <v>2</v>
      </c>
    </row>
    <row r="691" spans="1:27" x14ac:dyDescent="0.45">
      <c r="A691">
        <v>4</v>
      </c>
      <c r="B691" s="2">
        <v>44455</v>
      </c>
      <c r="C691" s="2">
        <v>44456</v>
      </c>
      <c r="D691" s="3" t="s">
        <v>27</v>
      </c>
      <c r="E691" t="s">
        <v>181</v>
      </c>
      <c r="F691" t="s">
        <v>362</v>
      </c>
      <c r="G691">
        <v>475</v>
      </c>
      <c r="H691">
        <v>1425</v>
      </c>
      <c r="I691">
        <v>3</v>
      </c>
      <c r="J691" s="7">
        <v>1461</v>
      </c>
      <c r="K691" s="5">
        <v>2081925</v>
      </c>
      <c r="L691" s="4">
        <v>1437.71666667</v>
      </c>
      <c r="M691" s="4">
        <v>-33178.749995250007</v>
      </c>
      <c r="N691" s="6">
        <v>395.32763775059186</v>
      </c>
      <c r="O691" s="6">
        <v>-33574.077633000597</v>
      </c>
      <c r="P691" s="5">
        <v>2048746.25000475</v>
      </c>
      <c r="Q691" s="7"/>
      <c r="R691">
        <v>1</v>
      </c>
      <c r="S691">
        <v>0</v>
      </c>
      <c r="T691">
        <v>2</v>
      </c>
      <c r="U691">
        <v>0</v>
      </c>
      <c r="V691">
        <v>900</v>
      </c>
      <c r="W691">
        <v>300</v>
      </c>
      <c r="X691">
        <v>122500</v>
      </c>
      <c r="Y691">
        <v>92500</v>
      </c>
      <c r="Z691" s="7">
        <v>3000000</v>
      </c>
      <c r="AA691">
        <v>2</v>
      </c>
    </row>
    <row r="692" spans="1:27" x14ac:dyDescent="0.45">
      <c r="A692">
        <v>5</v>
      </c>
      <c r="B692" s="2">
        <v>44455</v>
      </c>
      <c r="C692" s="2">
        <v>44456</v>
      </c>
      <c r="D692" s="3" t="s">
        <v>27</v>
      </c>
      <c r="E692" t="s">
        <v>58</v>
      </c>
      <c r="F692" t="s">
        <v>270</v>
      </c>
      <c r="G692">
        <v>900</v>
      </c>
      <c r="H692">
        <v>1800</v>
      </c>
      <c r="I692">
        <v>2</v>
      </c>
      <c r="J692" s="7">
        <v>1141.75</v>
      </c>
      <c r="K692" s="5">
        <v>2055150</v>
      </c>
      <c r="L692" s="4">
        <v>1129.5999999999999</v>
      </c>
      <c r="M692" s="4">
        <v>-21870.000000000164</v>
      </c>
      <c r="N692" s="6">
        <v>392.20637799999997</v>
      </c>
      <c r="O692" s="6">
        <v>-22262.206378000163</v>
      </c>
      <c r="P692" s="5">
        <v>2033279.9999999998</v>
      </c>
      <c r="Q692" s="7"/>
      <c r="R692">
        <v>1</v>
      </c>
      <c r="S692">
        <v>0</v>
      </c>
      <c r="T692">
        <v>1</v>
      </c>
      <c r="U692">
        <v>0</v>
      </c>
      <c r="V692">
        <v>900</v>
      </c>
      <c r="W692">
        <v>300</v>
      </c>
      <c r="X692">
        <v>122500</v>
      </c>
      <c r="Y692">
        <v>92500</v>
      </c>
      <c r="Z692" s="7">
        <v>3000000</v>
      </c>
      <c r="AA692">
        <v>2</v>
      </c>
    </row>
    <row r="693" spans="1:27" x14ac:dyDescent="0.45">
      <c r="A693">
        <v>6</v>
      </c>
      <c r="B693" s="2">
        <v>44455</v>
      </c>
      <c r="C693" s="2">
        <v>44456</v>
      </c>
      <c r="D693" s="3" t="s">
        <v>27</v>
      </c>
      <c r="E693" t="s">
        <v>156</v>
      </c>
      <c r="F693" t="s">
        <v>335</v>
      </c>
      <c r="G693">
        <v>2800</v>
      </c>
      <c r="H693">
        <v>8400</v>
      </c>
      <c r="I693">
        <v>3</v>
      </c>
      <c r="J693" s="7">
        <v>273.25</v>
      </c>
      <c r="K693" s="5">
        <v>2295300</v>
      </c>
      <c r="L693" s="4">
        <v>269.28333333</v>
      </c>
      <c r="M693" s="4">
        <v>-33320.000027999959</v>
      </c>
      <c r="N693" s="6">
        <v>431.41308799651131</v>
      </c>
      <c r="O693" s="6">
        <v>-33751.413115996467</v>
      </c>
      <c r="P693" s="5">
        <v>2261979.9999720003</v>
      </c>
      <c r="Q693" s="7"/>
      <c r="R693">
        <v>1</v>
      </c>
      <c r="S693">
        <v>0</v>
      </c>
      <c r="T693">
        <v>1</v>
      </c>
      <c r="U693">
        <v>0</v>
      </c>
      <c r="V693">
        <v>900</v>
      </c>
      <c r="W693">
        <v>300</v>
      </c>
      <c r="X693">
        <v>122500</v>
      </c>
      <c r="Y693">
        <v>92500</v>
      </c>
      <c r="Z693" s="7">
        <v>3000000</v>
      </c>
      <c r="AA693">
        <v>2</v>
      </c>
    </row>
    <row r="694" spans="1:27" x14ac:dyDescent="0.45">
      <c r="A694">
        <v>7</v>
      </c>
      <c r="B694" s="2">
        <v>44455</v>
      </c>
      <c r="C694" s="2">
        <v>44456</v>
      </c>
      <c r="D694" s="3" t="s">
        <v>27</v>
      </c>
      <c r="E694" t="s">
        <v>149</v>
      </c>
      <c r="F694" t="s">
        <v>333</v>
      </c>
      <c r="G694">
        <v>3200</v>
      </c>
      <c r="H694">
        <v>9600</v>
      </c>
      <c r="I694">
        <v>3</v>
      </c>
      <c r="J694" s="7">
        <v>231</v>
      </c>
      <c r="K694" s="5">
        <v>2217600</v>
      </c>
      <c r="L694" s="4">
        <v>233.78333332999901</v>
      </c>
      <c r="M694" s="4">
        <v>26719.999967990498</v>
      </c>
      <c r="N694" s="6">
        <v>425.74723199601158</v>
      </c>
      <c r="O694" s="6">
        <v>26294.252735994487</v>
      </c>
      <c r="P694" s="5">
        <v>2244319.9999679904</v>
      </c>
      <c r="Q694" s="7"/>
      <c r="R694">
        <v>1</v>
      </c>
      <c r="S694">
        <v>0</v>
      </c>
      <c r="T694">
        <v>1</v>
      </c>
      <c r="U694">
        <v>0</v>
      </c>
      <c r="V694">
        <v>900</v>
      </c>
      <c r="W694">
        <v>300</v>
      </c>
      <c r="X694">
        <v>122500</v>
      </c>
      <c r="Y694">
        <v>92500</v>
      </c>
      <c r="Z694" s="7">
        <v>3000000</v>
      </c>
      <c r="AA694">
        <v>2</v>
      </c>
    </row>
    <row r="695" spans="1:27" x14ac:dyDescent="0.45">
      <c r="A695">
        <v>8</v>
      </c>
      <c r="B695" s="2">
        <v>44455</v>
      </c>
      <c r="C695" s="2">
        <v>44456</v>
      </c>
      <c r="D695" s="3" t="s">
        <v>27</v>
      </c>
      <c r="E695" t="s">
        <v>38</v>
      </c>
      <c r="F695" t="s">
        <v>363</v>
      </c>
      <c r="G695">
        <v>350</v>
      </c>
      <c r="H695">
        <v>1400</v>
      </c>
      <c r="I695">
        <v>4</v>
      </c>
      <c r="J695" s="7">
        <v>1673.1</v>
      </c>
      <c r="K695" s="5">
        <v>2342340</v>
      </c>
      <c r="L695" s="4">
        <v>1643.65</v>
      </c>
      <c r="M695" s="4">
        <v>-41229.999999999745</v>
      </c>
      <c r="N695" s="6">
        <v>438.38666999999998</v>
      </c>
      <c r="O695" s="6">
        <v>-41668.386669999745</v>
      </c>
      <c r="P695" s="5">
        <v>2301110</v>
      </c>
      <c r="Q695" s="7"/>
      <c r="R695">
        <v>1</v>
      </c>
      <c r="S695">
        <v>0</v>
      </c>
      <c r="T695">
        <v>1</v>
      </c>
      <c r="U695">
        <v>0</v>
      </c>
      <c r="V695">
        <v>900</v>
      </c>
      <c r="W695">
        <v>300</v>
      </c>
      <c r="X695">
        <v>122500</v>
      </c>
      <c r="Y695">
        <v>92500</v>
      </c>
      <c r="Z695" s="7">
        <v>3000000</v>
      </c>
      <c r="AA695">
        <v>2</v>
      </c>
    </row>
    <row r="696" spans="1:27" x14ac:dyDescent="0.45">
      <c r="A696">
        <v>9</v>
      </c>
      <c r="B696" s="2">
        <v>44455</v>
      </c>
      <c r="C696" s="2">
        <v>44456</v>
      </c>
      <c r="D696" s="3" t="s">
        <v>27</v>
      </c>
      <c r="E696" t="s">
        <v>100</v>
      </c>
      <c r="F696" t="s">
        <v>230</v>
      </c>
      <c r="G696">
        <v>16000</v>
      </c>
      <c r="H696">
        <v>48000</v>
      </c>
      <c r="I696">
        <v>3</v>
      </c>
      <c r="J696" s="7">
        <v>41.05</v>
      </c>
      <c r="K696" s="5">
        <v>1970399.9999999998</v>
      </c>
      <c r="L696" s="4">
        <v>41.1</v>
      </c>
      <c r="M696" s="4">
        <v>2400.0000000002046</v>
      </c>
      <c r="N696" s="6">
        <v>380.89071999999999</v>
      </c>
      <c r="O696" s="6">
        <v>2019.1092800002048</v>
      </c>
      <c r="P696" s="5">
        <v>1972800</v>
      </c>
      <c r="Q696" s="7"/>
      <c r="R696">
        <v>1</v>
      </c>
      <c r="S696">
        <v>0</v>
      </c>
      <c r="T696">
        <v>1</v>
      </c>
      <c r="U696">
        <v>0</v>
      </c>
      <c r="V696">
        <v>900</v>
      </c>
      <c r="W696">
        <v>300</v>
      </c>
      <c r="X696">
        <v>122500</v>
      </c>
      <c r="Y696">
        <v>92500</v>
      </c>
      <c r="Z696" s="7">
        <v>3000000</v>
      </c>
      <c r="AA696">
        <v>2</v>
      </c>
    </row>
    <row r="697" spans="1:27" x14ac:dyDescent="0.45">
      <c r="A697">
        <v>1</v>
      </c>
      <c r="B697" s="2">
        <v>44456</v>
      </c>
      <c r="C697" s="2">
        <v>44459</v>
      </c>
      <c r="D697" s="3" t="s">
        <v>27</v>
      </c>
      <c r="E697" t="s">
        <v>86</v>
      </c>
      <c r="F697" t="s">
        <v>267</v>
      </c>
      <c r="G697">
        <v>500</v>
      </c>
      <c r="H697">
        <v>1000</v>
      </c>
      <c r="I697">
        <v>2</v>
      </c>
      <c r="J697" s="7">
        <v>2158.6999999999998</v>
      </c>
      <c r="K697" s="5">
        <v>2158700</v>
      </c>
      <c r="L697" s="4">
        <v>2179.4250000000002</v>
      </c>
      <c r="M697" s="4">
        <v>20725.000000000364</v>
      </c>
      <c r="N697" s="6">
        <v>415.03437499999995</v>
      </c>
      <c r="O697" s="6">
        <v>20309.965625000365</v>
      </c>
      <c r="P697" s="5">
        <v>2179425</v>
      </c>
      <c r="Q697" s="7"/>
      <c r="R697">
        <v>2</v>
      </c>
      <c r="S697">
        <v>1</v>
      </c>
      <c r="T697">
        <v>2</v>
      </c>
      <c r="U697">
        <v>0</v>
      </c>
      <c r="V697">
        <v>900</v>
      </c>
      <c r="W697">
        <v>300</v>
      </c>
      <c r="X697">
        <v>123000</v>
      </c>
      <c r="Y697">
        <v>92500</v>
      </c>
      <c r="Z697" s="7">
        <v>3000000</v>
      </c>
      <c r="AA697">
        <v>2</v>
      </c>
    </row>
    <row r="698" spans="1:27" x14ac:dyDescent="0.45">
      <c r="A698">
        <v>1</v>
      </c>
      <c r="B698" s="2">
        <v>44459</v>
      </c>
      <c r="C698" s="2">
        <v>44460</v>
      </c>
      <c r="D698" s="3" t="s">
        <v>27</v>
      </c>
      <c r="E698" t="s">
        <v>71</v>
      </c>
      <c r="F698" t="s">
        <v>209</v>
      </c>
      <c r="G698">
        <v>22500</v>
      </c>
      <c r="H698">
        <v>67500</v>
      </c>
      <c r="I698">
        <v>3</v>
      </c>
      <c r="J698" s="7">
        <v>33.049999999999997</v>
      </c>
      <c r="K698" s="5">
        <v>2230875</v>
      </c>
      <c r="L698" s="4">
        <v>33.65</v>
      </c>
      <c r="M698" s="4">
        <v>40500.000000000095</v>
      </c>
      <c r="N698" s="6">
        <v>429.71035000000006</v>
      </c>
      <c r="O698" s="6">
        <v>40070.289650000093</v>
      </c>
      <c r="P698" s="5">
        <v>2271375</v>
      </c>
      <c r="Q698" s="7"/>
      <c r="R698">
        <v>1</v>
      </c>
      <c r="S698">
        <v>0</v>
      </c>
      <c r="T698">
        <v>1</v>
      </c>
      <c r="U698">
        <v>0</v>
      </c>
      <c r="V698">
        <v>900</v>
      </c>
      <c r="W698">
        <v>300</v>
      </c>
      <c r="X698">
        <v>102500</v>
      </c>
      <c r="Y698">
        <v>92500</v>
      </c>
      <c r="Z698" s="7">
        <v>3000000</v>
      </c>
      <c r="AA698">
        <v>2</v>
      </c>
    </row>
    <row r="699" spans="1:27" x14ac:dyDescent="0.45">
      <c r="A699">
        <v>2</v>
      </c>
      <c r="B699" s="2">
        <v>44459</v>
      </c>
      <c r="C699" s="2">
        <v>44460</v>
      </c>
      <c r="D699" s="3" t="s">
        <v>27</v>
      </c>
      <c r="E699" t="s">
        <v>187</v>
      </c>
      <c r="F699" t="s">
        <v>355</v>
      </c>
      <c r="G699">
        <v>3900</v>
      </c>
      <c r="H699">
        <v>11700</v>
      </c>
      <c r="I699">
        <v>3</v>
      </c>
      <c r="J699" s="7">
        <v>166.05</v>
      </c>
      <c r="K699" s="5">
        <v>1942785.0000000002</v>
      </c>
      <c r="L699" s="4">
        <v>157.94999999999999</v>
      </c>
      <c r="M699" s="4">
        <v>-94770.000000000262</v>
      </c>
      <c r="N699" s="6">
        <v>364.11087999999995</v>
      </c>
      <c r="O699" s="6">
        <v>-95134.110880000255</v>
      </c>
      <c r="P699" s="5">
        <v>1848014.9999999998</v>
      </c>
      <c r="Q699" s="7"/>
      <c r="R699">
        <v>1</v>
      </c>
      <c r="S699">
        <v>0</v>
      </c>
      <c r="T699">
        <v>1</v>
      </c>
      <c r="U699">
        <v>0</v>
      </c>
      <c r="V699">
        <v>900</v>
      </c>
      <c r="W699">
        <v>300</v>
      </c>
      <c r="X699">
        <v>102500</v>
      </c>
      <c r="Y699">
        <v>92500</v>
      </c>
      <c r="Z699" s="7">
        <v>3000000</v>
      </c>
      <c r="AA699">
        <v>2</v>
      </c>
    </row>
    <row r="700" spans="1:27" x14ac:dyDescent="0.45">
      <c r="A700">
        <v>3</v>
      </c>
      <c r="B700" s="2">
        <v>44459</v>
      </c>
      <c r="C700" s="2">
        <v>44460</v>
      </c>
      <c r="D700" s="3" t="s">
        <v>27</v>
      </c>
      <c r="E700" t="s">
        <v>149</v>
      </c>
      <c r="F700" t="s">
        <v>333</v>
      </c>
      <c r="G700">
        <v>3200</v>
      </c>
      <c r="H700">
        <v>9600</v>
      </c>
      <c r="I700">
        <v>3</v>
      </c>
      <c r="J700" s="7">
        <v>237.8</v>
      </c>
      <c r="K700" s="5">
        <v>2282880</v>
      </c>
      <c r="L700" s="4">
        <v>237.2</v>
      </c>
      <c r="M700" s="4">
        <v>-5760.0000000002183</v>
      </c>
      <c r="N700" s="6">
        <v>432.74559999999997</v>
      </c>
      <c r="O700" s="6">
        <v>-6192.7456000002185</v>
      </c>
      <c r="P700" s="5">
        <v>2277120</v>
      </c>
      <c r="Q700" s="7"/>
      <c r="R700">
        <v>1</v>
      </c>
      <c r="S700">
        <v>0</v>
      </c>
      <c r="T700">
        <v>1</v>
      </c>
      <c r="U700">
        <v>0</v>
      </c>
      <c r="V700">
        <v>900</v>
      </c>
      <c r="W700">
        <v>300</v>
      </c>
      <c r="X700">
        <v>102500</v>
      </c>
      <c r="Y700">
        <v>92500</v>
      </c>
      <c r="Z700" s="7">
        <v>3000000</v>
      </c>
      <c r="AA700">
        <v>2</v>
      </c>
    </row>
    <row r="701" spans="1:27" x14ac:dyDescent="0.45">
      <c r="A701">
        <v>4</v>
      </c>
      <c r="B701" s="2">
        <v>44459</v>
      </c>
      <c r="C701" s="2">
        <v>44460</v>
      </c>
      <c r="D701" s="3" t="s">
        <v>27</v>
      </c>
      <c r="E701" t="s">
        <v>34</v>
      </c>
      <c r="F701" t="s">
        <v>286</v>
      </c>
      <c r="G701">
        <v>407</v>
      </c>
      <c r="H701">
        <v>1628</v>
      </c>
      <c r="I701">
        <v>4</v>
      </c>
      <c r="J701" s="7">
        <v>1447.05</v>
      </c>
      <c r="K701" s="5">
        <v>2355797.4</v>
      </c>
      <c r="L701" s="4">
        <v>1406.9</v>
      </c>
      <c r="M701" s="4">
        <v>-65364.199999999779</v>
      </c>
      <c r="N701" s="6">
        <v>437.65654076000004</v>
      </c>
      <c r="O701" s="6">
        <v>-65801.856540759778</v>
      </c>
      <c r="P701" s="5">
        <v>2290433.2000000002</v>
      </c>
      <c r="Q701" s="7"/>
      <c r="R701">
        <v>1</v>
      </c>
      <c r="S701">
        <v>0</v>
      </c>
      <c r="T701">
        <v>1</v>
      </c>
      <c r="U701">
        <v>0</v>
      </c>
      <c r="V701">
        <v>900</v>
      </c>
      <c r="W701">
        <v>300</v>
      </c>
      <c r="X701">
        <v>102500</v>
      </c>
      <c r="Y701">
        <v>92500</v>
      </c>
      <c r="Z701" s="7">
        <v>3000000</v>
      </c>
      <c r="AA701">
        <v>2</v>
      </c>
    </row>
    <row r="702" spans="1:27" x14ac:dyDescent="0.45">
      <c r="A702">
        <v>5</v>
      </c>
      <c r="B702" s="2">
        <v>44459</v>
      </c>
      <c r="C702" s="2">
        <v>44460</v>
      </c>
      <c r="D702" s="3" t="s">
        <v>27</v>
      </c>
      <c r="E702" t="s">
        <v>41</v>
      </c>
      <c r="F702" t="s">
        <v>249</v>
      </c>
      <c r="G702">
        <v>3000</v>
      </c>
      <c r="H702">
        <v>9000</v>
      </c>
      <c r="I702">
        <v>3</v>
      </c>
      <c r="J702" s="7">
        <v>262.2</v>
      </c>
      <c r="K702" s="5">
        <v>2359800</v>
      </c>
      <c r="L702" s="4">
        <v>257.7</v>
      </c>
      <c r="M702" s="4">
        <v>-40500</v>
      </c>
      <c r="N702" s="6">
        <v>441.43186000000003</v>
      </c>
      <c r="O702" s="6">
        <v>-40941.431859999997</v>
      </c>
      <c r="P702" s="5">
        <v>2319300</v>
      </c>
      <c r="Q702" s="7"/>
      <c r="R702">
        <v>1</v>
      </c>
      <c r="S702">
        <v>0</v>
      </c>
      <c r="T702">
        <v>1</v>
      </c>
      <c r="U702">
        <v>0</v>
      </c>
      <c r="V702">
        <v>900</v>
      </c>
      <c r="W702">
        <v>300</v>
      </c>
      <c r="X702">
        <v>102500</v>
      </c>
      <c r="Y702">
        <v>92500</v>
      </c>
      <c r="Z702" s="7">
        <v>3000000</v>
      </c>
      <c r="AA702">
        <v>2</v>
      </c>
    </row>
    <row r="703" spans="1:27" x14ac:dyDescent="0.45">
      <c r="A703">
        <v>1</v>
      </c>
      <c r="B703" s="2">
        <v>44460</v>
      </c>
      <c r="C703" s="2">
        <v>44461</v>
      </c>
      <c r="D703" s="3" t="s">
        <v>27</v>
      </c>
      <c r="E703" t="s">
        <v>138</v>
      </c>
      <c r="F703" t="s">
        <v>306</v>
      </c>
      <c r="G703">
        <v>325</v>
      </c>
      <c r="H703">
        <v>1300</v>
      </c>
      <c r="I703">
        <v>4</v>
      </c>
      <c r="J703" s="7">
        <v>1696.95</v>
      </c>
      <c r="K703" s="5">
        <v>2206035</v>
      </c>
      <c r="L703" s="4">
        <v>1727.95</v>
      </c>
      <c r="M703" s="4">
        <v>40300</v>
      </c>
      <c r="N703" s="6">
        <v>425.48250200000001</v>
      </c>
      <c r="O703" s="6">
        <v>39874.517498000001</v>
      </c>
      <c r="P703" s="5">
        <v>2246335</v>
      </c>
      <c r="Q703" s="7"/>
      <c r="R703">
        <v>1</v>
      </c>
      <c r="S703">
        <v>0</v>
      </c>
      <c r="T703">
        <v>1</v>
      </c>
      <c r="U703">
        <v>0</v>
      </c>
      <c r="V703">
        <v>900</v>
      </c>
      <c r="W703">
        <v>300</v>
      </c>
      <c r="X703">
        <v>122500</v>
      </c>
      <c r="Y703">
        <v>92500</v>
      </c>
      <c r="Z703" s="7">
        <v>3000000</v>
      </c>
      <c r="AA703">
        <v>2</v>
      </c>
    </row>
    <row r="704" spans="1:27" x14ac:dyDescent="0.45">
      <c r="A704">
        <v>2</v>
      </c>
      <c r="B704" s="2">
        <v>44460</v>
      </c>
      <c r="C704" s="2">
        <v>44461</v>
      </c>
      <c r="D704" s="3" t="s">
        <v>27</v>
      </c>
      <c r="E704" t="s">
        <v>34</v>
      </c>
      <c r="F704" t="s">
        <v>286</v>
      </c>
      <c r="G704">
        <v>407</v>
      </c>
      <c r="H704">
        <v>1628</v>
      </c>
      <c r="I704">
        <v>4</v>
      </c>
      <c r="J704" s="7">
        <v>1472.6</v>
      </c>
      <c r="K704" s="5">
        <v>2397392.7999999998</v>
      </c>
      <c r="L704" s="4">
        <v>1510.75</v>
      </c>
      <c r="M704" s="4">
        <v>62108.20000000015</v>
      </c>
      <c r="N704" s="6">
        <v>460.57754348000003</v>
      </c>
      <c r="O704" s="6">
        <v>61647.622456520148</v>
      </c>
      <c r="P704" s="5">
        <v>2459501</v>
      </c>
      <c r="Q704" s="7"/>
      <c r="R704">
        <v>1</v>
      </c>
      <c r="S704">
        <v>0</v>
      </c>
      <c r="T704">
        <v>1</v>
      </c>
      <c r="U704">
        <v>0</v>
      </c>
      <c r="V704">
        <v>900</v>
      </c>
      <c r="W704">
        <v>300</v>
      </c>
      <c r="X704">
        <v>122500</v>
      </c>
      <c r="Y704">
        <v>92500</v>
      </c>
      <c r="Z704" s="7">
        <v>3000000</v>
      </c>
      <c r="AA704">
        <v>2</v>
      </c>
    </row>
    <row r="705" spans="1:27" x14ac:dyDescent="0.45">
      <c r="A705">
        <v>1</v>
      </c>
      <c r="B705" s="2">
        <v>44461</v>
      </c>
      <c r="C705" s="2">
        <v>44462</v>
      </c>
      <c r="D705" s="3" t="s">
        <v>27</v>
      </c>
      <c r="E705" t="s">
        <v>113</v>
      </c>
      <c r="F705" t="s">
        <v>268</v>
      </c>
      <c r="G705">
        <v>2500</v>
      </c>
      <c r="H705">
        <v>10000</v>
      </c>
      <c r="I705">
        <v>4</v>
      </c>
      <c r="J705" s="7">
        <v>231.05</v>
      </c>
      <c r="K705" s="5">
        <v>2310500</v>
      </c>
      <c r="L705" s="4">
        <v>233.875</v>
      </c>
      <c r="M705" s="4">
        <v>28249.999999999887</v>
      </c>
      <c r="N705" s="6">
        <v>441.65654999999998</v>
      </c>
      <c r="O705" s="6">
        <v>27808.343449999888</v>
      </c>
      <c r="P705" s="5">
        <v>2338750</v>
      </c>
      <c r="Q705" s="7"/>
      <c r="R705">
        <v>1</v>
      </c>
      <c r="S705">
        <v>0</v>
      </c>
      <c r="T705">
        <v>2</v>
      </c>
      <c r="U705">
        <v>0</v>
      </c>
      <c r="V705">
        <v>900</v>
      </c>
      <c r="W705">
        <v>300</v>
      </c>
      <c r="X705">
        <v>122500</v>
      </c>
      <c r="Y705">
        <v>92500</v>
      </c>
      <c r="Z705" s="7">
        <v>3000000</v>
      </c>
      <c r="AA705">
        <v>2</v>
      </c>
    </row>
    <row r="706" spans="1:27" x14ac:dyDescent="0.45">
      <c r="A706">
        <v>2</v>
      </c>
      <c r="B706" s="2">
        <v>44461</v>
      </c>
      <c r="C706" s="2">
        <v>44462</v>
      </c>
      <c r="D706" s="3" t="s">
        <v>27</v>
      </c>
      <c r="E706" t="s">
        <v>95</v>
      </c>
      <c r="F706" t="s">
        <v>217</v>
      </c>
      <c r="G706">
        <v>400</v>
      </c>
      <c r="H706">
        <v>800</v>
      </c>
      <c r="I706">
        <v>2</v>
      </c>
      <c r="J706" s="7">
        <v>2658.95</v>
      </c>
      <c r="K706" s="5">
        <v>2127160</v>
      </c>
      <c r="L706" s="4">
        <v>2675.8249999999998</v>
      </c>
      <c r="M706" s="4">
        <v>13500</v>
      </c>
      <c r="N706" s="6">
        <v>408.797572</v>
      </c>
      <c r="O706" s="6">
        <v>13091.202428000001</v>
      </c>
      <c r="P706" s="5">
        <v>2140660</v>
      </c>
      <c r="Q706" s="7"/>
      <c r="R706">
        <v>1</v>
      </c>
      <c r="S706">
        <v>0</v>
      </c>
      <c r="T706">
        <v>2</v>
      </c>
      <c r="U706">
        <v>0</v>
      </c>
      <c r="V706">
        <v>900</v>
      </c>
      <c r="W706">
        <v>300</v>
      </c>
      <c r="X706">
        <v>122500</v>
      </c>
      <c r="Y706">
        <v>92500</v>
      </c>
      <c r="Z706" s="7">
        <v>3000000</v>
      </c>
      <c r="AA706">
        <v>2</v>
      </c>
    </row>
    <row r="707" spans="1:27" x14ac:dyDescent="0.45">
      <c r="A707">
        <v>3</v>
      </c>
      <c r="B707" s="2">
        <v>44461</v>
      </c>
      <c r="C707" s="2">
        <v>44462</v>
      </c>
      <c r="D707" s="3" t="s">
        <v>27</v>
      </c>
      <c r="E707" t="s">
        <v>90</v>
      </c>
      <c r="F707" t="s">
        <v>299</v>
      </c>
      <c r="G707">
        <v>3300</v>
      </c>
      <c r="H707">
        <v>6600</v>
      </c>
      <c r="I707">
        <v>2</v>
      </c>
      <c r="J707" s="7">
        <v>364.55</v>
      </c>
      <c r="K707" s="5">
        <v>2406030</v>
      </c>
      <c r="L707" s="4">
        <v>387.7</v>
      </c>
      <c r="M707" s="4">
        <v>152789.99999999985</v>
      </c>
      <c r="N707" s="6">
        <v>473.33791000000008</v>
      </c>
      <c r="O707" s="6">
        <v>152316.66208999985</v>
      </c>
      <c r="P707" s="5">
        <v>2558820</v>
      </c>
      <c r="Q707" s="7"/>
      <c r="R707">
        <v>2</v>
      </c>
      <c r="S707">
        <v>1</v>
      </c>
      <c r="T707">
        <v>1</v>
      </c>
      <c r="U707">
        <v>0</v>
      </c>
      <c r="V707">
        <v>900</v>
      </c>
      <c r="W707">
        <v>300</v>
      </c>
      <c r="X707">
        <v>123000</v>
      </c>
      <c r="Y707">
        <v>92500</v>
      </c>
      <c r="Z707" s="7">
        <v>3000000</v>
      </c>
      <c r="AA707">
        <v>2</v>
      </c>
    </row>
    <row r="708" spans="1:27" x14ac:dyDescent="0.45">
      <c r="A708">
        <v>4</v>
      </c>
      <c r="B708" s="2">
        <v>44461</v>
      </c>
      <c r="C708" s="2">
        <v>44462</v>
      </c>
      <c r="D708" s="3" t="s">
        <v>27</v>
      </c>
      <c r="E708" t="s">
        <v>138</v>
      </c>
      <c r="F708" t="s">
        <v>306</v>
      </c>
      <c r="G708">
        <v>650</v>
      </c>
      <c r="H708">
        <v>1300</v>
      </c>
      <c r="I708">
        <v>2</v>
      </c>
      <c r="J708" s="7">
        <v>1842.9</v>
      </c>
      <c r="K708" s="5">
        <v>2395770</v>
      </c>
      <c r="L708" s="4">
        <v>2054.9</v>
      </c>
      <c r="M708" s="4">
        <v>275600</v>
      </c>
      <c r="N708" s="6">
        <v>486.904044</v>
      </c>
      <c r="O708" s="6">
        <v>275113.09595599998</v>
      </c>
      <c r="P708" s="5">
        <v>2671370</v>
      </c>
      <c r="Q708" s="7"/>
      <c r="R708">
        <v>1</v>
      </c>
      <c r="S708">
        <v>0</v>
      </c>
      <c r="T708">
        <v>1</v>
      </c>
      <c r="U708">
        <v>0</v>
      </c>
      <c r="V708">
        <v>900</v>
      </c>
      <c r="W708">
        <v>300</v>
      </c>
      <c r="X708">
        <v>122500</v>
      </c>
      <c r="Y708">
        <v>92500</v>
      </c>
      <c r="Z708" s="7">
        <v>3000000</v>
      </c>
      <c r="AA708">
        <v>2</v>
      </c>
    </row>
    <row r="709" spans="1:27" x14ac:dyDescent="0.45">
      <c r="A709">
        <v>5</v>
      </c>
      <c r="B709" s="2">
        <v>44461</v>
      </c>
      <c r="C709" s="2">
        <v>44462</v>
      </c>
      <c r="D709" s="3" t="s">
        <v>27</v>
      </c>
      <c r="E709" t="s">
        <v>187</v>
      </c>
      <c r="F709" t="s">
        <v>355</v>
      </c>
      <c r="G709">
        <v>3900</v>
      </c>
      <c r="H709">
        <v>11700</v>
      </c>
      <c r="I709">
        <v>3</v>
      </c>
      <c r="J709" s="7">
        <v>173.6</v>
      </c>
      <c r="K709" s="5">
        <v>2031120</v>
      </c>
      <c r="L709" s="4">
        <v>182.8</v>
      </c>
      <c r="M709" s="4">
        <v>107640.0000000002</v>
      </c>
      <c r="N709" s="6">
        <v>404.27744799999999</v>
      </c>
      <c r="O709" s="6">
        <v>107235.72255200021</v>
      </c>
      <c r="P709" s="5">
        <v>2138760</v>
      </c>
      <c r="Q709" s="7"/>
      <c r="R709">
        <v>2</v>
      </c>
      <c r="S709">
        <v>1</v>
      </c>
      <c r="T709">
        <v>1</v>
      </c>
      <c r="U709">
        <v>0</v>
      </c>
      <c r="V709">
        <v>900</v>
      </c>
      <c r="W709">
        <v>300</v>
      </c>
      <c r="X709">
        <v>123000</v>
      </c>
      <c r="Y709">
        <v>92500</v>
      </c>
      <c r="Z709" s="7">
        <v>3000000</v>
      </c>
      <c r="AA709">
        <v>2</v>
      </c>
    </row>
    <row r="710" spans="1:27" x14ac:dyDescent="0.45">
      <c r="A710">
        <v>6</v>
      </c>
      <c r="B710" s="2">
        <v>44461</v>
      </c>
      <c r="C710" s="2">
        <v>44462</v>
      </c>
      <c r="D710" s="3" t="s">
        <v>27</v>
      </c>
      <c r="E710" t="s">
        <v>183</v>
      </c>
      <c r="F710" t="s">
        <v>365</v>
      </c>
      <c r="G710">
        <v>75</v>
      </c>
      <c r="H710">
        <v>225</v>
      </c>
      <c r="I710">
        <v>3</v>
      </c>
      <c r="J710" s="7">
        <v>8728.5</v>
      </c>
      <c r="K710" s="5">
        <v>1963912.5</v>
      </c>
      <c r="L710" s="4">
        <v>8614.4666666699995</v>
      </c>
      <c r="M710" s="4">
        <v>-25657.499999250103</v>
      </c>
      <c r="N710" s="6">
        <v>376.29707050009347</v>
      </c>
      <c r="O710" s="6">
        <v>-26033.797069750195</v>
      </c>
      <c r="P710" s="5">
        <v>1938255.0000007499</v>
      </c>
      <c r="Q710" s="7"/>
      <c r="R710">
        <v>1</v>
      </c>
      <c r="S710">
        <v>0</v>
      </c>
      <c r="T710">
        <v>2</v>
      </c>
      <c r="U710">
        <v>0</v>
      </c>
      <c r="V710">
        <v>900</v>
      </c>
      <c r="W710">
        <v>300</v>
      </c>
      <c r="X710">
        <v>122500</v>
      </c>
      <c r="Y710">
        <v>92500</v>
      </c>
      <c r="Z710" s="7">
        <v>3000000</v>
      </c>
      <c r="AA710">
        <v>2</v>
      </c>
    </row>
    <row r="711" spans="1:27" x14ac:dyDescent="0.45">
      <c r="A711">
        <v>7</v>
      </c>
      <c r="B711" s="2">
        <v>44461</v>
      </c>
      <c r="C711" s="2">
        <v>44462</v>
      </c>
      <c r="D711" s="3" t="s">
        <v>27</v>
      </c>
      <c r="E711" t="s">
        <v>135</v>
      </c>
      <c r="F711" t="s">
        <v>229</v>
      </c>
      <c r="G711">
        <v>2000</v>
      </c>
      <c r="H711">
        <v>6000</v>
      </c>
      <c r="I711">
        <v>3</v>
      </c>
      <c r="J711" s="7">
        <v>426.65</v>
      </c>
      <c r="K711" s="5">
        <v>2559900</v>
      </c>
      <c r="L711" s="4">
        <v>437.15</v>
      </c>
      <c r="M711" s="4">
        <v>63000</v>
      </c>
      <c r="N711" s="6">
        <v>488.18488000000002</v>
      </c>
      <c r="O711" s="6">
        <v>62511.815119999999</v>
      </c>
      <c r="P711" s="5">
        <v>2622900</v>
      </c>
      <c r="Q711" s="7"/>
      <c r="R711">
        <v>1</v>
      </c>
      <c r="S711">
        <v>0</v>
      </c>
      <c r="T711">
        <v>1</v>
      </c>
      <c r="U711">
        <v>0</v>
      </c>
      <c r="V711">
        <v>900</v>
      </c>
      <c r="W711">
        <v>300</v>
      </c>
      <c r="X711">
        <v>122500</v>
      </c>
      <c r="Y711">
        <v>92500</v>
      </c>
      <c r="Z711" s="7">
        <v>3000000</v>
      </c>
      <c r="AA711">
        <v>2</v>
      </c>
    </row>
    <row r="712" spans="1:27" x14ac:dyDescent="0.45">
      <c r="A712">
        <v>8</v>
      </c>
      <c r="B712" s="2">
        <v>44461</v>
      </c>
      <c r="C712" s="2">
        <v>44462</v>
      </c>
      <c r="D712" s="3" t="s">
        <v>27</v>
      </c>
      <c r="E712" t="s">
        <v>174</v>
      </c>
      <c r="F712" t="s">
        <v>354</v>
      </c>
      <c r="G712">
        <v>1250</v>
      </c>
      <c r="H712">
        <v>2500</v>
      </c>
      <c r="I712">
        <v>2</v>
      </c>
      <c r="J712" s="7">
        <v>774.45</v>
      </c>
      <c r="K712" s="5">
        <v>1936125</v>
      </c>
      <c r="L712" s="4">
        <v>776.7</v>
      </c>
      <c r="M712" s="4">
        <v>5625</v>
      </c>
      <c r="N712" s="6">
        <v>375.49322500000005</v>
      </c>
      <c r="O712" s="6">
        <v>5249.5067749999998</v>
      </c>
      <c r="P712" s="5">
        <v>1941750</v>
      </c>
      <c r="Q712" s="7"/>
      <c r="R712">
        <v>1</v>
      </c>
      <c r="S712">
        <v>0</v>
      </c>
      <c r="T712">
        <v>1</v>
      </c>
      <c r="U712">
        <v>0</v>
      </c>
      <c r="V712">
        <v>900</v>
      </c>
      <c r="W712">
        <v>300</v>
      </c>
      <c r="X712">
        <v>122500</v>
      </c>
      <c r="Y712">
        <v>92500</v>
      </c>
      <c r="Z712" s="7">
        <v>3000000</v>
      </c>
      <c r="AA712">
        <v>2</v>
      </c>
    </row>
    <row r="713" spans="1:27" x14ac:dyDescent="0.45">
      <c r="A713">
        <v>9</v>
      </c>
      <c r="B713" s="2">
        <v>44461</v>
      </c>
      <c r="C713" s="2">
        <v>44462</v>
      </c>
      <c r="D713" s="3" t="s">
        <v>27</v>
      </c>
      <c r="E713" t="s">
        <v>180</v>
      </c>
      <c r="F713" t="s">
        <v>360</v>
      </c>
      <c r="G713">
        <v>675</v>
      </c>
      <c r="H713">
        <v>3375</v>
      </c>
      <c r="I713">
        <v>5</v>
      </c>
      <c r="J713" s="7">
        <v>624.65</v>
      </c>
      <c r="K713" s="5">
        <v>2108193.75</v>
      </c>
      <c r="L713" s="4">
        <v>611.70000000000005</v>
      </c>
      <c r="M713" s="4">
        <v>-43706.249999999767</v>
      </c>
      <c r="N713" s="6">
        <v>398.46058375000007</v>
      </c>
      <c r="O713" s="6">
        <v>-44104.710583749766</v>
      </c>
      <c r="P713" s="5">
        <v>2064487.5000000002</v>
      </c>
      <c r="Q713" s="7"/>
      <c r="R713">
        <v>2</v>
      </c>
      <c r="S713">
        <v>1</v>
      </c>
      <c r="T713">
        <v>2</v>
      </c>
      <c r="U713">
        <v>0</v>
      </c>
      <c r="V713">
        <v>900</v>
      </c>
      <c r="W713">
        <v>300</v>
      </c>
      <c r="X713">
        <v>123000</v>
      </c>
      <c r="Y713">
        <v>92500</v>
      </c>
      <c r="Z713" s="7">
        <v>3000000</v>
      </c>
      <c r="AA713">
        <v>2</v>
      </c>
    </row>
    <row r="714" spans="1:27" x14ac:dyDescent="0.45">
      <c r="A714">
        <v>10</v>
      </c>
      <c r="B714" s="2">
        <v>44461</v>
      </c>
      <c r="C714" s="2">
        <v>44462</v>
      </c>
      <c r="D714" s="3" t="s">
        <v>27</v>
      </c>
      <c r="E714" t="s">
        <v>41</v>
      </c>
      <c r="F714" t="s">
        <v>249</v>
      </c>
      <c r="G714">
        <v>3000</v>
      </c>
      <c r="H714">
        <v>6000</v>
      </c>
      <c r="I714">
        <v>2</v>
      </c>
      <c r="J714" s="7">
        <v>314.55</v>
      </c>
      <c r="K714" s="5">
        <v>1887300</v>
      </c>
      <c r="L714" s="4">
        <v>350.4</v>
      </c>
      <c r="M714" s="4">
        <v>215099.9999999998</v>
      </c>
      <c r="N714" s="6">
        <v>393.33262000000002</v>
      </c>
      <c r="O714" s="6">
        <v>214706.6673799998</v>
      </c>
      <c r="P714" s="5">
        <v>2102400</v>
      </c>
      <c r="Q714" s="7"/>
      <c r="R714">
        <v>1</v>
      </c>
      <c r="S714">
        <v>0</v>
      </c>
      <c r="T714">
        <v>1</v>
      </c>
      <c r="U714">
        <v>0</v>
      </c>
      <c r="V714">
        <v>900</v>
      </c>
      <c r="W714">
        <v>300</v>
      </c>
      <c r="X714">
        <v>122500</v>
      </c>
      <c r="Y714">
        <v>92500</v>
      </c>
      <c r="Z714" s="7">
        <v>3000000</v>
      </c>
      <c r="AA714">
        <v>2</v>
      </c>
    </row>
    <row r="715" spans="1:27" x14ac:dyDescent="0.45">
      <c r="A715">
        <v>1</v>
      </c>
      <c r="B715" s="2">
        <v>44462</v>
      </c>
      <c r="C715" s="2">
        <v>44463</v>
      </c>
      <c r="D715" s="3" t="s">
        <v>27</v>
      </c>
      <c r="E715" t="s">
        <v>148</v>
      </c>
      <c r="F715" t="s">
        <v>257</v>
      </c>
      <c r="G715">
        <v>75</v>
      </c>
      <c r="H715">
        <v>150</v>
      </c>
      <c r="I715">
        <v>2</v>
      </c>
      <c r="J715" s="7">
        <v>18778.75</v>
      </c>
      <c r="K715" s="5">
        <v>2816812.5</v>
      </c>
      <c r="L715" s="4">
        <v>18431.900000000001</v>
      </c>
      <c r="M715" s="4">
        <v>-52027.499999999782</v>
      </c>
      <c r="N715" s="6">
        <v>517.32204849999994</v>
      </c>
      <c r="O715" s="6">
        <v>-52544.82204849978</v>
      </c>
      <c r="P715" s="5">
        <v>2764785</v>
      </c>
      <c r="Q715" s="7"/>
      <c r="R715">
        <v>1</v>
      </c>
      <c r="S715">
        <v>0</v>
      </c>
      <c r="T715">
        <v>2</v>
      </c>
      <c r="U715">
        <v>0</v>
      </c>
      <c r="V715">
        <v>900</v>
      </c>
      <c r="W715">
        <v>300</v>
      </c>
      <c r="X715">
        <v>122500</v>
      </c>
      <c r="Y715">
        <v>92500</v>
      </c>
      <c r="Z715" s="7">
        <v>3000000</v>
      </c>
      <c r="AA715">
        <v>2</v>
      </c>
    </row>
    <row r="716" spans="1:27" x14ac:dyDescent="0.45">
      <c r="A716">
        <v>2</v>
      </c>
      <c r="B716" s="2">
        <v>44462</v>
      </c>
      <c r="C716" s="2">
        <v>44463</v>
      </c>
      <c r="D716" s="3" t="s">
        <v>27</v>
      </c>
      <c r="E716" t="s">
        <v>184</v>
      </c>
      <c r="F716" t="s">
        <v>366</v>
      </c>
      <c r="G716">
        <v>975</v>
      </c>
      <c r="H716">
        <v>3900</v>
      </c>
      <c r="I716">
        <v>4</v>
      </c>
      <c r="J716" s="7">
        <v>683.55</v>
      </c>
      <c r="K716" s="5">
        <v>2665845</v>
      </c>
      <c r="L716" s="4">
        <v>671.2</v>
      </c>
      <c r="M716" s="4">
        <v>-48164.999999999643</v>
      </c>
      <c r="N716" s="6">
        <v>492.25961500000005</v>
      </c>
      <c r="O716" s="6">
        <v>-48657.259614999646</v>
      </c>
      <c r="P716" s="5">
        <v>2617680</v>
      </c>
      <c r="Q716" s="7"/>
      <c r="R716">
        <v>1</v>
      </c>
      <c r="S716">
        <v>0</v>
      </c>
      <c r="T716">
        <v>1</v>
      </c>
      <c r="U716">
        <v>0</v>
      </c>
      <c r="V716">
        <v>900</v>
      </c>
      <c r="W716">
        <v>300</v>
      </c>
      <c r="X716">
        <v>122500</v>
      </c>
      <c r="Y716">
        <v>92500</v>
      </c>
      <c r="Z716" s="7">
        <v>3000000</v>
      </c>
      <c r="AA716">
        <v>2</v>
      </c>
    </row>
    <row r="717" spans="1:27" x14ac:dyDescent="0.45">
      <c r="A717">
        <v>3</v>
      </c>
      <c r="B717" s="2">
        <v>44462</v>
      </c>
      <c r="C717" s="2">
        <v>44463</v>
      </c>
      <c r="D717" s="3" t="s">
        <v>27</v>
      </c>
      <c r="E717" t="s">
        <v>68</v>
      </c>
      <c r="F717" t="s">
        <v>296</v>
      </c>
      <c r="G717">
        <v>1250</v>
      </c>
      <c r="H717">
        <v>3750</v>
      </c>
      <c r="I717">
        <v>3</v>
      </c>
      <c r="J717" s="7">
        <v>594.9</v>
      </c>
      <c r="K717" s="5">
        <v>2230875</v>
      </c>
      <c r="L717" s="4">
        <v>587.79999999999995</v>
      </c>
      <c r="M717" s="4">
        <v>-26625.000000000084</v>
      </c>
      <c r="N717" s="6">
        <v>421.34657500000003</v>
      </c>
      <c r="O717" s="6">
        <v>-27046.346575000083</v>
      </c>
      <c r="P717" s="5">
        <v>2204250</v>
      </c>
      <c r="Q717" s="7"/>
      <c r="R717">
        <v>2</v>
      </c>
      <c r="S717">
        <v>1</v>
      </c>
      <c r="T717">
        <v>1</v>
      </c>
      <c r="U717">
        <v>0</v>
      </c>
      <c r="V717">
        <v>900</v>
      </c>
      <c r="W717">
        <v>300</v>
      </c>
      <c r="X717">
        <v>123000</v>
      </c>
      <c r="Y717">
        <v>92500</v>
      </c>
      <c r="Z717" s="7">
        <v>3000000</v>
      </c>
      <c r="AA717">
        <v>2</v>
      </c>
    </row>
    <row r="718" spans="1:27" x14ac:dyDescent="0.45">
      <c r="A718">
        <v>4</v>
      </c>
      <c r="B718" s="2">
        <v>44462</v>
      </c>
      <c r="C718" s="2">
        <v>44463</v>
      </c>
      <c r="D718" s="3" t="s">
        <v>27</v>
      </c>
      <c r="E718" t="s">
        <v>90</v>
      </c>
      <c r="F718" t="s">
        <v>299</v>
      </c>
      <c r="G718">
        <v>3300</v>
      </c>
      <c r="H718">
        <v>6600</v>
      </c>
      <c r="I718">
        <v>2</v>
      </c>
      <c r="J718" s="7">
        <v>389.05</v>
      </c>
      <c r="K718" s="5">
        <v>2567730</v>
      </c>
      <c r="L718" s="4">
        <v>402.3</v>
      </c>
      <c r="M718" s="4">
        <v>87450</v>
      </c>
      <c r="N718" s="6">
        <v>492.55618600000008</v>
      </c>
      <c r="O718" s="6">
        <v>86957.443813999998</v>
      </c>
      <c r="P718" s="5">
        <v>2655180</v>
      </c>
      <c r="Q718" s="7"/>
      <c r="R718">
        <v>2</v>
      </c>
      <c r="S718">
        <v>1</v>
      </c>
      <c r="T718">
        <v>1</v>
      </c>
      <c r="U718">
        <v>0</v>
      </c>
      <c r="V718">
        <v>900</v>
      </c>
      <c r="W718">
        <v>300</v>
      </c>
      <c r="X718">
        <v>123000</v>
      </c>
      <c r="Y718">
        <v>92500</v>
      </c>
      <c r="Z718" s="7">
        <v>3000000</v>
      </c>
      <c r="AA718">
        <v>2</v>
      </c>
    </row>
    <row r="719" spans="1:27" x14ac:dyDescent="0.45">
      <c r="A719">
        <v>5</v>
      </c>
      <c r="B719" s="2">
        <v>44462</v>
      </c>
      <c r="C719" s="2">
        <v>44463</v>
      </c>
      <c r="D719" s="3" t="s">
        <v>27</v>
      </c>
      <c r="E719" t="s">
        <v>138</v>
      </c>
      <c r="F719" t="s">
        <v>306</v>
      </c>
      <c r="G719">
        <v>650</v>
      </c>
      <c r="H719">
        <v>1300</v>
      </c>
      <c r="I719">
        <v>2</v>
      </c>
      <c r="J719" s="7">
        <v>2088.5500000000002</v>
      </c>
      <c r="K719" s="5">
        <v>2715115.0000000005</v>
      </c>
      <c r="L719" s="4">
        <v>2209.15</v>
      </c>
      <c r="M719" s="4">
        <v>156779.99999999988</v>
      </c>
      <c r="N719" s="6">
        <v>526.13224600000012</v>
      </c>
      <c r="O719" s="6">
        <v>156253.86775399989</v>
      </c>
      <c r="P719" s="5">
        <v>2871895</v>
      </c>
      <c r="Q719" s="7"/>
      <c r="R719">
        <v>2</v>
      </c>
      <c r="S719">
        <v>1</v>
      </c>
      <c r="T719">
        <v>1</v>
      </c>
      <c r="U719">
        <v>0</v>
      </c>
      <c r="V719">
        <v>900</v>
      </c>
      <c r="W719">
        <v>300</v>
      </c>
      <c r="X719">
        <v>123000</v>
      </c>
      <c r="Y719">
        <v>92500</v>
      </c>
      <c r="Z719" s="7">
        <v>3000000</v>
      </c>
      <c r="AA719">
        <v>2</v>
      </c>
    </row>
    <row r="720" spans="1:27" x14ac:dyDescent="0.45">
      <c r="A720">
        <v>6</v>
      </c>
      <c r="B720" s="2">
        <v>44462</v>
      </c>
      <c r="C720" s="2">
        <v>44463</v>
      </c>
      <c r="D720" s="3" t="s">
        <v>27</v>
      </c>
      <c r="E720" t="s">
        <v>187</v>
      </c>
      <c r="F720" t="s">
        <v>355</v>
      </c>
      <c r="G720">
        <v>3900</v>
      </c>
      <c r="H720">
        <v>11700</v>
      </c>
      <c r="I720">
        <v>3</v>
      </c>
      <c r="J720" s="7">
        <v>183.51666667000001</v>
      </c>
      <c r="K720" s="5">
        <v>2147145.0000390001</v>
      </c>
      <c r="L720" s="4">
        <v>181.5</v>
      </c>
      <c r="M720" s="4">
        <v>-23595.000039000075</v>
      </c>
      <c r="N720" s="6">
        <v>407.55699700173943</v>
      </c>
      <c r="O720" s="6">
        <v>-24002.557036001814</v>
      </c>
      <c r="P720" s="5">
        <v>2123550</v>
      </c>
      <c r="Q720" s="7"/>
      <c r="R720">
        <v>3</v>
      </c>
      <c r="S720">
        <v>2</v>
      </c>
      <c r="T720">
        <v>1</v>
      </c>
      <c r="U720">
        <v>0</v>
      </c>
      <c r="V720">
        <v>900</v>
      </c>
      <c r="W720">
        <v>300</v>
      </c>
      <c r="X720">
        <v>124000</v>
      </c>
      <c r="Y720">
        <v>92500</v>
      </c>
      <c r="Z720" s="7">
        <v>3000000</v>
      </c>
      <c r="AA720">
        <v>2</v>
      </c>
    </row>
    <row r="721" spans="1:27" x14ac:dyDescent="0.45">
      <c r="A721">
        <v>7</v>
      </c>
      <c r="B721" s="2">
        <v>44462</v>
      </c>
      <c r="C721" s="2">
        <v>44463</v>
      </c>
      <c r="D721" s="3" t="s">
        <v>27</v>
      </c>
      <c r="E721" t="s">
        <v>174</v>
      </c>
      <c r="F721" t="s">
        <v>354</v>
      </c>
      <c r="G721">
        <v>1250</v>
      </c>
      <c r="H721">
        <v>2500</v>
      </c>
      <c r="I721">
        <v>2</v>
      </c>
      <c r="J721" s="7">
        <v>819.7</v>
      </c>
      <c r="K721" s="5">
        <v>2049250</v>
      </c>
      <c r="L721" s="4">
        <v>830.95</v>
      </c>
      <c r="M721" s="4">
        <v>28125</v>
      </c>
      <c r="N721" s="6">
        <v>397.43747500000006</v>
      </c>
      <c r="O721" s="6">
        <v>27727.562525000001</v>
      </c>
      <c r="P721" s="5">
        <v>2077375</v>
      </c>
      <c r="Q721" s="7"/>
      <c r="R721">
        <v>1</v>
      </c>
      <c r="S721">
        <v>0</v>
      </c>
      <c r="T721">
        <v>1</v>
      </c>
      <c r="U721">
        <v>0</v>
      </c>
      <c r="V721">
        <v>900</v>
      </c>
      <c r="W721">
        <v>300</v>
      </c>
      <c r="X721">
        <v>122500</v>
      </c>
      <c r="Y721">
        <v>92500</v>
      </c>
      <c r="Z721" s="7">
        <v>3000000</v>
      </c>
      <c r="AA721">
        <v>2</v>
      </c>
    </row>
    <row r="722" spans="1:27" x14ac:dyDescent="0.45">
      <c r="A722">
        <v>8</v>
      </c>
      <c r="B722" s="2">
        <v>44462</v>
      </c>
      <c r="C722" s="2">
        <v>44463</v>
      </c>
      <c r="D722" s="3" t="s">
        <v>27</v>
      </c>
      <c r="E722" t="s">
        <v>77</v>
      </c>
      <c r="F722" t="s">
        <v>281</v>
      </c>
      <c r="G722">
        <v>6750</v>
      </c>
      <c r="H722">
        <v>20250</v>
      </c>
      <c r="I722">
        <v>3</v>
      </c>
      <c r="J722" s="7">
        <v>143.9</v>
      </c>
      <c r="K722" s="5">
        <v>2913975</v>
      </c>
      <c r="L722" s="4">
        <v>143.23333332999999</v>
      </c>
      <c r="M722" s="4">
        <v>-13500.000067500245</v>
      </c>
      <c r="N722" s="6">
        <v>538.56246999158952</v>
      </c>
      <c r="O722" s="6">
        <v>-14038.562537491835</v>
      </c>
      <c r="P722" s="5">
        <v>2900474.9999325001</v>
      </c>
      <c r="Q722" s="7"/>
      <c r="R722">
        <v>1</v>
      </c>
      <c r="S722">
        <v>0</v>
      </c>
      <c r="T722">
        <v>2</v>
      </c>
      <c r="U722">
        <v>0</v>
      </c>
      <c r="V722">
        <v>900</v>
      </c>
      <c r="W722">
        <v>300</v>
      </c>
      <c r="X722">
        <v>122500</v>
      </c>
      <c r="Y722">
        <v>92500</v>
      </c>
      <c r="Z722" s="7">
        <v>3000000</v>
      </c>
      <c r="AA722">
        <v>2</v>
      </c>
    </row>
    <row r="723" spans="1:27" x14ac:dyDescent="0.45">
      <c r="A723">
        <v>1</v>
      </c>
      <c r="B723" s="2">
        <v>44463</v>
      </c>
      <c r="C723" s="2">
        <v>44466</v>
      </c>
      <c r="D723" s="3" t="s">
        <v>27</v>
      </c>
      <c r="E723" t="s">
        <v>177</v>
      </c>
      <c r="F723" t="s">
        <v>357</v>
      </c>
      <c r="G723">
        <v>2600</v>
      </c>
      <c r="H723">
        <v>10400</v>
      </c>
      <c r="I723">
        <v>4</v>
      </c>
      <c r="J723" s="7">
        <v>227.9</v>
      </c>
      <c r="K723" s="5">
        <v>2370160</v>
      </c>
      <c r="L723" s="4">
        <v>222.11250000000001</v>
      </c>
      <c r="M723" s="4">
        <v>-60189.999999999942</v>
      </c>
      <c r="N723" s="6">
        <v>440.73139800000007</v>
      </c>
      <c r="O723" s="6">
        <v>-60630.731397999945</v>
      </c>
      <c r="P723" s="5">
        <v>2309970</v>
      </c>
      <c r="Q723" s="7"/>
      <c r="R723">
        <v>2</v>
      </c>
      <c r="S723">
        <v>2</v>
      </c>
      <c r="T723">
        <v>1</v>
      </c>
      <c r="U723">
        <v>0</v>
      </c>
      <c r="V723">
        <v>900</v>
      </c>
      <c r="W723">
        <v>300</v>
      </c>
      <c r="X723">
        <v>123500</v>
      </c>
      <c r="Y723">
        <v>92500</v>
      </c>
      <c r="Z723" s="7">
        <v>3000000</v>
      </c>
      <c r="AA723">
        <v>2</v>
      </c>
    </row>
    <row r="724" spans="1:27" x14ac:dyDescent="0.45">
      <c r="A724">
        <v>2</v>
      </c>
      <c r="B724" s="2">
        <v>44463</v>
      </c>
      <c r="C724" s="2">
        <v>44466</v>
      </c>
      <c r="D724" s="3" t="s">
        <v>27</v>
      </c>
      <c r="E724" t="s">
        <v>31</v>
      </c>
      <c r="F724" t="s">
        <v>312</v>
      </c>
      <c r="G724">
        <v>300</v>
      </c>
      <c r="H724">
        <v>600</v>
      </c>
      <c r="I724">
        <v>2</v>
      </c>
      <c r="J724" s="7">
        <v>3495.5</v>
      </c>
      <c r="K724" s="5">
        <v>2097300</v>
      </c>
      <c r="L724" s="4">
        <v>3432.15</v>
      </c>
      <c r="M724" s="4">
        <v>-38009.999999999942</v>
      </c>
      <c r="N724" s="6">
        <v>397.32711400000005</v>
      </c>
      <c r="O724" s="6">
        <v>-38407.327113999942</v>
      </c>
      <c r="P724" s="5">
        <v>2059290</v>
      </c>
      <c r="Q724" s="7"/>
      <c r="R724">
        <v>1</v>
      </c>
      <c r="S724">
        <v>0</v>
      </c>
      <c r="T724">
        <v>1</v>
      </c>
      <c r="U724">
        <v>0</v>
      </c>
      <c r="V724">
        <v>900</v>
      </c>
      <c r="W724">
        <v>300</v>
      </c>
      <c r="X724">
        <v>122500</v>
      </c>
      <c r="Y724">
        <v>92500</v>
      </c>
      <c r="Z724" s="7">
        <v>3000000</v>
      </c>
      <c r="AA724">
        <v>2</v>
      </c>
    </row>
    <row r="725" spans="1:27" x14ac:dyDescent="0.45">
      <c r="A725">
        <v>3</v>
      </c>
      <c r="B725" s="2">
        <v>44463</v>
      </c>
      <c r="C725" s="2">
        <v>44466</v>
      </c>
      <c r="D725" s="3" t="s">
        <v>27</v>
      </c>
      <c r="E725" t="s">
        <v>156</v>
      </c>
      <c r="F725" t="s">
        <v>335</v>
      </c>
      <c r="G725">
        <v>2800</v>
      </c>
      <c r="H725">
        <v>8400</v>
      </c>
      <c r="I725">
        <v>3</v>
      </c>
      <c r="J725" s="7">
        <v>312.75</v>
      </c>
      <c r="K725" s="5">
        <v>2627100</v>
      </c>
      <c r="L725" s="4">
        <v>320.46666667</v>
      </c>
      <c r="M725" s="4">
        <v>64820.000027999959</v>
      </c>
      <c r="N725" s="6">
        <v>499.78189200348879</v>
      </c>
      <c r="O725" s="6">
        <v>64320.218135996467</v>
      </c>
      <c r="P725" s="5">
        <v>2691920.0000279997</v>
      </c>
      <c r="Q725" s="7"/>
      <c r="R725">
        <v>1</v>
      </c>
      <c r="S725">
        <v>0</v>
      </c>
      <c r="T725">
        <v>2</v>
      </c>
      <c r="U725">
        <v>0</v>
      </c>
      <c r="V725">
        <v>900</v>
      </c>
      <c r="W725">
        <v>300</v>
      </c>
      <c r="X725">
        <v>122500</v>
      </c>
      <c r="Y725">
        <v>92500</v>
      </c>
      <c r="Z725" s="7">
        <v>3000000</v>
      </c>
      <c r="AA725">
        <v>2</v>
      </c>
    </row>
    <row r="726" spans="1:27" x14ac:dyDescent="0.45">
      <c r="A726">
        <v>4</v>
      </c>
      <c r="B726" s="2">
        <v>44463</v>
      </c>
      <c r="C726" s="2">
        <v>44466</v>
      </c>
      <c r="D726" s="3" t="s">
        <v>27</v>
      </c>
      <c r="E726" t="s">
        <v>38</v>
      </c>
      <c r="F726" t="s">
        <v>363</v>
      </c>
      <c r="G726">
        <v>350</v>
      </c>
      <c r="H726">
        <v>1400</v>
      </c>
      <c r="I726">
        <v>4</v>
      </c>
      <c r="J726" s="7">
        <v>1680.3</v>
      </c>
      <c r="K726" s="5">
        <v>2352420</v>
      </c>
      <c r="L726" s="4">
        <v>1660.0625</v>
      </c>
      <c r="M726" s="4">
        <v>-28332.499999999935</v>
      </c>
      <c r="N726" s="6">
        <v>441.69923450000005</v>
      </c>
      <c r="O726" s="6">
        <v>-28774.199234499934</v>
      </c>
      <c r="P726" s="5">
        <v>2324087.5</v>
      </c>
      <c r="Q726" s="7"/>
      <c r="R726">
        <v>1</v>
      </c>
      <c r="S726">
        <v>0</v>
      </c>
      <c r="T726">
        <v>2</v>
      </c>
      <c r="U726">
        <v>0</v>
      </c>
      <c r="V726">
        <v>900</v>
      </c>
      <c r="W726">
        <v>300</v>
      </c>
      <c r="X726">
        <v>122500</v>
      </c>
      <c r="Y726">
        <v>92500</v>
      </c>
      <c r="Z726" s="7">
        <v>3000000</v>
      </c>
      <c r="AA726">
        <v>2</v>
      </c>
    </row>
    <row r="727" spans="1:27" x14ac:dyDescent="0.45">
      <c r="A727">
        <v>5</v>
      </c>
      <c r="B727" s="2">
        <v>44463</v>
      </c>
      <c r="C727" s="2">
        <v>44466</v>
      </c>
      <c r="D727" s="3" t="s">
        <v>27</v>
      </c>
      <c r="E727" t="s">
        <v>142</v>
      </c>
      <c r="F727" t="s">
        <v>311</v>
      </c>
      <c r="G727">
        <v>1000</v>
      </c>
      <c r="H727">
        <v>3000</v>
      </c>
      <c r="I727">
        <v>3</v>
      </c>
      <c r="J727" s="7">
        <v>893.55</v>
      </c>
      <c r="K727" s="5">
        <v>2680650</v>
      </c>
      <c r="L727" s="4">
        <v>916.55</v>
      </c>
      <c r="M727" s="4">
        <v>69000</v>
      </c>
      <c r="N727" s="6">
        <v>509.36338000000001</v>
      </c>
      <c r="O727" s="6">
        <v>68490.636620000005</v>
      </c>
      <c r="P727" s="5">
        <v>2749650</v>
      </c>
      <c r="Q727" s="7"/>
      <c r="R727">
        <v>1</v>
      </c>
      <c r="S727">
        <v>0</v>
      </c>
      <c r="T727">
        <v>1</v>
      </c>
      <c r="U727">
        <v>0</v>
      </c>
      <c r="V727">
        <v>900</v>
      </c>
      <c r="W727">
        <v>300</v>
      </c>
      <c r="X727">
        <v>122500</v>
      </c>
      <c r="Y727">
        <v>92500</v>
      </c>
      <c r="Z727" s="7">
        <v>3000000</v>
      </c>
      <c r="AA727">
        <v>2</v>
      </c>
    </row>
    <row r="728" spans="1:27" x14ac:dyDescent="0.45">
      <c r="A728">
        <v>1</v>
      </c>
      <c r="B728" s="2">
        <v>44470</v>
      </c>
      <c r="C728" s="2">
        <v>44473</v>
      </c>
      <c r="D728" s="3" t="s">
        <v>27</v>
      </c>
      <c r="E728" t="s">
        <v>152</v>
      </c>
      <c r="F728" t="s">
        <v>332</v>
      </c>
      <c r="G728">
        <v>550</v>
      </c>
      <c r="H728">
        <v>1100</v>
      </c>
      <c r="I728">
        <v>2</v>
      </c>
      <c r="J728" s="7">
        <v>1842.85</v>
      </c>
      <c r="K728" s="5">
        <v>2027135</v>
      </c>
      <c r="L728" s="4">
        <v>1846.0250000000001</v>
      </c>
      <c r="M728" s="4">
        <v>3492.5000000002001</v>
      </c>
      <c r="N728" s="6">
        <v>390.62640750000008</v>
      </c>
      <c r="O728" s="6">
        <v>3101.8735925002002</v>
      </c>
      <c r="P728" s="5">
        <v>2030627.5</v>
      </c>
      <c r="Q728" s="7"/>
      <c r="R728">
        <v>1</v>
      </c>
      <c r="S728">
        <v>0</v>
      </c>
      <c r="T728">
        <v>2</v>
      </c>
      <c r="U728">
        <v>0</v>
      </c>
      <c r="V728">
        <v>900</v>
      </c>
      <c r="W728">
        <v>300</v>
      </c>
      <c r="X728">
        <v>122500</v>
      </c>
      <c r="Y728">
        <v>92500</v>
      </c>
      <c r="Z728" s="7">
        <v>3000000</v>
      </c>
      <c r="AA728">
        <v>2</v>
      </c>
    </row>
    <row r="729" spans="1:27" x14ac:dyDescent="0.45">
      <c r="A729">
        <v>2</v>
      </c>
      <c r="B729" s="2">
        <v>44470</v>
      </c>
      <c r="C729" s="2">
        <v>44473</v>
      </c>
      <c r="D729" s="3" t="s">
        <v>27</v>
      </c>
      <c r="E729" t="s">
        <v>188</v>
      </c>
      <c r="F729" t="s">
        <v>368</v>
      </c>
      <c r="G729">
        <v>125</v>
      </c>
      <c r="H729">
        <v>500</v>
      </c>
      <c r="I729">
        <v>4</v>
      </c>
      <c r="J729" s="7">
        <v>4810</v>
      </c>
      <c r="K729" s="5">
        <v>2405000</v>
      </c>
      <c r="L729" s="4">
        <v>5021.7</v>
      </c>
      <c r="M729" s="4">
        <v>105849.99999999991</v>
      </c>
      <c r="N729" s="6">
        <v>467.31491000000005</v>
      </c>
      <c r="O729" s="6">
        <v>105382.68508999991</v>
      </c>
      <c r="P729" s="5">
        <v>2510850</v>
      </c>
      <c r="Q729" s="7"/>
      <c r="R729">
        <v>1</v>
      </c>
      <c r="S729">
        <v>0</v>
      </c>
      <c r="T729">
        <v>1</v>
      </c>
      <c r="U729">
        <v>0</v>
      </c>
      <c r="V729">
        <v>900</v>
      </c>
      <c r="W729">
        <v>300</v>
      </c>
      <c r="X729">
        <v>122500</v>
      </c>
      <c r="Y729">
        <v>92500</v>
      </c>
      <c r="Z729" s="7">
        <v>3000000</v>
      </c>
      <c r="AA729">
        <v>2</v>
      </c>
    </row>
    <row r="730" spans="1:27" x14ac:dyDescent="0.45">
      <c r="A730">
        <v>3</v>
      </c>
      <c r="B730" s="2">
        <v>44470</v>
      </c>
      <c r="C730" s="2">
        <v>44473</v>
      </c>
      <c r="D730" s="3" t="s">
        <v>27</v>
      </c>
      <c r="E730" t="s">
        <v>71</v>
      </c>
      <c r="F730" t="s">
        <v>209</v>
      </c>
      <c r="G730">
        <v>22500</v>
      </c>
      <c r="H730">
        <v>67500</v>
      </c>
      <c r="I730">
        <v>3</v>
      </c>
      <c r="J730" s="7">
        <v>40.299999999999997</v>
      </c>
      <c r="K730" s="5">
        <v>2720250</v>
      </c>
      <c r="L730" s="4">
        <v>40.85</v>
      </c>
      <c r="M730" s="4">
        <v>37125.000000000291</v>
      </c>
      <c r="N730" s="6">
        <v>512.09207500000002</v>
      </c>
      <c r="O730" s="6">
        <v>36612.907925000291</v>
      </c>
      <c r="P730" s="5">
        <v>2757375</v>
      </c>
      <c r="Q730" s="7"/>
      <c r="R730">
        <v>1</v>
      </c>
      <c r="S730">
        <v>0</v>
      </c>
      <c r="T730">
        <v>1</v>
      </c>
      <c r="U730">
        <v>0</v>
      </c>
      <c r="V730">
        <v>900</v>
      </c>
      <c r="W730">
        <v>300</v>
      </c>
      <c r="X730">
        <v>122500</v>
      </c>
      <c r="Y730">
        <v>92500</v>
      </c>
      <c r="Z730" s="7">
        <v>3000000</v>
      </c>
      <c r="AA730">
        <v>2</v>
      </c>
    </row>
    <row r="731" spans="1:27" x14ac:dyDescent="0.45">
      <c r="A731">
        <v>4</v>
      </c>
      <c r="B731" s="2">
        <v>44470</v>
      </c>
      <c r="C731" s="2">
        <v>44473</v>
      </c>
      <c r="D731" s="3" t="s">
        <v>27</v>
      </c>
      <c r="E731" t="s">
        <v>51</v>
      </c>
      <c r="F731" t="s">
        <v>213</v>
      </c>
      <c r="G731">
        <v>2500</v>
      </c>
      <c r="H731">
        <v>5000</v>
      </c>
      <c r="I731">
        <v>2</v>
      </c>
      <c r="J731" s="7">
        <v>404.05</v>
      </c>
      <c r="K731" s="5">
        <v>2020250</v>
      </c>
      <c r="L731" s="4">
        <v>406.2</v>
      </c>
      <c r="M731" s="4">
        <v>10749.999999999887</v>
      </c>
      <c r="N731" s="6">
        <v>390.36574999999993</v>
      </c>
      <c r="O731" s="6">
        <v>10359.634249999886</v>
      </c>
      <c r="P731" s="5">
        <v>2031000</v>
      </c>
      <c r="Q731" s="7"/>
      <c r="R731">
        <v>1</v>
      </c>
      <c r="S731">
        <v>0</v>
      </c>
      <c r="T731">
        <v>1</v>
      </c>
      <c r="U731">
        <v>0</v>
      </c>
      <c r="V731">
        <v>900</v>
      </c>
      <c r="W731">
        <v>300</v>
      </c>
      <c r="X731">
        <v>122500</v>
      </c>
      <c r="Y731">
        <v>92500</v>
      </c>
      <c r="Z731" s="7">
        <v>3000000</v>
      </c>
      <c r="AA731">
        <v>2</v>
      </c>
    </row>
    <row r="732" spans="1:27" x14ac:dyDescent="0.45">
      <c r="A732">
        <v>5</v>
      </c>
      <c r="B732" s="2">
        <v>44470</v>
      </c>
      <c r="C732" s="2">
        <v>44473</v>
      </c>
      <c r="D732" s="3" t="s">
        <v>27</v>
      </c>
      <c r="E732" t="s">
        <v>79</v>
      </c>
      <c r="F732" t="s">
        <v>265</v>
      </c>
      <c r="G732">
        <v>1350</v>
      </c>
      <c r="H732">
        <v>4050</v>
      </c>
      <c r="I732">
        <v>3</v>
      </c>
      <c r="J732" s="7">
        <v>683.8</v>
      </c>
      <c r="K732" s="5">
        <v>2769390</v>
      </c>
      <c r="L732" s="4">
        <v>669.05</v>
      </c>
      <c r="M732" s="4">
        <v>-59737.5</v>
      </c>
      <c r="N732" s="6">
        <v>508.33749550000005</v>
      </c>
      <c r="O732" s="6">
        <v>-60245.837495500004</v>
      </c>
      <c r="P732" s="5">
        <v>2709652.5</v>
      </c>
      <c r="Q732" s="7"/>
      <c r="R732">
        <v>1</v>
      </c>
      <c r="S732">
        <v>0</v>
      </c>
      <c r="T732">
        <v>1</v>
      </c>
      <c r="U732">
        <v>0</v>
      </c>
      <c r="V732">
        <v>900</v>
      </c>
      <c r="W732">
        <v>300</v>
      </c>
      <c r="X732">
        <v>122500</v>
      </c>
      <c r="Y732">
        <v>92500</v>
      </c>
      <c r="Z732" s="7">
        <v>3000000</v>
      </c>
      <c r="AA732">
        <v>2</v>
      </c>
    </row>
    <row r="733" spans="1:27" x14ac:dyDescent="0.45">
      <c r="A733">
        <v>6</v>
      </c>
      <c r="B733" s="2">
        <v>44470</v>
      </c>
      <c r="C733" s="2">
        <v>44473</v>
      </c>
      <c r="D733" s="3" t="s">
        <v>27</v>
      </c>
      <c r="E733" t="s">
        <v>49</v>
      </c>
      <c r="F733" t="s">
        <v>264</v>
      </c>
      <c r="G733">
        <v>6000</v>
      </c>
      <c r="H733">
        <v>12000</v>
      </c>
      <c r="I733">
        <v>2</v>
      </c>
      <c r="J733" s="7">
        <v>180.95</v>
      </c>
      <c r="K733" s="5">
        <v>2171400</v>
      </c>
      <c r="L733" s="4">
        <v>179.55</v>
      </c>
      <c r="M733" s="4">
        <v>-16799.999999999727</v>
      </c>
      <c r="N733" s="6">
        <v>412.50760000000002</v>
      </c>
      <c r="O733" s="6">
        <v>-17212.507599999728</v>
      </c>
      <c r="P733" s="5">
        <v>2154600</v>
      </c>
      <c r="Q733" s="7"/>
      <c r="R733">
        <v>2</v>
      </c>
      <c r="S733">
        <v>1</v>
      </c>
      <c r="T733">
        <v>2</v>
      </c>
      <c r="U733">
        <v>0</v>
      </c>
      <c r="V733">
        <v>900</v>
      </c>
      <c r="W733">
        <v>300</v>
      </c>
      <c r="X733">
        <v>123000</v>
      </c>
      <c r="Y733">
        <v>92500</v>
      </c>
      <c r="Z733" s="7">
        <v>3000000</v>
      </c>
      <c r="AA733">
        <v>2</v>
      </c>
    </row>
    <row r="734" spans="1:27" x14ac:dyDescent="0.45">
      <c r="A734">
        <v>7</v>
      </c>
      <c r="B734" s="2">
        <v>44470</v>
      </c>
      <c r="C734" s="2">
        <v>44473</v>
      </c>
      <c r="D734" s="3" t="s">
        <v>27</v>
      </c>
      <c r="E734" t="s">
        <v>39</v>
      </c>
      <c r="F734" t="s">
        <v>269</v>
      </c>
      <c r="G734">
        <v>750</v>
      </c>
      <c r="H734">
        <v>1500</v>
      </c>
      <c r="I734">
        <v>2</v>
      </c>
      <c r="J734" s="7">
        <v>1543.5</v>
      </c>
      <c r="K734" s="5">
        <v>2315250</v>
      </c>
      <c r="L734" s="4">
        <v>1536.55</v>
      </c>
      <c r="M734" s="4">
        <v>-10425.000000000069</v>
      </c>
      <c r="N734" s="6">
        <v>437.641345</v>
      </c>
      <c r="O734" s="6">
        <v>-10862.641345000069</v>
      </c>
      <c r="P734" s="5">
        <v>2304825</v>
      </c>
      <c r="Q734" s="7"/>
      <c r="R734">
        <v>2</v>
      </c>
      <c r="S734">
        <v>1</v>
      </c>
      <c r="T734">
        <v>1</v>
      </c>
      <c r="U734">
        <v>0</v>
      </c>
      <c r="V734">
        <v>900</v>
      </c>
      <c r="W734">
        <v>300</v>
      </c>
      <c r="X734">
        <v>123000</v>
      </c>
      <c r="Y734">
        <v>92500</v>
      </c>
      <c r="Z734" s="7">
        <v>3000000</v>
      </c>
      <c r="AA734">
        <v>2</v>
      </c>
    </row>
    <row r="735" spans="1:27" x14ac:dyDescent="0.45">
      <c r="A735">
        <v>8</v>
      </c>
      <c r="B735" s="2">
        <v>44470</v>
      </c>
      <c r="C735" s="2">
        <v>44473</v>
      </c>
      <c r="D735" s="3" t="s">
        <v>27</v>
      </c>
      <c r="E735" t="s">
        <v>52</v>
      </c>
      <c r="F735" t="s">
        <v>248</v>
      </c>
      <c r="G735">
        <v>2900</v>
      </c>
      <c r="H735">
        <v>11600</v>
      </c>
      <c r="I735">
        <v>4</v>
      </c>
      <c r="J735" s="7">
        <v>196.1</v>
      </c>
      <c r="K735" s="5">
        <v>2274760</v>
      </c>
      <c r="L735" s="4">
        <v>195.05</v>
      </c>
      <c r="M735" s="4">
        <v>-12179.999999999802</v>
      </c>
      <c r="N735" s="6">
        <v>430.57176400000003</v>
      </c>
      <c r="O735" s="6">
        <v>-12610.571763999802</v>
      </c>
      <c r="P735" s="5">
        <v>2262580</v>
      </c>
      <c r="Q735" s="7"/>
      <c r="R735">
        <v>1</v>
      </c>
      <c r="S735">
        <v>0</v>
      </c>
      <c r="T735">
        <v>1</v>
      </c>
      <c r="U735">
        <v>0</v>
      </c>
      <c r="V735">
        <v>900</v>
      </c>
      <c r="W735">
        <v>300</v>
      </c>
      <c r="X735">
        <v>122500</v>
      </c>
      <c r="Y735">
        <v>92500</v>
      </c>
      <c r="Z735" s="7">
        <v>3000000</v>
      </c>
      <c r="AA735">
        <v>2</v>
      </c>
    </row>
    <row r="736" spans="1:27" x14ac:dyDescent="0.45">
      <c r="A736">
        <v>9</v>
      </c>
      <c r="B736" s="2">
        <v>44470</v>
      </c>
      <c r="C736" s="2">
        <v>44473</v>
      </c>
      <c r="D736" s="3" t="s">
        <v>27</v>
      </c>
      <c r="E736" t="s">
        <v>94</v>
      </c>
      <c r="F736" t="s">
        <v>237</v>
      </c>
      <c r="G736">
        <v>1500</v>
      </c>
      <c r="H736">
        <v>4500</v>
      </c>
      <c r="I736">
        <v>3</v>
      </c>
      <c r="J736" s="7">
        <v>526.85</v>
      </c>
      <c r="K736" s="5">
        <v>2370825</v>
      </c>
      <c r="L736" s="4">
        <v>526.6</v>
      </c>
      <c r="M736" s="4">
        <v>-1125</v>
      </c>
      <c r="N736" s="6">
        <v>448.20341500000001</v>
      </c>
      <c r="O736" s="6">
        <v>-1573.2034149999999</v>
      </c>
      <c r="P736" s="5">
        <v>2369700</v>
      </c>
      <c r="Q736" s="7"/>
      <c r="R736">
        <v>1</v>
      </c>
      <c r="S736">
        <v>0</v>
      </c>
      <c r="T736">
        <v>1</v>
      </c>
      <c r="U736">
        <v>0</v>
      </c>
      <c r="V736">
        <v>900</v>
      </c>
      <c r="W736">
        <v>300</v>
      </c>
      <c r="X736">
        <v>122500</v>
      </c>
      <c r="Y736">
        <v>92500</v>
      </c>
      <c r="Z736" s="7">
        <v>3000000</v>
      </c>
      <c r="AA736">
        <v>2</v>
      </c>
    </row>
    <row r="737" spans="1:27" x14ac:dyDescent="0.45">
      <c r="A737">
        <v>10</v>
      </c>
      <c r="B737" s="2">
        <v>44470</v>
      </c>
      <c r="C737" s="2">
        <v>44473</v>
      </c>
      <c r="D737" s="3" t="s">
        <v>27</v>
      </c>
      <c r="E737" t="s">
        <v>163</v>
      </c>
      <c r="F737" t="s">
        <v>342</v>
      </c>
      <c r="G737">
        <v>725</v>
      </c>
      <c r="H737">
        <v>2175</v>
      </c>
      <c r="I737">
        <v>3</v>
      </c>
      <c r="J737" s="7">
        <v>1085.9000000000001</v>
      </c>
      <c r="K737" s="5">
        <v>2361832.5</v>
      </c>
      <c r="L737" s="4">
        <v>1032.8166666699999</v>
      </c>
      <c r="M737" s="4">
        <v>-115456.24999275041</v>
      </c>
      <c r="N737" s="6">
        <v>432.43621025090334</v>
      </c>
      <c r="O737" s="6">
        <v>-115888.68620300131</v>
      </c>
      <c r="P737" s="5">
        <v>2246376.2500072499</v>
      </c>
      <c r="Q737" s="7"/>
      <c r="R737">
        <v>1</v>
      </c>
      <c r="S737">
        <v>0</v>
      </c>
      <c r="T737">
        <v>2</v>
      </c>
      <c r="U737">
        <v>0</v>
      </c>
      <c r="V737">
        <v>900</v>
      </c>
      <c r="W737">
        <v>300</v>
      </c>
      <c r="X737">
        <v>122500</v>
      </c>
      <c r="Y737">
        <v>92500</v>
      </c>
      <c r="Z737" s="7">
        <v>3000000</v>
      </c>
      <c r="AA737">
        <v>2</v>
      </c>
    </row>
    <row r="738" spans="1:27" x14ac:dyDescent="0.45">
      <c r="A738">
        <v>1</v>
      </c>
      <c r="B738" s="2">
        <v>44473</v>
      </c>
      <c r="C738" s="2">
        <v>44474</v>
      </c>
      <c r="D738" s="3" t="s">
        <v>27</v>
      </c>
      <c r="E738" t="s">
        <v>189</v>
      </c>
      <c r="F738" t="s">
        <v>361</v>
      </c>
      <c r="G738">
        <v>275</v>
      </c>
      <c r="H738">
        <v>1100</v>
      </c>
      <c r="I738">
        <v>4</v>
      </c>
      <c r="J738" s="7">
        <v>2361.6</v>
      </c>
      <c r="K738" s="5">
        <v>2597760</v>
      </c>
      <c r="L738" s="4">
        <v>2368</v>
      </c>
      <c r="M738" s="4">
        <v>7040.0000000001</v>
      </c>
      <c r="N738" s="6">
        <v>487.61817600000001</v>
      </c>
      <c r="O738" s="6">
        <v>6552.3818240001001</v>
      </c>
      <c r="P738" s="5">
        <v>2604800</v>
      </c>
      <c r="Q738" s="7"/>
      <c r="R738">
        <v>1</v>
      </c>
      <c r="S738">
        <v>0</v>
      </c>
      <c r="T738">
        <v>1</v>
      </c>
      <c r="U738">
        <v>0</v>
      </c>
      <c r="V738">
        <v>900</v>
      </c>
      <c r="W738">
        <v>300</v>
      </c>
      <c r="X738">
        <v>102500</v>
      </c>
      <c r="Y738">
        <v>92500</v>
      </c>
      <c r="Z738" s="7">
        <v>3000000</v>
      </c>
      <c r="AA738">
        <v>2</v>
      </c>
    </row>
    <row r="739" spans="1:27" x14ac:dyDescent="0.45">
      <c r="A739">
        <v>2</v>
      </c>
      <c r="B739" s="2">
        <v>44473</v>
      </c>
      <c r="C739" s="2">
        <v>44474</v>
      </c>
      <c r="D739" s="3" t="s">
        <v>27</v>
      </c>
      <c r="E739" t="s">
        <v>85</v>
      </c>
      <c r="F739" t="s">
        <v>219</v>
      </c>
      <c r="G739">
        <v>650</v>
      </c>
      <c r="H739">
        <v>3250</v>
      </c>
      <c r="I739">
        <v>5</v>
      </c>
      <c r="J739" s="7">
        <v>738.1</v>
      </c>
      <c r="K739" s="5">
        <v>2398825</v>
      </c>
      <c r="L739" s="4">
        <v>726.71</v>
      </c>
      <c r="M739" s="4">
        <v>-37017.499999999956</v>
      </c>
      <c r="N739" s="6">
        <v>448.46880949999996</v>
      </c>
      <c r="O739" s="6">
        <v>-37465.968809499958</v>
      </c>
      <c r="P739" s="5">
        <v>2361807.5</v>
      </c>
      <c r="Q739" s="7"/>
      <c r="R739">
        <v>2</v>
      </c>
      <c r="S739">
        <v>1</v>
      </c>
      <c r="T739">
        <v>2</v>
      </c>
      <c r="U739">
        <v>0</v>
      </c>
      <c r="V739">
        <v>900</v>
      </c>
      <c r="W739">
        <v>300</v>
      </c>
      <c r="X739">
        <v>103000</v>
      </c>
      <c r="Y739">
        <v>92500</v>
      </c>
      <c r="Z739" s="7">
        <v>3000000</v>
      </c>
      <c r="AA739">
        <v>2</v>
      </c>
    </row>
    <row r="740" spans="1:27" x14ac:dyDescent="0.45">
      <c r="A740">
        <v>3</v>
      </c>
      <c r="B740" s="2">
        <v>44473</v>
      </c>
      <c r="C740" s="2">
        <v>44474</v>
      </c>
      <c r="D740" s="3" t="s">
        <v>27</v>
      </c>
      <c r="E740" t="s">
        <v>112</v>
      </c>
      <c r="F740" t="s">
        <v>262</v>
      </c>
      <c r="G740">
        <v>200</v>
      </c>
      <c r="H740">
        <v>400</v>
      </c>
      <c r="I740">
        <v>2</v>
      </c>
      <c r="J740" s="7">
        <v>5257.75</v>
      </c>
      <c r="K740" s="5">
        <v>2103100</v>
      </c>
      <c r="L740" s="4">
        <v>5208</v>
      </c>
      <c r="M740" s="4">
        <v>-19900</v>
      </c>
      <c r="N740" s="6">
        <v>400.56498000000011</v>
      </c>
      <c r="O740" s="6">
        <v>-20300.564979999999</v>
      </c>
      <c r="P740" s="5">
        <v>2083200</v>
      </c>
      <c r="Q740" s="7"/>
      <c r="R740">
        <v>1</v>
      </c>
      <c r="S740">
        <v>0</v>
      </c>
      <c r="T740">
        <v>1</v>
      </c>
      <c r="U740">
        <v>0</v>
      </c>
      <c r="V740">
        <v>900</v>
      </c>
      <c r="W740">
        <v>300</v>
      </c>
      <c r="X740">
        <v>102500</v>
      </c>
      <c r="Y740">
        <v>92500</v>
      </c>
      <c r="Z740" s="7">
        <v>3000000</v>
      </c>
      <c r="AA740">
        <v>2</v>
      </c>
    </row>
    <row r="741" spans="1:27" x14ac:dyDescent="0.45">
      <c r="A741">
        <v>4</v>
      </c>
      <c r="B741" s="2">
        <v>44473</v>
      </c>
      <c r="C741" s="2">
        <v>44474</v>
      </c>
      <c r="D741" s="3" t="s">
        <v>27</v>
      </c>
      <c r="E741" t="s">
        <v>67</v>
      </c>
      <c r="F741" t="s">
        <v>242</v>
      </c>
      <c r="G741">
        <v>275</v>
      </c>
      <c r="H741">
        <v>825</v>
      </c>
      <c r="I741">
        <v>3</v>
      </c>
      <c r="J741" s="7">
        <v>2765.65</v>
      </c>
      <c r="K741" s="5">
        <v>2281661.25</v>
      </c>
      <c r="L741" s="4">
        <v>2811.46666667</v>
      </c>
      <c r="M741" s="4">
        <v>37798.750002749919</v>
      </c>
      <c r="N741" s="6">
        <v>437.9668077503427</v>
      </c>
      <c r="O741" s="6">
        <v>37360.783194999574</v>
      </c>
      <c r="P741" s="5">
        <v>2319460.0000027502</v>
      </c>
      <c r="Q741" s="7"/>
      <c r="R741">
        <v>1</v>
      </c>
      <c r="S741">
        <v>0</v>
      </c>
      <c r="T741">
        <v>1</v>
      </c>
      <c r="U741">
        <v>0</v>
      </c>
      <c r="V741">
        <v>900</v>
      </c>
      <c r="W741">
        <v>300</v>
      </c>
      <c r="X741">
        <v>102500</v>
      </c>
      <c r="Y741">
        <v>92500</v>
      </c>
      <c r="Z741" s="7">
        <v>3000000</v>
      </c>
      <c r="AA741">
        <v>2</v>
      </c>
    </row>
    <row r="742" spans="1:27" x14ac:dyDescent="0.45">
      <c r="A742">
        <v>1</v>
      </c>
      <c r="B742" s="2">
        <v>44474</v>
      </c>
      <c r="C742" s="2">
        <v>44475</v>
      </c>
      <c r="D742" s="3" t="s">
        <v>27</v>
      </c>
      <c r="E742" t="s">
        <v>177</v>
      </c>
      <c r="F742" t="s">
        <v>357</v>
      </c>
      <c r="G742">
        <v>2600</v>
      </c>
      <c r="H742">
        <v>10400</v>
      </c>
      <c r="I742">
        <v>4</v>
      </c>
      <c r="J742" s="7">
        <v>248.7</v>
      </c>
      <c r="K742" s="5">
        <v>2586480</v>
      </c>
      <c r="L742" s="4">
        <v>254.95</v>
      </c>
      <c r="M742" s="4">
        <v>65000</v>
      </c>
      <c r="N742" s="6">
        <v>492.93141600000007</v>
      </c>
      <c r="O742" s="6">
        <v>64507.068584000001</v>
      </c>
      <c r="P742" s="5">
        <v>2651480</v>
      </c>
      <c r="Q742" s="7"/>
      <c r="R742">
        <v>1</v>
      </c>
      <c r="S742">
        <v>0</v>
      </c>
      <c r="T742">
        <v>1</v>
      </c>
      <c r="U742">
        <v>0</v>
      </c>
      <c r="V742">
        <v>900</v>
      </c>
      <c r="W742">
        <v>300</v>
      </c>
      <c r="X742">
        <v>122500</v>
      </c>
      <c r="Y742">
        <v>92500</v>
      </c>
      <c r="Z742" s="7">
        <v>3000000</v>
      </c>
      <c r="AA742">
        <v>2</v>
      </c>
    </row>
    <row r="743" spans="1:27" x14ac:dyDescent="0.45">
      <c r="A743">
        <v>2</v>
      </c>
      <c r="B743" s="2">
        <v>44474</v>
      </c>
      <c r="C743" s="2">
        <v>44475</v>
      </c>
      <c r="D743" s="3" t="s">
        <v>27</v>
      </c>
      <c r="E743" t="s">
        <v>185</v>
      </c>
      <c r="F743" t="s">
        <v>367</v>
      </c>
      <c r="G743">
        <v>625</v>
      </c>
      <c r="H743">
        <v>3125</v>
      </c>
      <c r="I743">
        <v>5</v>
      </c>
      <c r="J743" s="7">
        <v>830.88</v>
      </c>
      <c r="K743" s="5">
        <v>2596500</v>
      </c>
      <c r="L743" s="4">
        <v>832.28</v>
      </c>
      <c r="M743" s="4">
        <v>4374.9999999999291</v>
      </c>
      <c r="N743" s="6">
        <v>487.07292500000005</v>
      </c>
      <c r="O743" s="6">
        <v>3887.9270749999291</v>
      </c>
      <c r="P743" s="5">
        <v>2600875</v>
      </c>
      <c r="Q743" s="7"/>
      <c r="R743">
        <v>1</v>
      </c>
      <c r="S743">
        <v>0</v>
      </c>
      <c r="T743">
        <v>2</v>
      </c>
      <c r="U743">
        <v>0</v>
      </c>
      <c r="V743">
        <v>900</v>
      </c>
      <c r="W743">
        <v>300</v>
      </c>
      <c r="X743">
        <v>122500</v>
      </c>
      <c r="Y743">
        <v>92500</v>
      </c>
      <c r="Z743" s="7">
        <v>3000000</v>
      </c>
      <c r="AA743">
        <v>2</v>
      </c>
    </row>
    <row r="744" spans="1:27" x14ac:dyDescent="0.45">
      <c r="A744">
        <v>3</v>
      </c>
      <c r="B744" s="2">
        <v>44474</v>
      </c>
      <c r="C744" s="2">
        <v>44475</v>
      </c>
      <c r="D744" s="3" t="s">
        <v>27</v>
      </c>
      <c r="E744" t="s">
        <v>56</v>
      </c>
      <c r="F744" t="s">
        <v>212</v>
      </c>
      <c r="G744">
        <v>70000</v>
      </c>
      <c r="H744">
        <v>210000</v>
      </c>
      <c r="I744">
        <v>3</v>
      </c>
      <c r="J744" s="7">
        <v>12.05</v>
      </c>
      <c r="K744" s="5">
        <v>2530500</v>
      </c>
      <c r="L744" s="4">
        <v>11.9</v>
      </c>
      <c r="M744" s="4">
        <v>-31500.000000000076</v>
      </c>
      <c r="N744" s="6">
        <v>471.4357</v>
      </c>
      <c r="O744" s="6">
        <v>-31971.435700000075</v>
      </c>
      <c r="P744" s="5">
        <v>2499000</v>
      </c>
      <c r="Q744" s="7"/>
      <c r="R744">
        <v>1</v>
      </c>
      <c r="S744">
        <v>0</v>
      </c>
      <c r="T744">
        <v>1</v>
      </c>
      <c r="U744">
        <v>0</v>
      </c>
      <c r="V744">
        <v>900</v>
      </c>
      <c r="W744">
        <v>300</v>
      </c>
      <c r="X744">
        <v>122500</v>
      </c>
      <c r="Y744">
        <v>92500</v>
      </c>
      <c r="Z744" s="7">
        <v>3000000</v>
      </c>
      <c r="AA744">
        <v>2</v>
      </c>
    </row>
    <row r="745" spans="1:27" x14ac:dyDescent="0.45">
      <c r="A745">
        <v>4</v>
      </c>
      <c r="B745" s="2">
        <v>44474</v>
      </c>
      <c r="C745" s="2">
        <v>44475</v>
      </c>
      <c r="D745" s="3" t="s">
        <v>27</v>
      </c>
      <c r="E745" t="s">
        <v>129</v>
      </c>
      <c r="F745" t="s">
        <v>293</v>
      </c>
      <c r="G745">
        <v>7700</v>
      </c>
      <c r="H745">
        <v>15400</v>
      </c>
      <c r="I745">
        <v>2</v>
      </c>
      <c r="J745" s="7">
        <v>159.94999999999999</v>
      </c>
      <c r="K745" s="5">
        <v>2463230</v>
      </c>
      <c r="L745" s="4">
        <v>170.35</v>
      </c>
      <c r="M745" s="4">
        <v>160160.00000000009</v>
      </c>
      <c r="N745" s="6">
        <v>483.93445200000008</v>
      </c>
      <c r="O745" s="6">
        <v>159676.0655480001</v>
      </c>
      <c r="P745" s="5">
        <v>2623390</v>
      </c>
      <c r="Q745" s="7"/>
      <c r="R745">
        <v>2</v>
      </c>
      <c r="S745">
        <v>2</v>
      </c>
      <c r="T745">
        <v>2</v>
      </c>
      <c r="U745">
        <v>0</v>
      </c>
      <c r="V745">
        <v>900</v>
      </c>
      <c r="W745">
        <v>300</v>
      </c>
      <c r="X745">
        <v>123500</v>
      </c>
      <c r="Y745">
        <v>92500</v>
      </c>
      <c r="Z745" s="7">
        <v>3000000</v>
      </c>
      <c r="AA745">
        <v>2</v>
      </c>
    </row>
    <row r="746" spans="1:27" x14ac:dyDescent="0.45">
      <c r="A746">
        <v>5</v>
      </c>
      <c r="B746" s="2">
        <v>44474</v>
      </c>
      <c r="C746" s="2">
        <v>44475</v>
      </c>
      <c r="D746" s="3" t="s">
        <v>27</v>
      </c>
      <c r="E746" t="s">
        <v>67</v>
      </c>
      <c r="F746" t="s">
        <v>242</v>
      </c>
      <c r="G746">
        <v>275</v>
      </c>
      <c r="H746">
        <v>825</v>
      </c>
      <c r="I746">
        <v>3</v>
      </c>
      <c r="J746" s="7">
        <v>2909.5</v>
      </c>
      <c r="K746" s="5">
        <v>2400337.5</v>
      </c>
      <c r="L746" s="4">
        <v>2910.8666666699901</v>
      </c>
      <c r="M746" s="4">
        <v>1127.5000027418173</v>
      </c>
      <c r="N746" s="6">
        <v>453.47759150034165</v>
      </c>
      <c r="O746" s="6">
        <v>674.02241124147565</v>
      </c>
      <c r="P746" s="5">
        <v>2401465.0000027418</v>
      </c>
      <c r="Q746" s="7"/>
      <c r="R746">
        <v>1</v>
      </c>
      <c r="S746">
        <v>0</v>
      </c>
      <c r="T746">
        <v>2</v>
      </c>
      <c r="U746">
        <v>0</v>
      </c>
      <c r="V746">
        <v>900</v>
      </c>
      <c r="W746">
        <v>300</v>
      </c>
      <c r="X746">
        <v>122500</v>
      </c>
      <c r="Y746">
        <v>92500</v>
      </c>
      <c r="Z746" s="7">
        <v>3000000</v>
      </c>
      <c r="AA746">
        <v>2</v>
      </c>
    </row>
    <row r="747" spans="1:27" x14ac:dyDescent="0.45">
      <c r="A747">
        <v>6</v>
      </c>
      <c r="B747" s="2">
        <v>44474</v>
      </c>
      <c r="C747" s="2">
        <v>44475</v>
      </c>
      <c r="D747" s="3" t="s">
        <v>27</v>
      </c>
      <c r="E747" t="s">
        <v>77</v>
      </c>
      <c r="F747" t="s">
        <v>281</v>
      </c>
      <c r="G747">
        <v>6750</v>
      </c>
      <c r="H747">
        <v>13500</v>
      </c>
      <c r="I747">
        <v>2</v>
      </c>
      <c r="J747" s="7">
        <v>183.85</v>
      </c>
      <c r="K747" s="5">
        <v>2481975</v>
      </c>
      <c r="L747" s="4">
        <v>180.25</v>
      </c>
      <c r="M747" s="4">
        <v>-48599.99999999992</v>
      </c>
      <c r="N747" s="6">
        <v>461.09460999999999</v>
      </c>
      <c r="O747" s="6">
        <v>-49061.09460999992</v>
      </c>
      <c r="P747" s="5">
        <v>2433375</v>
      </c>
      <c r="Q747" s="7"/>
      <c r="R747">
        <v>1</v>
      </c>
      <c r="S747">
        <v>0</v>
      </c>
      <c r="T747">
        <v>2</v>
      </c>
      <c r="U747">
        <v>0</v>
      </c>
      <c r="V747">
        <v>900</v>
      </c>
      <c r="W747">
        <v>300</v>
      </c>
      <c r="X747">
        <v>122500</v>
      </c>
      <c r="Y747">
        <v>92500</v>
      </c>
      <c r="Z747" s="7">
        <v>3000000</v>
      </c>
      <c r="AA747">
        <v>2</v>
      </c>
    </row>
    <row r="748" spans="1:27" x14ac:dyDescent="0.45">
      <c r="A748">
        <v>7</v>
      </c>
      <c r="B748" s="2">
        <v>44474</v>
      </c>
      <c r="C748" s="2">
        <v>44475</v>
      </c>
      <c r="D748" s="3" t="s">
        <v>27</v>
      </c>
      <c r="E748" t="s">
        <v>111</v>
      </c>
      <c r="F748" t="s">
        <v>247</v>
      </c>
      <c r="G748">
        <v>1500</v>
      </c>
      <c r="H748">
        <v>4500</v>
      </c>
      <c r="I748">
        <v>3</v>
      </c>
      <c r="J748" s="7">
        <v>518.25</v>
      </c>
      <c r="K748" s="5">
        <v>2332125</v>
      </c>
      <c r="L748" s="4">
        <v>517.15</v>
      </c>
      <c r="M748" s="4">
        <v>-4950.0000000001019</v>
      </c>
      <c r="N748" s="6">
        <v>441.17877999999996</v>
      </c>
      <c r="O748" s="6">
        <v>-5391.1787800001021</v>
      </c>
      <c r="P748" s="5">
        <v>2327175</v>
      </c>
      <c r="Q748" s="7"/>
      <c r="R748">
        <v>1</v>
      </c>
      <c r="S748">
        <v>0</v>
      </c>
      <c r="T748">
        <v>1</v>
      </c>
      <c r="U748">
        <v>0</v>
      </c>
      <c r="V748">
        <v>900</v>
      </c>
      <c r="W748">
        <v>300</v>
      </c>
      <c r="X748">
        <v>122500</v>
      </c>
      <c r="Y748">
        <v>92500</v>
      </c>
      <c r="Z748" s="7">
        <v>3000000</v>
      </c>
      <c r="AA748">
        <v>2</v>
      </c>
    </row>
    <row r="749" spans="1:27" x14ac:dyDescent="0.45">
      <c r="A749">
        <v>1</v>
      </c>
      <c r="B749" s="2">
        <v>44475</v>
      </c>
      <c r="C749" s="2">
        <v>44476</v>
      </c>
      <c r="D749" s="3" t="s">
        <v>27</v>
      </c>
      <c r="E749" t="s">
        <v>65</v>
      </c>
      <c r="F749" t="s">
        <v>244</v>
      </c>
      <c r="G749">
        <v>50</v>
      </c>
      <c r="H749">
        <v>150</v>
      </c>
      <c r="I749">
        <v>3</v>
      </c>
      <c r="J749" s="6">
        <v>17098.650000000001</v>
      </c>
      <c r="K749" s="5">
        <v>2564797.5</v>
      </c>
      <c r="L749" s="4">
        <v>17415.349999999999</v>
      </c>
      <c r="M749" s="4">
        <v>47504.999999999563</v>
      </c>
      <c r="N749" s="6">
        <v>487.08285999999998</v>
      </c>
      <c r="O749" s="6">
        <v>47017.917139999561</v>
      </c>
      <c r="P749" s="5">
        <v>2612302.5</v>
      </c>
      <c r="Q749" s="7"/>
      <c r="R749">
        <v>2</v>
      </c>
      <c r="S749">
        <v>2</v>
      </c>
      <c r="T749">
        <v>2</v>
      </c>
      <c r="U749">
        <v>0</v>
      </c>
      <c r="V749">
        <v>900</v>
      </c>
      <c r="W749">
        <v>300</v>
      </c>
      <c r="X749">
        <v>123500</v>
      </c>
      <c r="Y749">
        <v>92500</v>
      </c>
      <c r="Z749" s="7">
        <v>3000000</v>
      </c>
      <c r="AA749">
        <v>2</v>
      </c>
    </row>
    <row r="750" spans="1:27" x14ac:dyDescent="0.45">
      <c r="A750">
        <v>2</v>
      </c>
      <c r="B750" s="2">
        <v>44475</v>
      </c>
      <c r="C750" s="2">
        <v>44476</v>
      </c>
      <c r="D750" s="3" t="s">
        <v>27</v>
      </c>
      <c r="E750" t="s">
        <v>200</v>
      </c>
      <c r="F750" t="s">
        <v>369</v>
      </c>
      <c r="G750">
        <v>250</v>
      </c>
      <c r="H750">
        <v>1000</v>
      </c>
      <c r="I750">
        <v>4</v>
      </c>
      <c r="J750" s="6">
        <v>2138.5124999999998</v>
      </c>
      <c r="K750" s="5">
        <v>2138512.5</v>
      </c>
      <c r="L750" s="4">
        <v>2102.6750000000002</v>
      </c>
      <c r="M750" s="4">
        <v>-35837.499999999636</v>
      </c>
      <c r="N750" s="6">
        <v>404.57096250000006</v>
      </c>
      <c r="O750" s="6">
        <v>-36242.070962499638</v>
      </c>
      <c r="P750" s="5">
        <v>2102675</v>
      </c>
      <c r="Q750" s="7"/>
      <c r="R750">
        <v>2</v>
      </c>
      <c r="S750">
        <v>1</v>
      </c>
      <c r="T750">
        <v>2</v>
      </c>
      <c r="U750">
        <v>0</v>
      </c>
      <c r="V750">
        <v>900</v>
      </c>
      <c r="W750">
        <v>300</v>
      </c>
      <c r="X750">
        <v>123000</v>
      </c>
      <c r="Y750">
        <v>92500</v>
      </c>
      <c r="Z750" s="7">
        <v>3000000</v>
      </c>
      <c r="AA750">
        <v>2</v>
      </c>
    </row>
    <row r="751" spans="1:27" x14ac:dyDescent="0.45">
      <c r="A751">
        <v>3</v>
      </c>
      <c r="B751" s="2">
        <v>44475</v>
      </c>
      <c r="C751" s="2">
        <v>44476</v>
      </c>
      <c r="D751" s="3" t="s">
        <v>27</v>
      </c>
      <c r="E751" t="s">
        <v>160</v>
      </c>
      <c r="F751" t="s">
        <v>338</v>
      </c>
      <c r="G751">
        <v>250</v>
      </c>
      <c r="H751">
        <v>1000</v>
      </c>
      <c r="I751">
        <v>4</v>
      </c>
      <c r="J751" s="6">
        <v>2866.3</v>
      </c>
      <c r="K751" s="5">
        <v>2866300</v>
      </c>
      <c r="L751" s="4">
        <v>2876.9</v>
      </c>
      <c r="M751" s="4">
        <v>10599.999999999909</v>
      </c>
      <c r="N751" s="6">
        <v>533.49871999999993</v>
      </c>
      <c r="O751" s="6">
        <v>10066.501279999909</v>
      </c>
      <c r="P751" s="5">
        <v>2876900</v>
      </c>
      <c r="Q751" s="7"/>
      <c r="R751">
        <v>2</v>
      </c>
      <c r="S751">
        <v>1</v>
      </c>
      <c r="T751">
        <v>1</v>
      </c>
      <c r="U751">
        <v>0</v>
      </c>
      <c r="V751">
        <v>900</v>
      </c>
      <c r="W751">
        <v>300</v>
      </c>
      <c r="X751">
        <v>123000</v>
      </c>
      <c r="Y751">
        <v>92500</v>
      </c>
      <c r="Z751" s="7">
        <v>3000000</v>
      </c>
      <c r="AA751">
        <v>2</v>
      </c>
    </row>
    <row r="752" spans="1:27" x14ac:dyDescent="0.45">
      <c r="A752">
        <v>4</v>
      </c>
      <c r="B752" s="2">
        <v>44475</v>
      </c>
      <c r="C752" s="2">
        <v>44476</v>
      </c>
      <c r="D752" s="3" t="s">
        <v>27</v>
      </c>
      <c r="E752" t="s">
        <v>66</v>
      </c>
      <c r="F752" t="s">
        <v>215</v>
      </c>
      <c r="G752">
        <v>3100</v>
      </c>
      <c r="H752">
        <v>9300</v>
      </c>
      <c r="I752">
        <v>3</v>
      </c>
      <c r="J752" s="6">
        <v>253.25</v>
      </c>
      <c r="K752" s="5">
        <v>2355225</v>
      </c>
      <c r="L752" s="4">
        <v>244</v>
      </c>
      <c r="M752" s="4">
        <v>-86025</v>
      </c>
      <c r="N752" s="6">
        <v>434.98535500000003</v>
      </c>
      <c r="O752" s="6">
        <v>-86459.985354999997</v>
      </c>
      <c r="P752" s="5">
        <v>2269200</v>
      </c>
      <c r="Q752" s="7"/>
      <c r="R752">
        <v>1</v>
      </c>
      <c r="S752">
        <v>0</v>
      </c>
      <c r="T752">
        <v>1</v>
      </c>
      <c r="U752">
        <v>0</v>
      </c>
      <c r="V752">
        <v>900</v>
      </c>
      <c r="W752">
        <v>300</v>
      </c>
      <c r="X752">
        <v>122500</v>
      </c>
      <c r="Y752">
        <v>92500</v>
      </c>
      <c r="Z752" s="7">
        <v>3000000</v>
      </c>
      <c r="AA752">
        <v>2</v>
      </c>
    </row>
    <row r="753" spans="1:27" x14ac:dyDescent="0.45">
      <c r="A753">
        <v>5</v>
      </c>
      <c r="B753" s="2">
        <v>44475</v>
      </c>
      <c r="C753" s="2">
        <v>44476</v>
      </c>
      <c r="D753" s="3" t="s">
        <v>27</v>
      </c>
      <c r="E753" t="s">
        <v>167</v>
      </c>
      <c r="F753" t="s">
        <v>346</v>
      </c>
      <c r="G753">
        <v>875</v>
      </c>
      <c r="H753">
        <v>650</v>
      </c>
      <c r="I753">
        <v>0.74285714285714288</v>
      </c>
      <c r="J753" s="6">
        <v>4493.1000000000004</v>
      </c>
      <c r="K753" s="5">
        <v>2920515.0000000005</v>
      </c>
      <c r="L753" s="4">
        <v>4584.0749999999998</v>
      </c>
      <c r="M753" s="4">
        <v>59133.749999999643</v>
      </c>
      <c r="N753" s="6">
        <v>548.71920325000008</v>
      </c>
      <c r="O753" s="6">
        <v>58585.030796749641</v>
      </c>
      <c r="P753" s="5">
        <v>2979648.75</v>
      </c>
      <c r="Q753" s="7"/>
      <c r="R753">
        <v>2</v>
      </c>
      <c r="S753">
        <v>1</v>
      </c>
      <c r="T753">
        <v>2</v>
      </c>
      <c r="U753">
        <v>0</v>
      </c>
      <c r="V753">
        <v>900</v>
      </c>
      <c r="W753">
        <v>300</v>
      </c>
      <c r="X753">
        <v>123000</v>
      </c>
      <c r="Y753">
        <v>92500</v>
      </c>
      <c r="Z753" s="7">
        <v>3000000</v>
      </c>
      <c r="AA753">
        <v>2</v>
      </c>
    </row>
    <row r="754" spans="1:27" x14ac:dyDescent="0.45">
      <c r="A754">
        <v>6</v>
      </c>
      <c r="B754" s="2">
        <v>44475</v>
      </c>
      <c r="C754" s="2">
        <v>44476</v>
      </c>
      <c r="D754" s="3" t="s">
        <v>27</v>
      </c>
      <c r="E754" t="s">
        <v>142</v>
      </c>
      <c r="F754" t="s">
        <v>311</v>
      </c>
      <c r="G754">
        <v>1000</v>
      </c>
      <c r="H754">
        <v>2000</v>
      </c>
      <c r="I754">
        <v>2</v>
      </c>
      <c r="J754" s="6">
        <v>976.6</v>
      </c>
      <c r="K754" s="5">
        <v>1953200</v>
      </c>
      <c r="L754" s="4">
        <v>964.8</v>
      </c>
      <c r="M754" s="4">
        <v>-23600.000000000138</v>
      </c>
      <c r="N754" s="6">
        <v>374.74088</v>
      </c>
      <c r="O754" s="6">
        <v>-23974.740880000139</v>
      </c>
      <c r="P754" s="5">
        <v>1929600</v>
      </c>
      <c r="Q754" s="7"/>
      <c r="R754">
        <v>1</v>
      </c>
      <c r="S754">
        <v>0</v>
      </c>
      <c r="T754">
        <v>1</v>
      </c>
      <c r="U754">
        <v>0</v>
      </c>
      <c r="V754">
        <v>900</v>
      </c>
      <c r="W754">
        <v>300</v>
      </c>
      <c r="X754">
        <v>122500</v>
      </c>
      <c r="Y754">
        <v>92500</v>
      </c>
      <c r="Z754" s="7">
        <v>3000000</v>
      </c>
      <c r="AA754">
        <v>2</v>
      </c>
    </row>
    <row r="755" spans="1:27" x14ac:dyDescent="0.45">
      <c r="A755">
        <v>1</v>
      </c>
      <c r="B755" s="2">
        <v>44476</v>
      </c>
      <c r="C755" s="2">
        <v>44477</v>
      </c>
      <c r="D755" s="3" t="s">
        <v>27</v>
      </c>
      <c r="E755" t="s">
        <v>155</v>
      </c>
      <c r="F755" t="s">
        <v>334</v>
      </c>
      <c r="G755">
        <v>850</v>
      </c>
      <c r="H755">
        <v>2550</v>
      </c>
      <c r="I755">
        <v>3</v>
      </c>
      <c r="J755" s="7">
        <v>1112.5</v>
      </c>
      <c r="K755" s="5">
        <v>2836875</v>
      </c>
      <c r="L755" s="4">
        <v>1095.71666667</v>
      </c>
      <c r="M755" s="4">
        <v>-42797.499991500015</v>
      </c>
      <c r="N755" s="6">
        <v>521.86668150105913</v>
      </c>
      <c r="O755" s="6">
        <v>-43319.366673001074</v>
      </c>
      <c r="P755" s="5">
        <v>2794077.5000085002</v>
      </c>
      <c r="Q755" s="7"/>
      <c r="R755">
        <v>1</v>
      </c>
      <c r="S755">
        <v>0</v>
      </c>
      <c r="T755">
        <v>2</v>
      </c>
      <c r="U755">
        <v>0</v>
      </c>
      <c r="V755">
        <v>900</v>
      </c>
      <c r="W755">
        <v>300</v>
      </c>
      <c r="X755">
        <v>122500</v>
      </c>
      <c r="Y755">
        <v>92500</v>
      </c>
      <c r="Z755" s="7">
        <v>3000000</v>
      </c>
      <c r="AA755">
        <v>2</v>
      </c>
    </row>
    <row r="756" spans="1:27" x14ac:dyDescent="0.45">
      <c r="A756">
        <v>2</v>
      </c>
      <c r="B756" s="2">
        <v>44476</v>
      </c>
      <c r="C756" s="2">
        <v>44477</v>
      </c>
      <c r="D756" s="3" t="s">
        <v>27</v>
      </c>
      <c r="E756" t="s">
        <v>177</v>
      </c>
      <c r="F756" t="s">
        <v>357</v>
      </c>
      <c r="G756">
        <v>2600</v>
      </c>
      <c r="H756">
        <v>10400</v>
      </c>
      <c r="I756">
        <v>4</v>
      </c>
      <c r="J756" s="7">
        <v>260.25</v>
      </c>
      <c r="K756" s="5">
        <v>2706600</v>
      </c>
      <c r="L756" s="4">
        <v>256.39999999999998</v>
      </c>
      <c r="M756" s="4">
        <v>-40040.000000000233</v>
      </c>
      <c r="N756" s="6">
        <v>500.16773599999999</v>
      </c>
      <c r="O756" s="6">
        <v>-40540.167736000236</v>
      </c>
      <c r="P756" s="5">
        <v>2666559.9999999995</v>
      </c>
      <c r="Q756" s="7"/>
      <c r="R756">
        <v>1</v>
      </c>
      <c r="S756">
        <v>0</v>
      </c>
      <c r="T756">
        <v>1</v>
      </c>
      <c r="U756">
        <v>0</v>
      </c>
      <c r="V756">
        <v>900</v>
      </c>
      <c r="W756">
        <v>300</v>
      </c>
      <c r="X756">
        <v>122500</v>
      </c>
      <c r="Y756">
        <v>92500</v>
      </c>
      <c r="Z756" s="7">
        <v>3000000</v>
      </c>
      <c r="AA756">
        <v>2</v>
      </c>
    </row>
    <row r="757" spans="1:27" x14ac:dyDescent="0.45">
      <c r="A757">
        <v>3</v>
      </c>
      <c r="B757" s="2">
        <v>44476</v>
      </c>
      <c r="C757" s="2">
        <v>44477</v>
      </c>
      <c r="D757" s="3" t="s">
        <v>27</v>
      </c>
      <c r="E757" t="s">
        <v>187</v>
      </c>
      <c r="F757" t="s">
        <v>355</v>
      </c>
      <c r="G757">
        <v>3900</v>
      </c>
      <c r="H757">
        <v>11700</v>
      </c>
      <c r="I757">
        <v>3</v>
      </c>
      <c r="J757" s="7">
        <v>197.8</v>
      </c>
      <c r="K757" s="5">
        <v>2314260</v>
      </c>
      <c r="L757" s="4">
        <v>209.25</v>
      </c>
      <c r="M757" s="4">
        <v>133964.99999999985</v>
      </c>
      <c r="N757" s="6">
        <v>455.464831</v>
      </c>
      <c r="O757" s="6">
        <v>133509.53516899986</v>
      </c>
      <c r="P757" s="5">
        <v>2448225</v>
      </c>
      <c r="Q757" s="7"/>
      <c r="R757">
        <v>2</v>
      </c>
      <c r="S757">
        <v>2</v>
      </c>
      <c r="T757">
        <v>1</v>
      </c>
      <c r="U757">
        <v>0</v>
      </c>
      <c r="V757">
        <v>900</v>
      </c>
      <c r="W757">
        <v>300</v>
      </c>
      <c r="X757">
        <v>123500</v>
      </c>
      <c r="Y757">
        <v>92500</v>
      </c>
      <c r="Z757" s="7">
        <v>3000000</v>
      </c>
      <c r="AA757">
        <v>2</v>
      </c>
    </row>
    <row r="758" spans="1:27" x14ac:dyDescent="0.45">
      <c r="A758">
        <v>4</v>
      </c>
      <c r="B758" s="2">
        <v>44476</v>
      </c>
      <c r="C758" s="2">
        <v>44477</v>
      </c>
      <c r="D758" s="3" t="s">
        <v>27</v>
      </c>
      <c r="E758" t="s">
        <v>49</v>
      </c>
      <c r="F758" t="s">
        <v>264</v>
      </c>
      <c r="G758">
        <v>6000</v>
      </c>
      <c r="H758">
        <v>12000</v>
      </c>
      <c r="I758">
        <v>2</v>
      </c>
      <c r="J758" s="7">
        <v>194.1</v>
      </c>
      <c r="K758" s="5">
        <v>2329200</v>
      </c>
      <c r="L758" s="4">
        <v>193.15</v>
      </c>
      <c r="M758" s="4">
        <v>-11399.999999999864</v>
      </c>
      <c r="N758" s="6">
        <v>439.88019999999995</v>
      </c>
      <c r="O758" s="6">
        <v>-11839.880199999863</v>
      </c>
      <c r="P758" s="5">
        <v>2317800</v>
      </c>
      <c r="Q758" s="7"/>
      <c r="R758">
        <v>2</v>
      </c>
      <c r="S758">
        <v>1</v>
      </c>
      <c r="T758">
        <v>2</v>
      </c>
      <c r="U758">
        <v>0</v>
      </c>
      <c r="V758">
        <v>900</v>
      </c>
      <c r="W758">
        <v>300</v>
      </c>
      <c r="X758">
        <v>123000</v>
      </c>
      <c r="Y758">
        <v>92500</v>
      </c>
      <c r="Z758" s="7">
        <v>3000000</v>
      </c>
      <c r="AA758">
        <v>2</v>
      </c>
    </row>
    <row r="759" spans="1:27" x14ac:dyDescent="0.45">
      <c r="A759">
        <v>5</v>
      </c>
      <c r="B759" s="2">
        <v>44476</v>
      </c>
      <c r="C759" s="2">
        <v>44477</v>
      </c>
      <c r="D759" s="3" t="s">
        <v>27</v>
      </c>
      <c r="E759" t="s">
        <v>75</v>
      </c>
      <c r="F759" t="s">
        <v>252</v>
      </c>
      <c r="G759">
        <v>3500</v>
      </c>
      <c r="H759">
        <v>10500</v>
      </c>
      <c r="I759">
        <v>3</v>
      </c>
      <c r="J759" s="7">
        <v>236.85</v>
      </c>
      <c r="K759" s="5">
        <v>2486925</v>
      </c>
      <c r="L759" s="4">
        <v>242.6</v>
      </c>
      <c r="M759" s="4">
        <v>60375</v>
      </c>
      <c r="N759" s="6">
        <v>475.51043500000003</v>
      </c>
      <c r="O759" s="6">
        <v>59899.489565000003</v>
      </c>
      <c r="P759" s="5">
        <v>2547300</v>
      </c>
      <c r="Q759" s="7"/>
      <c r="R759">
        <v>2</v>
      </c>
      <c r="S759">
        <v>2</v>
      </c>
      <c r="T759">
        <v>1</v>
      </c>
      <c r="U759">
        <v>0</v>
      </c>
      <c r="V759">
        <v>900</v>
      </c>
      <c r="W759">
        <v>300</v>
      </c>
      <c r="X759">
        <v>123500</v>
      </c>
      <c r="Y759">
        <v>92500</v>
      </c>
      <c r="Z759" s="7">
        <v>3000000</v>
      </c>
      <c r="AA759">
        <v>2</v>
      </c>
    </row>
    <row r="760" spans="1:27" x14ac:dyDescent="0.45">
      <c r="A760">
        <v>6</v>
      </c>
      <c r="B760" s="2">
        <v>44476</v>
      </c>
      <c r="C760" s="2">
        <v>44477</v>
      </c>
      <c r="D760" s="3" t="s">
        <v>27</v>
      </c>
      <c r="E760" t="s">
        <v>190</v>
      </c>
      <c r="F760" t="s">
        <v>370</v>
      </c>
      <c r="G760">
        <v>700</v>
      </c>
      <c r="H760">
        <v>2800</v>
      </c>
      <c r="I760">
        <v>4</v>
      </c>
      <c r="J760" s="7">
        <v>949.95</v>
      </c>
      <c r="K760" s="5">
        <v>2659860</v>
      </c>
      <c r="L760" s="4">
        <v>939.05</v>
      </c>
      <c r="M760" s="4">
        <v>-30520.000000000255</v>
      </c>
      <c r="N760" s="6">
        <v>493.44552000000004</v>
      </c>
      <c r="O760" s="6">
        <v>-31013.445520000256</v>
      </c>
      <c r="P760" s="5">
        <v>2629340</v>
      </c>
      <c r="Q760" s="7"/>
      <c r="R760">
        <v>2</v>
      </c>
      <c r="S760">
        <v>1</v>
      </c>
      <c r="T760">
        <v>1</v>
      </c>
      <c r="U760">
        <v>0</v>
      </c>
      <c r="V760">
        <v>900</v>
      </c>
      <c r="W760">
        <v>300</v>
      </c>
      <c r="X760">
        <v>123000</v>
      </c>
      <c r="Y760">
        <v>92500</v>
      </c>
      <c r="Z760" s="7">
        <v>3000000</v>
      </c>
      <c r="AA760">
        <v>2</v>
      </c>
    </row>
    <row r="761" spans="1:27" x14ac:dyDescent="0.45">
      <c r="A761">
        <v>7</v>
      </c>
      <c r="B761" s="2">
        <v>44476</v>
      </c>
      <c r="C761" s="2">
        <v>44477</v>
      </c>
      <c r="D761" s="3" t="s">
        <v>27</v>
      </c>
      <c r="E761" t="s">
        <v>33</v>
      </c>
      <c r="F761" t="s">
        <v>239</v>
      </c>
      <c r="G761">
        <v>30</v>
      </c>
      <c r="H761">
        <v>60</v>
      </c>
      <c r="I761">
        <v>2</v>
      </c>
      <c r="J761" s="7">
        <v>36161.599999999999</v>
      </c>
      <c r="K761" s="5">
        <v>2169696</v>
      </c>
      <c r="L761" s="4">
        <v>36841.9</v>
      </c>
      <c r="M761" s="4">
        <v>40818.000000000175</v>
      </c>
      <c r="N761" s="6">
        <v>419.39848599999993</v>
      </c>
      <c r="O761" s="6">
        <v>40398.601514000176</v>
      </c>
      <c r="P761" s="5">
        <v>2210514</v>
      </c>
      <c r="Q761" s="7"/>
      <c r="R761">
        <v>1</v>
      </c>
      <c r="S761">
        <v>0</v>
      </c>
      <c r="T761">
        <v>1</v>
      </c>
      <c r="U761">
        <v>0</v>
      </c>
      <c r="V761">
        <v>900</v>
      </c>
      <c r="W761">
        <v>300</v>
      </c>
      <c r="X761">
        <v>122500</v>
      </c>
      <c r="Y761">
        <v>92500</v>
      </c>
      <c r="Z761" s="7">
        <v>3000000</v>
      </c>
      <c r="AA761">
        <v>2</v>
      </c>
    </row>
    <row r="762" spans="1:27" x14ac:dyDescent="0.45">
      <c r="A762">
        <v>8</v>
      </c>
      <c r="B762" s="2">
        <v>44476</v>
      </c>
      <c r="C762" s="2">
        <v>44477</v>
      </c>
      <c r="D762" s="3" t="s">
        <v>27</v>
      </c>
      <c r="E762" t="s">
        <v>53</v>
      </c>
      <c r="F762" t="s">
        <v>214</v>
      </c>
      <c r="G762">
        <v>2850</v>
      </c>
      <c r="H762">
        <v>5700</v>
      </c>
      <c r="I762">
        <v>2</v>
      </c>
      <c r="J762" s="7">
        <v>368.15</v>
      </c>
      <c r="K762" s="5">
        <v>2098455</v>
      </c>
      <c r="L762" s="4">
        <v>392.6</v>
      </c>
      <c r="M762" s="4">
        <v>139365.00000000026</v>
      </c>
      <c r="N762" s="6">
        <v>419.62346500000007</v>
      </c>
      <c r="O762" s="6">
        <v>138945.37653500025</v>
      </c>
      <c r="P762" s="5">
        <v>2237820</v>
      </c>
      <c r="Q762" s="7"/>
      <c r="R762">
        <v>1</v>
      </c>
      <c r="S762">
        <v>0</v>
      </c>
      <c r="T762">
        <v>1</v>
      </c>
      <c r="U762">
        <v>0</v>
      </c>
      <c r="V762">
        <v>900</v>
      </c>
      <c r="W762">
        <v>300</v>
      </c>
      <c r="X762">
        <v>122500</v>
      </c>
      <c r="Y762">
        <v>92500</v>
      </c>
      <c r="Z762" s="7">
        <v>3000000</v>
      </c>
      <c r="AA762">
        <v>2</v>
      </c>
    </row>
    <row r="763" spans="1:27" x14ac:dyDescent="0.45">
      <c r="A763">
        <v>9</v>
      </c>
      <c r="B763" s="2">
        <v>44476</v>
      </c>
      <c r="C763" s="2">
        <v>44477</v>
      </c>
      <c r="D763" s="3" t="s">
        <v>27</v>
      </c>
      <c r="E763" t="s">
        <v>35</v>
      </c>
      <c r="F763" t="s">
        <v>300</v>
      </c>
      <c r="G763">
        <v>375</v>
      </c>
      <c r="H763">
        <v>1125</v>
      </c>
      <c r="I763">
        <v>3</v>
      </c>
      <c r="J763" s="7">
        <v>2369.4</v>
      </c>
      <c r="K763" s="5">
        <v>2665575</v>
      </c>
      <c r="L763" s="4">
        <v>2388.9499999999998</v>
      </c>
      <c r="M763" s="4">
        <v>21993.749999999694</v>
      </c>
      <c r="N763" s="6">
        <v>500.95571125000009</v>
      </c>
      <c r="O763" s="6">
        <v>21492.794288749694</v>
      </c>
      <c r="P763" s="5">
        <v>2687568.75</v>
      </c>
      <c r="Q763" s="7"/>
      <c r="R763">
        <v>2</v>
      </c>
      <c r="S763">
        <v>1</v>
      </c>
      <c r="T763">
        <v>1</v>
      </c>
      <c r="U763">
        <v>0</v>
      </c>
      <c r="V763">
        <v>900</v>
      </c>
      <c r="W763">
        <v>300</v>
      </c>
      <c r="X763">
        <v>123000</v>
      </c>
      <c r="Y763">
        <v>92500</v>
      </c>
      <c r="Z763" s="7">
        <v>3000000</v>
      </c>
      <c r="AA763">
        <v>2</v>
      </c>
    </row>
    <row r="764" spans="1:27" x14ac:dyDescent="0.45">
      <c r="A764">
        <v>10</v>
      </c>
      <c r="B764" s="2">
        <v>44476</v>
      </c>
      <c r="C764" s="2">
        <v>44477</v>
      </c>
      <c r="D764" s="3" t="s">
        <v>27</v>
      </c>
      <c r="E764" t="s">
        <v>163</v>
      </c>
      <c r="F764" t="s">
        <v>342</v>
      </c>
      <c r="G764">
        <v>725</v>
      </c>
      <c r="H764">
        <v>2175</v>
      </c>
      <c r="I764">
        <v>3</v>
      </c>
      <c r="J764" s="7">
        <v>1115.9000000000001</v>
      </c>
      <c r="K764" s="5">
        <v>2427082.5</v>
      </c>
      <c r="L764" s="4">
        <v>1093.2</v>
      </c>
      <c r="M764" s="4">
        <v>-49372.500000000102</v>
      </c>
      <c r="N764" s="6">
        <v>451.71054550000002</v>
      </c>
      <c r="O764" s="6">
        <v>-49824.2105455001</v>
      </c>
      <c r="P764" s="5">
        <v>2377710</v>
      </c>
      <c r="Q764" s="7"/>
      <c r="R764">
        <v>2</v>
      </c>
      <c r="S764">
        <v>1</v>
      </c>
      <c r="T764">
        <v>1</v>
      </c>
      <c r="U764">
        <v>0</v>
      </c>
      <c r="V764">
        <v>900</v>
      </c>
      <c r="W764">
        <v>300</v>
      </c>
      <c r="X764">
        <v>123000</v>
      </c>
      <c r="Y764">
        <v>92500</v>
      </c>
      <c r="Z764" s="7">
        <v>3000000</v>
      </c>
      <c r="AA764">
        <v>2</v>
      </c>
    </row>
    <row r="765" spans="1:27" x14ac:dyDescent="0.45">
      <c r="A765">
        <v>1</v>
      </c>
      <c r="B765" s="2">
        <v>44477</v>
      </c>
      <c r="C765" s="2">
        <v>44480</v>
      </c>
      <c r="D765" s="3" t="s">
        <v>27</v>
      </c>
      <c r="E765" t="s">
        <v>126</v>
      </c>
      <c r="F765" t="s">
        <v>290</v>
      </c>
      <c r="G765">
        <v>1800</v>
      </c>
      <c r="H765">
        <v>7200</v>
      </c>
      <c r="I765">
        <v>4</v>
      </c>
      <c r="J765" s="7">
        <v>344.3</v>
      </c>
      <c r="K765" s="5">
        <v>2478960</v>
      </c>
      <c r="L765" s="4">
        <v>331.1</v>
      </c>
      <c r="M765" s="4">
        <v>-95039.999999999913</v>
      </c>
      <c r="N765" s="6">
        <v>454.79804800000011</v>
      </c>
      <c r="O765" s="6">
        <v>-95494.79804799991</v>
      </c>
      <c r="P765" s="5">
        <v>2383920</v>
      </c>
      <c r="Q765" s="7"/>
      <c r="R765">
        <v>1</v>
      </c>
      <c r="S765">
        <v>0</v>
      </c>
      <c r="T765">
        <v>1</v>
      </c>
      <c r="U765">
        <v>0</v>
      </c>
      <c r="V765">
        <v>900</v>
      </c>
      <c r="W765">
        <v>300</v>
      </c>
      <c r="X765">
        <v>122500</v>
      </c>
      <c r="Y765">
        <v>92500</v>
      </c>
      <c r="Z765" s="7">
        <v>3000000</v>
      </c>
      <c r="AA765">
        <v>2</v>
      </c>
    </row>
    <row r="766" spans="1:27" x14ac:dyDescent="0.45">
      <c r="A766">
        <v>2</v>
      </c>
      <c r="B766" s="2">
        <v>44477</v>
      </c>
      <c r="C766" s="2">
        <v>44480</v>
      </c>
      <c r="D766" s="3" t="s">
        <v>27</v>
      </c>
      <c r="E766" t="s">
        <v>153</v>
      </c>
      <c r="F766" t="s">
        <v>331</v>
      </c>
      <c r="G766">
        <v>200</v>
      </c>
      <c r="H766">
        <v>400</v>
      </c>
      <c r="I766">
        <v>2</v>
      </c>
      <c r="J766" s="7">
        <v>5707.55</v>
      </c>
      <c r="K766" s="5">
        <v>2283020</v>
      </c>
      <c r="L766" s="4">
        <v>5304</v>
      </c>
      <c r="M766" s="4">
        <v>-161420.00000000006</v>
      </c>
      <c r="N766" s="6">
        <v>413.37405200000001</v>
      </c>
      <c r="O766" s="6">
        <v>-161833.37405200006</v>
      </c>
      <c r="P766" s="5">
        <v>2121600</v>
      </c>
      <c r="Q766" s="7"/>
      <c r="R766">
        <v>1</v>
      </c>
      <c r="S766">
        <v>0</v>
      </c>
      <c r="T766">
        <v>1</v>
      </c>
      <c r="U766">
        <v>0</v>
      </c>
      <c r="V766">
        <v>900</v>
      </c>
      <c r="W766">
        <v>300</v>
      </c>
      <c r="X766">
        <v>122500</v>
      </c>
      <c r="Y766">
        <v>92500</v>
      </c>
      <c r="Z766" s="7">
        <v>3000000</v>
      </c>
      <c r="AA766">
        <v>2</v>
      </c>
    </row>
    <row r="767" spans="1:27" x14ac:dyDescent="0.45">
      <c r="A767">
        <v>3</v>
      </c>
      <c r="B767" s="2">
        <v>44477</v>
      </c>
      <c r="C767" s="2">
        <v>44480</v>
      </c>
      <c r="D767" s="3" t="s">
        <v>27</v>
      </c>
      <c r="E767" t="s">
        <v>109</v>
      </c>
      <c r="F767" t="s">
        <v>210</v>
      </c>
      <c r="G767">
        <v>400</v>
      </c>
      <c r="H767">
        <v>400</v>
      </c>
      <c r="I767">
        <v>1</v>
      </c>
      <c r="J767" s="7">
        <v>4460.8999999999996</v>
      </c>
      <c r="K767" s="5">
        <v>1784359.9999999998</v>
      </c>
      <c r="L767" s="4">
        <v>4252.3500000000004</v>
      </c>
      <c r="M767" s="4">
        <v>-83419.999999999709</v>
      </c>
      <c r="N767" s="6">
        <v>338.71958000000001</v>
      </c>
      <c r="O767" s="6">
        <v>-83758.719579999713</v>
      </c>
      <c r="P767" s="5">
        <v>1700940.0000000002</v>
      </c>
      <c r="Q767" s="7"/>
      <c r="R767">
        <v>1</v>
      </c>
      <c r="S767">
        <v>0</v>
      </c>
      <c r="T767">
        <v>1</v>
      </c>
      <c r="U767">
        <v>0</v>
      </c>
      <c r="V767">
        <v>900</v>
      </c>
      <c r="W767">
        <v>300</v>
      </c>
      <c r="X767">
        <v>122500</v>
      </c>
      <c r="Y767">
        <v>92500</v>
      </c>
      <c r="Z767" s="7">
        <v>3000000</v>
      </c>
      <c r="AA767">
        <v>2</v>
      </c>
    </row>
    <row r="768" spans="1:27" x14ac:dyDescent="0.45">
      <c r="A768">
        <v>4</v>
      </c>
      <c r="B768" s="2">
        <v>44477</v>
      </c>
      <c r="C768" s="2">
        <v>44480</v>
      </c>
      <c r="D768" s="3" t="s">
        <v>27</v>
      </c>
      <c r="E768" t="s">
        <v>191</v>
      </c>
      <c r="F768" t="s">
        <v>371</v>
      </c>
      <c r="G768">
        <v>150</v>
      </c>
      <c r="H768">
        <v>600</v>
      </c>
      <c r="I768">
        <v>4</v>
      </c>
      <c r="J768" s="7">
        <v>4024.2125000000001</v>
      </c>
      <c r="K768" s="5">
        <v>2414527.5</v>
      </c>
      <c r="L768" s="4">
        <v>3939.8</v>
      </c>
      <c r="M768" s="4">
        <v>-50647.499999999942</v>
      </c>
      <c r="N768" s="6">
        <v>449.42737450000004</v>
      </c>
      <c r="O768" s="6">
        <v>-51096.927374499945</v>
      </c>
      <c r="P768" s="5">
        <v>2363880</v>
      </c>
      <c r="Q768" s="7"/>
      <c r="R768">
        <v>3</v>
      </c>
      <c r="S768">
        <v>2</v>
      </c>
      <c r="T768">
        <v>1</v>
      </c>
      <c r="U768">
        <v>0</v>
      </c>
      <c r="V768">
        <v>900</v>
      </c>
      <c r="W768">
        <v>300</v>
      </c>
      <c r="X768">
        <v>124000</v>
      </c>
      <c r="Y768">
        <v>92500</v>
      </c>
      <c r="Z768" s="7">
        <v>3000000</v>
      </c>
      <c r="AA768">
        <v>2</v>
      </c>
    </row>
    <row r="769" spans="1:27" x14ac:dyDescent="0.45">
      <c r="A769">
        <v>5</v>
      </c>
      <c r="B769" s="2">
        <v>44477</v>
      </c>
      <c r="C769" s="2">
        <v>44480</v>
      </c>
      <c r="D769" s="3" t="s">
        <v>27</v>
      </c>
      <c r="E769" t="s">
        <v>186</v>
      </c>
      <c r="F769" t="s">
        <v>372</v>
      </c>
      <c r="G769">
        <v>300</v>
      </c>
      <c r="H769">
        <v>900</v>
      </c>
      <c r="I769">
        <v>3</v>
      </c>
      <c r="J769" s="7">
        <v>2570.5</v>
      </c>
      <c r="K769" s="5">
        <v>2313450</v>
      </c>
      <c r="L769" s="4">
        <v>2502.3000000000002</v>
      </c>
      <c r="M769" s="4">
        <v>-61379.99999999984</v>
      </c>
      <c r="N769" s="6">
        <v>430.98779200000001</v>
      </c>
      <c r="O769" s="6">
        <v>-61810.98779199984</v>
      </c>
      <c r="P769" s="5">
        <v>2252070</v>
      </c>
      <c r="Q769" s="7"/>
      <c r="R769">
        <v>1</v>
      </c>
      <c r="S769">
        <v>0</v>
      </c>
      <c r="T769">
        <v>2</v>
      </c>
      <c r="U769">
        <v>0</v>
      </c>
      <c r="V769">
        <v>900</v>
      </c>
      <c r="W769">
        <v>300</v>
      </c>
      <c r="X769">
        <v>122500</v>
      </c>
      <c r="Y769">
        <v>92500</v>
      </c>
      <c r="Z769" s="7">
        <v>3000000</v>
      </c>
      <c r="AA769">
        <v>2</v>
      </c>
    </row>
    <row r="770" spans="1:27" x14ac:dyDescent="0.45">
      <c r="A770">
        <v>1</v>
      </c>
      <c r="B770" s="2">
        <v>44480</v>
      </c>
      <c r="C770" s="2">
        <v>44481</v>
      </c>
      <c r="D770" s="3" t="s">
        <v>27</v>
      </c>
      <c r="E770" t="s">
        <v>182</v>
      </c>
      <c r="F770" t="s">
        <v>364</v>
      </c>
      <c r="G770">
        <v>1250</v>
      </c>
      <c r="H770">
        <v>2500</v>
      </c>
      <c r="I770">
        <v>2</v>
      </c>
      <c r="J770" s="7">
        <v>777.15</v>
      </c>
      <c r="K770" s="5">
        <v>1942875</v>
      </c>
      <c r="L770" s="4">
        <v>774</v>
      </c>
      <c r="M770" s="4">
        <v>-7874.9999999999436</v>
      </c>
      <c r="N770" s="6">
        <v>374.95322500000003</v>
      </c>
      <c r="O770" s="6">
        <v>-8249.9532249999429</v>
      </c>
      <c r="P770" s="5">
        <v>1935000</v>
      </c>
      <c r="Q770" s="7"/>
      <c r="R770">
        <v>1</v>
      </c>
      <c r="S770">
        <v>0</v>
      </c>
      <c r="T770">
        <v>2</v>
      </c>
      <c r="U770">
        <v>0</v>
      </c>
      <c r="V770">
        <v>900</v>
      </c>
      <c r="W770">
        <v>300</v>
      </c>
      <c r="X770">
        <v>102500</v>
      </c>
      <c r="Y770">
        <v>92500</v>
      </c>
      <c r="Z770" s="7">
        <v>3000000</v>
      </c>
      <c r="AA770">
        <v>2</v>
      </c>
    </row>
    <row r="771" spans="1:27" x14ac:dyDescent="0.45">
      <c r="A771">
        <v>2</v>
      </c>
      <c r="B771" s="2">
        <v>44480</v>
      </c>
      <c r="C771" s="2">
        <v>44481</v>
      </c>
      <c r="D771" s="3" t="s">
        <v>27</v>
      </c>
      <c r="E771" t="s">
        <v>192</v>
      </c>
      <c r="F771" t="s">
        <v>373</v>
      </c>
      <c r="G771">
        <v>175</v>
      </c>
      <c r="H771">
        <v>700</v>
      </c>
      <c r="I771">
        <v>4</v>
      </c>
      <c r="J771" s="7">
        <v>3542.85</v>
      </c>
      <c r="K771" s="5">
        <v>2479995</v>
      </c>
      <c r="L771" s="4">
        <v>3462.7</v>
      </c>
      <c r="M771" s="4">
        <v>-56105.000000000065</v>
      </c>
      <c r="N771" s="6">
        <v>459.82447100000002</v>
      </c>
      <c r="O771" s="6">
        <v>-56564.824471000065</v>
      </c>
      <c r="P771" s="5">
        <v>2423890</v>
      </c>
      <c r="Q771" s="7"/>
      <c r="R771">
        <v>3</v>
      </c>
      <c r="S771">
        <v>2</v>
      </c>
      <c r="T771">
        <v>2</v>
      </c>
      <c r="U771">
        <v>0</v>
      </c>
      <c r="V771">
        <v>900</v>
      </c>
      <c r="W771">
        <v>300</v>
      </c>
      <c r="X771">
        <v>104000</v>
      </c>
      <c r="Y771">
        <v>92500</v>
      </c>
      <c r="Z771" s="7">
        <v>3000000</v>
      </c>
      <c r="AA771">
        <v>2</v>
      </c>
    </row>
    <row r="772" spans="1:27" x14ac:dyDescent="0.45">
      <c r="A772">
        <v>3</v>
      </c>
      <c r="B772" s="2">
        <v>44480</v>
      </c>
      <c r="C772" s="2">
        <v>44481</v>
      </c>
      <c r="D772" s="3" t="s">
        <v>27</v>
      </c>
      <c r="E772" t="s">
        <v>134</v>
      </c>
      <c r="F772" t="s">
        <v>310</v>
      </c>
      <c r="G772">
        <v>100</v>
      </c>
      <c r="H772">
        <v>300</v>
      </c>
      <c r="I772">
        <v>3</v>
      </c>
      <c r="J772" s="7">
        <v>7683.2</v>
      </c>
      <c r="K772" s="5">
        <v>2304960</v>
      </c>
      <c r="L772" s="4">
        <v>7762.9</v>
      </c>
      <c r="M772" s="4">
        <v>23909.999999999945</v>
      </c>
      <c r="N772" s="6">
        <v>440.17841799999997</v>
      </c>
      <c r="O772" s="6">
        <v>23469.821581999946</v>
      </c>
      <c r="P772" s="5">
        <v>2328870</v>
      </c>
      <c r="Q772" s="7"/>
      <c r="R772">
        <v>1</v>
      </c>
      <c r="S772">
        <v>0</v>
      </c>
      <c r="T772">
        <v>1</v>
      </c>
      <c r="U772">
        <v>0</v>
      </c>
      <c r="V772">
        <v>900</v>
      </c>
      <c r="W772">
        <v>300</v>
      </c>
      <c r="X772">
        <v>102500</v>
      </c>
      <c r="Y772">
        <v>92500</v>
      </c>
      <c r="Z772" s="7">
        <v>3000000</v>
      </c>
      <c r="AA772">
        <v>2</v>
      </c>
    </row>
    <row r="773" spans="1:27" x14ac:dyDescent="0.45">
      <c r="A773">
        <v>4</v>
      </c>
      <c r="B773" s="2">
        <v>44480</v>
      </c>
      <c r="C773" s="2">
        <v>44481</v>
      </c>
      <c r="D773" s="3" t="s">
        <v>27</v>
      </c>
      <c r="E773" t="s">
        <v>38</v>
      </c>
      <c r="F773" t="s">
        <v>363</v>
      </c>
      <c r="G773">
        <v>350</v>
      </c>
      <c r="H773">
        <v>1050</v>
      </c>
      <c r="I773">
        <v>3</v>
      </c>
      <c r="J773" s="7">
        <v>2056.75</v>
      </c>
      <c r="K773" s="5">
        <v>2159587.5</v>
      </c>
      <c r="L773" s="4">
        <v>2024.41666667</v>
      </c>
      <c r="M773" s="4">
        <v>-33949.999996499959</v>
      </c>
      <c r="N773" s="6">
        <v>408.37203500043614</v>
      </c>
      <c r="O773" s="6">
        <v>-34358.372031500396</v>
      </c>
      <c r="P773" s="5">
        <v>2125637.5000034999</v>
      </c>
      <c r="Q773" s="7"/>
      <c r="R773">
        <v>2</v>
      </c>
      <c r="S773">
        <v>1</v>
      </c>
      <c r="T773">
        <v>2</v>
      </c>
      <c r="U773">
        <v>0</v>
      </c>
      <c r="V773">
        <v>900</v>
      </c>
      <c r="W773">
        <v>300</v>
      </c>
      <c r="X773">
        <v>103000</v>
      </c>
      <c r="Y773">
        <v>92500</v>
      </c>
      <c r="Z773" s="7">
        <v>3000000</v>
      </c>
      <c r="AA773">
        <v>2</v>
      </c>
    </row>
    <row r="774" spans="1:27" x14ac:dyDescent="0.45">
      <c r="A774">
        <v>5</v>
      </c>
      <c r="B774" s="2">
        <v>44480</v>
      </c>
      <c r="C774" s="2">
        <v>44481</v>
      </c>
      <c r="D774" s="3" t="s">
        <v>27</v>
      </c>
      <c r="E774" t="s">
        <v>53</v>
      </c>
      <c r="F774" t="s">
        <v>214</v>
      </c>
      <c r="G774">
        <v>2850</v>
      </c>
      <c r="H774">
        <v>5700</v>
      </c>
      <c r="I774">
        <v>2</v>
      </c>
      <c r="J774" s="7">
        <v>414.2</v>
      </c>
      <c r="K774" s="5">
        <v>2360940</v>
      </c>
      <c r="L774" s="4">
        <v>433.05</v>
      </c>
      <c r="M774" s="4">
        <v>107445.00000000013</v>
      </c>
      <c r="N774" s="6">
        <v>460.058695</v>
      </c>
      <c r="O774" s="6">
        <v>106984.94130500013</v>
      </c>
      <c r="P774" s="5">
        <v>2468385</v>
      </c>
      <c r="Q774" s="7"/>
      <c r="R774">
        <v>1</v>
      </c>
      <c r="S774">
        <v>0</v>
      </c>
      <c r="T774">
        <v>1</v>
      </c>
      <c r="U774">
        <v>0</v>
      </c>
      <c r="V774">
        <v>900</v>
      </c>
      <c r="W774">
        <v>300</v>
      </c>
      <c r="X774">
        <v>102500</v>
      </c>
      <c r="Y774">
        <v>92500</v>
      </c>
      <c r="Z774" s="7">
        <v>3000000</v>
      </c>
      <c r="AA774">
        <v>2</v>
      </c>
    </row>
    <row r="775" spans="1:27" x14ac:dyDescent="0.45">
      <c r="A775">
        <v>6</v>
      </c>
      <c r="B775" s="2">
        <v>44480</v>
      </c>
      <c r="C775" s="2">
        <v>44481</v>
      </c>
      <c r="D775" s="3" t="s">
        <v>27</v>
      </c>
      <c r="E775" t="s">
        <v>77</v>
      </c>
      <c r="F775" t="s">
        <v>281</v>
      </c>
      <c r="G775">
        <v>6750</v>
      </c>
      <c r="H775">
        <v>13500</v>
      </c>
      <c r="I775">
        <v>2</v>
      </c>
      <c r="J775" s="7">
        <v>187.05</v>
      </c>
      <c r="K775" s="5">
        <v>2525175</v>
      </c>
      <c r="L775" s="4">
        <v>193.02500000000001</v>
      </c>
      <c r="M775" s="4">
        <v>80662.499999999927</v>
      </c>
      <c r="N775" s="6">
        <v>484.51015749999999</v>
      </c>
      <c r="O775" s="6">
        <v>80177.989842499926</v>
      </c>
      <c r="P775" s="5">
        <v>2605837.5</v>
      </c>
      <c r="Q775" s="7"/>
      <c r="R775">
        <v>1</v>
      </c>
      <c r="S775">
        <v>0</v>
      </c>
      <c r="T775">
        <v>2</v>
      </c>
      <c r="U775">
        <v>0</v>
      </c>
      <c r="V775">
        <v>900</v>
      </c>
      <c r="W775">
        <v>300</v>
      </c>
      <c r="X775">
        <v>102500</v>
      </c>
      <c r="Y775">
        <v>92500</v>
      </c>
      <c r="Z775" s="7">
        <v>3000000</v>
      </c>
      <c r="AA775">
        <v>2</v>
      </c>
    </row>
    <row r="776" spans="1:27" x14ac:dyDescent="0.45">
      <c r="A776">
        <v>1</v>
      </c>
      <c r="B776" s="2">
        <v>44481</v>
      </c>
      <c r="C776" s="2">
        <v>44482</v>
      </c>
      <c r="D776" s="3" t="s">
        <v>27</v>
      </c>
      <c r="E776" t="s">
        <v>177</v>
      </c>
      <c r="F776" t="s">
        <v>357</v>
      </c>
      <c r="G776">
        <v>2600</v>
      </c>
      <c r="H776">
        <v>7800</v>
      </c>
      <c r="I776">
        <v>3</v>
      </c>
      <c r="J776" s="7">
        <v>272.64999999999998</v>
      </c>
      <c r="K776" s="5">
        <v>2126670</v>
      </c>
      <c r="L776" s="4">
        <v>270.633333329999</v>
      </c>
      <c r="M776" s="4">
        <v>-15730.000026007587</v>
      </c>
      <c r="N776" s="6">
        <v>405.07260599675942</v>
      </c>
      <c r="O776" s="6">
        <v>-16135.072632004347</v>
      </c>
      <c r="P776" s="5">
        <v>2110939.9999739924</v>
      </c>
      <c r="Q776" s="7"/>
      <c r="R776">
        <v>2</v>
      </c>
      <c r="S776">
        <v>1</v>
      </c>
      <c r="T776">
        <v>2</v>
      </c>
      <c r="U776">
        <v>0</v>
      </c>
      <c r="V776">
        <v>900</v>
      </c>
      <c r="W776">
        <v>300</v>
      </c>
      <c r="X776">
        <v>123000</v>
      </c>
      <c r="Y776">
        <v>92500</v>
      </c>
      <c r="Z776" s="7">
        <v>3000000</v>
      </c>
      <c r="AA776">
        <v>2</v>
      </c>
    </row>
    <row r="777" spans="1:27" x14ac:dyDescent="0.45">
      <c r="A777">
        <v>2</v>
      </c>
      <c r="B777" s="2">
        <v>44481</v>
      </c>
      <c r="C777" s="2">
        <v>44482</v>
      </c>
      <c r="D777" s="3" t="s">
        <v>27</v>
      </c>
      <c r="E777" t="s">
        <v>148</v>
      </c>
      <c r="F777" t="s">
        <v>257</v>
      </c>
      <c r="G777">
        <v>75</v>
      </c>
      <c r="H777">
        <v>150</v>
      </c>
      <c r="I777">
        <v>2</v>
      </c>
      <c r="J777" s="7">
        <v>18440.650000000001</v>
      </c>
      <c r="K777" s="5">
        <v>2766097.5</v>
      </c>
      <c r="L777" s="4">
        <v>18315.150000000001</v>
      </c>
      <c r="M777" s="4">
        <v>-18825</v>
      </c>
      <c r="N777" s="6">
        <v>512.87810200000001</v>
      </c>
      <c r="O777" s="6">
        <v>-19337.878101999999</v>
      </c>
      <c r="P777" s="5">
        <v>2747272.5</v>
      </c>
      <c r="Q777" s="7"/>
      <c r="R777">
        <v>1</v>
      </c>
      <c r="S777">
        <v>0</v>
      </c>
      <c r="T777">
        <v>1</v>
      </c>
      <c r="U777">
        <v>0</v>
      </c>
      <c r="V777">
        <v>900</v>
      </c>
      <c r="W777">
        <v>300</v>
      </c>
      <c r="X777">
        <v>122500</v>
      </c>
      <c r="Y777">
        <v>92500</v>
      </c>
      <c r="Z777" s="7">
        <v>3000000</v>
      </c>
      <c r="AA777">
        <v>2</v>
      </c>
    </row>
    <row r="778" spans="1:27" x14ac:dyDescent="0.45">
      <c r="A778">
        <v>3</v>
      </c>
      <c r="B778" s="2">
        <v>44481</v>
      </c>
      <c r="C778" s="2">
        <v>44482</v>
      </c>
      <c r="D778" s="3" t="s">
        <v>27</v>
      </c>
      <c r="E778" t="s">
        <v>193</v>
      </c>
      <c r="F778" t="s">
        <v>374</v>
      </c>
      <c r="G778">
        <v>2300</v>
      </c>
      <c r="H778">
        <v>6900</v>
      </c>
      <c r="I778">
        <v>3</v>
      </c>
      <c r="J778" s="7">
        <v>295.2</v>
      </c>
      <c r="K778" s="5">
        <v>2036880</v>
      </c>
      <c r="L778" s="4">
        <v>286.10000000000002</v>
      </c>
      <c r="M778" s="4">
        <v>-62789.999999999767</v>
      </c>
      <c r="N778" s="6">
        <v>384.01646200000005</v>
      </c>
      <c r="O778" s="6">
        <v>-63174.016461999767</v>
      </c>
      <c r="P778" s="5">
        <v>1974090.0000000002</v>
      </c>
      <c r="Q778" s="7"/>
      <c r="R778">
        <v>1</v>
      </c>
      <c r="S778">
        <v>0</v>
      </c>
      <c r="T778">
        <v>1</v>
      </c>
      <c r="U778">
        <v>0</v>
      </c>
      <c r="V778">
        <v>900</v>
      </c>
      <c r="W778">
        <v>300</v>
      </c>
      <c r="X778">
        <v>122500</v>
      </c>
      <c r="Y778">
        <v>92500</v>
      </c>
      <c r="Z778" s="7">
        <v>3000000</v>
      </c>
      <c r="AA778">
        <v>2</v>
      </c>
    </row>
    <row r="779" spans="1:27" x14ac:dyDescent="0.45">
      <c r="A779">
        <v>4</v>
      </c>
      <c r="B779" s="2">
        <v>44481</v>
      </c>
      <c r="C779" s="2">
        <v>44482</v>
      </c>
      <c r="D779" s="3" t="s">
        <v>27</v>
      </c>
      <c r="E779" t="s">
        <v>78</v>
      </c>
      <c r="F779" t="s">
        <v>273</v>
      </c>
      <c r="G779">
        <v>250</v>
      </c>
      <c r="H779">
        <v>500</v>
      </c>
      <c r="I779">
        <v>2</v>
      </c>
      <c r="J779" s="7">
        <v>4352</v>
      </c>
      <c r="K779" s="5">
        <v>2176000</v>
      </c>
      <c r="L779" s="4">
        <v>4350.1499999999996</v>
      </c>
      <c r="M779" s="4">
        <v>-925.0000000001819</v>
      </c>
      <c r="N779" s="6">
        <v>415.26394500000004</v>
      </c>
      <c r="O779" s="6">
        <v>-1340.263945000182</v>
      </c>
      <c r="P779" s="5">
        <v>2175075</v>
      </c>
      <c r="Q779" s="7"/>
      <c r="R779">
        <v>1</v>
      </c>
      <c r="S779">
        <v>0</v>
      </c>
      <c r="T779">
        <v>1</v>
      </c>
      <c r="U779">
        <v>0</v>
      </c>
      <c r="V779">
        <v>900</v>
      </c>
      <c r="W779">
        <v>300</v>
      </c>
      <c r="X779">
        <v>122500</v>
      </c>
      <c r="Y779">
        <v>92500</v>
      </c>
      <c r="Z779" s="7">
        <v>3000000</v>
      </c>
      <c r="AA779">
        <v>2</v>
      </c>
    </row>
    <row r="780" spans="1:27" x14ac:dyDescent="0.45">
      <c r="A780">
        <v>5</v>
      </c>
      <c r="B780" s="2">
        <v>44481</v>
      </c>
      <c r="C780" s="2">
        <v>44482</v>
      </c>
      <c r="D780" s="3" t="s">
        <v>27</v>
      </c>
      <c r="E780" t="s">
        <v>35</v>
      </c>
      <c r="F780" t="s">
        <v>300</v>
      </c>
      <c r="G780">
        <v>375</v>
      </c>
      <c r="H780">
        <v>1125</v>
      </c>
      <c r="I780">
        <v>3</v>
      </c>
      <c r="J780" s="7">
        <v>2465.0500000000002</v>
      </c>
      <c r="K780" s="5">
        <v>2773181.25</v>
      </c>
      <c r="L780" s="4">
        <v>2504.65</v>
      </c>
      <c r="M780" s="4">
        <v>44549.999999999898</v>
      </c>
      <c r="N780" s="6">
        <v>521.97319749999997</v>
      </c>
      <c r="O780" s="6">
        <v>44028.026802499895</v>
      </c>
      <c r="P780" s="5">
        <v>2817731.25</v>
      </c>
      <c r="Q780" s="7"/>
      <c r="R780">
        <v>1</v>
      </c>
      <c r="S780">
        <v>0</v>
      </c>
      <c r="T780">
        <v>1</v>
      </c>
      <c r="U780">
        <v>0</v>
      </c>
      <c r="V780">
        <v>900</v>
      </c>
      <c r="W780">
        <v>300</v>
      </c>
      <c r="X780">
        <v>122500</v>
      </c>
      <c r="Y780">
        <v>92500</v>
      </c>
      <c r="Z780" s="7">
        <v>3000000</v>
      </c>
      <c r="AA780">
        <v>2</v>
      </c>
    </row>
    <row r="781" spans="1:27" x14ac:dyDescent="0.45">
      <c r="A781">
        <v>1</v>
      </c>
      <c r="B781" s="2">
        <v>44482</v>
      </c>
      <c r="C781" s="2">
        <v>44483</v>
      </c>
      <c r="D781" s="3" t="s">
        <v>27</v>
      </c>
      <c r="E781" t="s">
        <v>32</v>
      </c>
      <c r="F781" t="s">
        <v>231</v>
      </c>
      <c r="G781">
        <v>4500</v>
      </c>
      <c r="H781">
        <v>18000</v>
      </c>
      <c r="I781">
        <v>4</v>
      </c>
      <c r="J781" s="7">
        <v>147.69999999999999</v>
      </c>
      <c r="K781" s="5">
        <v>2658600</v>
      </c>
      <c r="L781" s="4">
        <v>145.36250000000001</v>
      </c>
      <c r="M781" s="4">
        <v>-42074.999999999593</v>
      </c>
      <c r="N781" s="6">
        <v>491.79257500000006</v>
      </c>
      <c r="O781" s="6">
        <v>-42566.792574999592</v>
      </c>
      <c r="P781" s="5">
        <v>2616525</v>
      </c>
      <c r="Q781" s="7"/>
      <c r="R781">
        <v>1</v>
      </c>
      <c r="S781">
        <v>0</v>
      </c>
      <c r="T781">
        <v>1</v>
      </c>
      <c r="U781">
        <v>0</v>
      </c>
      <c r="V781">
        <v>900</v>
      </c>
      <c r="W781">
        <v>300</v>
      </c>
      <c r="X781">
        <v>122500</v>
      </c>
      <c r="Y781">
        <v>92500</v>
      </c>
      <c r="Z781" s="7">
        <v>3000000</v>
      </c>
      <c r="AA781">
        <v>2</v>
      </c>
    </row>
    <row r="782" spans="1:27" x14ac:dyDescent="0.45">
      <c r="A782">
        <v>2</v>
      </c>
      <c r="B782" s="2">
        <v>44482</v>
      </c>
      <c r="C782" s="2">
        <v>44483</v>
      </c>
      <c r="D782" s="3" t="s">
        <v>27</v>
      </c>
      <c r="E782" t="s">
        <v>47</v>
      </c>
      <c r="F782" t="s">
        <v>319</v>
      </c>
      <c r="G782">
        <v>10500</v>
      </c>
      <c r="H782">
        <v>31500</v>
      </c>
      <c r="I782">
        <v>3</v>
      </c>
      <c r="J782" s="7">
        <v>76.95</v>
      </c>
      <c r="K782" s="5">
        <v>2423925</v>
      </c>
      <c r="L782" s="4">
        <v>75.349999999999994</v>
      </c>
      <c r="M782" s="4">
        <v>-50400.000000000269</v>
      </c>
      <c r="N782" s="6">
        <v>451.04827000000006</v>
      </c>
      <c r="O782" s="6">
        <v>-50851.048270000269</v>
      </c>
      <c r="P782" s="5">
        <v>2373525</v>
      </c>
      <c r="Q782" s="7"/>
      <c r="R782">
        <v>2</v>
      </c>
      <c r="S782">
        <v>1</v>
      </c>
      <c r="T782">
        <v>2</v>
      </c>
      <c r="U782">
        <v>0</v>
      </c>
      <c r="V782">
        <v>900</v>
      </c>
      <c r="W782">
        <v>300</v>
      </c>
      <c r="X782">
        <v>123000</v>
      </c>
      <c r="Y782">
        <v>92500</v>
      </c>
      <c r="Z782" s="7">
        <v>3000000</v>
      </c>
      <c r="AA782">
        <v>2</v>
      </c>
    </row>
    <row r="783" spans="1:27" x14ac:dyDescent="0.45">
      <c r="A783">
        <v>3</v>
      </c>
      <c r="B783" s="2">
        <v>44482</v>
      </c>
      <c r="C783" s="2">
        <v>44483</v>
      </c>
      <c r="D783" s="3" t="s">
        <v>27</v>
      </c>
      <c r="E783" t="s">
        <v>187</v>
      </c>
      <c r="F783" t="s">
        <v>355</v>
      </c>
      <c r="G783">
        <v>3900</v>
      </c>
      <c r="H783">
        <v>11700</v>
      </c>
      <c r="I783">
        <v>3</v>
      </c>
      <c r="J783" s="7">
        <v>226.95</v>
      </c>
      <c r="K783" s="5">
        <v>2655315</v>
      </c>
      <c r="L783" s="4">
        <v>230.26666667000001</v>
      </c>
      <c r="M783" s="4">
        <v>38805.00003900021</v>
      </c>
      <c r="N783" s="6">
        <v>501.31440100485941</v>
      </c>
      <c r="O783" s="6">
        <v>38303.685637995353</v>
      </c>
      <c r="P783" s="5">
        <v>2694120.0000390001</v>
      </c>
      <c r="Q783" s="7"/>
      <c r="R783">
        <v>1</v>
      </c>
      <c r="S783">
        <v>0</v>
      </c>
      <c r="T783">
        <v>1</v>
      </c>
      <c r="U783">
        <v>0</v>
      </c>
      <c r="V783">
        <v>900</v>
      </c>
      <c r="W783">
        <v>300</v>
      </c>
      <c r="X783">
        <v>122500</v>
      </c>
      <c r="Y783">
        <v>92500</v>
      </c>
      <c r="Z783" s="7">
        <v>3000000</v>
      </c>
      <c r="AA783">
        <v>2</v>
      </c>
    </row>
    <row r="784" spans="1:27" x14ac:dyDescent="0.45">
      <c r="A784">
        <v>4</v>
      </c>
      <c r="B784" s="2">
        <v>44482</v>
      </c>
      <c r="C784" s="2">
        <v>44483</v>
      </c>
      <c r="D784" s="3" t="s">
        <v>27</v>
      </c>
      <c r="E784" t="s">
        <v>51</v>
      </c>
      <c r="F784" t="s">
        <v>213</v>
      </c>
      <c r="G784">
        <v>2500</v>
      </c>
      <c r="H784">
        <v>5000</v>
      </c>
      <c r="I784">
        <v>2</v>
      </c>
      <c r="J784" s="7">
        <v>437.15</v>
      </c>
      <c r="K784" s="5">
        <v>2185750</v>
      </c>
      <c r="L784" s="4">
        <v>434.95</v>
      </c>
      <c r="M784" s="4">
        <v>-10999.999999999944</v>
      </c>
      <c r="N784" s="6">
        <v>415.65830000000005</v>
      </c>
      <c r="O784" s="6">
        <v>-11415.658299999945</v>
      </c>
      <c r="P784" s="5">
        <v>2174750</v>
      </c>
      <c r="Q784" s="7"/>
      <c r="R784">
        <v>1</v>
      </c>
      <c r="S784">
        <v>0</v>
      </c>
      <c r="T784">
        <v>1</v>
      </c>
      <c r="U784">
        <v>0</v>
      </c>
      <c r="V784">
        <v>900</v>
      </c>
      <c r="W784">
        <v>300</v>
      </c>
      <c r="X784">
        <v>122500</v>
      </c>
      <c r="Y784">
        <v>92500</v>
      </c>
      <c r="Z784" s="7">
        <v>3000000</v>
      </c>
      <c r="AA784">
        <v>2</v>
      </c>
    </row>
    <row r="785" spans="1:27" x14ac:dyDescent="0.45">
      <c r="A785">
        <v>5</v>
      </c>
      <c r="B785" s="2">
        <v>44482</v>
      </c>
      <c r="C785" s="2">
        <v>44483</v>
      </c>
      <c r="D785" s="3" t="s">
        <v>27</v>
      </c>
      <c r="E785" t="s">
        <v>139</v>
      </c>
      <c r="F785" t="s">
        <v>305</v>
      </c>
      <c r="G785">
        <v>700</v>
      </c>
      <c r="H785">
        <v>2800</v>
      </c>
      <c r="I785">
        <v>4</v>
      </c>
      <c r="J785" s="7">
        <v>940.95</v>
      </c>
      <c r="K785" s="5">
        <v>2634660</v>
      </c>
      <c r="L785" s="4">
        <v>931.55</v>
      </c>
      <c r="M785" s="4">
        <v>-26320.000000000255</v>
      </c>
      <c r="N785" s="6">
        <v>489.70499999999998</v>
      </c>
      <c r="O785" s="6">
        <v>-26809.705000000256</v>
      </c>
      <c r="P785" s="5">
        <v>2608340</v>
      </c>
      <c r="Q785" s="7"/>
      <c r="R785">
        <v>2</v>
      </c>
      <c r="S785">
        <v>1</v>
      </c>
      <c r="T785">
        <v>1</v>
      </c>
      <c r="U785">
        <v>0</v>
      </c>
      <c r="V785">
        <v>900</v>
      </c>
      <c r="W785">
        <v>300</v>
      </c>
      <c r="X785">
        <v>123000</v>
      </c>
      <c r="Y785">
        <v>92500</v>
      </c>
      <c r="Z785" s="7">
        <v>3000000</v>
      </c>
      <c r="AA785">
        <v>2</v>
      </c>
    </row>
    <row r="786" spans="1:27" x14ac:dyDescent="0.45">
      <c r="A786">
        <v>6</v>
      </c>
      <c r="B786" s="2">
        <v>44482</v>
      </c>
      <c r="C786" s="2">
        <v>44483</v>
      </c>
      <c r="D786" s="3" t="s">
        <v>27</v>
      </c>
      <c r="E786" t="s">
        <v>42</v>
      </c>
      <c r="F786" t="s">
        <v>287</v>
      </c>
      <c r="G786">
        <v>5333</v>
      </c>
      <c r="H786">
        <v>10666</v>
      </c>
      <c r="I786">
        <v>2</v>
      </c>
      <c r="J786" s="7">
        <v>201.95</v>
      </c>
      <c r="K786" s="5">
        <v>2153998.6999999997</v>
      </c>
      <c r="L786" s="4">
        <v>199.65</v>
      </c>
      <c r="M786" s="4">
        <v>-24531.799999999817</v>
      </c>
      <c r="N786" s="6">
        <v>408.59991775999998</v>
      </c>
      <c r="O786" s="6">
        <v>-24940.399917759816</v>
      </c>
      <c r="P786" s="5">
        <v>2129466.9</v>
      </c>
      <c r="Q786" s="7"/>
      <c r="R786">
        <v>1</v>
      </c>
      <c r="S786">
        <v>0</v>
      </c>
      <c r="T786">
        <v>1</v>
      </c>
      <c r="U786">
        <v>0</v>
      </c>
      <c r="V786">
        <v>900</v>
      </c>
      <c r="W786">
        <v>300</v>
      </c>
      <c r="X786">
        <v>122500</v>
      </c>
      <c r="Y786">
        <v>92500</v>
      </c>
      <c r="Z786" s="7">
        <v>3000000</v>
      </c>
      <c r="AA786">
        <v>2</v>
      </c>
    </row>
    <row r="787" spans="1:27" x14ac:dyDescent="0.45">
      <c r="A787">
        <v>7</v>
      </c>
      <c r="B787" s="2">
        <v>44482</v>
      </c>
      <c r="C787" s="2">
        <v>44483</v>
      </c>
      <c r="D787" s="3" t="s">
        <v>27</v>
      </c>
      <c r="E787" t="s">
        <v>142</v>
      </c>
      <c r="F787" t="s">
        <v>311</v>
      </c>
      <c r="G787">
        <v>1000</v>
      </c>
      <c r="H787">
        <v>2000</v>
      </c>
      <c r="I787">
        <v>2</v>
      </c>
      <c r="J787" s="7">
        <v>1134.1500000000001</v>
      </c>
      <c r="K787" s="5">
        <v>2268300</v>
      </c>
      <c r="L787" s="4">
        <v>1118.95</v>
      </c>
      <c r="M787" s="4">
        <v>-30400.000000000091</v>
      </c>
      <c r="N787" s="6">
        <v>427.20852000000002</v>
      </c>
      <c r="O787" s="6">
        <v>-30827.208520000091</v>
      </c>
      <c r="P787" s="5">
        <v>2237900</v>
      </c>
      <c r="Q787" s="7"/>
      <c r="R787">
        <v>1</v>
      </c>
      <c r="S787">
        <v>0</v>
      </c>
      <c r="T787">
        <v>1</v>
      </c>
      <c r="U787">
        <v>0</v>
      </c>
      <c r="V787">
        <v>900</v>
      </c>
      <c r="W787">
        <v>300</v>
      </c>
      <c r="X787">
        <v>122500</v>
      </c>
      <c r="Y787">
        <v>92500</v>
      </c>
      <c r="Z787" s="7">
        <v>3000000</v>
      </c>
      <c r="AA787">
        <v>2</v>
      </c>
    </row>
    <row r="788" spans="1:27" x14ac:dyDescent="0.45">
      <c r="A788">
        <v>8</v>
      </c>
      <c r="B788" s="2">
        <v>44482</v>
      </c>
      <c r="C788" s="2">
        <v>44483</v>
      </c>
      <c r="D788" s="3" t="s">
        <v>27</v>
      </c>
      <c r="E788" t="s">
        <v>53</v>
      </c>
      <c r="F788" t="s">
        <v>214</v>
      </c>
      <c r="G788">
        <v>2850</v>
      </c>
      <c r="H788">
        <v>5700</v>
      </c>
      <c r="I788">
        <v>2</v>
      </c>
      <c r="J788" s="7">
        <v>496.45</v>
      </c>
      <c r="K788" s="5">
        <v>2829765</v>
      </c>
      <c r="L788" s="4">
        <v>507.4</v>
      </c>
      <c r="M788" s="4">
        <v>62414.999999999935</v>
      </c>
      <c r="N788" s="6">
        <v>533.77314699999999</v>
      </c>
      <c r="O788" s="6">
        <v>61881.226852999935</v>
      </c>
      <c r="P788" s="5">
        <v>2892180</v>
      </c>
      <c r="Q788" s="7"/>
      <c r="R788">
        <v>1</v>
      </c>
      <c r="S788">
        <v>0</v>
      </c>
      <c r="T788">
        <v>1</v>
      </c>
      <c r="U788">
        <v>0</v>
      </c>
      <c r="V788">
        <v>900</v>
      </c>
      <c r="W788">
        <v>300</v>
      </c>
      <c r="X788">
        <v>122500</v>
      </c>
      <c r="Y788">
        <v>92500</v>
      </c>
      <c r="Z788" s="7">
        <v>3000000</v>
      </c>
      <c r="AA788">
        <v>2</v>
      </c>
    </row>
    <row r="789" spans="1:27" x14ac:dyDescent="0.45">
      <c r="A789">
        <v>9</v>
      </c>
      <c r="B789" s="2">
        <v>44482</v>
      </c>
      <c r="C789" s="2">
        <v>44483</v>
      </c>
      <c r="D789" s="3" t="s">
        <v>27</v>
      </c>
      <c r="E789" t="s">
        <v>77</v>
      </c>
      <c r="F789" t="s">
        <v>281</v>
      </c>
      <c r="G789">
        <v>6750</v>
      </c>
      <c r="H789">
        <v>13500</v>
      </c>
      <c r="I789">
        <v>2</v>
      </c>
      <c r="J789" s="7">
        <v>222.85</v>
      </c>
      <c r="K789" s="5">
        <v>3008475</v>
      </c>
      <c r="L789" s="4">
        <v>226</v>
      </c>
      <c r="M789" s="4">
        <v>42525.00000000008</v>
      </c>
      <c r="N789" s="6">
        <v>561.53258500000004</v>
      </c>
      <c r="O789" s="6">
        <v>41963.467415000079</v>
      </c>
      <c r="P789" s="5">
        <v>3051000</v>
      </c>
      <c r="Q789" s="7"/>
      <c r="R789">
        <v>1</v>
      </c>
      <c r="S789">
        <v>0</v>
      </c>
      <c r="T789">
        <v>1</v>
      </c>
      <c r="U789">
        <v>0</v>
      </c>
      <c r="V789">
        <v>900</v>
      </c>
      <c r="W789">
        <v>300</v>
      </c>
      <c r="X789">
        <v>122500</v>
      </c>
      <c r="Y789">
        <v>92500</v>
      </c>
      <c r="Z789" s="7">
        <v>3000000</v>
      </c>
      <c r="AA789">
        <v>2</v>
      </c>
    </row>
    <row r="790" spans="1:27" x14ac:dyDescent="0.45">
      <c r="A790">
        <v>10</v>
      </c>
      <c r="B790" s="2">
        <v>44482</v>
      </c>
      <c r="C790" s="2">
        <v>44483</v>
      </c>
      <c r="D790" s="3" t="s">
        <v>27</v>
      </c>
      <c r="E790" t="s">
        <v>163</v>
      </c>
      <c r="F790" t="s">
        <v>342</v>
      </c>
      <c r="G790">
        <v>725</v>
      </c>
      <c r="H790">
        <v>2175</v>
      </c>
      <c r="I790">
        <v>3</v>
      </c>
      <c r="J790" s="7">
        <v>1169.3499999999999</v>
      </c>
      <c r="K790" s="5">
        <v>2543336.25</v>
      </c>
      <c r="L790" s="4">
        <v>1165.6500000000001</v>
      </c>
      <c r="M790" s="4">
        <v>-8047.4999999996044</v>
      </c>
      <c r="N790" s="6">
        <v>476.52977499999997</v>
      </c>
      <c r="O790" s="6">
        <v>-8524.0297749996043</v>
      </c>
      <c r="P790" s="5">
        <v>2535288.75</v>
      </c>
      <c r="Q790" s="7"/>
      <c r="R790">
        <v>1</v>
      </c>
      <c r="S790">
        <v>0</v>
      </c>
      <c r="T790">
        <v>1</v>
      </c>
      <c r="U790">
        <v>0</v>
      </c>
      <c r="V790">
        <v>900</v>
      </c>
      <c r="W790">
        <v>300</v>
      </c>
      <c r="X790">
        <v>122500</v>
      </c>
      <c r="Y790">
        <v>92500</v>
      </c>
      <c r="Z790" s="7">
        <v>3000000</v>
      </c>
      <c r="AA790">
        <v>2</v>
      </c>
    </row>
    <row r="791" spans="1:27" x14ac:dyDescent="0.45">
      <c r="A791">
        <v>1</v>
      </c>
      <c r="B791" s="2">
        <v>44483</v>
      </c>
      <c r="C791" s="2">
        <v>44487</v>
      </c>
      <c r="D791" s="3" t="s">
        <v>27</v>
      </c>
      <c r="E791" t="s">
        <v>153</v>
      </c>
      <c r="F791" t="s">
        <v>331</v>
      </c>
      <c r="G791">
        <v>200</v>
      </c>
      <c r="H791">
        <v>400</v>
      </c>
      <c r="I791">
        <v>2</v>
      </c>
      <c r="J791" s="7">
        <v>5688.15</v>
      </c>
      <c r="K791" s="5">
        <v>2275260</v>
      </c>
      <c r="L791" s="4">
        <v>5590.25</v>
      </c>
      <c r="M791" s="4">
        <v>-39159.999999999854</v>
      </c>
      <c r="N791" s="6">
        <v>427.29465600000009</v>
      </c>
      <c r="O791" s="6">
        <v>-39587.294655999853</v>
      </c>
      <c r="P791" s="5">
        <v>2236100</v>
      </c>
      <c r="Q791" s="7"/>
      <c r="R791">
        <v>1</v>
      </c>
      <c r="S791">
        <v>0</v>
      </c>
      <c r="T791">
        <v>1</v>
      </c>
      <c r="U791">
        <v>0</v>
      </c>
      <c r="V791">
        <v>900</v>
      </c>
      <c r="W791">
        <v>300</v>
      </c>
      <c r="X791">
        <v>122500</v>
      </c>
      <c r="Y791">
        <v>92500</v>
      </c>
      <c r="Z791" s="7">
        <v>3000000</v>
      </c>
      <c r="AA791">
        <v>2</v>
      </c>
    </row>
    <row r="792" spans="1:27" x14ac:dyDescent="0.45">
      <c r="A792">
        <v>2</v>
      </c>
      <c r="B792" s="2">
        <v>44483</v>
      </c>
      <c r="C792" s="2">
        <v>44487</v>
      </c>
      <c r="D792" s="3" t="s">
        <v>27</v>
      </c>
      <c r="E792" t="s">
        <v>83</v>
      </c>
      <c r="F792" t="s">
        <v>246</v>
      </c>
      <c r="G792">
        <v>475</v>
      </c>
      <c r="H792">
        <v>1425</v>
      </c>
      <c r="I792">
        <v>3</v>
      </c>
      <c r="J792" s="7">
        <v>1769.85</v>
      </c>
      <c r="K792" s="5">
        <v>2522036.25</v>
      </c>
      <c r="L792" s="4">
        <v>1759.25</v>
      </c>
      <c r="M792" s="4">
        <v>-15104.999999999871</v>
      </c>
      <c r="N792" s="6">
        <v>472.04645049999999</v>
      </c>
      <c r="O792" s="6">
        <v>-15577.046450499871</v>
      </c>
      <c r="P792" s="5">
        <v>2506931.25</v>
      </c>
      <c r="Q792" s="7"/>
      <c r="R792">
        <v>1</v>
      </c>
      <c r="S792">
        <v>0</v>
      </c>
      <c r="T792">
        <v>1</v>
      </c>
      <c r="U792">
        <v>0</v>
      </c>
      <c r="V792">
        <v>900</v>
      </c>
      <c r="W792">
        <v>300</v>
      </c>
      <c r="X792">
        <v>122500</v>
      </c>
      <c r="Y792">
        <v>92500</v>
      </c>
      <c r="Z792" s="7">
        <v>3000000</v>
      </c>
      <c r="AA792">
        <v>2</v>
      </c>
    </row>
    <row r="793" spans="1:27" x14ac:dyDescent="0.45">
      <c r="A793">
        <v>3</v>
      </c>
      <c r="B793" s="2">
        <v>44483</v>
      </c>
      <c r="C793" s="2">
        <v>44487</v>
      </c>
      <c r="D793" s="3" t="s">
        <v>27</v>
      </c>
      <c r="E793" t="s">
        <v>194</v>
      </c>
      <c r="F793" t="s">
        <v>375</v>
      </c>
      <c r="G793">
        <v>2900</v>
      </c>
      <c r="H793">
        <v>11600</v>
      </c>
      <c r="I793">
        <v>4</v>
      </c>
      <c r="J793" s="7">
        <v>221.1</v>
      </c>
      <c r="K793" s="5">
        <v>2564760</v>
      </c>
      <c r="L793" s="4">
        <v>216.53749999999999</v>
      </c>
      <c r="M793" s="4">
        <v>-52925</v>
      </c>
      <c r="N793" s="6">
        <v>474.56293700000003</v>
      </c>
      <c r="O793" s="6">
        <v>-53399.562937000002</v>
      </c>
      <c r="P793" s="5">
        <v>2511835</v>
      </c>
      <c r="Q793" s="7"/>
      <c r="R793">
        <v>2</v>
      </c>
      <c r="S793">
        <v>1</v>
      </c>
      <c r="T793">
        <v>2</v>
      </c>
      <c r="U793">
        <v>0</v>
      </c>
      <c r="V793">
        <v>900</v>
      </c>
      <c r="W793">
        <v>300</v>
      </c>
      <c r="X793">
        <v>123000</v>
      </c>
      <c r="Y793">
        <v>92500</v>
      </c>
      <c r="Z793" s="7">
        <v>3000000</v>
      </c>
      <c r="AA793">
        <v>2</v>
      </c>
    </row>
    <row r="794" spans="1:27" x14ac:dyDescent="0.45">
      <c r="A794">
        <v>4</v>
      </c>
      <c r="B794" s="2">
        <v>44483</v>
      </c>
      <c r="C794" s="2">
        <v>44487</v>
      </c>
      <c r="D794" s="3" t="s">
        <v>27</v>
      </c>
      <c r="E794" t="s">
        <v>167</v>
      </c>
      <c r="F794" t="s">
        <v>346</v>
      </c>
      <c r="G794">
        <v>325</v>
      </c>
      <c r="H794">
        <v>325</v>
      </c>
      <c r="I794">
        <v>1</v>
      </c>
      <c r="J794" s="7">
        <v>5403.7</v>
      </c>
      <c r="K794" s="5">
        <v>1756202.5</v>
      </c>
      <c r="L794" s="4">
        <v>5688.95</v>
      </c>
      <c r="M794" s="4">
        <v>92706.25</v>
      </c>
      <c r="N794" s="6">
        <v>355.90066175000004</v>
      </c>
      <c r="O794" s="6">
        <v>92350.349338250002</v>
      </c>
      <c r="P794" s="5">
        <v>1848908.75</v>
      </c>
      <c r="Q794" s="7"/>
      <c r="R794">
        <v>2</v>
      </c>
      <c r="S794">
        <v>2</v>
      </c>
      <c r="T794">
        <v>1</v>
      </c>
      <c r="U794">
        <v>0</v>
      </c>
      <c r="V794">
        <v>900</v>
      </c>
      <c r="W794">
        <v>300</v>
      </c>
      <c r="X794">
        <v>123500</v>
      </c>
      <c r="Y794">
        <v>92500</v>
      </c>
      <c r="Z794" s="7">
        <v>3000000</v>
      </c>
      <c r="AA794">
        <v>2</v>
      </c>
    </row>
    <row r="795" spans="1:27" x14ac:dyDescent="0.45">
      <c r="A795">
        <v>5</v>
      </c>
      <c r="B795" s="2">
        <v>44483</v>
      </c>
      <c r="C795" s="2">
        <v>44487</v>
      </c>
      <c r="D795" s="3" t="s">
        <v>27</v>
      </c>
      <c r="E795" t="s">
        <v>38</v>
      </c>
      <c r="F795" t="s">
        <v>363</v>
      </c>
      <c r="G795">
        <v>350</v>
      </c>
      <c r="H795">
        <v>1050</v>
      </c>
      <c r="I795">
        <v>3</v>
      </c>
      <c r="J795" s="7">
        <v>2121.5500000000002</v>
      </c>
      <c r="K795" s="5">
        <v>2227627.5</v>
      </c>
      <c r="L795" s="4">
        <v>1991.2</v>
      </c>
      <c r="M795" s="4">
        <v>-136867.50000000015</v>
      </c>
      <c r="N795" s="6">
        <v>407.06088250000005</v>
      </c>
      <c r="O795" s="6">
        <v>-137274.56088250014</v>
      </c>
      <c r="P795" s="5">
        <v>2090760</v>
      </c>
      <c r="Q795" s="7"/>
      <c r="R795">
        <v>1</v>
      </c>
      <c r="S795">
        <v>0</v>
      </c>
      <c r="T795">
        <v>1</v>
      </c>
      <c r="U795">
        <v>0</v>
      </c>
      <c r="V795">
        <v>900</v>
      </c>
      <c r="W795">
        <v>300</v>
      </c>
      <c r="X795">
        <v>122500</v>
      </c>
      <c r="Y795">
        <v>92500</v>
      </c>
      <c r="Z795" s="7">
        <v>3000000</v>
      </c>
      <c r="AA795">
        <v>2</v>
      </c>
    </row>
    <row r="796" spans="1:27" x14ac:dyDescent="0.45">
      <c r="A796">
        <v>6</v>
      </c>
      <c r="B796" s="2">
        <v>44483</v>
      </c>
      <c r="C796" s="2">
        <v>44487</v>
      </c>
      <c r="D796" s="3" t="s">
        <v>27</v>
      </c>
      <c r="E796" t="s">
        <v>109</v>
      </c>
      <c r="F796" t="s">
        <v>210</v>
      </c>
      <c r="G796">
        <v>400</v>
      </c>
      <c r="H796">
        <v>400</v>
      </c>
      <c r="I796">
        <v>1</v>
      </c>
      <c r="J796" s="7">
        <v>4877.05</v>
      </c>
      <c r="K796" s="5">
        <v>1950820</v>
      </c>
      <c r="L796" s="4">
        <v>4711.45</v>
      </c>
      <c r="M796" s="4">
        <v>-66240.000000000146</v>
      </c>
      <c r="N796" s="6">
        <v>369.02524000000005</v>
      </c>
      <c r="O796" s="6">
        <v>-66609.025240000148</v>
      </c>
      <c r="P796" s="5">
        <v>1884580</v>
      </c>
      <c r="Q796" s="7"/>
      <c r="R796">
        <v>1</v>
      </c>
      <c r="S796">
        <v>0</v>
      </c>
      <c r="T796">
        <v>1</v>
      </c>
      <c r="U796">
        <v>0</v>
      </c>
      <c r="V796">
        <v>900</v>
      </c>
      <c r="W796">
        <v>300</v>
      </c>
      <c r="X796">
        <v>122500</v>
      </c>
      <c r="Y796">
        <v>92500</v>
      </c>
      <c r="Z796" s="7">
        <v>3000000</v>
      </c>
      <c r="AA796">
        <v>2</v>
      </c>
    </row>
    <row r="797" spans="1:27" x14ac:dyDescent="0.45">
      <c r="A797">
        <v>7</v>
      </c>
      <c r="B797" s="2">
        <v>44483</v>
      </c>
      <c r="C797" s="2">
        <v>44487</v>
      </c>
      <c r="D797" s="3" t="s">
        <v>27</v>
      </c>
      <c r="E797" t="s">
        <v>170</v>
      </c>
      <c r="F797" t="s">
        <v>348</v>
      </c>
      <c r="G797">
        <v>325</v>
      </c>
      <c r="H797">
        <v>650</v>
      </c>
      <c r="I797">
        <v>2</v>
      </c>
      <c r="J797" s="7">
        <v>3415.1</v>
      </c>
      <c r="K797" s="5">
        <v>2219815</v>
      </c>
      <c r="L797" s="4">
        <v>3310.125</v>
      </c>
      <c r="M797" s="4">
        <v>-68233.749999999942</v>
      </c>
      <c r="N797" s="6">
        <v>414.29077274999997</v>
      </c>
      <c r="O797" s="6">
        <v>-68648.040772749941</v>
      </c>
      <c r="P797" s="5">
        <v>2151581.25</v>
      </c>
      <c r="Q797" s="7"/>
      <c r="R797">
        <v>1</v>
      </c>
      <c r="S797">
        <v>0</v>
      </c>
      <c r="T797">
        <v>2</v>
      </c>
      <c r="U797">
        <v>0</v>
      </c>
      <c r="V797">
        <v>900</v>
      </c>
      <c r="W797">
        <v>300</v>
      </c>
      <c r="X797">
        <v>122500</v>
      </c>
      <c r="Y797">
        <v>92500</v>
      </c>
      <c r="Z797" s="7">
        <v>3000000</v>
      </c>
      <c r="AA797">
        <v>2</v>
      </c>
    </row>
    <row r="798" spans="1:27" x14ac:dyDescent="0.45">
      <c r="A798">
        <v>8</v>
      </c>
      <c r="B798" s="2">
        <v>44483</v>
      </c>
      <c r="C798" s="2">
        <v>44487</v>
      </c>
      <c r="D798" s="3" t="s">
        <v>27</v>
      </c>
      <c r="E798" t="s">
        <v>147</v>
      </c>
      <c r="F798" t="s">
        <v>297</v>
      </c>
      <c r="G798">
        <v>125</v>
      </c>
      <c r="H798">
        <v>375</v>
      </c>
      <c r="I798">
        <v>3</v>
      </c>
      <c r="J798" s="7">
        <v>7158.4</v>
      </c>
      <c r="K798" s="5">
        <v>2684400</v>
      </c>
      <c r="L798" s="4">
        <v>7002.9</v>
      </c>
      <c r="M798" s="4">
        <v>-58312.5</v>
      </c>
      <c r="N798" s="6">
        <v>494.13474249999996</v>
      </c>
      <c r="O798" s="6">
        <v>-58806.634742499999</v>
      </c>
      <c r="P798" s="5">
        <v>2626087.5</v>
      </c>
      <c r="Q798" s="7"/>
      <c r="R798">
        <v>1</v>
      </c>
      <c r="S798">
        <v>0</v>
      </c>
      <c r="T798">
        <v>1</v>
      </c>
      <c r="U798">
        <v>0</v>
      </c>
      <c r="V798">
        <v>900</v>
      </c>
      <c r="W798">
        <v>300</v>
      </c>
      <c r="X798">
        <v>122500</v>
      </c>
      <c r="Y798">
        <v>92500</v>
      </c>
      <c r="Z798" s="7">
        <v>3000000</v>
      </c>
      <c r="AA798">
        <v>2</v>
      </c>
    </row>
    <row r="799" spans="1:27" x14ac:dyDescent="0.45">
      <c r="A799">
        <v>9</v>
      </c>
      <c r="B799" s="2">
        <v>44483</v>
      </c>
      <c r="C799" s="2">
        <v>44487</v>
      </c>
      <c r="D799" s="3" t="s">
        <v>27</v>
      </c>
      <c r="E799" t="s">
        <v>191</v>
      </c>
      <c r="F799" t="s">
        <v>371</v>
      </c>
      <c r="G799">
        <v>150</v>
      </c>
      <c r="H799">
        <v>600</v>
      </c>
      <c r="I799">
        <v>4</v>
      </c>
      <c r="J799" s="7">
        <v>4284.8249999999998</v>
      </c>
      <c r="K799" s="5">
        <v>2570895</v>
      </c>
      <c r="L799" s="4">
        <v>4205.3500000000004</v>
      </c>
      <c r="M799" s="4">
        <v>-47684.999999999673</v>
      </c>
      <c r="N799" s="6">
        <v>476.25388300000009</v>
      </c>
      <c r="O799" s="6">
        <v>-48161.25388299967</v>
      </c>
      <c r="P799" s="5">
        <v>2523210</v>
      </c>
      <c r="Q799" s="7"/>
      <c r="R799">
        <v>2</v>
      </c>
      <c r="S799">
        <v>1</v>
      </c>
      <c r="T799">
        <v>2</v>
      </c>
      <c r="U799">
        <v>0</v>
      </c>
      <c r="V799">
        <v>900</v>
      </c>
      <c r="W799">
        <v>300</v>
      </c>
      <c r="X799">
        <v>123000</v>
      </c>
      <c r="Y799">
        <v>92500</v>
      </c>
      <c r="Z799" s="7">
        <v>3000000</v>
      </c>
      <c r="AA799">
        <v>2</v>
      </c>
    </row>
    <row r="800" spans="1:27" x14ac:dyDescent="0.45">
      <c r="A800">
        <v>10</v>
      </c>
      <c r="B800" s="2">
        <v>44483</v>
      </c>
      <c r="C800" s="2">
        <v>44487</v>
      </c>
      <c r="D800" s="3" t="s">
        <v>27</v>
      </c>
      <c r="E800" t="s">
        <v>119</v>
      </c>
      <c r="F800" t="s">
        <v>292</v>
      </c>
      <c r="G800">
        <v>1600</v>
      </c>
      <c r="H800">
        <v>3200</v>
      </c>
      <c r="I800">
        <v>2</v>
      </c>
      <c r="J800" s="7">
        <v>735.4</v>
      </c>
      <c r="K800" s="5">
        <v>2353280</v>
      </c>
      <c r="L800" s="4">
        <v>710.4</v>
      </c>
      <c r="M800" s="4">
        <v>-80000</v>
      </c>
      <c r="N800" s="6">
        <v>435.40697599999999</v>
      </c>
      <c r="O800" s="6">
        <v>-80435.406975999998</v>
      </c>
      <c r="P800" s="5">
        <v>2273280</v>
      </c>
      <c r="Q800" s="7"/>
      <c r="R800">
        <v>1</v>
      </c>
      <c r="S800">
        <v>0</v>
      </c>
      <c r="T800">
        <v>1</v>
      </c>
      <c r="U800">
        <v>0</v>
      </c>
      <c r="V800">
        <v>900</v>
      </c>
      <c r="W800">
        <v>300</v>
      </c>
      <c r="X800">
        <v>122500</v>
      </c>
      <c r="Y800">
        <v>92500</v>
      </c>
      <c r="Z800" s="7">
        <v>3000000</v>
      </c>
      <c r="AA800">
        <v>2</v>
      </c>
    </row>
    <row r="801" spans="1:27" x14ac:dyDescent="0.45">
      <c r="A801">
        <v>1</v>
      </c>
      <c r="B801" s="2">
        <v>44487</v>
      </c>
      <c r="C801" s="2">
        <v>44488</v>
      </c>
      <c r="D801" s="3" t="s">
        <v>27</v>
      </c>
      <c r="E801" t="s">
        <v>69</v>
      </c>
      <c r="F801" t="s">
        <v>285</v>
      </c>
      <c r="G801">
        <v>3800</v>
      </c>
      <c r="H801">
        <v>11400</v>
      </c>
      <c r="I801">
        <v>3</v>
      </c>
      <c r="J801" s="7">
        <v>218.2</v>
      </c>
      <c r="K801" s="5">
        <v>2487480</v>
      </c>
      <c r="L801" s="4">
        <v>215.65</v>
      </c>
      <c r="M801" s="4">
        <v>-29069.999999999807</v>
      </c>
      <c r="N801" s="6">
        <v>464.45949400000001</v>
      </c>
      <c r="O801" s="6">
        <v>-29534.459493999806</v>
      </c>
      <c r="P801" s="5">
        <v>2458410</v>
      </c>
      <c r="Q801" s="7"/>
      <c r="R801">
        <v>1</v>
      </c>
      <c r="S801">
        <v>0</v>
      </c>
      <c r="T801">
        <v>2</v>
      </c>
      <c r="U801">
        <v>0</v>
      </c>
      <c r="V801">
        <v>900</v>
      </c>
      <c r="W801">
        <v>300</v>
      </c>
      <c r="X801">
        <v>102500</v>
      </c>
      <c r="Y801">
        <v>92500</v>
      </c>
      <c r="Z801" s="7">
        <v>3000000</v>
      </c>
      <c r="AA801">
        <v>2</v>
      </c>
    </row>
    <row r="802" spans="1:27" x14ac:dyDescent="0.45">
      <c r="A802">
        <v>2</v>
      </c>
      <c r="B802" s="2">
        <v>44487</v>
      </c>
      <c r="C802" s="2">
        <v>44488</v>
      </c>
      <c r="D802" s="3" t="s">
        <v>27</v>
      </c>
      <c r="E802" t="s">
        <v>134</v>
      </c>
      <c r="F802" t="s">
        <v>310</v>
      </c>
      <c r="G802">
        <v>100</v>
      </c>
      <c r="H802">
        <v>300</v>
      </c>
      <c r="I802">
        <v>3</v>
      </c>
      <c r="J802" s="7">
        <v>7697.65</v>
      </c>
      <c r="K802" s="5">
        <v>2309295</v>
      </c>
      <c r="L802" s="4">
        <v>7661.75</v>
      </c>
      <c r="M802" s="4">
        <v>-10769.999999999891</v>
      </c>
      <c r="N802" s="6">
        <v>436.59077200000007</v>
      </c>
      <c r="O802" s="6">
        <v>-11206.59077199989</v>
      </c>
      <c r="P802" s="5">
        <v>2298525</v>
      </c>
      <c r="Q802" s="7"/>
      <c r="R802">
        <v>1</v>
      </c>
      <c r="S802">
        <v>0</v>
      </c>
      <c r="T802">
        <v>1</v>
      </c>
      <c r="U802">
        <v>0</v>
      </c>
      <c r="V802">
        <v>900</v>
      </c>
      <c r="W802">
        <v>300</v>
      </c>
      <c r="X802">
        <v>102500</v>
      </c>
      <c r="Y802">
        <v>92500</v>
      </c>
      <c r="Z802" s="7">
        <v>3000000</v>
      </c>
      <c r="AA802">
        <v>2</v>
      </c>
    </row>
    <row r="803" spans="1:27" x14ac:dyDescent="0.45">
      <c r="A803">
        <v>3</v>
      </c>
      <c r="B803" s="2">
        <v>44487</v>
      </c>
      <c r="C803" s="2">
        <v>44488</v>
      </c>
      <c r="D803" s="3" t="s">
        <v>27</v>
      </c>
      <c r="E803" t="s">
        <v>46</v>
      </c>
      <c r="F803" t="s">
        <v>224</v>
      </c>
      <c r="G803">
        <v>17000</v>
      </c>
      <c r="H803">
        <v>17000</v>
      </c>
      <c r="I803">
        <v>1</v>
      </c>
      <c r="J803" s="7">
        <v>115.2</v>
      </c>
      <c r="K803" s="5">
        <v>1958400</v>
      </c>
      <c r="L803" s="4">
        <v>120.5</v>
      </c>
      <c r="M803" s="4">
        <v>90099.999999999956</v>
      </c>
      <c r="N803" s="6">
        <v>389.78774000000004</v>
      </c>
      <c r="O803" s="6">
        <v>89710.212259999957</v>
      </c>
      <c r="P803" s="5">
        <v>2048500</v>
      </c>
      <c r="Q803" s="7"/>
      <c r="R803">
        <v>1</v>
      </c>
      <c r="S803">
        <v>0</v>
      </c>
      <c r="T803">
        <v>2</v>
      </c>
      <c r="U803">
        <v>0</v>
      </c>
      <c r="V803">
        <v>900</v>
      </c>
      <c r="W803">
        <v>300</v>
      </c>
      <c r="X803">
        <v>102500</v>
      </c>
      <c r="Y803">
        <v>92500</v>
      </c>
      <c r="Z803" s="7">
        <v>3000000</v>
      </c>
      <c r="AA803">
        <v>2</v>
      </c>
    </row>
    <row r="804" spans="1:27" x14ac:dyDescent="0.45">
      <c r="A804">
        <v>4</v>
      </c>
      <c r="B804" s="2">
        <v>44487</v>
      </c>
      <c r="C804" s="2">
        <v>44488</v>
      </c>
      <c r="D804" s="3" t="s">
        <v>27</v>
      </c>
      <c r="E804" t="s">
        <v>52</v>
      </c>
      <c r="F804" t="s">
        <v>248</v>
      </c>
      <c r="G804">
        <v>2900</v>
      </c>
      <c r="H804">
        <v>11600</v>
      </c>
      <c r="I804">
        <v>4</v>
      </c>
      <c r="J804" s="7">
        <v>200.3</v>
      </c>
      <c r="K804" s="5">
        <v>2323480</v>
      </c>
      <c r="L804" s="4">
        <v>198.45</v>
      </c>
      <c r="M804" s="4">
        <v>-21460.000000000262</v>
      </c>
      <c r="N804" s="6">
        <v>437.65890000000002</v>
      </c>
      <c r="O804" s="6">
        <v>-21897.65890000026</v>
      </c>
      <c r="P804" s="5">
        <v>2302020</v>
      </c>
      <c r="Q804" s="7"/>
      <c r="R804">
        <v>1</v>
      </c>
      <c r="S804">
        <v>0</v>
      </c>
      <c r="T804">
        <v>1</v>
      </c>
      <c r="U804">
        <v>0</v>
      </c>
      <c r="V804">
        <v>900</v>
      </c>
      <c r="W804">
        <v>300</v>
      </c>
      <c r="X804">
        <v>102500</v>
      </c>
      <c r="Y804">
        <v>92500</v>
      </c>
      <c r="Z804" s="7">
        <v>3000000</v>
      </c>
      <c r="AA804">
        <v>2</v>
      </c>
    </row>
    <row r="805" spans="1:27" x14ac:dyDescent="0.45">
      <c r="A805">
        <v>5</v>
      </c>
      <c r="B805" s="2">
        <v>44487</v>
      </c>
      <c r="C805" s="2">
        <v>44488</v>
      </c>
      <c r="D805" s="3" t="s">
        <v>27</v>
      </c>
      <c r="E805" t="s">
        <v>77</v>
      </c>
      <c r="F805" t="s">
        <v>281</v>
      </c>
      <c r="G805">
        <v>6750</v>
      </c>
      <c r="H805">
        <v>6750</v>
      </c>
      <c r="I805">
        <v>1</v>
      </c>
      <c r="J805" s="7">
        <v>253.45</v>
      </c>
      <c r="K805" s="5">
        <v>1710787.5</v>
      </c>
      <c r="L805" s="4">
        <v>255.75</v>
      </c>
      <c r="M805" s="4">
        <v>15525.000000000076</v>
      </c>
      <c r="N805" s="6">
        <v>338.59965999999997</v>
      </c>
      <c r="O805" s="6">
        <v>15186.400340000077</v>
      </c>
      <c r="P805" s="5">
        <v>1726312.5</v>
      </c>
      <c r="Q805" s="7"/>
      <c r="R805">
        <v>1</v>
      </c>
      <c r="S805">
        <v>0</v>
      </c>
      <c r="T805">
        <v>1</v>
      </c>
      <c r="U805">
        <v>0</v>
      </c>
      <c r="V805">
        <v>900</v>
      </c>
      <c r="W805">
        <v>300</v>
      </c>
      <c r="X805">
        <v>102500</v>
      </c>
      <c r="Y805">
        <v>92500</v>
      </c>
      <c r="Z805" s="7">
        <v>3000000</v>
      </c>
      <c r="AA805">
        <v>2</v>
      </c>
    </row>
    <row r="806" spans="1:27" x14ac:dyDescent="0.45">
      <c r="A806">
        <v>1</v>
      </c>
      <c r="B806" s="2">
        <v>44488</v>
      </c>
      <c r="C806" s="2">
        <v>44489</v>
      </c>
      <c r="D806" s="3" t="s">
        <v>27</v>
      </c>
      <c r="E806" t="s">
        <v>153</v>
      </c>
      <c r="F806" t="s">
        <v>331</v>
      </c>
      <c r="G806">
        <v>200</v>
      </c>
      <c r="H806">
        <v>400</v>
      </c>
      <c r="I806">
        <v>2</v>
      </c>
      <c r="J806" s="7">
        <v>5933.2</v>
      </c>
      <c r="K806" s="5">
        <v>2373280</v>
      </c>
      <c r="L806" s="4">
        <v>5724.85</v>
      </c>
      <c r="M806" s="4">
        <v>-83339.999999999782</v>
      </c>
      <c r="N806" s="6">
        <v>438.37481200000008</v>
      </c>
      <c r="O806" s="6">
        <v>-83778.374811999776</v>
      </c>
      <c r="P806" s="5">
        <v>2289940</v>
      </c>
      <c r="Q806" s="7"/>
      <c r="R806">
        <v>1</v>
      </c>
      <c r="S806">
        <v>0</v>
      </c>
      <c r="T806">
        <v>1</v>
      </c>
      <c r="U806">
        <v>0</v>
      </c>
      <c r="V806">
        <v>900</v>
      </c>
      <c r="W806">
        <v>300</v>
      </c>
      <c r="X806">
        <v>122500</v>
      </c>
      <c r="Y806">
        <v>92500</v>
      </c>
      <c r="Z806" s="7">
        <v>3000000</v>
      </c>
      <c r="AA806">
        <v>2</v>
      </c>
    </row>
    <row r="807" spans="1:27" x14ac:dyDescent="0.45">
      <c r="A807">
        <v>2</v>
      </c>
      <c r="B807" s="2">
        <v>44488</v>
      </c>
      <c r="C807" s="2">
        <v>44489</v>
      </c>
      <c r="D807" s="3" t="s">
        <v>27</v>
      </c>
      <c r="E807" t="s">
        <v>182</v>
      </c>
      <c r="F807" t="s">
        <v>364</v>
      </c>
      <c r="G807">
        <v>1250</v>
      </c>
      <c r="H807">
        <v>2500</v>
      </c>
      <c r="I807">
        <v>2</v>
      </c>
      <c r="J807" s="7">
        <v>929.25</v>
      </c>
      <c r="K807" s="5">
        <v>2323125</v>
      </c>
      <c r="L807" s="4">
        <v>764.35</v>
      </c>
      <c r="M807" s="4">
        <v>-412249.99999999994</v>
      </c>
      <c r="N807" s="6">
        <v>388.90640000000008</v>
      </c>
      <c r="O807" s="6">
        <v>-412638.90639999992</v>
      </c>
      <c r="P807" s="5">
        <v>1910875</v>
      </c>
      <c r="Q807" s="7"/>
      <c r="R807">
        <v>1</v>
      </c>
      <c r="S807">
        <v>0</v>
      </c>
      <c r="T807">
        <v>2</v>
      </c>
      <c r="U807">
        <v>0</v>
      </c>
      <c r="V807">
        <v>900</v>
      </c>
      <c r="W807">
        <v>300</v>
      </c>
      <c r="X807">
        <v>122500</v>
      </c>
      <c r="Y807">
        <v>92500</v>
      </c>
      <c r="Z807" s="7">
        <v>3000000</v>
      </c>
      <c r="AA807">
        <v>2</v>
      </c>
    </row>
    <row r="808" spans="1:27" x14ac:dyDescent="0.45">
      <c r="A808">
        <v>3</v>
      </c>
      <c r="B808" s="2">
        <v>44488</v>
      </c>
      <c r="C808" s="2">
        <v>44489</v>
      </c>
      <c r="D808" s="3" t="s">
        <v>27</v>
      </c>
      <c r="E808" t="s">
        <v>169</v>
      </c>
      <c r="F808" t="s">
        <v>340</v>
      </c>
      <c r="G808">
        <v>150</v>
      </c>
      <c r="H808">
        <v>300</v>
      </c>
      <c r="I808">
        <v>2</v>
      </c>
      <c r="J808" s="7">
        <v>6821.05</v>
      </c>
      <c r="K808" s="5">
        <v>2046315</v>
      </c>
      <c r="L808" s="4">
        <v>6576.2749999999996</v>
      </c>
      <c r="M808" s="4">
        <v>-73432.50000000016</v>
      </c>
      <c r="N808" s="6">
        <v>384.28680850000006</v>
      </c>
      <c r="O808" s="6">
        <v>-73816.786808500154</v>
      </c>
      <c r="P808" s="5">
        <v>1972882.5</v>
      </c>
      <c r="Q808" s="7"/>
      <c r="R808">
        <v>1</v>
      </c>
      <c r="S808">
        <v>0</v>
      </c>
      <c r="T808">
        <v>1</v>
      </c>
      <c r="U808">
        <v>0</v>
      </c>
      <c r="V808">
        <v>900</v>
      </c>
      <c r="W808">
        <v>300</v>
      </c>
      <c r="X808">
        <v>122500</v>
      </c>
      <c r="Y808">
        <v>92500</v>
      </c>
      <c r="Z808" s="7">
        <v>3000000</v>
      </c>
      <c r="AA808">
        <v>2</v>
      </c>
    </row>
    <row r="809" spans="1:27" x14ac:dyDescent="0.45">
      <c r="A809">
        <v>4</v>
      </c>
      <c r="B809" s="2">
        <v>44488</v>
      </c>
      <c r="C809" s="2">
        <v>44489</v>
      </c>
      <c r="D809" s="3" t="s">
        <v>27</v>
      </c>
      <c r="E809" t="s">
        <v>168</v>
      </c>
      <c r="F809" t="s">
        <v>347</v>
      </c>
      <c r="G809">
        <v>200</v>
      </c>
      <c r="H809">
        <v>400</v>
      </c>
      <c r="I809">
        <v>2</v>
      </c>
      <c r="J809" s="7">
        <v>5353.25</v>
      </c>
      <c r="K809" s="5">
        <v>2141300</v>
      </c>
      <c r="L809" s="4">
        <v>4885.2</v>
      </c>
      <c r="M809" s="4">
        <v>-187220.00000000006</v>
      </c>
      <c r="N809" s="6">
        <v>386.18034800000004</v>
      </c>
      <c r="O809" s="6">
        <v>-187606.18034800005</v>
      </c>
      <c r="P809" s="5">
        <v>1954080</v>
      </c>
      <c r="Q809" s="7"/>
      <c r="R809">
        <v>1</v>
      </c>
      <c r="S809">
        <v>0</v>
      </c>
      <c r="T809">
        <v>1</v>
      </c>
      <c r="U809">
        <v>0</v>
      </c>
      <c r="V809">
        <v>900</v>
      </c>
      <c r="W809">
        <v>300</v>
      </c>
      <c r="X809">
        <v>122500</v>
      </c>
      <c r="Y809">
        <v>92500</v>
      </c>
      <c r="Z809" s="7">
        <v>3000000</v>
      </c>
      <c r="AA809">
        <v>2</v>
      </c>
    </row>
    <row r="810" spans="1:27" x14ac:dyDescent="0.45">
      <c r="A810">
        <v>5</v>
      </c>
      <c r="B810" s="2">
        <v>44488</v>
      </c>
      <c r="C810" s="2">
        <v>44489</v>
      </c>
      <c r="D810" s="3" t="s">
        <v>27</v>
      </c>
      <c r="E810" t="s">
        <v>170</v>
      </c>
      <c r="F810" t="s">
        <v>348</v>
      </c>
      <c r="G810">
        <v>325</v>
      </c>
      <c r="H810">
        <v>650</v>
      </c>
      <c r="I810">
        <v>2</v>
      </c>
      <c r="J810" s="7">
        <v>3637.5</v>
      </c>
      <c r="K810" s="5">
        <v>2364375</v>
      </c>
      <c r="L810" s="4">
        <v>3394.5</v>
      </c>
      <c r="M810" s="4">
        <v>-157950</v>
      </c>
      <c r="N810" s="6">
        <v>427.57168000000007</v>
      </c>
      <c r="O810" s="6">
        <v>-158377.57167999999</v>
      </c>
      <c r="P810" s="5">
        <v>2206425</v>
      </c>
      <c r="Q810" s="7"/>
      <c r="R810">
        <v>1</v>
      </c>
      <c r="S810">
        <v>0</v>
      </c>
      <c r="T810">
        <v>1</v>
      </c>
      <c r="U810">
        <v>0</v>
      </c>
      <c r="V810">
        <v>900</v>
      </c>
      <c r="W810">
        <v>300</v>
      </c>
      <c r="X810">
        <v>122500</v>
      </c>
      <c r="Y810">
        <v>92500</v>
      </c>
      <c r="Z810" s="7">
        <v>3000000</v>
      </c>
      <c r="AA810">
        <v>2</v>
      </c>
    </row>
    <row r="811" spans="1:27" x14ac:dyDescent="0.45">
      <c r="A811">
        <v>6</v>
      </c>
      <c r="B811" s="2">
        <v>44488</v>
      </c>
      <c r="C811" s="2">
        <v>44489</v>
      </c>
      <c r="D811" s="3" t="s">
        <v>27</v>
      </c>
      <c r="E811" t="s">
        <v>178</v>
      </c>
      <c r="F811" t="s">
        <v>358</v>
      </c>
      <c r="G811">
        <v>1600</v>
      </c>
      <c r="H811">
        <v>4800</v>
      </c>
      <c r="I811">
        <v>3</v>
      </c>
      <c r="J811" s="7">
        <v>471.7</v>
      </c>
      <c r="K811" s="5">
        <v>2264160</v>
      </c>
      <c r="L811" s="4">
        <v>446.3</v>
      </c>
      <c r="M811" s="4">
        <v>-121919.99999999988</v>
      </c>
      <c r="N811" s="6">
        <v>415.10464000000007</v>
      </c>
      <c r="O811" s="6">
        <v>-122335.10463999989</v>
      </c>
      <c r="P811" s="5">
        <v>2142240</v>
      </c>
      <c r="Q811" s="7"/>
      <c r="R811">
        <v>1</v>
      </c>
      <c r="S811">
        <v>0</v>
      </c>
      <c r="T811">
        <v>1</v>
      </c>
      <c r="U811">
        <v>0</v>
      </c>
      <c r="V811">
        <v>900</v>
      </c>
      <c r="W811">
        <v>300</v>
      </c>
      <c r="X811">
        <v>122500</v>
      </c>
      <c r="Y811">
        <v>92500</v>
      </c>
      <c r="Z811" s="7">
        <v>3000000</v>
      </c>
      <c r="AA811">
        <v>2</v>
      </c>
    </row>
    <row r="812" spans="1:27" x14ac:dyDescent="0.45">
      <c r="A812">
        <v>7</v>
      </c>
      <c r="B812" s="2">
        <v>44488</v>
      </c>
      <c r="C812" s="2">
        <v>44489</v>
      </c>
      <c r="D812" s="3" t="s">
        <v>27</v>
      </c>
      <c r="E812" t="s">
        <v>205</v>
      </c>
      <c r="F812" t="s">
        <v>376</v>
      </c>
      <c r="G812">
        <v>125</v>
      </c>
      <c r="H812">
        <v>500</v>
      </c>
      <c r="I812">
        <v>4</v>
      </c>
      <c r="J812" s="7">
        <v>4996.6000000000004</v>
      </c>
      <c r="K812" s="5">
        <v>2498300</v>
      </c>
      <c r="L812" s="4">
        <v>4801.95</v>
      </c>
      <c r="M812" s="4">
        <v>-97325.000000000276</v>
      </c>
      <c r="N812" s="6">
        <v>457.78566499999999</v>
      </c>
      <c r="O812" s="6">
        <v>-97782.78566500028</v>
      </c>
      <c r="P812" s="5">
        <v>2400975</v>
      </c>
      <c r="Q812" s="7"/>
      <c r="R812">
        <v>1</v>
      </c>
      <c r="S812">
        <v>0</v>
      </c>
      <c r="T812">
        <v>1</v>
      </c>
      <c r="U812">
        <v>0</v>
      </c>
      <c r="V812">
        <v>900</v>
      </c>
      <c r="W812">
        <v>300</v>
      </c>
      <c r="X812">
        <v>122500</v>
      </c>
      <c r="Y812">
        <v>92500</v>
      </c>
      <c r="Z812" s="7">
        <v>3000000</v>
      </c>
      <c r="AA812">
        <v>2</v>
      </c>
    </row>
    <row r="813" spans="1:27" x14ac:dyDescent="0.45">
      <c r="A813">
        <v>8</v>
      </c>
      <c r="B813" s="2">
        <v>44488</v>
      </c>
      <c r="C813" s="2">
        <v>44489</v>
      </c>
      <c r="D813" s="3" t="s">
        <v>27</v>
      </c>
      <c r="E813" t="s">
        <v>191</v>
      </c>
      <c r="F813" t="s">
        <v>371</v>
      </c>
      <c r="G813">
        <v>150</v>
      </c>
      <c r="H813">
        <v>450</v>
      </c>
      <c r="I813">
        <v>3</v>
      </c>
      <c r="J813" s="7">
        <v>4390.55</v>
      </c>
      <c r="K813" s="5">
        <v>1975747.5</v>
      </c>
      <c r="L813" s="4">
        <v>3994.1</v>
      </c>
      <c r="M813" s="4">
        <v>-178402.50000000012</v>
      </c>
      <c r="N813" s="6">
        <v>359.26752550000003</v>
      </c>
      <c r="O813" s="6">
        <v>-178761.76752550012</v>
      </c>
      <c r="P813" s="5">
        <v>1797345</v>
      </c>
      <c r="Q813" s="7"/>
      <c r="R813">
        <v>1</v>
      </c>
      <c r="S813">
        <v>0</v>
      </c>
      <c r="T813">
        <v>1</v>
      </c>
      <c r="U813">
        <v>0</v>
      </c>
      <c r="V813">
        <v>900</v>
      </c>
      <c r="W813">
        <v>300</v>
      </c>
      <c r="X813">
        <v>122500</v>
      </c>
      <c r="Y813">
        <v>92500</v>
      </c>
      <c r="Z813" s="7">
        <v>3000000</v>
      </c>
      <c r="AA813">
        <v>2</v>
      </c>
    </row>
    <row r="814" spans="1:27" x14ac:dyDescent="0.45">
      <c r="A814">
        <v>9</v>
      </c>
      <c r="B814" s="2">
        <v>44488</v>
      </c>
      <c r="C814" s="2">
        <v>44489</v>
      </c>
      <c r="D814" s="3" t="s">
        <v>27</v>
      </c>
      <c r="E814" t="s">
        <v>36</v>
      </c>
      <c r="F814" t="s">
        <v>330</v>
      </c>
      <c r="G814">
        <v>275</v>
      </c>
      <c r="H814">
        <v>825</v>
      </c>
      <c r="I814">
        <v>3</v>
      </c>
      <c r="J814" s="7">
        <v>2370.15</v>
      </c>
      <c r="K814" s="5">
        <v>1955373.75</v>
      </c>
      <c r="L814" s="4">
        <v>2234.85</v>
      </c>
      <c r="M814" s="4">
        <v>-111622.50000000015</v>
      </c>
      <c r="N814" s="6">
        <v>364.141075</v>
      </c>
      <c r="O814" s="6">
        <v>-111986.64107500015</v>
      </c>
      <c r="P814" s="5">
        <v>1843751.25</v>
      </c>
      <c r="Q814" s="7"/>
      <c r="R814">
        <v>1</v>
      </c>
      <c r="S814">
        <v>0</v>
      </c>
      <c r="T814">
        <v>1</v>
      </c>
      <c r="U814">
        <v>0</v>
      </c>
      <c r="V814">
        <v>900</v>
      </c>
      <c r="W814">
        <v>300</v>
      </c>
      <c r="X814">
        <v>122500</v>
      </c>
      <c r="Y814">
        <v>92500</v>
      </c>
      <c r="Z814" s="7">
        <v>3000000</v>
      </c>
      <c r="AA814">
        <v>2</v>
      </c>
    </row>
    <row r="815" spans="1:27" x14ac:dyDescent="0.45">
      <c r="A815">
        <v>10</v>
      </c>
      <c r="B815" s="2">
        <v>44488</v>
      </c>
      <c r="C815" s="2">
        <v>44489</v>
      </c>
      <c r="D815" s="3" t="s">
        <v>27</v>
      </c>
      <c r="E815" t="s">
        <v>130</v>
      </c>
      <c r="F815" t="s">
        <v>280</v>
      </c>
      <c r="G815">
        <v>600</v>
      </c>
      <c r="H815">
        <v>1200</v>
      </c>
      <c r="I815">
        <v>2</v>
      </c>
      <c r="J815" s="7">
        <v>1551.9749999999999</v>
      </c>
      <c r="K815" s="5">
        <v>1862370</v>
      </c>
      <c r="L815" s="4">
        <v>1519.25</v>
      </c>
      <c r="M815" s="4">
        <v>-39269.999999999891</v>
      </c>
      <c r="N815" s="6">
        <v>357.41996200000006</v>
      </c>
      <c r="O815" s="6">
        <v>-39627.419961999891</v>
      </c>
      <c r="P815" s="5">
        <v>1823100</v>
      </c>
      <c r="Q815" s="7"/>
      <c r="R815">
        <v>1</v>
      </c>
      <c r="S815">
        <v>0</v>
      </c>
      <c r="T815">
        <v>1</v>
      </c>
      <c r="U815">
        <v>0</v>
      </c>
      <c r="V815">
        <v>900</v>
      </c>
      <c r="W815">
        <v>300</v>
      </c>
      <c r="X815">
        <v>122500</v>
      </c>
      <c r="Y815">
        <v>92500</v>
      </c>
      <c r="Z815" s="7">
        <v>3000000</v>
      </c>
      <c r="AA815">
        <v>2</v>
      </c>
    </row>
    <row r="816" spans="1:27" x14ac:dyDescent="0.45">
      <c r="A816">
        <v>1</v>
      </c>
      <c r="B816" s="2">
        <v>44489</v>
      </c>
      <c r="C816" s="2">
        <v>44490</v>
      </c>
      <c r="D816" s="3" t="s">
        <v>27</v>
      </c>
      <c r="E816" t="s">
        <v>206</v>
      </c>
      <c r="F816" t="s">
        <v>377</v>
      </c>
      <c r="G816">
        <v>25</v>
      </c>
      <c r="H816">
        <v>100</v>
      </c>
      <c r="I816">
        <v>4</v>
      </c>
      <c r="J816" s="7">
        <v>21323.1</v>
      </c>
      <c r="K816" s="5">
        <v>2132310</v>
      </c>
      <c r="L816" s="4">
        <v>20860.599999999999</v>
      </c>
      <c r="M816" s="4">
        <v>-46250</v>
      </c>
      <c r="N816" s="6">
        <v>402.22410199999996</v>
      </c>
      <c r="O816" s="6">
        <v>-46652.224102</v>
      </c>
      <c r="P816" s="5">
        <v>2086059.9999999998</v>
      </c>
      <c r="Q816" s="7"/>
      <c r="R816">
        <v>1</v>
      </c>
      <c r="S816">
        <v>0</v>
      </c>
      <c r="T816">
        <v>2</v>
      </c>
      <c r="U816">
        <v>0</v>
      </c>
      <c r="V816">
        <v>900</v>
      </c>
      <c r="W816">
        <v>300</v>
      </c>
      <c r="X816">
        <v>122500</v>
      </c>
      <c r="Y816">
        <v>92500</v>
      </c>
      <c r="Z816" s="7">
        <v>3000000</v>
      </c>
      <c r="AA816">
        <v>2</v>
      </c>
    </row>
    <row r="817" spans="1:27" x14ac:dyDescent="0.45">
      <c r="A817">
        <v>2</v>
      </c>
      <c r="B817" s="2">
        <v>44489</v>
      </c>
      <c r="C817" s="2">
        <v>44490</v>
      </c>
      <c r="D817" s="3" t="s">
        <v>27</v>
      </c>
      <c r="E817" t="s">
        <v>169</v>
      </c>
      <c r="F817" t="s">
        <v>340</v>
      </c>
      <c r="G817">
        <v>150</v>
      </c>
      <c r="H817">
        <v>300</v>
      </c>
      <c r="I817">
        <v>2</v>
      </c>
      <c r="J817" s="7">
        <v>7040.6</v>
      </c>
      <c r="K817" s="5">
        <v>2112180</v>
      </c>
      <c r="L817" s="4">
        <v>6806.85</v>
      </c>
      <c r="M817" s="4">
        <v>-70125</v>
      </c>
      <c r="N817" s="6">
        <v>395.84328100000005</v>
      </c>
      <c r="O817" s="6">
        <v>-70520.843280999994</v>
      </c>
      <c r="P817" s="5">
        <v>2042055</v>
      </c>
      <c r="Q817" s="7"/>
      <c r="R817">
        <v>2</v>
      </c>
      <c r="S817">
        <v>1</v>
      </c>
      <c r="T817">
        <v>2</v>
      </c>
      <c r="U817">
        <v>0</v>
      </c>
      <c r="V817">
        <v>900</v>
      </c>
      <c r="W817">
        <v>300</v>
      </c>
      <c r="X817">
        <v>123000</v>
      </c>
      <c r="Y817">
        <v>92500</v>
      </c>
      <c r="Z817" s="7">
        <v>3000000</v>
      </c>
      <c r="AA817">
        <v>2</v>
      </c>
    </row>
    <row r="818" spans="1:27" x14ac:dyDescent="0.45">
      <c r="A818">
        <v>1</v>
      </c>
      <c r="B818" s="2">
        <v>44490</v>
      </c>
      <c r="C818" s="2">
        <v>44491</v>
      </c>
      <c r="D818" s="3" t="s">
        <v>27</v>
      </c>
      <c r="E818" t="s">
        <v>117</v>
      </c>
      <c r="F818" t="s">
        <v>316</v>
      </c>
      <c r="G818">
        <v>400</v>
      </c>
      <c r="H818">
        <v>800</v>
      </c>
      <c r="I818">
        <v>2</v>
      </c>
      <c r="J818" s="7">
        <v>2088.6999999999998</v>
      </c>
      <c r="K818" s="5">
        <v>1670959.9999999998</v>
      </c>
      <c r="L818" s="4">
        <v>2138.875</v>
      </c>
      <c r="M818" s="4">
        <v>40140.000000000146</v>
      </c>
      <c r="N818" s="6">
        <v>334.92787600000003</v>
      </c>
      <c r="O818" s="6">
        <v>39805.072124000144</v>
      </c>
      <c r="P818" s="5">
        <v>1711100</v>
      </c>
      <c r="Q818" s="7"/>
      <c r="R818">
        <v>1</v>
      </c>
      <c r="S818">
        <v>0</v>
      </c>
      <c r="T818">
        <v>2</v>
      </c>
      <c r="U818">
        <v>0</v>
      </c>
      <c r="V818">
        <v>900</v>
      </c>
      <c r="W818">
        <v>300</v>
      </c>
      <c r="X818">
        <v>122500</v>
      </c>
      <c r="Y818">
        <v>92500</v>
      </c>
      <c r="Z818" s="7">
        <v>3000000</v>
      </c>
      <c r="AA818">
        <v>2</v>
      </c>
    </row>
    <row r="819" spans="1:27" x14ac:dyDescent="0.45">
      <c r="A819">
        <v>2</v>
      </c>
      <c r="B819" s="2">
        <v>44490</v>
      </c>
      <c r="C819" s="2">
        <v>44491</v>
      </c>
      <c r="D819" s="3" t="s">
        <v>27</v>
      </c>
      <c r="E819" t="s">
        <v>180</v>
      </c>
      <c r="F819" t="s">
        <v>360</v>
      </c>
      <c r="G819">
        <v>675</v>
      </c>
      <c r="H819">
        <v>3375</v>
      </c>
      <c r="I819">
        <v>5</v>
      </c>
      <c r="J819" s="7">
        <v>570.04999999999995</v>
      </c>
      <c r="K819" s="5">
        <v>1923918.7499999998</v>
      </c>
      <c r="L819" s="4">
        <v>557.70000000000005</v>
      </c>
      <c r="M819" s="4">
        <v>-41681.249999999694</v>
      </c>
      <c r="N819" s="6">
        <v>367.53356874999997</v>
      </c>
      <c r="O819" s="6">
        <v>-42048.783568749692</v>
      </c>
      <c r="P819" s="5">
        <v>1882237.5000000002</v>
      </c>
      <c r="Q819" s="7"/>
      <c r="R819">
        <v>1</v>
      </c>
      <c r="S819">
        <v>0</v>
      </c>
      <c r="T819">
        <v>1</v>
      </c>
      <c r="U819">
        <v>0</v>
      </c>
      <c r="V819">
        <v>900</v>
      </c>
      <c r="W819">
        <v>300</v>
      </c>
      <c r="X819">
        <v>122500</v>
      </c>
      <c r="Y819">
        <v>92500</v>
      </c>
      <c r="Z819" s="7">
        <v>3000000</v>
      </c>
      <c r="AA819">
        <v>2</v>
      </c>
    </row>
    <row r="820" spans="1:27" x14ac:dyDescent="0.45">
      <c r="A820">
        <v>1</v>
      </c>
      <c r="B820" s="2">
        <v>44491</v>
      </c>
      <c r="C820" s="2">
        <v>44494</v>
      </c>
      <c r="D820" s="3" t="s">
        <v>27</v>
      </c>
      <c r="E820" t="s">
        <v>39</v>
      </c>
      <c r="F820" t="s">
        <v>269</v>
      </c>
      <c r="G820">
        <v>750</v>
      </c>
      <c r="H820">
        <v>1500</v>
      </c>
      <c r="I820">
        <v>2</v>
      </c>
      <c r="J820" s="7">
        <v>1602.9</v>
      </c>
      <c r="K820" s="5">
        <v>2404350</v>
      </c>
      <c r="L820" s="4">
        <v>1526.125</v>
      </c>
      <c r="M820" s="4">
        <v>-115162.50000000013</v>
      </c>
      <c r="N820" s="6">
        <v>439.66677250000004</v>
      </c>
      <c r="O820" s="6">
        <v>-115602.16677250013</v>
      </c>
      <c r="P820" s="5">
        <v>2289187.5</v>
      </c>
      <c r="Q820" s="7"/>
      <c r="R820">
        <v>1</v>
      </c>
      <c r="S820">
        <v>0</v>
      </c>
      <c r="T820">
        <v>2</v>
      </c>
      <c r="U820">
        <v>0</v>
      </c>
      <c r="V820">
        <v>900</v>
      </c>
      <c r="W820">
        <v>300</v>
      </c>
      <c r="X820">
        <v>122500</v>
      </c>
      <c r="Y820">
        <v>92500</v>
      </c>
      <c r="Z820" s="7">
        <v>3000000</v>
      </c>
      <c r="AA820">
        <v>2</v>
      </c>
    </row>
    <row r="821" spans="1:27" x14ac:dyDescent="0.45">
      <c r="A821">
        <v>2</v>
      </c>
      <c r="B821" s="2">
        <v>44491</v>
      </c>
      <c r="C821" s="2">
        <v>44494</v>
      </c>
      <c r="D821" s="3" t="s">
        <v>27</v>
      </c>
      <c r="E821" t="s">
        <v>190</v>
      </c>
      <c r="F821" t="s">
        <v>370</v>
      </c>
      <c r="G821">
        <v>700</v>
      </c>
      <c r="H821">
        <v>2100</v>
      </c>
      <c r="I821">
        <v>3</v>
      </c>
      <c r="J821" s="7">
        <v>920.3</v>
      </c>
      <c r="K821" s="5">
        <v>1932630</v>
      </c>
      <c r="L821" s="4">
        <v>877.5</v>
      </c>
      <c r="M821" s="4">
        <v>-89879.999999999898</v>
      </c>
      <c r="N821" s="6">
        <v>363.00194799999997</v>
      </c>
      <c r="O821" s="6">
        <v>-90243.001947999903</v>
      </c>
      <c r="P821" s="5">
        <v>1842750</v>
      </c>
      <c r="Q821" s="7"/>
      <c r="R821">
        <v>2</v>
      </c>
      <c r="S821">
        <v>1</v>
      </c>
      <c r="T821">
        <v>2</v>
      </c>
      <c r="U821">
        <v>0</v>
      </c>
      <c r="V821">
        <v>900</v>
      </c>
      <c r="W821">
        <v>300</v>
      </c>
      <c r="X821">
        <v>123000</v>
      </c>
      <c r="Y821">
        <v>92500</v>
      </c>
      <c r="Z821" s="7">
        <v>3000000</v>
      </c>
      <c r="AA821">
        <v>2</v>
      </c>
    </row>
    <row r="822" spans="1:27" x14ac:dyDescent="0.45">
      <c r="A822">
        <v>1</v>
      </c>
      <c r="B822" s="2">
        <v>44494</v>
      </c>
      <c r="C822" s="2">
        <v>44495</v>
      </c>
      <c r="D822" s="3" t="s">
        <v>27</v>
      </c>
      <c r="E822" t="s">
        <v>195</v>
      </c>
      <c r="F822" t="s">
        <v>277</v>
      </c>
      <c r="G822">
        <v>1375</v>
      </c>
      <c r="H822">
        <v>2750</v>
      </c>
      <c r="I822">
        <v>2</v>
      </c>
      <c r="J822" s="7">
        <v>845.2</v>
      </c>
      <c r="K822" s="5">
        <v>2324300</v>
      </c>
      <c r="L822" s="4">
        <v>834.65</v>
      </c>
      <c r="M822" s="4">
        <v>-29012.500000000189</v>
      </c>
      <c r="N822" s="6">
        <v>436.85660250000001</v>
      </c>
      <c r="O822" s="6">
        <v>-29449.356602500189</v>
      </c>
      <c r="P822" s="5">
        <v>2295287.5</v>
      </c>
      <c r="Q822" s="7"/>
      <c r="R822">
        <v>2</v>
      </c>
      <c r="S822">
        <v>2</v>
      </c>
      <c r="T822">
        <v>1</v>
      </c>
      <c r="U822">
        <v>0</v>
      </c>
      <c r="V822">
        <v>900</v>
      </c>
      <c r="W822">
        <v>300</v>
      </c>
      <c r="X822">
        <v>103500</v>
      </c>
      <c r="Y822">
        <v>92500</v>
      </c>
      <c r="Z822" s="7">
        <v>3000000</v>
      </c>
      <c r="AA822">
        <v>2</v>
      </c>
    </row>
    <row r="823" spans="1:27" x14ac:dyDescent="0.45">
      <c r="A823">
        <v>1</v>
      </c>
      <c r="B823" s="2">
        <v>44495</v>
      </c>
      <c r="C823" s="2">
        <v>44496</v>
      </c>
      <c r="D823" s="3" t="s">
        <v>27</v>
      </c>
      <c r="E823" t="s">
        <v>166</v>
      </c>
      <c r="F823" t="s">
        <v>345</v>
      </c>
      <c r="G823">
        <v>500</v>
      </c>
      <c r="H823">
        <v>1500</v>
      </c>
      <c r="I823">
        <v>3</v>
      </c>
      <c r="J823" s="7">
        <v>1262.1500000000001</v>
      </c>
      <c r="K823" s="5">
        <v>1893225.0000000002</v>
      </c>
      <c r="L823" s="4">
        <v>1276.0999999999999</v>
      </c>
      <c r="M823" s="4">
        <v>20924.999999999727</v>
      </c>
      <c r="N823" s="6">
        <v>370.14092499999998</v>
      </c>
      <c r="O823" s="6">
        <v>20554.859074999727</v>
      </c>
      <c r="P823" s="5">
        <v>1914149.9999999998</v>
      </c>
      <c r="Q823" s="7"/>
      <c r="R823">
        <v>2</v>
      </c>
      <c r="S823">
        <v>1</v>
      </c>
      <c r="T823">
        <v>1</v>
      </c>
      <c r="U823">
        <v>0</v>
      </c>
      <c r="V823">
        <v>900</v>
      </c>
      <c r="W823">
        <v>300</v>
      </c>
      <c r="X823">
        <v>123000</v>
      </c>
      <c r="Y823">
        <v>92500</v>
      </c>
      <c r="Z823" s="7">
        <v>3000000</v>
      </c>
      <c r="AA823">
        <v>2</v>
      </c>
    </row>
    <row r="824" spans="1:27" x14ac:dyDescent="0.45">
      <c r="A824">
        <v>2</v>
      </c>
      <c r="B824" s="2">
        <v>44495</v>
      </c>
      <c r="C824" s="2">
        <v>44496</v>
      </c>
      <c r="D824" s="3" t="s">
        <v>27</v>
      </c>
      <c r="E824" t="s">
        <v>59</v>
      </c>
      <c r="F824" t="s">
        <v>228</v>
      </c>
      <c r="G824">
        <v>11700</v>
      </c>
      <c r="H824">
        <v>23400</v>
      </c>
      <c r="I824">
        <v>2</v>
      </c>
      <c r="J824" s="7">
        <v>99.75</v>
      </c>
      <c r="K824" s="5">
        <v>2334150</v>
      </c>
      <c r="L824" s="4">
        <v>99.2</v>
      </c>
      <c r="M824" s="4">
        <v>-12869.999999999933</v>
      </c>
      <c r="N824" s="6">
        <v>440.53457800000007</v>
      </c>
      <c r="O824" s="6">
        <v>-13310.534577999933</v>
      </c>
      <c r="P824" s="5">
        <v>2321280</v>
      </c>
      <c r="Q824" s="7"/>
      <c r="R824">
        <v>1</v>
      </c>
      <c r="S824">
        <v>0</v>
      </c>
      <c r="T824">
        <v>1</v>
      </c>
      <c r="U824">
        <v>0</v>
      </c>
      <c r="V824">
        <v>900</v>
      </c>
      <c r="W824">
        <v>300</v>
      </c>
      <c r="X824">
        <v>122500</v>
      </c>
      <c r="Y824">
        <v>92500</v>
      </c>
      <c r="Z824" s="7">
        <v>3000000</v>
      </c>
      <c r="AA824">
        <v>2</v>
      </c>
    </row>
    <row r="825" spans="1:27" x14ac:dyDescent="0.45">
      <c r="A825">
        <v>3</v>
      </c>
      <c r="B825" s="2">
        <v>44495</v>
      </c>
      <c r="C825" s="2">
        <v>44496</v>
      </c>
      <c r="D825" s="3" t="s">
        <v>27</v>
      </c>
      <c r="E825" t="s">
        <v>68</v>
      </c>
      <c r="F825" t="s">
        <v>296</v>
      </c>
      <c r="G825">
        <v>1250</v>
      </c>
      <c r="H825">
        <v>3750</v>
      </c>
      <c r="I825">
        <v>3</v>
      </c>
      <c r="J825" s="7">
        <v>600</v>
      </c>
      <c r="K825" s="5">
        <v>2250000</v>
      </c>
      <c r="L825" s="4">
        <v>606.1</v>
      </c>
      <c r="M825" s="4">
        <v>22875.000000000084</v>
      </c>
      <c r="N825" s="6">
        <v>430.750225</v>
      </c>
      <c r="O825" s="6">
        <v>22444.249775000084</v>
      </c>
      <c r="P825" s="5">
        <v>2272875</v>
      </c>
      <c r="Q825" s="7"/>
      <c r="R825">
        <v>2</v>
      </c>
      <c r="S825">
        <v>2</v>
      </c>
      <c r="T825">
        <v>1</v>
      </c>
      <c r="U825">
        <v>0</v>
      </c>
      <c r="V825">
        <v>900</v>
      </c>
      <c r="W825">
        <v>300</v>
      </c>
      <c r="X825">
        <v>123500</v>
      </c>
      <c r="Y825">
        <v>92500</v>
      </c>
      <c r="Z825" s="7">
        <v>3000000</v>
      </c>
      <c r="AA825">
        <v>2</v>
      </c>
    </row>
    <row r="826" spans="1:27" x14ac:dyDescent="0.45">
      <c r="A826">
        <v>4</v>
      </c>
      <c r="B826" s="2">
        <v>44495</v>
      </c>
      <c r="C826" s="2">
        <v>44496</v>
      </c>
      <c r="D826" s="3" t="s">
        <v>27</v>
      </c>
      <c r="E826" t="s">
        <v>160</v>
      </c>
      <c r="F826" t="s">
        <v>338</v>
      </c>
      <c r="G826">
        <v>500</v>
      </c>
      <c r="H826">
        <v>1000</v>
      </c>
      <c r="I826">
        <v>2</v>
      </c>
      <c r="J826" s="7">
        <v>2447.8000000000002</v>
      </c>
      <c r="K826" s="5">
        <v>2447800</v>
      </c>
      <c r="L826" s="4">
        <v>2453.25</v>
      </c>
      <c r="M826" s="4">
        <v>5449.9999999998181</v>
      </c>
      <c r="N826" s="6">
        <v>462.04683000000006</v>
      </c>
      <c r="O826" s="6">
        <v>4987.9531699998179</v>
      </c>
      <c r="P826" s="5">
        <v>2453250</v>
      </c>
      <c r="Q826" s="7"/>
      <c r="R826">
        <v>2</v>
      </c>
      <c r="S826">
        <v>2</v>
      </c>
      <c r="T826">
        <v>1</v>
      </c>
      <c r="U826">
        <v>0</v>
      </c>
      <c r="V826">
        <v>900</v>
      </c>
      <c r="W826">
        <v>300</v>
      </c>
      <c r="X826">
        <v>123500</v>
      </c>
      <c r="Y826">
        <v>92500</v>
      </c>
      <c r="Z826" s="7">
        <v>3000000</v>
      </c>
      <c r="AA826">
        <v>2</v>
      </c>
    </row>
    <row r="827" spans="1:27" x14ac:dyDescent="0.45">
      <c r="A827">
        <v>5</v>
      </c>
      <c r="B827" s="2">
        <v>44495</v>
      </c>
      <c r="C827" s="2">
        <v>44496</v>
      </c>
      <c r="D827" s="3" t="s">
        <v>27</v>
      </c>
      <c r="E827" t="s">
        <v>81</v>
      </c>
      <c r="F827" t="s">
        <v>226</v>
      </c>
      <c r="G827">
        <v>9500</v>
      </c>
      <c r="H827">
        <v>38000</v>
      </c>
      <c r="I827">
        <v>4</v>
      </c>
      <c r="J827" s="7">
        <v>52.35</v>
      </c>
      <c r="K827" s="5">
        <v>1989300</v>
      </c>
      <c r="L827" s="4">
        <v>52.3</v>
      </c>
      <c r="M827" s="4">
        <v>-1900.0000000001619</v>
      </c>
      <c r="N827" s="6">
        <v>383.55282</v>
      </c>
      <c r="O827" s="6">
        <v>-2283.5528200001618</v>
      </c>
      <c r="P827" s="5">
        <v>1987400</v>
      </c>
      <c r="Q827" s="7"/>
      <c r="R827">
        <v>1</v>
      </c>
      <c r="S827">
        <v>0</v>
      </c>
      <c r="T827">
        <v>1</v>
      </c>
      <c r="U827">
        <v>0</v>
      </c>
      <c r="V827">
        <v>900</v>
      </c>
      <c r="W827">
        <v>300</v>
      </c>
      <c r="X827">
        <v>122500</v>
      </c>
      <c r="Y827">
        <v>92500</v>
      </c>
      <c r="Z827" s="7">
        <v>3000000</v>
      </c>
      <c r="AA827">
        <v>2</v>
      </c>
    </row>
    <row r="828" spans="1:27" x14ac:dyDescent="0.45">
      <c r="A828">
        <v>6</v>
      </c>
      <c r="B828" s="2">
        <v>44495</v>
      </c>
      <c r="C828" s="2">
        <v>44496</v>
      </c>
      <c r="D828" s="3" t="s">
        <v>27</v>
      </c>
      <c r="E828" t="s">
        <v>167</v>
      </c>
      <c r="F828" t="s">
        <v>346</v>
      </c>
      <c r="G828">
        <v>325</v>
      </c>
      <c r="H828">
        <v>325</v>
      </c>
      <c r="I828">
        <v>1</v>
      </c>
      <c r="J828" s="7">
        <v>4191.95</v>
      </c>
      <c r="K828" s="5">
        <v>1362383.75</v>
      </c>
      <c r="L828" s="4">
        <v>4202.8500000000004</v>
      </c>
      <c r="M828" s="4">
        <v>3542.5000000001774</v>
      </c>
      <c r="N828" s="6">
        <v>278.15672600000005</v>
      </c>
      <c r="O828" s="6">
        <v>3264.3432740001772</v>
      </c>
      <c r="P828" s="5">
        <v>1365926.2500000002</v>
      </c>
      <c r="Q828" s="7"/>
      <c r="R828">
        <v>1</v>
      </c>
      <c r="S828">
        <v>0</v>
      </c>
      <c r="T828">
        <v>2</v>
      </c>
      <c r="U828">
        <v>0</v>
      </c>
      <c r="V828">
        <v>900</v>
      </c>
      <c r="W828">
        <v>300</v>
      </c>
      <c r="X828">
        <v>122500</v>
      </c>
      <c r="Y828">
        <v>92500</v>
      </c>
      <c r="Z828" s="7">
        <v>3000000</v>
      </c>
      <c r="AA828">
        <v>2</v>
      </c>
    </row>
    <row r="829" spans="1:27" x14ac:dyDescent="0.45">
      <c r="A829">
        <v>7</v>
      </c>
      <c r="B829" s="2">
        <v>44495</v>
      </c>
      <c r="C829" s="2">
        <v>44496</v>
      </c>
      <c r="D829" s="3" t="s">
        <v>27</v>
      </c>
      <c r="E829" t="s">
        <v>73</v>
      </c>
      <c r="F829" t="s">
        <v>259</v>
      </c>
      <c r="G829">
        <v>4000</v>
      </c>
      <c r="H829">
        <v>12000</v>
      </c>
      <c r="I829">
        <v>3</v>
      </c>
      <c r="J829" s="7">
        <v>186.95</v>
      </c>
      <c r="K829" s="5">
        <v>2243400</v>
      </c>
      <c r="L829" s="4">
        <v>188.6</v>
      </c>
      <c r="M829" s="4">
        <v>19800.000000000069</v>
      </c>
      <c r="N829" s="6">
        <v>429.25036000000006</v>
      </c>
      <c r="O829" s="6">
        <v>19370.749640000067</v>
      </c>
      <c r="P829" s="5">
        <v>2263200</v>
      </c>
      <c r="Q829" s="7"/>
      <c r="R829">
        <v>1</v>
      </c>
      <c r="S829">
        <v>0</v>
      </c>
      <c r="T829">
        <v>1</v>
      </c>
      <c r="U829">
        <v>0</v>
      </c>
      <c r="V829">
        <v>900</v>
      </c>
      <c r="W829">
        <v>300</v>
      </c>
      <c r="X829">
        <v>122500</v>
      </c>
      <c r="Y829">
        <v>92500</v>
      </c>
      <c r="Z829" s="7">
        <v>3000000</v>
      </c>
      <c r="AA829">
        <v>2</v>
      </c>
    </row>
    <row r="830" spans="1:27" x14ac:dyDescent="0.45">
      <c r="A830">
        <v>8</v>
      </c>
      <c r="B830" s="2">
        <v>44495</v>
      </c>
      <c r="C830" s="2">
        <v>44496</v>
      </c>
      <c r="D830" s="3" t="s">
        <v>27</v>
      </c>
      <c r="E830" t="s">
        <v>190</v>
      </c>
      <c r="F830" t="s">
        <v>370</v>
      </c>
      <c r="G830">
        <v>700</v>
      </c>
      <c r="H830">
        <v>2100</v>
      </c>
      <c r="I830">
        <v>3</v>
      </c>
      <c r="J830" s="7">
        <v>946.6</v>
      </c>
      <c r="K830" s="5">
        <v>1987860</v>
      </c>
      <c r="L830" s="4">
        <v>931.9</v>
      </c>
      <c r="M830" s="4">
        <v>-30870.000000000095</v>
      </c>
      <c r="N830" s="6">
        <v>379.69950999999998</v>
      </c>
      <c r="O830" s="6">
        <v>-31249.699510000093</v>
      </c>
      <c r="P830" s="5">
        <v>1956990</v>
      </c>
      <c r="Q830" s="7"/>
      <c r="R830">
        <v>2</v>
      </c>
      <c r="S830">
        <v>1</v>
      </c>
      <c r="T830">
        <v>2</v>
      </c>
      <c r="U830">
        <v>0</v>
      </c>
      <c r="V830">
        <v>900</v>
      </c>
      <c r="W830">
        <v>300</v>
      </c>
      <c r="X830">
        <v>123000</v>
      </c>
      <c r="Y830">
        <v>92500</v>
      </c>
      <c r="Z830" s="7">
        <v>3000000</v>
      </c>
      <c r="AA830">
        <v>2</v>
      </c>
    </row>
    <row r="831" spans="1:27" x14ac:dyDescent="0.45">
      <c r="A831">
        <v>9</v>
      </c>
      <c r="B831" s="2">
        <v>44495</v>
      </c>
      <c r="C831" s="2">
        <v>44496</v>
      </c>
      <c r="D831" s="3" t="s">
        <v>27</v>
      </c>
      <c r="E831" t="s">
        <v>53</v>
      </c>
      <c r="F831" t="s">
        <v>214</v>
      </c>
      <c r="G831">
        <v>2850</v>
      </c>
      <c r="H831">
        <v>2850</v>
      </c>
      <c r="I831">
        <v>1</v>
      </c>
      <c r="J831" s="7">
        <v>501.05</v>
      </c>
      <c r="K831" s="5">
        <v>1427992.5</v>
      </c>
      <c r="L831" s="4">
        <v>500.05</v>
      </c>
      <c r="M831" s="4">
        <v>-2850</v>
      </c>
      <c r="N831" s="6">
        <v>288.46122100000002</v>
      </c>
      <c r="O831" s="6">
        <v>-3138.461221</v>
      </c>
      <c r="P831" s="5">
        <v>1425142.5</v>
      </c>
      <c r="Q831" s="7"/>
      <c r="R831">
        <v>1</v>
      </c>
      <c r="S831">
        <v>0</v>
      </c>
      <c r="T831">
        <v>2</v>
      </c>
      <c r="U831">
        <v>0</v>
      </c>
      <c r="V831">
        <v>900</v>
      </c>
      <c r="W831">
        <v>300</v>
      </c>
      <c r="X831">
        <v>122500</v>
      </c>
      <c r="Y831">
        <v>92500</v>
      </c>
      <c r="Z831" s="7">
        <v>3000000</v>
      </c>
      <c r="AA831">
        <v>2</v>
      </c>
    </row>
    <row r="832" spans="1:27" x14ac:dyDescent="0.45">
      <c r="A832">
        <v>10</v>
      </c>
      <c r="B832" s="2">
        <v>44495</v>
      </c>
      <c r="C832" s="2">
        <v>44496</v>
      </c>
      <c r="D832" s="3" t="s">
        <v>27</v>
      </c>
      <c r="E832" t="s">
        <v>77</v>
      </c>
      <c r="F832" t="s">
        <v>281</v>
      </c>
      <c r="G832">
        <v>6750</v>
      </c>
      <c r="H832">
        <v>6750</v>
      </c>
      <c r="I832">
        <v>1</v>
      </c>
      <c r="J832" s="7">
        <v>225.85</v>
      </c>
      <c r="K832" s="5">
        <v>1524487.5</v>
      </c>
      <c r="L832" s="4">
        <v>226.7</v>
      </c>
      <c r="M832" s="4">
        <v>5737.4999999999618</v>
      </c>
      <c r="N832" s="6">
        <v>305.85817750000001</v>
      </c>
      <c r="O832" s="6">
        <v>5431.6418224999616</v>
      </c>
      <c r="P832" s="5">
        <v>1530225</v>
      </c>
      <c r="Q832" s="7"/>
      <c r="R832">
        <v>1</v>
      </c>
      <c r="S832">
        <v>0</v>
      </c>
      <c r="T832">
        <v>1</v>
      </c>
      <c r="U832">
        <v>0</v>
      </c>
      <c r="V832">
        <v>900</v>
      </c>
      <c r="W832">
        <v>300</v>
      </c>
      <c r="X832">
        <v>122500</v>
      </c>
      <c r="Y832">
        <v>92500</v>
      </c>
      <c r="Z832" s="7">
        <v>3000000</v>
      </c>
      <c r="AA832">
        <v>2</v>
      </c>
    </row>
    <row r="833" spans="1:27" x14ac:dyDescent="0.45">
      <c r="A833">
        <v>1</v>
      </c>
      <c r="B833" s="2">
        <v>44501</v>
      </c>
      <c r="C833" s="2">
        <v>44502</v>
      </c>
      <c r="D833" s="3" t="s">
        <v>27</v>
      </c>
      <c r="E833" t="s">
        <v>47</v>
      </c>
      <c r="F833" t="s">
        <v>319</v>
      </c>
      <c r="G833">
        <v>10500</v>
      </c>
      <c r="H833">
        <v>21000</v>
      </c>
      <c r="I833">
        <v>2</v>
      </c>
      <c r="J833" s="7">
        <v>71.75</v>
      </c>
      <c r="K833" s="5">
        <v>1506750</v>
      </c>
      <c r="L833" s="4">
        <v>72.575000000000003</v>
      </c>
      <c r="M833" s="4">
        <v>17325.000000000058</v>
      </c>
      <c r="N833" s="6">
        <v>304.30079499999999</v>
      </c>
      <c r="O833" s="6">
        <v>17020.699205000059</v>
      </c>
      <c r="P833" s="5">
        <v>1524075</v>
      </c>
      <c r="Q833" s="7"/>
      <c r="R833">
        <v>1</v>
      </c>
      <c r="S833">
        <v>0</v>
      </c>
      <c r="T833">
        <v>2</v>
      </c>
      <c r="U833">
        <v>0</v>
      </c>
      <c r="V833">
        <v>900</v>
      </c>
      <c r="W833">
        <v>300</v>
      </c>
      <c r="X833">
        <v>102500</v>
      </c>
      <c r="Y833">
        <v>92500</v>
      </c>
      <c r="Z833" s="7">
        <v>3000000</v>
      </c>
      <c r="AA833">
        <v>2</v>
      </c>
    </row>
    <row r="834" spans="1:27" x14ac:dyDescent="0.45">
      <c r="A834">
        <v>2</v>
      </c>
      <c r="B834" s="2">
        <v>44501</v>
      </c>
      <c r="C834" s="2">
        <v>44502</v>
      </c>
      <c r="D834" s="3" t="s">
        <v>27</v>
      </c>
      <c r="E834" t="s">
        <v>65</v>
      </c>
      <c r="F834" t="s">
        <v>244</v>
      </c>
      <c r="G834">
        <v>50</v>
      </c>
      <c r="H834">
        <v>100</v>
      </c>
      <c r="I834">
        <v>2</v>
      </c>
      <c r="J834" s="7">
        <v>17767.7</v>
      </c>
      <c r="K834" s="5">
        <v>1776770</v>
      </c>
      <c r="L834" s="4">
        <v>17655.174999999999</v>
      </c>
      <c r="M834" s="4">
        <v>-11252.500000000146</v>
      </c>
      <c r="N834" s="6">
        <v>346.42742249999998</v>
      </c>
      <c r="O834" s="6">
        <v>-11598.927422500146</v>
      </c>
      <c r="P834" s="5">
        <v>1765517.5</v>
      </c>
      <c r="Q834" s="7"/>
      <c r="R834">
        <v>1</v>
      </c>
      <c r="S834">
        <v>0</v>
      </c>
      <c r="T834">
        <v>2</v>
      </c>
      <c r="U834">
        <v>0</v>
      </c>
      <c r="V834">
        <v>900</v>
      </c>
      <c r="W834">
        <v>300</v>
      </c>
      <c r="X834">
        <v>102500</v>
      </c>
      <c r="Y834">
        <v>92500</v>
      </c>
      <c r="Z834" s="7">
        <v>3000000</v>
      </c>
      <c r="AA834">
        <v>2</v>
      </c>
    </row>
    <row r="835" spans="1:27" x14ac:dyDescent="0.45">
      <c r="A835">
        <v>3</v>
      </c>
      <c r="B835" s="2">
        <v>44501</v>
      </c>
      <c r="C835" s="2">
        <v>44502</v>
      </c>
      <c r="D835" s="3" t="s">
        <v>27</v>
      </c>
      <c r="E835" t="s">
        <v>138</v>
      </c>
      <c r="F835" t="s">
        <v>306</v>
      </c>
      <c r="G835">
        <v>325</v>
      </c>
      <c r="H835">
        <v>650</v>
      </c>
      <c r="I835">
        <v>2</v>
      </c>
      <c r="J835" s="7">
        <v>2366.35</v>
      </c>
      <c r="K835" s="5">
        <v>1538127.5</v>
      </c>
      <c r="L835" s="4">
        <v>2360.9</v>
      </c>
      <c r="M835" s="4">
        <v>-3542.4999999998818</v>
      </c>
      <c r="N835" s="6">
        <v>307.00977750000004</v>
      </c>
      <c r="O835" s="6">
        <v>-3849.5097774998817</v>
      </c>
      <c r="P835" s="5">
        <v>1534585</v>
      </c>
      <c r="Q835" s="7"/>
      <c r="R835">
        <v>1</v>
      </c>
      <c r="S835">
        <v>0</v>
      </c>
      <c r="T835">
        <v>1</v>
      </c>
      <c r="U835">
        <v>0</v>
      </c>
      <c r="V835">
        <v>900</v>
      </c>
      <c r="W835">
        <v>300</v>
      </c>
      <c r="X835">
        <v>102500</v>
      </c>
      <c r="Y835">
        <v>92500</v>
      </c>
      <c r="Z835" s="7">
        <v>3000000</v>
      </c>
      <c r="AA835">
        <v>2</v>
      </c>
    </row>
    <row r="836" spans="1:27" x14ac:dyDescent="0.45">
      <c r="A836">
        <v>4</v>
      </c>
      <c r="B836" s="2">
        <v>44501</v>
      </c>
      <c r="C836" s="2">
        <v>44502</v>
      </c>
      <c r="D836" s="3" t="s">
        <v>27</v>
      </c>
      <c r="E836" t="s">
        <v>56</v>
      </c>
      <c r="F836" t="s">
        <v>212</v>
      </c>
      <c r="G836">
        <v>70000</v>
      </c>
      <c r="H836">
        <v>210000</v>
      </c>
      <c r="I836">
        <v>3</v>
      </c>
      <c r="J836" s="7">
        <v>9.9499999999999993</v>
      </c>
      <c r="K836" s="5">
        <v>2089499.9999999998</v>
      </c>
      <c r="L836" s="4">
        <v>10.15</v>
      </c>
      <c r="M836" s="4">
        <v>42000.000000000226</v>
      </c>
      <c r="N836" s="6">
        <v>405.97660000000002</v>
      </c>
      <c r="O836" s="6">
        <v>41594.023400000224</v>
      </c>
      <c r="P836" s="5">
        <v>2131500</v>
      </c>
      <c r="Q836" s="7"/>
      <c r="R836">
        <v>2</v>
      </c>
      <c r="S836">
        <v>1</v>
      </c>
      <c r="T836">
        <v>1</v>
      </c>
      <c r="U836">
        <v>0</v>
      </c>
      <c r="V836">
        <v>900</v>
      </c>
      <c r="W836">
        <v>300</v>
      </c>
      <c r="X836">
        <v>103000</v>
      </c>
      <c r="Y836">
        <v>92500</v>
      </c>
      <c r="Z836" s="7">
        <v>3000000</v>
      </c>
      <c r="AA836">
        <v>2</v>
      </c>
    </row>
    <row r="837" spans="1:27" x14ac:dyDescent="0.45">
      <c r="A837">
        <v>5</v>
      </c>
      <c r="B837" s="2">
        <v>44501</v>
      </c>
      <c r="C837" s="2">
        <v>44502</v>
      </c>
      <c r="D837" s="3" t="s">
        <v>27</v>
      </c>
      <c r="E837" t="s">
        <v>46</v>
      </c>
      <c r="F837" t="s">
        <v>224</v>
      </c>
      <c r="G837">
        <v>8500</v>
      </c>
      <c r="H837">
        <v>17000</v>
      </c>
      <c r="I837">
        <v>2</v>
      </c>
      <c r="J837" s="7">
        <v>101.35</v>
      </c>
      <c r="K837" s="5">
        <v>1722950</v>
      </c>
      <c r="L837" s="4">
        <v>100.825</v>
      </c>
      <c r="M837" s="4">
        <v>-8924.9999999998545</v>
      </c>
      <c r="N837" s="6">
        <v>337.611085</v>
      </c>
      <c r="O837" s="6">
        <v>-9262.6110849998549</v>
      </c>
      <c r="P837" s="5">
        <v>1714025</v>
      </c>
      <c r="Q837" s="7"/>
      <c r="R837">
        <v>1</v>
      </c>
      <c r="S837">
        <v>0</v>
      </c>
      <c r="T837">
        <v>1</v>
      </c>
      <c r="U837">
        <v>0</v>
      </c>
      <c r="V837">
        <v>900</v>
      </c>
      <c r="W837">
        <v>300</v>
      </c>
      <c r="X837">
        <v>102500</v>
      </c>
      <c r="Y837">
        <v>92500</v>
      </c>
      <c r="Z837" s="7">
        <v>3000000</v>
      </c>
      <c r="AA837">
        <v>2</v>
      </c>
    </row>
    <row r="838" spans="1:27" x14ac:dyDescent="0.45">
      <c r="A838">
        <v>6</v>
      </c>
      <c r="B838" s="2">
        <v>44501</v>
      </c>
      <c r="C838" s="2">
        <v>44502</v>
      </c>
      <c r="D838" s="3" t="s">
        <v>27</v>
      </c>
      <c r="E838" t="s">
        <v>72</v>
      </c>
      <c r="F838" t="s">
        <v>220</v>
      </c>
      <c r="G838">
        <v>4750</v>
      </c>
      <c r="H838">
        <v>14250</v>
      </c>
      <c r="I838">
        <v>3</v>
      </c>
      <c r="J838" s="7">
        <v>125.9</v>
      </c>
      <c r="K838" s="5">
        <v>1794075</v>
      </c>
      <c r="L838" s="4">
        <v>121.1</v>
      </c>
      <c r="M838" s="4">
        <v>-68400.00000000016</v>
      </c>
      <c r="N838" s="6">
        <v>342.23484999999999</v>
      </c>
      <c r="O838" s="6">
        <v>-68742.234850000154</v>
      </c>
      <c r="P838" s="5">
        <v>1725675</v>
      </c>
      <c r="Q838" s="7"/>
      <c r="R838">
        <v>2</v>
      </c>
      <c r="S838">
        <v>1</v>
      </c>
      <c r="T838">
        <v>1</v>
      </c>
      <c r="U838">
        <v>0</v>
      </c>
      <c r="V838">
        <v>900</v>
      </c>
      <c r="W838">
        <v>300</v>
      </c>
      <c r="X838">
        <v>103000</v>
      </c>
      <c r="Y838">
        <v>92500</v>
      </c>
      <c r="Z838" s="7">
        <v>3000000</v>
      </c>
      <c r="AA838">
        <v>2</v>
      </c>
    </row>
    <row r="839" spans="1:27" x14ac:dyDescent="0.45">
      <c r="A839">
        <v>1</v>
      </c>
      <c r="B839" s="2">
        <v>44502</v>
      </c>
      <c r="C839" s="2">
        <v>44503</v>
      </c>
      <c r="D839" s="3" t="s">
        <v>27</v>
      </c>
      <c r="E839" t="s">
        <v>166</v>
      </c>
      <c r="F839" t="s">
        <v>345</v>
      </c>
      <c r="G839">
        <v>500</v>
      </c>
      <c r="H839">
        <v>1500</v>
      </c>
      <c r="I839">
        <v>3</v>
      </c>
      <c r="J839" s="7">
        <v>1262.3499999999999</v>
      </c>
      <c r="K839" s="5">
        <v>1893524.9999999998</v>
      </c>
      <c r="L839" s="4">
        <v>1248.5</v>
      </c>
      <c r="M839" s="4">
        <v>-20774.999999999862</v>
      </c>
      <c r="N839" s="6">
        <v>364.99586500000004</v>
      </c>
      <c r="O839" s="6">
        <v>-21139.995864999863</v>
      </c>
      <c r="P839" s="5">
        <v>1872750</v>
      </c>
      <c r="Q839" s="7"/>
      <c r="R839">
        <v>1</v>
      </c>
      <c r="S839">
        <v>0</v>
      </c>
      <c r="T839">
        <v>1</v>
      </c>
      <c r="U839">
        <v>0</v>
      </c>
      <c r="V839">
        <v>900</v>
      </c>
      <c r="W839">
        <v>300</v>
      </c>
      <c r="X839">
        <v>122500</v>
      </c>
      <c r="Y839">
        <v>92500</v>
      </c>
      <c r="Z839" s="7">
        <v>3000000</v>
      </c>
      <c r="AA839">
        <v>2</v>
      </c>
    </row>
    <row r="840" spans="1:27" x14ac:dyDescent="0.45">
      <c r="A840">
        <v>2</v>
      </c>
      <c r="B840" s="2">
        <v>44502</v>
      </c>
      <c r="C840" s="2">
        <v>44503</v>
      </c>
      <c r="D840" s="3" t="s">
        <v>27</v>
      </c>
      <c r="E840" t="s">
        <v>90</v>
      </c>
      <c r="F840" t="s">
        <v>299</v>
      </c>
      <c r="G840">
        <v>1650</v>
      </c>
      <c r="H840">
        <v>3300</v>
      </c>
      <c r="I840">
        <v>2</v>
      </c>
      <c r="J840" s="7">
        <v>425.7</v>
      </c>
      <c r="K840" s="5">
        <v>1404810</v>
      </c>
      <c r="L840" s="4">
        <v>428.8</v>
      </c>
      <c r="M840" s="4">
        <v>10230.000000000075</v>
      </c>
      <c r="N840" s="6">
        <v>286.16851000000003</v>
      </c>
      <c r="O840" s="6">
        <v>9943.8314900000751</v>
      </c>
      <c r="P840" s="5">
        <v>1415040</v>
      </c>
      <c r="Q840" s="7"/>
      <c r="R840">
        <v>1</v>
      </c>
      <c r="S840">
        <v>0</v>
      </c>
      <c r="T840">
        <v>1</v>
      </c>
      <c r="U840">
        <v>0</v>
      </c>
      <c r="V840">
        <v>900</v>
      </c>
      <c r="W840">
        <v>300</v>
      </c>
      <c r="X840">
        <v>122500</v>
      </c>
      <c r="Y840">
        <v>92500</v>
      </c>
      <c r="Z840" s="7">
        <v>3000000</v>
      </c>
      <c r="AA840">
        <v>2</v>
      </c>
    </row>
    <row r="841" spans="1:27" x14ac:dyDescent="0.45">
      <c r="A841">
        <v>3</v>
      </c>
      <c r="B841" s="2">
        <v>44502</v>
      </c>
      <c r="C841" s="2">
        <v>44503</v>
      </c>
      <c r="D841" s="3" t="s">
        <v>27</v>
      </c>
      <c r="E841" t="s">
        <v>52</v>
      </c>
      <c r="F841" t="s">
        <v>248</v>
      </c>
      <c r="G841">
        <v>2900</v>
      </c>
      <c r="H841">
        <v>8700</v>
      </c>
      <c r="I841">
        <v>3</v>
      </c>
      <c r="J841" s="7">
        <v>204.75</v>
      </c>
      <c r="K841" s="5">
        <v>1781325</v>
      </c>
      <c r="L841" s="4">
        <v>208.93333332999899</v>
      </c>
      <c r="M841" s="4">
        <v>36394.999970991194</v>
      </c>
      <c r="N841" s="6">
        <v>353.13500699638558</v>
      </c>
      <c r="O841" s="6">
        <v>36041.864963994805</v>
      </c>
      <c r="P841" s="5">
        <v>1817719.9999709912</v>
      </c>
      <c r="Q841" s="7"/>
      <c r="R841">
        <v>1</v>
      </c>
      <c r="S841">
        <v>0</v>
      </c>
      <c r="T841">
        <v>2</v>
      </c>
      <c r="U841">
        <v>0</v>
      </c>
      <c r="V841">
        <v>900</v>
      </c>
      <c r="W841">
        <v>300</v>
      </c>
      <c r="X841">
        <v>122500</v>
      </c>
      <c r="Y841">
        <v>92500</v>
      </c>
      <c r="Z841" s="7">
        <v>3000000</v>
      </c>
      <c r="AA841">
        <v>2</v>
      </c>
    </row>
    <row r="842" spans="1:27" x14ac:dyDescent="0.45">
      <c r="A842">
        <v>4</v>
      </c>
      <c r="B842" s="2">
        <v>44502</v>
      </c>
      <c r="C842" s="2">
        <v>44503</v>
      </c>
      <c r="D842" s="3" t="s">
        <v>27</v>
      </c>
      <c r="E842" t="s">
        <v>55</v>
      </c>
      <c r="F842" t="s">
        <v>238</v>
      </c>
      <c r="G842">
        <v>400</v>
      </c>
      <c r="H842">
        <v>1200</v>
      </c>
      <c r="I842">
        <v>3</v>
      </c>
      <c r="J842" s="7">
        <v>1511.55</v>
      </c>
      <c r="K842" s="5">
        <v>1813860</v>
      </c>
      <c r="L842" s="4">
        <v>1598</v>
      </c>
      <c r="M842" s="4">
        <v>103740.00000000006</v>
      </c>
      <c r="N842" s="6">
        <v>367.03111600000005</v>
      </c>
      <c r="O842" s="6">
        <v>103372.96888400006</v>
      </c>
      <c r="P842" s="5">
        <v>1917600</v>
      </c>
      <c r="Q842" s="7"/>
      <c r="R842">
        <v>1</v>
      </c>
      <c r="S842">
        <v>0</v>
      </c>
      <c r="T842">
        <v>1</v>
      </c>
      <c r="U842">
        <v>0</v>
      </c>
      <c r="V842">
        <v>900</v>
      </c>
      <c r="W842">
        <v>300</v>
      </c>
      <c r="X842">
        <v>122500</v>
      </c>
      <c r="Y842">
        <v>92500</v>
      </c>
      <c r="Z842" s="7">
        <v>3000000</v>
      </c>
      <c r="AA842">
        <v>2</v>
      </c>
    </row>
    <row r="843" spans="1:27" x14ac:dyDescent="0.45">
      <c r="A843">
        <v>1</v>
      </c>
      <c r="B843" s="2">
        <v>44503</v>
      </c>
      <c r="C843" s="2">
        <v>44508</v>
      </c>
      <c r="D843" s="3" t="s">
        <v>27</v>
      </c>
      <c r="E843" t="s">
        <v>150</v>
      </c>
      <c r="F843" t="s">
        <v>325</v>
      </c>
      <c r="G843">
        <v>575</v>
      </c>
      <c r="H843">
        <v>1150</v>
      </c>
      <c r="I843">
        <v>2</v>
      </c>
      <c r="J843" s="7">
        <v>1896.25</v>
      </c>
      <c r="K843" s="5">
        <v>2180687.5</v>
      </c>
      <c r="L843" s="4">
        <v>1934.95</v>
      </c>
      <c r="M843" s="4">
        <v>44505.000000000051</v>
      </c>
      <c r="N843" s="6">
        <v>421.717648</v>
      </c>
      <c r="O843" s="6">
        <v>44083.282352000053</v>
      </c>
      <c r="P843" s="5">
        <v>2225192.5</v>
      </c>
      <c r="Q843" s="7"/>
      <c r="R843">
        <v>1</v>
      </c>
      <c r="S843">
        <v>0</v>
      </c>
      <c r="T843">
        <v>1</v>
      </c>
      <c r="U843">
        <v>0</v>
      </c>
      <c r="V843">
        <v>900</v>
      </c>
      <c r="W843">
        <v>300</v>
      </c>
      <c r="X843">
        <v>122500</v>
      </c>
      <c r="Y843">
        <v>92500</v>
      </c>
      <c r="Z843" s="7">
        <v>3000000</v>
      </c>
      <c r="AA843">
        <v>2</v>
      </c>
    </row>
    <row r="844" spans="1:27" x14ac:dyDescent="0.45">
      <c r="A844">
        <v>2</v>
      </c>
      <c r="B844" s="2">
        <v>44503</v>
      </c>
      <c r="C844" s="2">
        <v>44508</v>
      </c>
      <c r="D844" s="3" t="s">
        <v>27</v>
      </c>
      <c r="E844" t="s">
        <v>190</v>
      </c>
      <c r="F844" t="s">
        <v>370</v>
      </c>
      <c r="G844">
        <v>700</v>
      </c>
      <c r="H844">
        <v>1400</v>
      </c>
      <c r="I844">
        <v>2</v>
      </c>
      <c r="J844" s="7">
        <v>1031.8499999999999</v>
      </c>
      <c r="K844" s="5">
        <v>1444589.9999999998</v>
      </c>
      <c r="L844" s="4">
        <v>990.8</v>
      </c>
      <c r="M844" s="4">
        <v>-57469.999999999935</v>
      </c>
      <c r="N844" s="6">
        <v>284.463866</v>
      </c>
      <c r="O844" s="6">
        <v>-57754.463865999933</v>
      </c>
      <c r="P844" s="5">
        <v>1387120</v>
      </c>
      <c r="Q844" s="7"/>
      <c r="R844">
        <v>1</v>
      </c>
      <c r="S844">
        <v>0</v>
      </c>
      <c r="T844">
        <v>1</v>
      </c>
      <c r="U844">
        <v>0</v>
      </c>
      <c r="V844">
        <v>900</v>
      </c>
      <c r="W844">
        <v>300</v>
      </c>
      <c r="X844">
        <v>122500</v>
      </c>
      <c r="Y844">
        <v>92500</v>
      </c>
      <c r="Z844" s="7">
        <v>3000000</v>
      </c>
      <c r="AA844">
        <v>2</v>
      </c>
    </row>
    <row r="845" spans="1:27" x14ac:dyDescent="0.45">
      <c r="A845">
        <v>3</v>
      </c>
      <c r="B845" s="2">
        <v>44503</v>
      </c>
      <c r="C845" s="2">
        <v>44508</v>
      </c>
      <c r="D845" s="3" t="s">
        <v>27</v>
      </c>
      <c r="E845" t="s">
        <v>101</v>
      </c>
      <c r="F845" t="s">
        <v>279</v>
      </c>
      <c r="G845">
        <v>1300</v>
      </c>
      <c r="H845">
        <v>2600</v>
      </c>
      <c r="I845">
        <v>2</v>
      </c>
      <c r="J845" s="7">
        <v>747.8</v>
      </c>
      <c r="K845" s="5">
        <v>1944279.9999999998</v>
      </c>
      <c r="L845" s="4">
        <v>731.75</v>
      </c>
      <c r="M845" s="4">
        <v>-41729.999999999884</v>
      </c>
      <c r="N845" s="6">
        <v>370.97261800000001</v>
      </c>
      <c r="O845" s="6">
        <v>-42100.972617999883</v>
      </c>
      <c r="P845" s="5">
        <v>1902550</v>
      </c>
      <c r="Q845" s="7"/>
      <c r="R845">
        <v>1</v>
      </c>
      <c r="S845">
        <v>0</v>
      </c>
      <c r="T845">
        <v>2</v>
      </c>
      <c r="U845">
        <v>0</v>
      </c>
      <c r="V845">
        <v>900</v>
      </c>
      <c r="W845">
        <v>300</v>
      </c>
      <c r="X845">
        <v>122500</v>
      </c>
      <c r="Y845">
        <v>92500</v>
      </c>
      <c r="Z845" s="7">
        <v>3000000</v>
      </c>
      <c r="AA845">
        <v>2</v>
      </c>
    </row>
    <row r="846" spans="1:27" x14ac:dyDescent="0.45">
      <c r="A846">
        <v>1</v>
      </c>
      <c r="B846" s="2">
        <v>44508</v>
      </c>
      <c r="C846" s="2">
        <v>44509</v>
      </c>
      <c r="D846" s="3" t="s">
        <v>27</v>
      </c>
      <c r="E846" t="s">
        <v>152</v>
      </c>
      <c r="F846" t="s">
        <v>332</v>
      </c>
      <c r="G846">
        <v>550</v>
      </c>
      <c r="H846">
        <v>1100</v>
      </c>
      <c r="I846">
        <v>2</v>
      </c>
      <c r="J846" s="7">
        <v>2141.85</v>
      </c>
      <c r="K846" s="5">
        <v>2356035</v>
      </c>
      <c r="L846" s="4">
        <v>2144.25</v>
      </c>
      <c r="M846" s="4">
        <v>2640.0000000001</v>
      </c>
      <c r="N846" s="6">
        <v>446.17006600000002</v>
      </c>
      <c r="O846" s="6">
        <v>2193.8299340000999</v>
      </c>
      <c r="P846" s="5">
        <v>2358675</v>
      </c>
      <c r="Q846" s="7"/>
      <c r="R846">
        <v>1</v>
      </c>
      <c r="S846">
        <v>0</v>
      </c>
      <c r="T846">
        <v>1</v>
      </c>
      <c r="U846">
        <v>0</v>
      </c>
      <c r="V846">
        <v>900</v>
      </c>
      <c r="W846">
        <v>300</v>
      </c>
      <c r="X846">
        <v>102500</v>
      </c>
      <c r="Y846">
        <v>92500</v>
      </c>
      <c r="Z846" s="7">
        <v>3000000</v>
      </c>
      <c r="AA846">
        <v>2</v>
      </c>
    </row>
    <row r="847" spans="1:27" x14ac:dyDescent="0.45">
      <c r="A847">
        <v>2</v>
      </c>
      <c r="B847" s="2">
        <v>44508</v>
      </c>
      <c r="C847" s="2">
        <v>44509</v>
      </c>
      <c r="D847" s="3" t="s">
        <v>27</v>
      </c>
      <c r="E847" t="s">
        <v>69</v>
      </c>
      <c r="F847" t="s">
        <v>285</v>
      </c>
      <c r="G847">
        <v>3800</v>
      </c>
      <c r="H847">
        <v>7600</v>
      </c>
      <c r="I847">
        <v>2</v>
      </c>
      <c r="J847" s="7">
        <v>209.05</v>
      </c>
      <c r="K847" s="5">
        <v>1588780</v>
      </c>
      <c r="L847" s="4">
        <v>219.9</v>
      </c>
      <c r="M847" s="4">
        <v>82459.999999999956</v>
      </c>
      <c r="N847" s="6">
        <v>326.29609199999999</v>
      </c>
      <c r="O847" s="6">
        <v>82133.703907999952</v>
      </c>
      <c r="P847" s="5">
        <v>1671240</v>
      </c>
      <c r="Q847" s="7"/>
      <c r="R847">
        <v>1</v>
      </c>
      <c r="S847">
        <v>0</v>
      </c>
      <c r="T847">
        <v>1</v>
      </c>
      <c r="U847">
        <v>0</v>
      </c>
      <c r="V847">
        <v>900</v>
      </c>
      <c r="W847">
        <v>300</v>
      </c>
      <c r="X847">
        <v>102500</v>
      </c>
      <c r="Y847">
        <v>92500</v>
      </c>
      <c r="Z847" s="7">
        <v>3000000</v>
      </c>
      <c r="AA847">
        <v>2</v>
      </c>
    </row>
    <row r="848" spans="1:27" x14ac:dyDescent="0.45">
      <c r="A848">
        <v>3</v>
      </c>
      <c r="B848" s="2">
        <v>44508</v>
      </c>
      <c r="C848" s="2">
        <v>44509</v>
      </c>
      <c r="D848" s="3" t="s">
        <v>27</v>
      </c>
      <c r="E848" t="s">
        <v>124</v>
      </c>
      <c r="F848" t="s">
        <v>288</v>
      </c>
      <c r="G848">
        <v>5400</v>
      </c>
      <c r="H848">
        <v>5400</v>
      </c>
      <c r="I848">
        <v>1</v>
      </c>
      <c r="J848" s="7">
        <v>237.35</v>
      </c>
      <c r="K848" s="5">
        <v>1281690</v>
      </c>
      <c r="L848" s="4">
        <v>243.6</v>
      </c>
      <c r="M848" s="4">
        <v>33750</v>
      </c>
      <c r="N848" s="6">
        <v>268.26719800000001</v>
      </c>
      <c r="O848" s="6">
        <v>33481.732801999999</v>
      </c>
      <c r="P848" s="5">
        <v>1315440</v>
      </c>
      <c r="Q848" s="7"/>
      <c r="R848">
        <v>1</v>
      </c>
      <c r="S848">
        <v>0</v>
      </c>
      <c r="T848">
        <v>1</v>
      </c>
      <c r="U848">
        <v>0</v>
      </c>
      <c r="V848">
        <v>900</v>
      </c>
      <c r="W848">
        <v>300</v>
      </c>
      <c r="X848">
        <v>102500</v>
      </c>
      <c r="Y848">
        <v>92500</v>
      </c>
      <c r="Z848" s="7">
        <v>3000000</v>
      </c>
      <c r="AA848">
        <v>2</v>
      </c>
    </row>
    <row r="849" spans="1:27" x14ac:dyDescent="0.45">
      <c r="A849">
        <v>4</v>
      </c>
      <c r="B849" s="2">
        <v>44508</v>
      </c>
      <c r="C849" s="2">
        <v>44509</v>
      </c>
      <c r="D849" s="3" t="s">
        <v>27</v>
      </c>
      <c r="E849" t="s">
        <v>39</v>
      </c>
      <c r="F849" t="s">
        <v>269</v>
      </c>
      <c r="G849">
        <v>375</v>
      </c>
      <c r="H849">
        <v>1125</v>
      </c>
      <c r="I849">
        <v>3</v>
      </c>
      <c r="J849" s="7">
        <v>1637.35</v>
      </c>
      <c r="K849" s="5">
        <v>1842018.75</v>
      </c>
      <c r="L849" s="4">
        <v>1652.45</v>
      </c>
      <c r="M849" s="4">
        <v>16987.500000000153</v>
      </c>
      <c r="N849" s="6">
        <v>360.98621500000002</v>
      </c>
      <c r="O849" s="6">
        <v>16626.513785000152</v>
      </c>
      <c r="P849" s="5">
        <v>1859006.25</v>
      </c>
      <c r="Q849" s="7"/>
      <c r="R849">
        <v>2</v>
      </c>
      <c r="S849">
        <v>2</v>
      </c>
      <c r="T849">
        <v>2</v>
      </c>
      <c r="U849">
        <v>0</v>
      </c>
      <c r="V849">
        <v>900</v>
      </c>
      <c r="W849">
        <v>300</v>
      </c>
      <c r="X849">
        <v>103500</v>
      </c>
      <c r="Y849">
        <v>92500</v>
      </c>
      <c r="Z849" s="7">
        <v>3000000</v>
      </c>
      <c r="AA849">
        <v>2</v>
      </c>
    </row>
    <row r="850" spans="1:27" x14ac:dyDescent="0.45">
      <c r="A850">
        <v>1</v>
      </c>
      <c r="B850" s="2">
        <v>44509</v>
      </c>
      <c r="C850" s="2">
        <v>44510</v>
      </c>
      <c r="D850" s="3" t="s">
        <v>27</v>
      </c>
      <c r="E850" t="s">
        <v>32</v>
      </c>
      <c r="F850" t="s">
        <v>231</v>
      </c>
      <c r="G850">
        <v>4500</v>
      </c>
      <c r="H850">
        <v>13500</v>
      </c>
      <c r="I850">
        <v>3</v>
      </c>
      <c r="J850" s="7">
        <v>151.4</v>
      </c>
      <c r="K850" s="5">
        <v>2043900</v>
      </c>
      <c r="L850" s="4">
        <v>149.65</v>
      </c>
      <c r="M850" s="4">
        <v>-23625</v>
      </c>
      <c r="N850" s="6">
        <v>390.084205</v>
      </c>
      <c r="O850" s="6">
        <v>-24015.084204999999</v>
      </c>
      <c r="P850" s="5">
        <v>2020275</v>
      </c>
      <c r="Q850" s="7"/>
      <c r="R850">
        <v>1</v>
      </c>
      <c r="S850">
        <v>0</v>
      </c>
      <c r="T850">
        <v>1</v>
      </c>
      <c r="U850">
        <v>0</v>
      </c>
      <c r="V850">
        <v>900</v>
      </c>
      <c r="W850">
        <v>300</v>
      </c>
      <c r="X850">
        <v>122500</v>
      </c>
      <c r="Y850">
        <v>92500</v>
      </c>
      <c r="Z850" s="7">
        <v>3000000</v>
      </c>
      <c r="AA850">
        <v>2</v>
      </c>
    </row>
    <row r="851" spans="1:27" x14ac:dyDescent="0.45">
      <c r="A851">
        <v>2</v>
      </c>
      <c r="B851" s="2">
        <v>44509</v>
      </c>
      <c r="C851" s="2">
        <v>44510</v>
      </c>
      <c r="D851" s="3" t="s">
        <v>27</v>
      </c>
      <c r="E851" t="s">
        <v>69</v>
      </c>
      <c r="F851" t="s">
        <v>285</v>
      </c>
      <c r="G851">
        <v>3800</v>
      </c>
      <c r="H851">
        <v>7600</v>
      </c>
      <c r="I851">
        <v>2</v>
      </c>
      <c r="J851" s="7">
        <v>223.8</v>
      </c>
      <c r="K851" s="5">
        <v>1700880</v>
      </c>
      <c r="L851" s="4">
        <v>220.95</v>
      </c>
      <c r="M851" s="4">
        <v>-21660.000000000175</v>
      </c>
      <c r="N851" s="6">
        <v>332.29006000000004</v>
      </c>
      <c r="O851" s="6">
        <v>-21992.290060000174</v>
      </c>
      <c r="P851" s="5">
        <v>1679220</v>
      </c>
      <c r="Q851" s="7"/>
      <c r="R851">
        <v>1</v>
      </c>
      <c r="S851">
        <v>0</v>
      </c>
      <c r="T851">
        <v>1</v>
      </c>
      <c r="U851">
        <v>0</v>
      </c>
      <c r="V851">
        <v>900</v>
      </c>
      <c r="W851">
        <v>300</v>
      </c>
      <c r="X851">
        <v>122500</v>
      </c>
      <c r="Y851">
        <v>92500</v>
      </c>
      <c r="Z851" s="7">
        <v>3000000</v>
      </c>
      <c r="AA851">
        <v>2</v>
      </c>
    </row>
    <row r="852" spans="1:27" x14ac:dyDescent="0.45">
      <c r="A852">
        <v>3</v>
      </c>
      <c r="B852" s="2">
        <v>44509</v>
      </c>
      <c r="C852" s="2">
        <v>44510</v>
      </c>
      <c r="D852" s="3" t="s">
        <v>27</v>
      </c>
      <c r="E852" t="s">
        <v>197</v>
      </c>
      <c r="F852" t="s">
        <v>378</v>
      </c>
      <c r="G852">
        <v>1300</v>
      </c>
      <c r="H852">
        <v>3900</v>
      </c>
      <c r="I852">
        <v>3</v>
      </c>
      <c r="J852" s="7">
        <v>440</v>
      </c>
      <c r="K852" s="5">
        <v>1716000</v>
      </c>
      <c r="L852" s="4">
        <v>437.16666666999998</v>
      </c>
      <c r="M852" s="4">
        <v>-11049.999987000063</v>
      </c>
      <c r="N852" s="6">
        <v>336.1703700016198</v>
      </c>
      <c r="O852" s="6">
        <v>-11386.170357001683</v>
      </c>
      <c r="P852" s="5">
        <v>1704950.0000129999</v>
      </c>
      <c r="Q852" s="7"/>
      <c r="R852">
        <v>1</v>
      </c>
      <c r="S852">
        <v>0</v>
      </c>
      <c r="T852">
        <v>2</v>
      </c>
      <c r="U852">
        <v>0</v>
      </c>
      <c r="V852">
        <v>900</v>
      </c>
      <c r="W852">
        <v>300</v>
      </c>
      <c r="X852">
        <v>122500</v>
      </c>
      <c r="Y852">
        <v>92500</v>
      </c>
      <c r="Z852" s="7">
        <v>3000000</v>
      </c>
      <c r="AA852">
        <v>2</v>
      </c>
    </row>
    <row r="853" spans="1:27" x14ac:dyDescent="0.45">
      <c r="A853">
        <v>4</v>
      </c>
      <c r="B853" s="2">
        <v>44509</v>
      </c>
      <c r="C853" s="2">
        <v>44510</v>
      </c>
      <c r="D853" s="3" t="s">
        <v>27</v>
      </c>
      <c r="E853" t="s">
        <v>127</v>
      </c>
      <c r="F853" t="s">
        <v>289</v>
      </c>
      <c r="G853">
        <v>1563</v>
      </c>
      <c r="H853">
        <v>3126</v>
      </c>
      <c r="I853">
        <v>2</v>
      </c>
      <c r="J853" s="7">
        <v>709.1</v>
      </c>
      <c r="K853" s="5">
        <v>2216646.6</v>
      </c>
      <c r="L853" s="4">
        <v>699.35</v>
      </c>
      <c r="M853" s="4">
        <v>-30478.5</v>
      </c>
      <c r="N853" s="6">
        <v>418.45898362000003</v>
      </c>
      <c r="O853" s="6">
        <v>-30896.958983619999</v>
      </c>
      <c r="P853" s="5">
        <v>2186168.1</v>
      </c>
      <c r="Q853" s="7"/>
      <c r="R853">
        <v>1</v>
      </c>
      <c r="S853">
        <v>0</v>
      </c>
      <c r="T853">
        <v>2</v>
      </c>
      <c r="U853">
        <v>0</v>
      </c>
      <c r="V853">
        <v>900</v>
      </c>
      <c r="W853">
        <v>300</v>
      </c>
      <c r="X853">
        <v>122500</v>
      </c>
      <c r="Y853">
        <v>92500</v>
      </c>
      <c r="Z853" s="7">
        <v>3000000</v>
      </c>
      <c r="AA853">
        <v>2</v>
      </c>
    </row>
    <row r="854" spans="1:27" x14ac:dyDescent="0.45">
      <c r="A854">
        <v>5</v>
      </c>
      <c r="B854" s="2">
        <v>44509</v>
      </c>
      <c r="C854" s="2">
        <v>44510</v>
      </c>
      <c r="D854" s="3" t="s">
        <v>27</v>
      </c>
      <c r="E854" t="s">
        <v>161</v>
      </c>
      <c r="F854" t="s">
        <v>339</v>
      </c>
      <c r="G854">
        <v>1250</v>
      </c>
      <c r="H854">
        <v>2500</v>
      </c>
      <c r="I854">
        <v>2</v>
      </c>
      <c r="J854" s="7">
        <v>652.1</v>
      </c>
      <c r="K854" s="5">
        <v>1630250</v>
      </c>
      <c r="L854" s="4">
        <v>644.625</v>
      </c>
      <c r="M854" s="4">
        <v>-18687.500000000058</v>
      </c>
      <c r="N854" s="6">
        <v>320.70983749999999</v>
      </c>
      <c r="O854" s="6">
        <v>-19008.209837500057</v>
      </c>
      <c r="P854" s="5">
        <v>1611562.5</v>
      </c>
      <c r="Q854" s="7"/>
      <c r="R854">
        <v>2</v>
      </c>
      <c r="S854">
        <v>1</v>
      </c>
      <c r="T854">
        <v>2</v>
      </c>
      <c r="U854">
        <v>0</v>
      </c>
      <c r="V854">
        <v>900</v>
      </c>
      <c r="W854">
        <v>300</v>
      </c>
      <c r="X854">
        <v>123000</v>
      </c>
      <c r="Y854">
        <v>92500</v>
      </c>
      <c r="Z854" s="7">
        <v>3000000</v>
      </c>
      <c r="AA854">
        <v>2</v>
      </c>
    </row>
    <row r="855" spans="1:27" x14ac:dyDescent="0.45">
      <c r="A855">
        <v>6</v>
      </c>
      <c r="B855" s="2">
        <v>44509</v>
      </c>
      <c r="C855" s="2">
        <v>44510</v>
      </c>
      <c r="D855" s="3" t="s">
        <v>27</v>
      </c>
      <c r="E855" t="s">
        <v>66</v>
      </c>
      <c r="F855" t="s">
        <v>215</v>
      </c>
      <c r="G855">
        <v>3100</v>
      </c>
      <c r="H855">
        <v>6200</v>
      </c>
      <c r="I855">
        <v>2</v>
      </c>
      <c r="J855" s="7">
        <v>242.1</v>
      </c>
      <c r="K855" s="5">
        <v>1501020</v>
      </c>
      <c r="L855" s="4">
        <v>246.85</v>
      </c>
      <c r="M855" s="4">
        <v>29450</v>
      </c>
      <c r="N855" s="6">
        <v>304.84205400000002</v>
      </c>
      <c r="O855" s="6">
        <v>29145.157945999999</v>
      </c>
      <c r="P855" s="5">
        <v>1530470</v>
      </c>
      <c r="Q855" s="7"/>
      <c r="R855">
        <v>1</v>
      </c>
      <c r="S855">
        <v>0</v>
      </c>
      <c r="T855">
        <v>1</v>
      </c>
      <c r="U855">
        <v>0</v>
      </c>
      <c r="V855">
        <v>900</v>
      </c>
      <c r="W855">
        <v>300</v>
      </c>
      <c r="X855">
        <v>122500</v>
      </c>
      <c r="Y855">
        <v>92500</v>
      </c>
      <c r="Z855" s="7">
        <v>3000000</v>
      </c>
      <c r="AA855">
        <v>2</v>
      </c>
    </row>
    <row r="856" spans="1:27" x14ac:dyDescent="0.45">
      <c r="A856">
        <v>7</v>
      </c>
      <c r="B856" s="2">
        <v>44509</v>
      </c>
      <c r="C856" s="2">
        <v>44510</v>
      </c>
      <c r="D856" s="3" t="s">
        <v>27</v>
      </c>
      <c r="E856" t="s">
        <v>187</v>
      </c>
      <c r="F856" t="s">
        <v>355</v>
      </c>
      <c r="G856">
        <v>3900</v>
      </c>
      <c r="H856">
        <v>7800</v>
      </c>
      <c r="I856">
        <v>2</v>
      </c>
      <c r="J856" s="7">
        <v>221.82499999999999</v>
      </c>
      <c r="K856" s="5">
        <v>1730235</v>
      </c>
      <c r="L856" s="4">
        <v>219.25</v>
      </c>
      <c r="M856" s="4">
        <v>-20084.999999999913</v>
      </c>
      <c r="N856" s="6">
        <v>337.453171</v>
      </c>
      <c r="O856" s="6">
        <v>-20422.453170999914</v>
      </c>
      <c r="P856" s="5">
        <v>1710150</v>
      </c>
      <c r="Q856" s="7"/>
      <c r="R856">
        <v>1</v>
      </c>
      <c r="S856">
        <v>0</v>
      </c>
      <c r="T856">
        <v>1</v>
      </c>
      <c r="U856">
        <v>0</v>
      </c>
      <c r="V856">
        <v>900</v>
      </c>
      <c r="W856">
        <v>300</v>
      </c>
      <c r="X856">
        <v>122500</v>
      </c>
      <c r="Y856">
        <v>92500</v>
      </c>
      <c r="Z856" s="7">
        <v>3000000</v>
      </c>
      <c r="AA856">
        <v>2</v>
      </c>
    </row>
    <row r="857" spans="1:27" x14ac:dyDescent="0.45">
      <c r="A857">
        <v>8</v>
      </c>
      <c r="B857" s="2">
        <v>44509</v>
      </c>
      <c r="C857" s="2">
        <v>44510</v>
      </c>
      <c r="D857" s="3" t="s">
        <v>27</v>
      </c>
      <c r="E857" t="s">
        <v>186</v>
      </c>
      <c r="F857" t="s">
        <v>372</v>
      </c>
      <c r="G857">
        <v>300</v>
      </c>
      <c r="H857">
        <v>600</v>
      </c>
      <c r="I857">
        <v>2</v>
      </c>
      <c r="J857" s="7">
        <v>2469.15</v>
      </c>
      <c r="K857" s="5">
        <v>1481490</v>
      </c>
      <c r="L857" s="4">
        <v>2470.9499999999998</v>
      </c>
      <c r="M857" s="4">
        <v>1079.9999999998363</v>
      </c>
      <c r="N857" s="6">
        <v>298.00267600000001</v>
      </c>
      <c r="O857" s="6">
        <v>781.99732399983623</v>
      </c>
      <c r="P857" s="5">
        <v>1482570</v>
      </c>
      <c r="Q857" s="7"/>
      <c r="R857">
        <v>1</v>
      </c>
      <c r="S857">
        <v>0</v>
      </c>
      <c r="T857">
        <v>1</v>
      </c>
      <c r="U857">
        <v>0</v>
      </c>
      <c r="V857">
        <v>900</v>
      </c>
      <c r="W857">
        <v>300</v>
      </c>
      <c r="X857">
        <v>122500</v>
      </c>
      <c r="Y857">
        <v>92500</v>
      </c>
      <c r="Z857" s="7">
        <v>3000000</v>
      </c>
      <c r="AA857">
        <v>2</v>
      </c>
    </row>
    <row r="858" spans="1:27" x14ac:dyDescent="0.45">
      <c r="A858">
        <v>9</v>
      </c>
      <c r="B858" s="2">
        <v>44509</v>
      </c>
      <c r="C858" s="2">
        <v>44510</v>
      </c>
      <c r="D858" s="3" t="s">
        <v>27</v>
      </c>
      <c r="E858" t="s">
        <v>52</v>
      </c>
      <c r="F858" t="s">
        <v>248</v>
      </c>
      <c r="G858">
        <v>2900</v>
      </c>
      <c r="H858">
        <v>8700</v>
      </c>
      <c r="I858">
        <v>3</v>
      </c>
      <c r="J858" s="7">
        <v>211.6</v>
      </c>
      <c r="K858" s="5">
        <v>1840920</v>
      </c>
      <c r="L858" s="4">
        <v>219.8</v>
      </c>
      <c r="M858" s="4">
        <v>71340.000000000146</v>
      </c>
      <c r="N858" s="6">
        <v>367.57262800000001</v>
      </c>
      <c r="O858" s="6">
        <v>70972.427372000151</v>
      </c>
      <c r="P858" s="5">
        <v>1912260</v>
      </c>
      <c r="Q858" s="7"/>
      <c r="R858">
        <v>1</v>
      </c>
      <c r="S858">
        <v>0</v>
      </c>
      <c r="T858">
        <v>1</v>
      </c>
      <c r="U858">
        <v>0</v>
      </c>
      <c r="V858">
        <v>900</v>
      </c>
      <c r="W858">
        <v>300</v>
      </c>
      <c r="X858">
        <v>122500</v>
      </c>
      <c r="Y858">
        <v>92500</v>
      </c>
      <c r="Z858" s="7">
        <v>3000000</v>
      </c>
      <c r="AA858">
        <v>2</v>
      </c>
    </row>
    <row r="859" spans="1:27" x14ac:dyDescent="0.45">
      <c r="A859">
        <v>10</v>
      </c>
      <c r="B859" s="2">
        <v>44509</v>
      </c>
      <c r="C859" s="2">
        <v>44510</v>
      </c>
      <c r="D859" s="3" t="s">
        <v>27</v>
      </c>
      <c r="E859" t="s">
        <v>77</v>
      </c>
      <c r="F859" t="s">
        <v>281</v>
      </c>
      <c r="G859">
        <v>6750</v>
      </c>
      <c r="H859">
        <v>6750</v>
      </c>
      <c r="I859">
        <v>1</v>
      </c>
      <c r="J859" s="7">
        <v>245.9</v>
      </c>
      <c r="K859" s="5">
        <v>1659825</v>
      </c>
      <c r="L859" s="4">
        <v>240.1</v>
      </c>
      <c r="M859" s="4">
        <v>-39150.00000000008</v>
      </c>
      <c r="N859" s="6">
        <v>323.16430000000003</v>
      </c>
      <c r="O859" s="6">
        <v>-39473.164300000077</v>
      </c>
      <c r="P859" s="5">
        <v>1620675</v>
      </c>
      <c r="Q859" s="7"/>
      <c r="R859">
        <v>1</v>
      </c>
      <c r="S859">
        <v>0</v>
      </c>
      <c r="T859">
        <v>1</v>
      </c>
      <c r="U859">
        <v>0</v>
      </c>
      <c r="V859">
        <v>900</v>
      </c>
      <c r="W859">
        <v>300</v>
      </c>
      <c r="X859">
        <v>122500</v>
      </c>
      <c r="Y859">
        <v>92500</v>
      </c>
      <c r="Z859" s="7">
        <v>3000000</v>
      </c>
      <c r="AA859">
        <v>2</v>
      </c>
    </row>
    <row r="860" spans="1:27" x14ac:dyDescent="0.45">
      <c r="A860">
        <v>1</v>
      </c>
      <c r="B860" s="2">
        <v>44510</v>
      </c>
      <c r="C860" s="2">
        <v>44511</v>
      </c>
      <c r="D860" s="3" t="s">
        <v>27</v>
      </c>
      <c r="E860" t="s">
        <v>193</v>
      </c>
      <c r="F860" t="s">
        <v>374</v>
      </c>
      <c r="G860">
        <v>2300</v>
      </c>
      <c r="H860">
        <v>6900</v>
      </c>
      <c r="I860">
        <v>3</v>
      </c>
      <c r="J860" s="7">
        <v>305.14999999999998</v>
      </c>
      <c r="K860" s="5">
        <v>2105535</v>
      </c>
      <c r="L860" s="4">
        <v>298.18333332999998</v>
      </c>
      <c r="M860" s="4">
        <v>-48070.000022999964</v>
      </c>
      <c r="N860" s="6">
        <v>397.46699999713417</v>
      </c>
      <c r="O860" s="6">
        <v>-48467.467022997102</v>
      </c>
      <c r="P860" s="5">
        <v>2057464.9999769998</v>
      </c>
      <c r="Q860" s="7"/>
      <c r="R860">
        <v>1</v>
      </c>
      <c r="S860">
        <v>0</v>
      </c>
      <c r="T860">
        <v>2</v>
      </c>
      <c r="U860">
        <v>0</v>
      </c>
      <c r="V860">
        <v>900</v>
      </c>
      <c r="W860">
        <v>300</v>
      </c>
      <c r="X860">
        <v>122500</v>
      </c>
      <c r="Y860">
        <v>92500</v>
      </c>
      <c r="Z860" s="7">
        <v>3000000</v>
      </c>
      <c r="AA860">
        <v>2</v>
      </c>
    </row>
    <row r="861" spans="1:27" x14ac:dyDescent="0.45">
      <c r="A861">
        <v>2</v>
      </c>
      <c r="B861" s="2">
        <v>44510</v>
      </c>
      <c r="C861" s="2">
        <v>44511</v>
      </c>
      <c r="D861" s="3" t="s">
        <v>27</v>
      </c>
      <c r="E861" t="s">
        <v>66</v>
      </c>
      <c r="F861" t="s">
        <v>215</v>
      </c>
      <c r="G861">
        <v>3100</v>
      </c>
      <c r="H861">
        <v>6200</v>
      </c>
      <c r="I861">
        <v>2</v>
      </c>
      <c r="J861" s="7">
        <v>252.7</v>
      </c>
      <c r="K861" s="5">
        <v>1566740</v>
      </c>
      <c r="L861" s="4">
        <v>241.65</v>
      </c>
      <c r="M861" s="4">
        <v>-68509.999999999898</v>
      </c>
      <c r="N861" s="6">
        <v>303.75606200000004</v>
      </c>
      <c r="O861" s="6">
        <v>-68813.756061999899</v>
      </c>
      <c r="P861" s="5">
        <v>1498230</v>
      </c>
      <c r="Q861" s="7"/>
      <c r="R861">
        <v>1</v>
      </c>
      <c r="S861">
        <v>0</v>
      </c>
      <c r="T861">
        <v>2</v>
      </c>
      <c r="U861">
        <v>0</v>
      </c>
      <c r="V861">
        <v>900</v>
      </c>
      <c r="W861">
        <v>300</v>
      </c>
      <c r="X861">
        <v>122500</v>
      </c>
      <c r="Y861">
        <v>92500</v>
      </c>
      <c r="Z861" s="7">
        <v>3000000</v>
      </c>
      <c r="AA861">
        <v>2</v>
      </c>
    </row>
    <row r="862" spans="1:27" x14ac:dyDescent="0.45">
      <c r="A862">
        <v>3</v>
      </c>
      <c r="B862" s="2">
        <v>44510</v>
      </c>
      <c r="C862" s="2">
        <v>44511</v>
      </c>
      <c r="D862" s="3" t="s">
        <v>27</v>
      </c>
      <c r="E862" t="s">
        <v>183</v>
      </c>
      <c r="F862" t="s">
        <v>365</v>
      </c>
      <c r="G862">
        <v>75</v>
      </c>
      <c r="H862">
        <v>225</v>
      </c>
      <c r="I862">
        <v>3</v>
      </c>
      <c r="J862" s="7">
        <v>7542.35</v>
      </c>
      <c r="K862" s="5">
        <v>1697028.75</v>
      </c>
      <c r="L862" s="4">
        <v>7575.1</v>
      </c>
      <c r="M862" s="4">
        <v>7368.75</v>
      </c>
      <c r="N862" s="6">
        <v>335.25541075000001</v>
      </c>
      <c r="O862" s="6">
        <v>7033.49458925</v>
      </c>
      <c r="P862" s="5">
        <v>1704397.5</v>
      </c>
      <c r="Q862" s="7"/>
      <c r="R862">
        <v>1</v>
      </c>
      <c r="S862">
        <v>0</v>
      </c>
      <c r="T862">
        <v>1</v>
      </c>
      <c r="U862">
        <v>0</v>
      </c>
      <c r="V862">
        <v>900</v>
      </c>
      <c r="W862">
        <v>300</v>
      </c>
      <c r="X862">
        <v>122500</v>
      </c>
      <c r="Y862">
        <v>92500</v>
      </c>
      <c r="Z862" s="7">
        <v>3000000</v>
      </c>
      <c r="AA862">
        <v>2</v>
      </c>
    </row>
    <row r="863" spans="1:27" x14ac:dyDescent="0.45">
      <c r="A863">
        <v>4</v>
      </c>
      <c r="B863" s="2">
        <v>44510</v>
      </c>
      <c r="C863" s="2">
        <v>44511</v>
      </c>
      <c r="D863" s="3" t="s">
        <v>27</v>
      </c>
      <c r="E863" t="s">
        <v>38</v>
      </c>
      <c r="F863" t="s">
        <v>363</v>
      </c>
      <c r="G863">
        <v>350</v>
      </c>
      <c r="H863">
        <v>1050</v>
      </c>
      <c r="I863">
        <v>3</v>
      </c>
      <c r="J863" s="7">
        <v>1961.6</v>
      </c>
      <c r="K863" s="5">
        <v>2059680</v>
      </c>
      <c r="L863" s="4">
        <v>1913.5</v>
      </c>
      <c r="M863" s="4">
        <v>-50504.999999999905</v>
      </c>
      <c r="N863" s="6">
        <v>389.40493300000003</v>
      </c>
      <c r="O863" s="6">
        <v>-50894.404932999903</v>
      </c>
      <c r="P863" s="5">
        <v>2009175</v>
      </c>
      <c r="Q863" s="7"/>
      <c r="R863">
        <v>1</v>
      </c>
      <c r="S863">
        <v>0</v>
      </c>
      <c r="T863">
        <v>2</v>
      </c>
      <c r="U863">
        <v>0</v>
      </c>
      <c r="V863">
        <v>900</v>
      </c>
      <c r="W863">
        <v>300</v>
      </c>
      <c r="X863">
        <v>122500</v>
      </c>
      <c r="Y863">
        <v>92500</v>
      </c>
      <c r="Z863" s="7">
        <v>3000000</v>
      </c>
      <c r="AA863">
        <v>2</v>
      </c>
    </row>
    <row r="864" spans="1:27" x14ac:dyDescent="0.45">
      <c r="A864">
        <v>1</v>
      </c>
      <c r="B864" s="2">
        <v>44512</v>
      </c>
      <c r="C864" s="2">
        <v>44515</v>
      </c>
      <c r="D864" s="3" t="s">
        <v>27</v>
      </c>
      <c r="E864" t="s">
        <v>44</v>
      </c>
      <c r="F864" t="s">
        <v>263</v>
      </c>
      <c r="G864">
        <v>750</v>
      </c>
      <c r="H864">
        <v>2250</v>
      </c>
      <c r="I864">
        <v>3</v>
      </c>
      <c r="J864" s="7">
        <v>680.25</v>
      </c>
      <c r="K864" s="5">
        <v>1530562.5</v>
      </c>
      <c r="L864" s="4">
        <v>668.51666666999995</v>
      </c>
      <c r="M864" s="4">
        <v>-26399.999992500114</v>
      </c>
      <c r="N864" s="6">
        <v>302.88173500093444</v>
      </c>
      <c r="O864" s="6">
        <v>-26702.881727501048</v>
      </c>
      <c r="P864" s="5">
        <v>1504162.5000074999</v>
      </c>
      <c r="Q864" s="7"/>
      <c r="R864">
        <v>1</v>
      </c>
      <c r="S864">
        <v>0</v>
      </c>
      <c r="T864">
        <v>1</v>
      </c>
      <c r="U864">
        <v>0</v>
      </c>
      <c r="V864">
        <v>900</v>
      </c>
      <c r="W864">
        <v>300</v>
      </c>
      <c r="X864">
        <v>122500</v>
      </c>
      <c r="Y864">
        <v>92500</v>
      </c>
      <c r="Z864" s="7">
        <v>3000000</v>
      </c>
      <c r="AA864">
        <v>2</v>
      </c>
    </row>
    <row r="865" spans="1:27" x14ac:dyDescent="0.45">
      <c r="A865">
        <v>2</v>
      </c>
      <c r="B865" s="2">
        <v>44512</v>
      </c>
      <c r="C865" s="2">
        <v>44515</v>
      </c>
      <c r="D865" s="3" t="s">
        <v>27</v>
      </c>
      <c r="E865" t="s">
        <v>86</v>
      </c>
      <c r="F865" t="s">
        <v>267</v>
      </c>
      <c r="G865">
        <v>250</v>
      </c>
      <c r="H865">
        <v>750</v>
      </c>
      <c r="I865">
        <v>3</v>
      </c>
      <c r="J865" s="7">
        <v>2301.4499999999998</v>
      </c>
      <c r="K865" s="5">
        <v>1726087.4999999998</v>
      </c>
      <c r="L865" s="4">
        <v>2317.6</v>
      </c>
      <c r="M865" s="4">
        <v>12112.500000000069</v>
      </c>
      <c r="N865" s="6">
        <v>340.76322250000004</v>
      </c>
      <c r="O865" s="6">
        <v>11771.736777500069</v>
      </c>
      <c r="P865" s="5">
        <v>1738200</v>
      </c>
      <c r="Q865" s="7"/>
      <c r="R865">
        <v>2</v>
      </c>
      <c r="S865">
        <v>1</v>
      </c>
      <c r="T865">
        <v>1</v>
      </c>
      <c r="U865">
        <v>0</v>
      </c>
      <c r="V865">
        <v>900</v>
      </c>
      <c r="W865">
        <v>300</v>
      </c>
      <c r="X865">
        <v>123000</v>
      </c>
      <c r="Y865">
        <v>92500</v>
      </c>
      <c r="Z865" s="7">
        <v>3000000</v>
      </c>
      <c r="AA865">
        <v>2</v>
      </c>
    </row>
    <row r="866" spans="1:27" x14ac:dyDescent="0.45">
      <c r="A866">
        <v>1</v>
      </c>
      <c r="B866" s="2">
        <v>44515</v>
      </c>
      <c r="C866" s="2">
        <v>44516</v>
      </c>
      <c r="D866" s="3" t="s">
        <v>27</v>
      </c>
      <c r="E866" t="s">
        <v>102</v>
      </c>
      <c r="F866" t="s">
        <v>208</v>
      </c>
      <c r="G866">
        <v>125</v>
      </c>
      <c r="H866">
        <v>375</v>
      </c>
      <c r="I866">
        <v>3</v>
      </c>
      <c r="J866" s="7">
        <v>5095.9666666699904</v>
      </c>
      <c r="K866" s="5">
        <v>1910987.5000012463</v>
      </c>
      <c r="L866" s="4">
        <v>5140.7666666699997</v>
      </c>
      <c r="M866" s="4">
        <v>16800.000000003478</v>
      </c>
      <c r="N866" s="6">
        <v>372.63236500021134</v>
      </c>
      <c r="O866" s="6">
        <v>16427.367635003266</v>
      </c>
      <c r="P866" s="5">
        <v>1927787.5000012498</v>
      </c>
      <c r="Q866" s="7"/>
      <c r="R866">
        <v>2</v>
      </c>
      <c r="S866">
        <v>1</v>
      </c>
      <c r="T866">
        <v>2</v>
      </c>
      <c r="U866">
        <v>0</v>
      </c>
      <c r="V866">
        <v>900</v>
      </c>
      <c r="W866">
        <v>300</v>
      </c>
      <c r="X866">
        <v>103000</v>
      </c>
      <c r="Y866">
        <v>92500</v>
      </c>
      <c r="Z866" s="7">
        <v>3000000</v>
      </c>
      <c r="AA866">
        <v>2</v>
      </c>
    </row>
    <row r="867" spans="1:27" x14ac:dyDescent="0.45">
      <c r="A867">
        <v>2</v>
      </c>
      <c r="B867" s="2">
        <v>44515</v>
      </c>
      <c r="C867" s="2">
        <v>44516</v>
      </c>
      <c r="D867" s="3" t="s">
        <v>27</v>
      </c>
      <c r="E867" t="s">
        <v>167</v>
      </c>
      <c r="F867" t="s">
        <v>346</v>
      </c>
      <c r="G867">
        <v>1625</v>
      </c>
      <c r="H867">
        <v>1625</v>
      </c>
      <c r="I867">
        <v>1</v>
      </c>
      <c r="J867" s="7">
        <v>913.85</v>
      </c>
      <c r="K867" s="5">
        <v>1485006.25</v>
      </c>
      <c r="L867" s="4">
        <v>922.4</v>
      </c>
      <c r="M867" s="4">
        <v>13893.749999999925</v>
      </c>
      <c r="N867" s="6">
        <v>300.19421875000006</v>
      </c>
      <c r="O867" s="6">
        <v>13593.555781249925</v>
      </c>
      <c r="P867" s="5">
        <v>1498900</v>
      </c>
      <c r="Q867" s="7"/>
      <c r="R867">
        <v>2</v>
      </c>
      <c r="S867">
        <v>1</v>
      </c>
      <c r="T867">
        <v>1</v>
      </c>
      <c r="U867">
        <v>0</v>
      </c>
      <c r="V867">
        <v>900</v>
      </c>
      <c r="W867">
        <v>300</v>
      </c>
      <c r="X867">
        <v>103000</v>
      </c>
      <c r="Y867">
        <v>92500</v>
      </c>
      <c r="Z867" s="7">
        <v>3000000</v>
      </c>
      <c r="AA867">
        <v>2</v>
      </c>
    </row>
    <row r="868" spans="1:27" x14ac:dyDescent="0.45">
      <c r="A868">
        <v>1</v>
      </c>
      <c r="B868" s="2">
        <v>44516</v>
      </c>
      <c r="C868" s="2">
        <v>44517</v>
      </c>
      <c r="D868" s="3" t="s">
        <v>27</v>
      </c>
      <c r="E868" t="s">
        <v>197</v>
      </c>
      <c r="F868" t="s">
        <v>378</v>
      </c>
      <c r="G868">
        <v>1300</v>
      </c>
      <c r="H868">
        <v>3900</v>
      </c>
      <c r="I868">
        <v>3</v>
      </c>
      <c r="J868" s="7">
        <v>444.8</v>
      </c>
      <c r="K868" s="5">
        <v>1734720</v>
      </c>
      <c r="L868" s="4">
        <v>438.68333332999998</v>
      </c>
      <c r="M868" s="4">
        <v>-23855.000013000114</v>
      </c>
      <c r="N868" s="6">
        <v>337.74229099838021</v>
      </c>
      <c r="O868" s="6">
        <v>-24192.742303998493</v>
      </c>
      <c r="P868" s="5">
        <v>1710864.9999869999</v>
      </c>
      <c r="Q868" s="7"/>
      <c r="R868">
        <v>2</v>
      </c>
      <c r="S868">
        <v>1</v>
      </c>
      <c r="T868">
        <v>2</v>
      </c>
      <c r="U868">
        <v>0</v>
      </c>
      <c r="V868">
        <v>900</v>
      </c>
      <c r="W868">
        <v>300</v>
      </c>
      <c r="X868">
        <v>123000</v>
      </c>
      <c r="Y868">
        <v>92500</v>
      </c>
      <c r="Z868" s="7">
        <v>3000000</v>
      </c>
      <c r="AA868">
        <v>2</v>
      </c>
    </row>
    <row r="869" spans="1:27" x14ac:dyDescent="0.45">
      <c r="A869">
        <v>2</v>
      </c>
      <c r="B869" s="2">
        <v>44516</v>
      </c>
      <c r="C869" s="2">
        <v>44517</v>
      </c>
      <c r="D869" s="3" t="s">
        <v>27</v>
      </c>
      <c r="E869" t="s">
        <v>198</v>
      </c>
      <c r="F869" t="s">
        <v>379</v>
      </c>
      <c r="G869">
        <v>1500</v>
      </c>
      <c r="H869">
        <v>4500</v>
      </c>
      <c r="I869">
        <v>3</v>
      </c>
      <c r="J869" s="7">
        <v>378.65</v>
      </c>
      <c r="K869" s="5">
        <v>1703925</v>
      </c>
      <c r="L869" s="4">
        <v>368.28333333</v>
      </c>
      <c r="M869" s="4">
        <v>-46650.000014999874</v>
      </c>
      <c r="N869" s="6">
        <v>329.69151999813101</v>
      </c>
      <c r="O869" s="6">
        <v>-46979.691534998004</v>
      </c>
      <c r="P869" s="5">
        <v>1657274.9999850001</v>
      </c>
      <c r="Q869" s="7"/>
      <c r="R869">
        <v>1</v>
      </c>
      <c r="S869">
        <v>0</v>
      </c>
      <c r="T869">
        <v>2</v>
      </c>
      <c r="U869">
        <v>0</v>
      </c>
      <c r="V869">
        <v>900</v>
      </c>
      <c r="W869">
        <v>300</v>
      </c>
      <c r="X869">
        <v>122500</v>
      </c>
      <c r="Y869">
        <v>92500</v>
      </c>
      <c r="Z869" s="7">
        <v>3000000</v>
      </c>
      <c r="AA869">
        <v>2</v>
      </c>
    </row>
    <row r="870" spans="1:27" x14ac:dyDescent="0.45">
      <c r="A870">
        <v>3</v>
      </c>
      <c r="B870" s="2">
        <v>44516</v>
      </c>
      <c r="C870" s="2">
        <v>44517</v>
      </c>
      <c r="D870" s="3" t="s">
        <v>27</v>
      </c>
      <c r="E870" t="s">
        <v>134</v>
      </c>
      <c r="F870" t="s">
        <v>310</v>
      </c>
      <c r="G870">
        <v>100</v>
      </c>
      <c r="H870">
        <v>200</v>
      </c>
      <c r="I870">
        <v>2</v>
      </c>
      <c r="J870" s="7">
        <v>7904.85</v>
      </c>
      <c r="K870" s="5">
        <v>1580970</v>
      </c>
      <c r="L870" s="4">
        <v>8119.85</v>
      </c>
      <c r="M870" s="4">
        <v>43000</v>
      </c>
      <c r="N870" s="6">
        <v>320.05792400000001</v>
      </c>
      <c r="O870" s="6">
        <v>42679.942075999999</v>
      </c>
      <c r="P870" s="5">
        <v>1623970</v>
      </c>
      <c r="Q870" s="7"/>
      <c r="R870">
        <v>2</v>
      </c>
      <c r="S870">
        <v>1</v>
      </c>
      <c r="T870">
        <v>1</v>
      </c>
      <c r="U870">
        <v>0</v>
      </c>
      <c r="V870">
        <v>900</v>
      </c>
      <c r="W870">
        <v>300</v>
      </c>
      <c r="X870">
        <v>123000</v>
      </c>
      <c r="Y870">
        <v>92500</v>
      </c>
      <c r="Z870" s="7">
        <v>3000000</v>
      </c>
      <c r="AA870">
        <v>2</v>
      </c>
    </row>
    <row r="871" spans="1:27" x14ac:dyDescent="0.45">
      <c r="A871">
        <v>4</v>
      </c>
      <c r="B871" s="2">
        <v>44516</v>
      </c>
      <c r="C871" s="2">
        <v>44517</v>
      </c>
      <c r="D871" s="3" t="s">
        <v>27</v>
      </c>
      <c r="E871" t="s">
        <v>75</v>
      </c>
      <c r="F871" t="s">
        <v>252</v>
      </c>
      <c r="G871">
        <v>3500</v>
      </c>
      <c r="H871">
        <v>7000</v>
      </c>
      <c r="I871">
        <v>2</v>
      </c>
      <c r="J871" s="7">
        <v>251.7</v>
      </c>
      <c r="K871" s="5">
        <v>1761900</v>
      </c>
      <c r="L871" s="4">
        <v>249.9</v>
      </c>
      <c r="M871" s="4">
        <v>-12599.99999999988</v>
      </c>
      <c r="N871" s="6">
        <v>343.74351999999999</v>
      </c>
      <c r="O871" s="6">
        <v>-12943.74351999988</v>
      </c>
      <c r="P871" s="5">
        <v>1749300</v>
      </c>
      <c r="Q871" s="7"/>
      <c r="R871">
        <v>1</v>
      </c>
      <c r="S871">
        <v>0</v>
      </c>
      <c r="T871">
        <v>1</v>
      </c>
      <c r="U871">
        <v>0</v>
      </c>
      <c r="V871">
        <v>900</v>
      </c>
      <c r="W871">
        <v>300</v>
      </c>
      <c r="X871">
        <v>122500</v>
      </c>
      <c r="Y871">
        <v>92500</v>
      </c>
      <c r="Z871" s="7">
        <v>3000000</v>
      </c>
      <c r="AA871">
        <v>2</v>
      </c>
    </row>
    <row r="872" spans="1:27" x14ac:dyDescent="0.45">
      <c r="A872">
        <v>5</v>
      </c>
      <c r="B872" s="2">
        <v>44516</v>
      </c>
      <c r="C872" s="2">
        <v>44517</v>
      </c>
      <c r="D872" s="3" t="s">
        <v>27</v>
      </c>
      <c r="E872" t="s">
        <v>147</v>
      </c>
      <c r="F872" t="s">
        <v>297</v>
      </c>
      <c r="G872">
        <v>125</v>
      </c>
      <c r="H872">
        <v>250</v>
      </c>
      <c r="I872">
        <v>2</v>
      </c>
      <c r="J872" s="7">
        <v>6590.5</v>
      </c>
      <c r="K872" s="5">
        <v>1647625</v>
      </c>
      <c r="L872" s="4">
        <v>6591.9</v>
      </c>
      <c r="M872" s="4">
        <v>349.99999999990905</v>
      </c>
      <c r="N872" s="6">
        <v>326.02176000000003</v>
      </c>
      <c r="O872" s="6">
        <v>23.978239999909022</v>
      </c>
      <c r="P872" s="5">
        <v>1647975</v>
      </c>
      <c r="Q872" s="7"/>
      <c r="R872">
        <v>2</v>
      </c>
      <c r="S872">
        <v>1</v>
      </c>
      <c r="T872">
        <v>1</v>
      </c>
      <c r="U872">
        <v>0</v>
      </c>
      <c r="V872">
        <v>900</v>
      </c>
      <c r="W872">
        <v>300</v>
      </c>
      <c r="X872">
        <v>123000</v>
      </c>
      <c r="Y872">
        <v>92500</v>
      </c>
      <c r="Z872" s="7">
        <v>3000000</v>
      </c>
      <c r="AA872">
        <v>2</v>
      </c>
    </row>
    <row r="873" spans="1:27" x14ac:dyDescent="0.45">
      <c r="A873">
        <v>6</v>
      </c>
      <c r="B873" s="2">
        <v>44516</v>
      </c>
      <c r="C873" s="2">
        <v>44517</v>
      </c>
      <c r="D873" s="3" t="s">
        <v>27</v>
      </c>
      <c r="E873" t="s">
        <v>104</v>
      </c>
      <c r="F873" t="s">
        <v>222</v>
      </c>
      <c r="G873">
        <v>3100</v>
      </c>
      <c r="H873">
        <v>6200</v>
      </c>
      <c r="I873">
        <v>2</v>
      </c>
      <c r="J873" s="7">
        <v>337.55</v>
      </c>
      <c r="K873" s="5">
        <v>2092810</v>
      </c>
      <c r="L873" s="4">
        <v>331.42500000000001</v>
      </c>
      <c r="M873" s="4">
        <v>-37975</v>
      </c>
      <c r="N873" s="6">
        <v>396.57176700000008</v>
      </c>
      <c r="O873" s="6">
        <v>-38371.571767000001</v>
      </c>
      <c r="P873" s="5">
        <v>2054835</v>
      </c>
      <c r="Q873" s="7"/>
      <c r="R873">
        <v>1</v>
      </c>
      <c r="S873">
        <v>0</v>
      </c>
      <c r="T873">
        <v>2</v>
      </c>
      <c r="U873">
        <v>0</v>
      </c>
      <c r="V873">
        <v>900</v>
      </c>
      <c r="W873">
        <v>300</v>
      </c>
      <c r="X873">
        <v>122500</v>
      </c>
      <c r="Y873">
        <v>92500</v>
      </c>
      <c r="Z873" s="7">
        <v>3000000</v>
      </c>
      <c r="AA873">
        <v>2</v>
      </c>
    </row>
    <row r="874" spans="1:27" x14ac:dyDescent="0.45">
      <c r="A874">
        <v>1</v>
      </c>
      <c r="B874" s="2">
        <v>44517</v>
      </c>
      <c r="C874" s="2">
        <v>44518</v>
      </c>
      <c r="D874" s="3" t="s">
        <v>27</v>
      </c>
      <c r="E874" t="s">
        <v>102</v>
      </c>
      <c r="F874" t="s">
        <v>208</v>
      </c>
      <c r="G874">
        <v>125</v>
      </c>
      <c r="H874">
        <v>250</v>
      </c>
      <c r="I874">
        <v>2</v>
      </c>
      <c r="J874" s="7">
        <v>5724.4</v>
      </c>
      <c r="K874" s="5">
        <v>1431100</v>
      </c>
      <c r="L874" s="4">
        <v>5701.7749999999996</v>
      </c>
      <c r="M874" s="4">
        <v>-5656.25</v>
      </c>
      <c r="N874" s="6">
        <v>288.63735125000005</v>
      </c>
      <c r="O874" s="6">
        <v>-5944.8873512500004</v>
      </c>
      <c r="P874" s="5">
        <v>1425443.75</v>
      </c>
      <c r="Q874" s="7"/>
      <c r="R874">
        <v>1</v>
      </c>
      <c r="S874">
        <v>0</v>
      </c>
      <c r="T874">
        <v>1</v>
      </c>
      <c r="U874">
        <v>0</v>
      </c>
      <c r="V874">
        <v>900</v>
      </c>
      <c r="W874">
        <v>300</v>
      </c>
      <c r="X874">
        <v>122500</v>
      </c>
      <c r="Y874">
        <v>92500</v>
      </c>
      <c r="Z874" s="7">
        <v>3000000</v>
      </c>
      <c r="AA874">
        <v>2</v>
      </c>
    </row>
    <row r="875" spans="1:27" x14ac:dyDescent="0.45">
      <c r="A875">
        <v>2</v>
      </c>
      <c r="B875" s="2">
        <v>44517</v>
      </c>
      <c r="C875" s="2">
        <v>44518</v>
      </c>
      <c r="D875" s="3" t="s">
        <v>27</v>
      </c>
      <c r="E875" t="s">
        <v>197</v>
      </c>
      <c r="F875" t="s">
        <v>378</v>
      </c>
      <c r="G875">
        <v>1300</v>
      </c>
      <c r="H875">
        <v>3900</v>
      </c>
      <c r="I875">
        <v>3</v>
      </c>
      <c r="J875" s="7">
        <v>464.4</v>
      </c>
      <c r="K875" s="5">
        <v>1811160</v>
      </c>
      <c r="L875" s="4">
        <v>498.35</v>
      </c>
      <c r="M875" s="4">
        <v>132405.00000000017</v>
      </c>
      <c r="N875" s="6">
        <v>370.14593500000007</v>
      </c>
      <c r="O875" s="6">
        <v>132034.85406500017</v>
      </c>
      <c r="P875" s="5">
        <v>1943565</v>
      </c>
      <c r="Q875" s="7"/>
      <c r="R875">
        <v>1</v>
      </c>
      <c r="S875">
        <v>0</v>
      </c>
      <c r="T875">
        <v>1</v>
      </c>
      <c r="U875">
        <v>0</v>
      </c>
      <c r="V875">
        <v>900</v>
      </c>
      <c r="W875">
        <v>300</v>
      </c>
      <c r="X875">
        <v>122500</v>
      </c>
      <c r="Y875">
        <v>92500</v>
      </c>
      <c r="Z875" s="7">
        <v>3000000</v>
      </c>
      <c r="AA875">
        <v>2</v>
      </c>
    </row>
    <row r="876" spans="1:27" x14ac:dyDescent="0.45">
      <c r="A876">
        <v>3</v>
      </c>
      <c r="B876" s="2">
        <v>44517</v>
      </c>
      <c r="C876" s="2">
        <v>44518</v>
      </c>
      <c r="D876" s="3" t="s">
        <v>27</v>
      </c>
      <c r="E876" t="s">
        <v>169</v>
      </c>
      <c r="F876" t="s">
        <v>340</v>
      </c>
      <c r="G876">
        <v>150</v>
      </c>
      <c r="H876">
        <v>300</v>
      </c>
      <c r="I876">
        <v>2</v>
      </c>
      <c r="J876" s="7">
        <v>7551.3</v>
      </c>
      <c r="K876" s="5">
        <v>2265390</v>
      </c>
      <c r="L876" s="4">
        <v>7306.3249999999998</v>
      </c>
      <c r="M876" s="4">
        <v>-73492.500000000116</v>
      </c>
      <c r="N876" s="6">
        <v>421.34682250000003</v>
      </c>
      <c r="O876" s="6">
        <v>-73913.846822500112</v>
      </c>
      <c r="P876" s="5">
        <v>2191897.5</v>
      </c>
      <c r="Q876" s="7"/>
      <c r="R876">
        <v>1</v>
      </c>
      <c r="S876">
        <v>0</v>
      </c>
      <c r="T876">
        <v>2</v>
      </c>
      <c r="U876">
        <v>0</v>
      </c>
      <c r="V876">
        <v>900</v>
      </c>
      <c r="W876">
        <v>300</v>
      </c>
      <c r="X876">
        <v>122500</v>
      </c>
      <c r="Y876">
        <v>92500</v>
      </c>
      <c r="Z876" s="7">
        <v>3000000</v>
      </c>
      <c r="AA876">
        <v>2</v>
      </c>
    </row>
    <row r="877" spans="1:27" x14ac:dyDescent="0.45">
      <c r="A877">
        <v>4</v>
      </c>
      <c r="B877" s="2">
        <v>44517</v>
      </c>
      <c r="C877" s="2">
        <v>44518</v>
      </c>
      <c r="D877" s="3" t="s">
        <v>27</v>
      </c>
      <c r="E877" t="s">
        <v>168</v>
      </c>
      <c r="F877" t="s">
        <v>347</v>
      </c>
      <c r="G877">
        <v>200</v>
      </c>
      <c r="H877">
        <v>400</v>
      </c>
      <c r="I877">
        <v>2</v>
      </c>
      <c r="J877" s="7">
        <v>5701.05</v>
      </c>
      <c r="K877" s="5">
        <v>2280420</v>
      </c>
      <c r="L877" s="4">
        <v>5762.8</v>
      </c>
      <c r="M877" s="4">
        <v>24700</v>
      </c>
      <c r="N877" s="6">
        <v>436.124684</v>
      </c>
      <c r="O877" s="6">
        <v>24263.875316000001</v>
      </c>
      <c r="P877" s="5">
        <v>2305120</v>
      </c>
      <c r="Q877" s="7"/>
      <c r="R877">
        <v>1</v>
      </c>
      <c r="S877">
        <v>0</v>
      </c>
      <c r="T877">
        <v>1</v>
      </c>
      <c r="U877">
        <v>0</v>
      </c>
      <c r="V877">
        <v>900</v>
      </c>
      <c r="W877">
        <v>300</v>
      </c>
      <c r="X877">
        <v>122500</v>
      </c>
      <c r="Y877">
        <v>92500</v>
      </c>
      <c r="Z877" s="7">
        <v>3000000</v>
      </c>
      <c r="AA877">
        <v>2</v>
      </c>
    </row>
    <row r="878" spans="1:27" x14ac:dyDescent="0.45">
      <c r="A878">
        <v>5</v>
      </c>
      <c r="B878" s="2">
        <v>44517</v>
      </c>
      <c r="C878" s="2">
        <v>44518</v>
      </c>
      <c r="D878" s="3" t="s">
        <v>27</v>
      </c>
      <c r="E878" t="s">
        <v>176</v>
      </c>
      <c r="F878" t="s">
        <v>356</v>
      </c>
      <c r="G878">
        <v>200</v>
      </c>
      <c r="H878">
        <v>600</v>
      </c>
      <c r="I878">
        <v>3</v>
      </c>
      <c r="J878" s="7">
        <v>3287.35</v>
      </c>
      <c r="K878" s="5">
        <v>1972410</v>
      </c>
      <c r="L878" s="4">
        <v>3173.15</v>
      </c>
      <c r="M878" s="4">
        <v>-68519.999999999884</v>
      </c>
      <c r="N878" s="6">
        <v>372.39418000000001</v>
      </c>
      <c r="O878" s="6">
        <v>-68892.394179999887</v>
      </c>
      <c r="P878" s="5">
        <v>1903890</v>
      </c>
      <c r="Q878" s="7"/>
      <c r="R878">
        <v>1</v>
      </c>
      <c r="S878">
        <v>0</v>
      </c>
      <c r="T878">
        <v>2</v>
      </c>
      <c r="U878">
        <v>0</v>
      </c>
      <c r="V878">
        <v>900</v>
      </c>
      <c r="W878">
        <v>300</v>
      </c>
      <c r="X878">
        <v>122500</v>
      </c>
      <c r="Y878">
        <v>92500</v>
      </c>
      <c r="Z878" s="7">
        <v>3000000</v>
      </c>
      <c r="AA878">
        <v>2</v>
      </c>
    </row>
    <row r="879" spans="1:27" x14ac:dyDescent="0.45">
      <c r="A879">
        <v>6</v>
      </c>
      <c r="B879" s="2">
        <v>44517</v>
      </c>
      <c r="C879" s="2">
        <v>44518</v>
      </c>
      <c r="D879" s="3" t="s">
        <v>27</v>
      </c>
      <c r="E879" t="s">
        <v>157</v>
      </c>
      <c r="F879" t="s">
        <v>318</v>
      </c>
      <c r="G879">
        <v>750</v>
      </c>
      <c r="H879">
        <v>1500</v>
      </c>
      <c r="I879">
        <v>2</v>
      </c>
      <c r="J879" s="7">
        <v>1186.2</v>
      </c>
      <c r="K879" s="5">
        <v>1779300</v>
      </c>
      <c r="L879" s="4">
        <v>1179.7750000000001</v>
      </c>
      <c r="M879" s="4">
        <v>-9637.4999999999309</v>
      </c>
      <c r="N879" s="6">
        <v>347.05672750000008</v>
      </c>
      <c r="O879" s="6">
        <v>-9984.5567274999303</v>
      </c>
      <c r="P879" s="5">
        <v>1769662.5000000002</v>
      </c>
      <c r="Q879" s="7"/>
      <c r="R879">
        <v>1</v>
      </c>
      <c r="S879">
        <v>0</v>
      </c>
      <c r="T879">
        <v>2</v>
      </c>
      <c r="U879">
        <v>0</v>
      </c>
      <c r="V879">
        <v>900</v>
      </c>
      <c r="W879">
        <v>300</v>
      </c>
      <c r="X879">
        <v>122500</v>
      </c>
      <c r="Y879">
        <v>92500</v>
      </c>
      <c r="Z879" s="7">
        <v>3000000</v>
      </c>
      <c r="AA879">
        <v>2</v>
      </c>
    </row>
    <row r="880" spans="1:27" x14ac:dyDescent="0.45">
      <c r="A880">
        <v>1</v>
      </c>
      <c r="B880" s="2">
        <v>44518</v>
      </c>
      <c r="C880" s="2">
        <v>44522</v>
      </c>
      <c r="D880" s="3" t="s">
        <v>27</v>
      </c>
      <c r="E880" t="s">
        <v>99</v>
      </c>
      <c r="F880" t="s">
        <v>235</v>
      </c>
      <c r="G880">
        <v>550</v>
      </c>
      <c r="H880">
        <v>1100</v>
      </c>
      <c r="I880">
        <v>2</v>
      </c>
      <c r="J880" s="7">
        <v>1762.35</v>
      </c>
      <c r="K880" s="5">
        <v>1938585</v>
      </c>
      <c r="L880" s="4">
        <v>1776.5</v>
      </c>
      <c r="M880" s="4">
        <v>15565.0000000001</v>
      </c>
      <c r="N880" s="6">
        <v>377.14798100000007</v>
      </c>
      <c r="O880" s="6">
        <v>15187.8520190001</v>
      </c>
      <c r="P880" s="5">
        <v>1954150</v>
      </c>
      <c r="Q880" s="7"/>
      <c r="R880">
        <v>2</v>
      </c>
      <c r="S880">
        <v>1</v>
      </c>
      <c r="T880">
        <v>1</v>
      </c>
      <c r="U880">
        <v>0</v>
      </c>
      <c r="V880">
        <v>900</v>
      </c>
      <c r="W880">
        <v>300</v>
      </c>
      <c r="X880">
        <v>123000</v>
      </c>
      <c r="Y880">
        <v>92500</v>
      </c>
      <c r="Z880" s="7">
        <v>3000000</v>
      </c>
      <c r="AA880">
        <v>2</v>
      </c>
    </row>
    <row r="881" spans="1:27" x14ac:dyDescent="0.45">
      <c r="A881">
        <v>1</v>
      </c>
      <c r="B881" s="2">
        <v>44522</v>
      </c>
      <c r="C881" s="2">
        <v>44523</v>
      </c>
      <c r="D881" s="3" t="s">
        <v>27</v>
      </c>
      <c r="E881" t="s">
        <v>104</v>
      </c>
      <c r="F881" t="s">
        <v>222</v>
      </c>
      <c r="G881">
        <v>3100</v>
      </c>
      <c r="H881">
        <v>6200</v>
      </c>
      <c r="I881">
        <v>2</v>
      </c>
      <c r="J881" s="7">
        <v>321.60000000000002</v>
      </c>
      <c r="K881" s="5">
        <v>1993920.0000000002</v>
      </c>
      <c r="L881" s="4">
        <v>349.05</v>
      </c>
      <c r="M881" s="4">
        <v>170189.99999999994</v>
      </c>
      <c r="N881" s="6">
        <v>405.77693799999997</v>
      </c>
      <c r="O881" s="6">
        <v>169784.22306199995</v>
      </c>
      <c r="P881" s="5">
        <v>2164110</v>
      </c>
      <c r="Q881" s="7"/>
      <c r="R881">
        <v>1</v>
      </c>
      <c r="S881">
        <v>0</v>
      </c>
      <c r="T881">
        <v>1</v>
      </c>
      <c r="U881">
        <v>0</v>
      </c>
      <c r="V881">
        <v>900</v>
      </c>
      <c r="W881">
        <v>300</v>
      </c>
      <c r="X881">
        <v>123000</v>
      </c>
      <c r="Y881">
        <v>92500</v>
      </c>
      <c r="Z881" s="7">
        <v>3000000</v>
      </c>
      <c r="AA881">
        <v>2</v>
      </c>
    </row>
    <row r="882" spans="1:27" x14ac:dyDescent="0.45">
      <c r="A882">
        <v>1</v>
      </c>
      <c r="B882" s="2">
        <v>44523</v>
      </c>
      <c r="C882" s="2">
        <v>44524</v>
      </c>
      <c r="D882" s="3" t="s">
        <v>27</v>
      </c>
      <c r="E882" t="s">
        <v>47</v>
      </c>
      <c r="F882" t="s">
        <v>319</v>
      </c>
      <c r="G882">
        <v>10500</v>
      </c>
      <c r="H882">
        <v>31500</v>
      </c>
      <c r="I882">
        <v>3</v>
      </c>
      <c r="J882" s="7">
        <v>63.15</v>
      </c>
      <c r="K882" s="5">
        <v>1989225</v>
      </c>
      <c r="L882" s="4">
        <v>63.75</v>
      </c>
      <c r="M882" s="4">
        <v>18900.000000000044</v>
      </c>
      <c r="N882" s="6">
        <v>386.13180999999997</v>
      </c>
      <c r="O882" s="6">
        <v>18513.868190000045</v>
      </c>
      <c r="P882" s="5">
        <v>2008125</v>
      </c>
      <c r="Q882" s="7"/>
      <c r="R882">
        <v>1</v>
      </c>
      <c r="S882">
        <v>0</v>
      </c>
      <c r="T882">
        <v>1</v>
      </c>
      <c r="U882">
        <v>0</v>
      </c>
      <c r="V882">
        <v>900</v>
      </c>
      <c r="W882">
        <v>300</v>
      </c>
      <c r="X882">
        <v>123000</v>
      </c>
      <c r="Y882">
        <v>92500</v>
      </c>
      <c r="Z882" s="7">
        <v>3000000</v>
      </c>
      <c r="AA882">
        <v>2</v>
      </c>
    </row>
    <row r="883" spans="1:27" x14ac:dyDescent="0.45">
      <c r="A883">
        <v>2</v>
      </c>
      <c r="B883" s="2">
        <v>44523</v>
      </c>
      <c r="C883" s="2">
        <v>44524</v>
      </c>
      <c r="D883" s="3" t="s">
        <v>27</v>
      </c>
      <c r="E883" t="s">
        <v>197</v>
      </c>
      <c r="F883" t="s">
        <v>378</v>
      </c>
      <c r="G883">
        <v>1300</v>
      </c>
      <c r="H883">
        <v>3900</v>
      </c>
      <c r="I883">
        <v>3</v>
      </c>
      <c r="J883" s="7">
        <v>473.95</v>
      </c>
      <c r="K883" s="5">
        <v>1848405</v>
      </c>
      <c r="L883" s="4">
        <v>506.2</v>
      </c>
      <c r="M883" s="4">
        <v>125775</v>
      </c>
      <c r="N883" s="6">
        <v>375.621691</v>
      </c>
      <c r="O883" s="6">
        <v>125399.37830900001</v>
      </c>
      <c r="P883" s="5">
        <v>1974180</v>
      </c>
      <c r="Q883" s="7"/>
      <c r="R883">
        <v>1</v>
      </c>
      <c r="S883">
        <v>0</v>
      </c>
      <c r="T883">
        <v>1</v>
      </c>
      <c r="U883">
        <v>0</v>
      </c>
      <c r="V883">
        <v>900</v>
      </c>
      <c r="W883">
        <v>300</v>
      </c>
      <c r="X883">
        <v>123000</v>
      </c>
      <c r="Y883">
        <v>92500</v>
      </c>
      <c r="Z883" s="7">
        <v>3000000</v>
      </c>
      <c r="AA883">
        <v>2</v>
      </c>
    </row>
    <row r="884" spans="1:27" x14ac:dyDescent="0.45">
      <c r="A884">
        <v>3</v>
      </c>
      <c r="B884" s="2">
        <v>44523</v>
      </c>
      <c r="C884" s="2">
        <v>44524</v>
      </c>
      <c r="D884" s="3" t="s">
        <v>27</v>
      </c>
      <c r="E884" t="s">
        <v>200</v>
      </c>
      <c r="F884" t="s">
        <v>369</v>
      </c>
      <c r="G884">
        <v>250</v>
      </c>
      <c r="H884">
        <v>750</v>
      </c>
      <c r="I884">
        <v>3</v>
      </c>
      <c r="J884" s="7">
        <v>2028.1</v>
      </c>
      <c r="K884" s="5">
        <v>1521075</v>
      </c>
      <c r="L884" s="4">
        <v>2037.7</v>
      </c>
      <c r="M884" s="4">
        <v>7200.0000000001019</v>
      </c>
      <c r="N884" s="6">
        <v>305.46301</v>
      </c>
      <c r="O884" s="6">
        <v>6894.5369900001015</v>
      </c>
      <c r="P884" s="5">
        <v>1528275</v>
      </c>
      <c r="Q884" s="7"/>
      <c r="R884">
        <v>1</v>
      </c>
      <c r="S884">
        <v>0</v>
      </c>
      <c r="T884">
        <v>1</v>
      </c>
      <c r="U884">
        <v>0</v>
      </c>
      <c r="V884">
        <v>900</v>
      </c>
      <c r="W884">
        <v>300</v>
      </c>
      <c r="X884">
        <v>123000</v>
      </c>
      <c r="Y884">
        <v>92500</v>
      </c>
      <c r="Z884" s="7">
        <v>3000000</v>
      </c>
      <c r="AA884">
        <v>2</v>
      </c>
    </row>
    <row r="885" spans="1:27" x14ac:dyDescent="0.45">
      <c r="A885">
        <v>4</v>
      </c>
      <c r="B885" s="2">
        <v>44523</v>
      </c>
      <c r="C885" s="2">
        <v>44524</v>
      </c>
      <c r="D885" s="3" t="s">
        <v>27</v>
      </c>
      <c r="E885" t="s">
        <v>96</v>
      </c>
      <c r="F885" t="s">
        <v>258</v>
      </c>
      <c r="G885">
        <v>1150</v>
      </c>
      <c r="H885">
        <v>3450</v>
      </c>
      <c r="I885">
        <v>3</v>
      </c>
      <c r="J885" s="7">
        <v>506.2</v>
      </c>
      <c r="K885" s="5">
        <v>1746390</v>
      </c>
      <c r="L885" s="4">
        <v>512.25</v>
      </c>
      <c r="M885" s="4">
        <v>20872.50000000004</v>
      </c>
      <c r="N885" s="6">
        <v>345.28990150000004</v>
      </c>
      <c r="O885" s="6">
        <v>20527.21009850004</v>
      </c>
      <c r="P885" s="5">
        <v>1767262.5</v>
      </c>
      <c r="Q885" s="7"/>
      <c r="R885">
        <v>1</v>
      </c>
      <c r="S885">
        <v>0</v>
      </c>
      <c r="T885">
        <v>1</v>
      </c>
      <c r="U885">
        <v>0</v>
      </c>
      <c r="V885">
        <v>900</v>
      </c>
      <c r="W885">
        <v>300</v>
      </c>
      <c r="X885">
        <v>123000</v>
      </c>
      <c r="Y885">
        <v>92500</v>
      </c>
      <c r="Z885" s="7">
        <v>3000000</v>
      </c>
      <c r="AA885">
        <v>2</v>
      </c>
    </row>
    <row r="886" spans="1:27" x14ac:dyDescent="0.45">
      <c r="A886">
        <v>5</v>
      </c>
      <c r="B886" s="2">
        <v>44523</v>
      </c>
      <c r="C886" s="2">
        <v>44524</v>
      </c>
      <c r="D886" s="3" t="s">
        <v>27</v>
      </c>
      <c r="E886" t="s">
        <v>181</v>
      </c>
      <c r="F886" t="s">
        <v>362</v>
      </c>
      <c r="G886">
        <v>475</v>
      </c>
      <c r="H886">
        <v>1425</v>
      </c>
      <c r="I886">
        <v>3</v>
      </c>
      <c r="J886" s="7">
        <v>1407.5</v>
      </c>
      <c r="K886" s="5">
        <v>2005687.5</v>
      </c>
      <c r="L886" s="4">
        <v>1409.45</v>
      </c>
      <c r="M886" s="4">
        <v>2778.7500000000646</v>
      </c>
      <c r="N886" s="6">
        <v>386.90855725</v>
      </c>
      <c r="O886" s="6">
        <v>2391.8414427500647</v>
      </c>
      <c r="P886" s="5">
        <v>2008466.25</v>
      </c>
      <c r="Q886" s="7"/>
      <c r="R886">
        <v>1</v>
      </c>
      <c r="S886">
        <v>0</v>
      </c>
      <c r="T886">
        <v>1</v>
      </c>
      <c r="U886">
        <v>0</v>
      </c>
      <c r="V886">
        <v>900</v>
      </c>
      <c r="W886">
        <v>300</v>
      </c>
      <c r="X886">
        <v>123000</v>
      </c>
      <c r="Y886">
        <v>92500</v>
      </c>
      <c r="Z886" s="7">
        <v>3000000</v>
      </c>
      <c r="AA886">
        <v>2</v>
      </c>
    </row>
    <row r="887" spans="1:27" x14ac:dyDescent="0.45">
      <c r="A887">
        <v>6</v>
      </c>
      <c r="B887" s="2">
        <v>44523</v>
      </c>
      <c r="C887" s="2">
        <v>44524</v>
      </c>
      <c r="D887" s="3" t="s">
        <v>27</v>
      </c>
      <c r="E887" t="s">
        <v>171</v>
      </c>
      <c r="F887" t="s">
        <v>349</v>
      </c>
      <c r="G887">
        <v>225</v>
      </c>
      <c r="H887">
        <v>450</v>
      </c>
      <c r="I887">
        <v>2</v>
      </c>
      <c r="J887" s="7">
        <v>3451.35</v>
      </c>
      <c r="K887" s="5">
        <v>1553107.5</v>
      </c>
      <c r="L887" s="4">
        <v>3517</v>
      </c>
      <c r="M887" s="4">
        <v>29542.50000000004</v>
      </c>
      <c r="N887" s="6">
        <v>313.66678450000006</v>
      </c>
      <c r="O887" s="6">
        <v>29228.833215500039</v>
      </c>
      <c r="P887" s="5">
        <v>1582650</v>
      </c>
      <c r="Q887" s="7"/>
      <c r="R887">
        <v>1</v>
      </c>
      <c r="S887">
        <v>0</v>
      </c>
      <c r="T887">
        <v>1</v>
      </c>
      <c r="U887">
        <v>0</v>
      </c>
      <c r="V887">
        <v>900</v>
      </c>
      <c r="W887">
        <v>300</v>
      </c>
      <c r="X887">
        <v>123000</v>
      </c>
      <c r="Y887">
        <v>92500</v>
      </c>
      <c r="Z887" s="7">
        <v>3000000</v>
      </c>
      <c r="AA887">
        <v>2</v>
      </c>
    </row>
    <row r="888" spans="1:27" x14ac:dyDescent="0.45">
      <c r="A888">
        <v>7</v>
      </c>
      <c r="B888" s="2">
        <v>44523</v>
      </c>
      <c r="C888" s="2">
        <v>44524</v>
      </c>
      <c r="D888" s="3" t="s">
        <v>27</v>
      </c>
      <c r="E888" t="s">
        <v>43</v>
      </c>
      <c r="F888" t="s">
        <v>211</v>
      </c>
      <c r="G888">
        <v>6700</v>
      </c>
      <c r="H888">
        <v>13400</v>
      </c>
      <c r="I888">
        <v>2</v>
      </c>
      <c r="J888" s="7">
        <v>142.15</v>
      </c>
      <c r="K888" s="5">
        <v>1904810</v>
      </c>
      <c r="L888" s="4">
        <v>142.4</v>
      </c>
      <c r="M888" s="4">
        <v>3350</v>
      </c>
      <c r="N888" s="6">
        <v>369.91126200000002</v>
      </c>
      <c r="O888" s="6">
        <v>2980.0887379999999</v>
      </c>
      <c r="P888" s="5">
        <v>1908160</v>
      </c>
      <c r="Q888" s="7"/>
      <c r="R888">
        <v>1</v>
      </c>
      <c r="S888">
        <v>0</v>
      </c>
      <c r="T888">
        <v>1</v>
      </c>
      <c r="U888">
        <v>0</v>
      </c>
      <c r="V888">
        <v>900</v>
      </c>
      <c r="W888">
        <v>300</v>
      </c>
      <c r="X888">
        <v>123000</v>
      </c>
      <c r="Y888">
        <v>92500</v>
      </c>
      <c r="Z888" s="7">
        <v>3000000</v>
      </c>
      <c r="AA888">
        <v>2</v>
      </c>
    </row>
    <row r="889" spans="1:27" x14ac:dyDescent="0.45">
      <c r="A889">
        <v>8</v>
      </c>
      <c r="B889" s="2">
        <v>44523</v>
      </c>
      <c r="C889" s="2">
        <v>44524</v>
      </c>
      <c r="D889" s="3" t="s">
        <v>27</v>
      </c>
      <c r="E889" t="s">
        <v>76</v>
      </c>
      <c r="F889" t="s">
        <v>326</v>
      </c>
      <c r="G889">
        <v>625</v>
      </c>
      <c r="H889">
        <v>625</v>
      </c>
      <c r="I889">
        <v>1</v>
      </c>
      <c r="J889" s="7">
        <v>2191.6999999999998</v>
      </c>
      <c r="K889" s="5">
        <v>1369812.5</v>
      </c>
      <c r="L889" s="4">
        <v>2233.1</v>
      </c>
      <c r="M889" s="4">
        <v>25875.000000000058</v>
      </c>
      <c r="N889" s="6">
        <v>282.19630000000001</v>
      </c>
      <c r="O889" s="6">
        <v>25592.803700000059</v>
      </c>
      <c r="P889" s="5">
        <v>1395687.5</v>
      </c>
      <c r="Q889" s="7"/>
      <c r="R889">
        <v>1</v>
      </c>
      <c r="S889">
        <v>0</v>
      </c>
      <c r="T889">
        <v>1</v>
      </c>
      <c r="U889">
        <v>0</v>
      </c>
      <c r="V889">
        <v>900</v>
      </c>
      <c r="W889">
        <v>300</v>
      </c>
      <c r="X889">
        <v>123000</v>
      </c>
      <c r="Y889">
        <v>92500</v>
      </c>
      <c r="Z889" s="7">
        <v>3000000</v>
      </c>
      <c r="AA889">
        <v>2</v>
      </c>
    </row>
    <row r="890" spans="1:27" x14ac:dyDescent="0.45">
      <c r="A890">
        <v>9</v>
      </c>
      <c r="B890" s="2">
        <v>44523</v>
      </c>
      <c r="C890" s="2">
        <v>44524</v>
      </c>
      <c r="D890" s="3" t="s">
        <v>27</v>
      </c>
      <c r="E890" t="s">
        <v>77</v>
      </c>
      <c r="F890" t="s">
        <v>281</v>
      </c>
      <c r="G890">
        <v>6750</v>
      </c>
      <c r="H890">
        <v>6750</v>
      </c>
      <c r="I890">
        <v>1</v>
      </c>
      <c r="J890" s="7">
        <v>232.95</v>
      </c>
      <c r="K890" s="5">
        <v>1572412.5</v>
      </c>
      <c r="L890" s="4">
        <v>242.65</v>
      </c>
      <c r="M890" s="4">
        <v>65475.000000000116</v>
      </c>
      <c r="N890" s="6">
        <v>321.41038000000003</v>
      </c>
      <c r="O890" s="6">
        <v>65153.589620000115</v>
      </c>
      <c r="P890" s="5">
        <v>1637887.5</v>
      </c>
      <c r="Q890" s="7"/>
      <c r="R890">
        <v>1</v>
      </c>
      <c r="S890">
        <v>0</v>
      </c>
      <c r="T890">
        <v>1</v>
      </c>
      <c r="U890">
        <v>0</v>
      </c>
      <c r="V890">
        <v>900</v>
      </c>
      <c r="W890">
        <v>300</v>
      </c>
      <c r="X890">
        <v>123000</v>
      </c>
      <c r="Y890">
        <v>92500</v>
      </c>
      <c r="Z890" s="7">
        <v>3000000</v>
      </c>
      <c r="AA890">
        <v>2</v>
      </c>
    </row>
    <row r="891" spans="1:27" x14ac:dyDescent="0.45">
      <c r="A891">
        <v>10</v>
      </c>
      <c r="B891" s="2">
        <v>44523</v>
      </c>
      <c r="C891" s="2">
        <v>44524</v>
      </c>
      <c r="D891" s="3" t="s">
        <v>27</v>
      </c>
      <c r="E891" t="s">
        <v>111</v>
      </c>
      <c r="F891" t="s">
        <v>247</v>
      </c>
      <c r="G891">
        <v>1500</v>
      </c>
      <c r="H891">
        <v>3000</v>
      </c>
      <c r="I891">
        <v>2</v>
      </c>
      <c r="J891" s="7">
        <v>527.85</v>
      </c>
      <c r="K891" s="5">
        <v>1583550</v>
      </c>
      <c r="L891" s="4">
        <v>538.9</v>
      </c>
      <c r="M891" s="4">
        <v>33149.999999999862</v>
      </c>
      <c r="N891" s="6">
        <v>319.26714999999996</v>
      </c>
      <c r="O891" s="6">
        <v>32830.732849999862</v>
      </c>
      <c r="P891" s="5">
        <v>1616700</v>
      </c>
      <c r="Q891" s="7"/>
      <c r="R891">
        <v>1</v>
      </c>
      <c r="S891">
        <v>0</v>
      </c>
      <c r="T891">
        <v>1</v>
      </c>
      <c r="U891">
        <v>0</v>
      </c>
      <c r="V891">
        <v>900</v>
      </c>
      <c r="W891">
        <v>300</v>
      </c>
      <c r="X891">
        <v>123000</v>
      </c>
      <c r="Y891">
        <v>92500</v>
      </c>
      <c r="Z891" s="7">
        <v>3000000</v>
      </c>
      <c r="AA891">
        <v>2</v>
      </c>
    </row>
    <row r="892" spans="1:27" x14ac:dyDescent="0.45">
      <c r="A892">
        <v>1</v>
      </c>
      <c r="B892" s="2">
        <v>44524</v>
      </c>
      <c r="C892" s="2">
        <v>44525</v>
      </c>
      <c r="D892" s="3" t="s">
        <v>27</v>
      </c>
      <c r="E892" t="s">
        <v>98</v>
      </c>
      <c r="F892" t="s">
        <v>294</v>
      </c>
      <c r="G892">
        <v>1250</v>
      </c>
      <c r="H892">
        <v>2500</v>
      </c>
      <c r="I892">
        <v>2</v>
      </c>
      <c r="J892" s="7">
        <v>766.9</v>
      </c>
      <c r="K892" s="5">
        <v>1917250</v>
      </c>
      <c r="L892" s="4">
        <v>765.7</v>
      </c>
      <c r="M892" s="4">
        <v>-2999.9999999998295</v>
      </c>
      <c r="N892" s="6">
        <v>371.22490000000005</v>
      </c>
      <c r="O892" s="6">
        <v>-3371.2248999998296</v>
      </c>
      <c r="P892" s="5">
        <v>1914250</v>
      </c>
      <c r="Q892" s="7"/>
      <c r="R892">
        <v>1</v>
      </c>
      <c r="S892">
        <v>0</v>
      </c>
      <c r="T892">
        <v>1</v>
      </c>
      <c r="U892">
        <v>0</v>
      </c>
      <c r="V892">
        <v>900</v>
      </c>
      <c r="W892">
        <v>300</v>
      </c>
      <c r="X892">
        <v>123000</v>
      </c>
      <c r="Y892">
        <v>92500</v>
      </c>
      <c r="Z892" s="7">
        <v>3000000</v>
      </c>
      <c r="AA892">
        <v>2</v>
      </c>
    </row>
    <row r="893" spans="1:27" x14ac:dyDescent="0.45">
      <c r="A893">
        <v>2</v>
      </c>
      <c r="B893" s="2">
        <v>44524</v>
      </c>
      <c r="C893" s="2">
        <v>44525</v>
      </c>
      <c r="D893" s="3" t="s">
        <v>27</v>
      </c>
      <c r="E893" t="s">
        <v>198</v>
      </c>
      <c r="F893" t="s">
        <v>379</v>
      </c>
      <c r="G893">
        <v>1500</v>
      </c>
      <c r="H893">
        <v>4500</v>
      </c>
      <c r="I893">
        <v>3</v>
      </c>
      <c r="J893" s="7">
        <v>387</v>
      </c>
      <c r="K893" s="5">
        <v>1741500</v>
      </c>
      <c r="L893" s="4">
        <v>382.2</v>
      </c>
      <c r="M893" s="4">
        <v>-21600.000000000051</v>
      </c>
      <c r="N893" s="6">
        <v>339.17044000000004</v>
      </c>
      <c r="O893" s="6">
        <v>-21939.170440000053</v>
      </c>
      <c r="P893" s="5">
        <v>1719900</v>
      </c>
      <c r="Q893" s="7"/>
      <c r="R893">
        <v>1</v>
      </c>
      <c r="S893">
        <v>0</v>
      </c>
      <c r="T893">
        <v>1</v>
      </c>
      <c r="U893">
        <v>0</v>
      </c>
      <c r="V893">
        <v>900</v>
      </c>
      <c r="W893">
        <v>300</v>
      </c>
      <c r="X893">
        <v>123000</v>
      </c>
      <c r="Y893">
        <v>92500</v>
      </c>
      <c r="Z893" s="7">
        <v>3000000</v>
      </c>
      <c r="AA893">
        <v>2</v>
      </c>
    </row>
    <row r="894" spans="1:27" x14ac:dyDescent="0.45">
      <c r="A894">
        <v>3</v>
      </c>
      <c r="B894" s="2">
        <v>44524</v>
      </c>
      <c r="C894" s="2">
        <v>44525</v>
      </c>
      <c r="D894" s="3" t="s">
        <v>27</v>
      </c>
      <c r="E894" t="s">
        <v>158</v>
      </c>
      <c r="F894" t="s">
        <v>336</v>
      </c>
      <c r="G894">
        <v>425</v>
      </c>
      <c r="H894">
        <v>1275</v>
      </c>
      <c r="I894">
        <v>3</v>
      </c>
      <c r="J894" s="7">
        <v>1519.7</v>
      </c>
      <c r="K894" s="5">
        <v>1937617.5</v>
      </c>
      <c r="L894" s="4">
        <v>1481.45</v>
      </c>
      <c r="M894" s="4">
        <v>-48768.75</v>
      </c>
      <c r="N894" s="6">
        <v>368.96829475000004</v>
      </c>
      <c r="O894" s="6">
        <v>-49137.718294749997</v>
      </c>
      <c r="P894" s="5">
        <v>1888848.75</v>
      </c>
      <c r="Q894" s="7"/>
      <c r="R894">
        <v>2</v>
      </c>
      <c r="S894">
        <v>1</v>
      </c>
      <c r="T894">
        <v>2</v>
      </c>
      <c r="U894">
        <v>0</v>
      </c>
      <c r="V894">
        <v>900</v>
      </c>
      <c r="W894">
        <v>300</v>
      </c>
      <c r="X894">
        <v>123000</v>
      </c>
      <c r="Y894">
        <v>92500</v>
      </c>
      <c r="Z894" s="7">
        <v>3000000</v>
      </c>
      <c r="AA894">
        <v>2</v>
      </c>
    </row>
    <row r="895" spans="1:27" x14ac:dyDescent="0.45">
      <c r="A895">
        <v>4</v>
      </c>
      <c r="B895" s="2">
        <v>44524</v>
      </c>
      <c r="C895" s="2">
        <v>44525</v>
      </c>
      <c r="D895" s="3" t="s">
        <v>27</v>
      </c>
      <c r="E895" t="s">
        <v>203</v>
      </c>
      <c r="F895" t="s">
        <v>380</v>
      </c>
      <c r="G895">
        <v>900</v>
      </c>
      <c r="H895">
        <v>3600</v>
      </c>
      <c r="I895">
        <v>4</v>
      </c>
      <c r="J895" s="7">
        <v>508.85</v>
      </c>
      <c r="K895" s="5">
        <v>1831860</v>
      </c>
      <c r="L895" s="4">
        <v>505.88749999999999</v>
      </c>
      <c r="M895" s="4">
        <v>-10665.000000000124</v>
      </c>
      <c r="N895" s="6">
        <v>355.82185300000003</v>
      </c>
      <c r="O895" s="6">
        <v>-11020.821853000123</v>
      </c>
      <c r="P895" s="5">
        <v>1821195</v>
      </c>
      <c r="Q895" s="7"/>
      <c r="R895">
        <v>1</v>
      </c>
      <c r="S895">
        <v>0</v>
      </c>
      <c r="T895">
        <v>2</v>
      </c>
      <c r="U895">
        <v>0</v>
      </c>
      <c r="V895">
        <v>900</v>
      </c>
      <c r="W895">
        <v>300</v>
      </c>
      <c r="X895">
        <v>123000</v>
      </c>
      <c r="Y895">
        <v>92500</v>
      </c>
      <c r="Z895" s="7">
        <v>3000000</v>
      </c>
      <c r="AA895">
        <v>2</v>
      </c>
    </row>
    <row r="896" spans="1:27" x14ac:dyDescent="0.45">
      <c r="A896">
        <v>5</v>
      </c>
      <c r="B896" s="2">
        <v>44524</v>
      </c>
      <c r="C896" s="2">
        <v>44525</v>
      </c>
      <c r="D896" s="3" t="s">
        <v>27</v>
      </c>
      <c r="E896" t="s">
        <v>129</v>
      </c>
      <c r="F896" t="s">
        <v>293</v>
      </c>
      <c r="G896">
        <v>7700</v>
      </c>
      <c r="H896">
        <v>15400</v>
      </c>
      <c r="I896">
        <v>2</v>
      </c>
      <c r="J896" s="7">
        <v>154.80000000000001</v>
      </c>
      <c r="K896" s="5">
        <v>2383920</v>
      </c>
      <c r="L896" s="4">
        <v>153.55000000000001</v>
      </c>
      <c r="M896" s="4">
        <v>-19250</v>
      </c>
      <c r="N896" s="6">
        <v>448.16071399999998</v>
      </c>
      <c r="O896" s="6">
        <v>-19698.160714000001</v>
      </c>
      <c r="P896" s="5">
        <v>2364670</v>
      </c>
      <c r="Q896" s="7"/>
      <c r="R896">
        <v>2</v>
      </c>
      <c r="S896">
        <v>2</v>
      </c>
      <c r="T896">
        <v>2</v>
      </c>
      <c r="U896">
        <v>0</v>
      </c>
      <c r="V896">
        <v>900</v>
      </c>
      <c r="W896">
        <v>300</v>
      </c>
      <c r="X896">
        <v>123000</v>
      </c>
      <c r="Y896">
        <v>92500</v>
      </c>
      <c r="Z896" s="7">
        <v>3000000</v>
      </c>
      <c r="AA896">
        <v>2</v>
      </c>
    </row>
    <row r="897" spans="1:27" x14ac:dyDescent="0.45">
      <c r="A897">
        <v>6</v>
      </c>
      <c r="B897" s="2">
        <v>44524</v>
      </c>
      <c r="C897" s="2">
        <v>44525</v>
      </c>
      <c r="D897" s="3" t="s">
        <v>27</v>
      </c>
      <c r="E897" t="s">
        <v>111</v>
      </c>
      <c r="F897" t="s">
        <v>247</v>
      </c>
      <c r="G897">
        <v>1500</v>
      </c>
      <c r="H897">
        <v>3000</v>
      </c>
      <c r="I897">
        <v>2</v>
      </c>
      <c r="J897" s="7">
        <v>548.47500000000002</v>
      </c>
      <c r="K897" s="5">
        <v>1645425</v>
      </c>
      <c r="L897" s="4">
        <v>558.04999999999995</v>
      </c>
      <c r="M897" s="4">
        <v>28724.999999999796</v>
      </c>
      <c r="N897" s="6">
        <v>329.185045</v>
      </c>
      <c r="O897" s="6">
        <v>28395.814954999798</v>
      </c>
      <c r="P897" s="5">
        <v>1674149.9999999998</v>
      </c>
      <c r="Q897" s="7"/>
      <c r="R897">
        <v>1</v>
      </c>
      <c r="S897">
        <v>0</v>
      </c>
      <c r="T897">
        <v>1</v>
      </c>
      <c r="U897">
        <v>0</v>
      </c>
      <c r="V897">
        <v>900</v>
      </c>
      <c r="W897">
        <v>300</v>
      </c>
      <c r="X897">
        <v>123000</v>
      </c>
      <c r="Y897">
        <v>92500</v>
      </c>
      <c r="Z897" s="7">
        <v>3000000</v>
      </c>
      <c r="AA897">
        <v>2</v>
      </c>
    </row>
    <row r="898" spans="1:27" x14ac:dyDescent="0.45">
      <c r="A898">
        <v>7</v>
      </c>
      <c r="B898" s="2">
        <v>44524</v>
      </c>
      <c r="C898" s="2">
        <v>44525</v>
      </c>
      <c r="D898" s="3" t="s">
        <v>27</v>
      </c>
      <c r="E898" t="s">
        <v>41</v>
      </c>
      <c r="F898" t="s">
        <v>249</v>
      </c>
      <c r="G898">
        <v>3000</v>
      </c>
      <c r="H898">
        <v>6000</v>
      </c>
      <c r="I898">
        <v>2</v>
      </c>
      <c r="J898" s="7">
        <v>337.4</v>
      </c>
      <c r="K898" s="5">
        <v>2024399.9999999998</v>
      </c>
      <c r="L898" s="4">
        <v>333.32499999999999</v>
      </c>
      <c r="M898" s="4">
        <v>-24449.999999999931</v>
      </c>
      <c r="N898" s="6">
        <v>386.68201000000005</v>
      </c>
      <c r="O898" s="6">
        <v>-24836.682009999931</v>
      </c>
      <c r="P898" s="5">
        <v>1999950</v>
      </c>
      <c r="Q898" s="7"/>
      <c r="R898">
        <v>2</v>
      </c>
      <c r="S898">
        <v>1</v>
      </c>
      <c r="T898">
        <v>2</v>
      </c>
      <c r="U898">
        <v>0</v>
      </c>
      <c r="V898">
        <v>900</v>
      </c>
      <c r="W898">
        <v>300</v>
      </c>
      <c r="X898">
        <v>123000</v>
      </c>
      <c r="Y898">
        <v>92500</v>
      </c>
      <c r="Z898" s="7">
        <v>3000000</v>
      </c>
      <c r="AA898">
        <v>2</v>
      </c>
    </row>
    <row r="899" spans="1:27" x14ac:dyDescent="0.45">
      <c r="A899">
        <v>1</v>
      </c>
      <c r="B899" s="2">
        <v>44525</v>
      </c>
      <c r="C899" s="2">
        <v>44526</v>
      </c>
      <c r="D899" s="3" t="s">
        <v>27</v>
      </c>
      <c r="E899" t="s">
        <v>198</v>
      </c>
      <c r="F899" t="s">
        <v>379</v>
      </c>
      <c r="G899">
        <v>1500</v>
      </c>
      <c r="H899">
        <v>4500</v>
      </c>
      <c r="I899">
        <v>3</v>
      </c>
      <c r="J899" s="7">
        <v>397.9</v>
      </c>
      <c r="K899" s="5">
        <v>1790550</v>
      </c>
      <c r="L899" s="4">
        <v>394.05</v>
      </c>
      <c r="M899" s="4">
        <v>-17324.999999999847</v>
      </c>
      <c r="N899" s="6">
        <v>348.002365</v>
      </c>
      <c r="O899" s="6">
        <v>-17673.002364999847</v>
      </c>
      <c r="P899" s="5">
        <v>1773225</v>
      </c>
      <c r="Q899" s="7"/>
      <c r="R899">
        <v>1</v>
      </c>
      <c r="S899">
        <v>0</v>
      </c>
      <c r="T899">
        <v>2</v>
      </c>
      <c r="U899">
        <v>0</v>
      </c>
      <c r="V899">
        <v>900</v>
      </c>
      <c r="W899">
        <v>300</v>
      </c>
      <c r="X899">
        <v>123000</v>
      </c>
      <c r="Y899">
        <v>92500</v>
      </c>
      <c r="Z899" s="7">
        <v>3000000</v>
      </c>
      <c r="AA899">
        <v>2</v>
      </c>
    </row>
    <row r="900" spans="1:27" x14ac:dyDescent="0.45">
      <c r="A900">
        <v>2</v>
      </c>
      <c r="B900" s="2">
        <v>44525</v>
      </c>
      <c r="C900" s="2">
        <v>44526</v>
      </c>
      <c r="D900" s="3" t="s">
        <v>27</v>
      </c>
      <c r="E900" t="s">
        <v>193</v>
      </c>
      <c r="F900" t="s">
        <v>374</v>
      </c>
      <c r="G900">
        <v>2300</v>
      </c>
      <c r="H900">
        <v>6900</v>
      </c>
      <c r="I900">
        <v>3</v>
      </c>
      <c r="J900" s="7">
        <v>295.39999999999998</v>
      </c>
      <c r="K900" s="5">
        <v>2038259.9999999998</v>
      </c>
      <c r="L900" s="4">
        <v>278.85000000000002</v>
      </c>
      <c r="M900" s="4">
        <v>-114194.99999999968</v>
      </c>
      <c r="N900" s="6">
        <v>377.84489500000007</v>
      </c>
      <c r="O900" s="6">
        <v>-114572.84489499968</v>
      </c>
      <c r="P900" s="5">
        <v>1924065.0000000002</v>
      </c>
      <c r="Q900" s="7"/>
      <c r="R900">
        <v>1</v>
      </c>
      <c r="S900">
        <v>0</v>
      </c>
      <c r="T900">
        <v>2</v>
      </c>
      <c r="U900">
        <v>0</v>
      </c>
      <c r="V900">
        <v>900</v>
      </c>
      <c r="W900">
        <v>300</v>
      </c>
      <c r="X900">
        <v>123000</v>
      </c>
      <c r="Y900">
        <v>92500</v>
      </c>
      <c r="Z900" s="7">
        <v>3000000</v>
      </c>
      <c r="AA900">
        <v>2</v>
      </c>
    </row>
    <row r="901" spans="1:27" x14ac:dyDescent="0.45">
      <c r="A901">
        <v>3</v>
      </c>
      <c r="B901" s="2">
        <v>44525</v>
      </c>
      <c r="C901" s="2">
        <v>44526</v>
      </c>
      <c r="D901" s="3" t="s">
        <v>27</v>
      </c>
      <c r="E901" t="s">
        <v>203</v>
      </c>
      <c r="F901" t="s">
        <v>380</v>
      </c>
      <c r="G901">
        <v>900</v>
      </c>
      <c r="H901">
        <v>3600</v>
      </c>
      <c r="I901">
        <v>4</v>
      </c>
      <c r="J901" s="7">
        <v>527.25</v>
      </c>
      <c r="K901" s="5">
        <v>1898100</v>
      </c>
      <c r="L901" s="4">
        <v>533.15</v>
      </c>
      <c r="M901" s="4">
        <v>21239.99999999992</v>
      </c>
      <c r="N901" s="6">
        <v>371.00502399999999</v>
      </c>
      <c r="O901" s="6">
        <v>20868.994975999922</v>
      </c>
      <c r="P901" s="5">
        <v>1919340</v>
      </c>
      <c r="Q901" s="7"/>
      <c r="R901">
        <v>2</v>
      </c>
      <c r="S901">
        <v>2</v>
      </c>
      <c r="T901">
        <v>1</v>
      </c>
      <c r="U901">
        <v>0</v>
      </c>
      <c r="V901">
        <v>900</v>
      </c>
      <c r="W901">
        <v>300</v>
      </c>
      <c r="X901">
        <v>123000</v>
      </c>
      <c r="Y901">
        <v>92500</v>
      </c>
      <c r="Z901" s="7">
        <v>3000000</v>
      </c>
      <c r="AA901">
        <v>2</v>
      </c>
    </row>
    <row r="902" spans="1:27" x14ac:dyDescent="0.45">
      <c r="A902">
        <v>4</v>
      </c>
      <c r="B902" s="2">
        <v>44525</v>
      </c>
      <c r="C902" s="2">
        <v>44526</v>
      </c>
      <c r="D902" s="3" t="s">
        <v>27</v>
      </c>
      <c r="E902" t="s">
        <v>40</v>
      </c>
      <c r="F902" t="s">
        <v>278</v>
      </c>
      <c r="G902">
        <v>250</v>
      </c>
      <c r="H902">
        <v>750</v>
      </c>
      <c r="I902">
        <v>3</v>
      </c>
      <c r="J902" s="7">
        <v>2480.9</v>
      </c>
      <c r="K902" s="5">
        <v>1860675</v>
      </c>
      <c r="L902" s="4">
        <v>2463.85</v>
      </c>
      <c r="M902" s="4">
        <v>-12787.500000000136</v>
      </c>
      <c r="N902" s="6">
        <v>360.43288750000005</v>
      </c>
      <c r="O902" s="6">
        <v>-13147.932887500136</v>
      </c>
      <c r="P902" s="5">
        <v>1847887.5</v>
      </c>
      <c r="Q902" s="7"/>
      <c r="R902">
        <v>1</v>
      </c>
      <c r="S902">
        <v>0</v>
      </c>
      <c r="T902">
        <v>1</v>
      </c>
      <c r="U902">
        <v>0</v>
      </c>
      <c r="V902">
        <v>900</v>
      </c>
      <c r="W902">
        <v>300</v>
      </c>
      <c r="X902">
        <v>123000</v>
      </c>
      <c r="Y902">
        <v>92500</v>
      </c>
      <c r="Z902" s="7">
        <v>3000000</v>
      </c>
      <c r="AA902">
        <v>2</v>
      </c>
    </row>
    <row r="903" spans="1:27" x14ac:dyDescent="0.45">
      <c r="A903">
        <v>5</v>
      </c>
      <c r="B903" s="2">
        <v>44525</v>
      </c>
      <c r="C903" s="2">
        <v>44526</v>
      </c>
      <c r="D903" s="3" t="s">
        <v>27</v>
      </c>
      <c r="E903" t="s">
        <v>54</v>
      </c>
      <c r="F903" t="s">
        <v>261</v>
      </c>
      <c r="G903">
        <v>250</v>
      </c>
      <c r="H903">
        <v>500</v>
      </c>
      <c r="I903">
        <v>2</v>
      </c>
      <c r="J903" s="7">
        <v>2988.55</v>
      </c>
      <c r="K903" s="5">
        <v>1494275</v>
      </c>
      <c r="L903" s="4">
        <v>3018.5</v>
      </c>
      <c r="M903" s="4">
        <v>14974.999999999909</v>
      </c>
      <c r="N903" s="6">
        <v>301.89721500000002</v>
      </c>
      <c r="O903" s="6">
        <v>14673.102784999908</v>
      </c>
      <c r="P903" s="5">
        <v>1509250</v>
      </c>
      <c r="Q903" s="7"/>
      <c r="R903">
        <v>1</v>
      </c>
      <c r="S903">
        <v>0</v>
      </c>
      <c r="T903">
        <v>2</v>
      </c>
      <c r="U903">
        <v>0</v>
      </c>
      <c r="V903">
        <v>900</v>
      </c>
      <c r="W903">
        <v>300</v>
      </c>
      <c r="X903">
        <v>123000</v>
      </c>
      <c r="Y903">
        <v>92500</v>
      </c>
      <c r="Z903" s="7">
        <v>3000000</v>
      </c>
      <c r="AA903">
        <v>2</v>
      </c>
    </row>
    <row r="904" spans="1:27" x14ac:dyDescent="0.45">
      <c r="A904">
        <v>6</v>
      </c>
      <c r="B904" s="2">
        <v>44525</v>
      </c>
      <c r="C904" s="2">
        <v>44526</v>
      </c>
      <c r="D904" s="3" t="s">
        <v>27</v>
      </c>
      <c r="E904" t="s">
        <v>104</v>
      </c>
      <c r="F904" t="s">
        <v>222</v>
      </c>
      <c r="G904">
        <v>3100</v>
      </c>
      <c r="H904">
        <v>6200</v>
      </c>
      <c r="I904">
        <v>2</v>
      </c>
      <c r="J904" s="7">
        <v>356.15</v>
      </c>
      <c r="K904" s="5">
        <v>2208130</v>
      </c>
      <c r="L904" s="4">
        <v>361.35</v>
      </c>
      <c r="M904" s="4">
        <v>32240.000000000284</v>
      </c>
      <c r="N904" s="6">
        <v>424.8327000000001</v>
      </c>
      <c r="O904" s="6">
        <v>31815.167300000285</v>
      </c>
      <c r="P904" s="5">
        <v>2240370</v>
      </c>
      <c r="Q904" s="7"/>
      <c r="R904">
        <v>1</v>
      </c>
      <c r="S904">
        <v>0</v>
      </c>
      <c r="T904">
        <v>1</v>
      </c>
      <c r="U904">
        <v>0</v>
      </c>
      <c r="V904">
        <v>900</v>
      </c>
      <c r="W904">
        <v>300</v>
      </c>
      <c r="X904">
        <v>123000</v>
      </c>
      <c r="Y904">
        <v>92500</v>
      </c>
      <c r="Z904" s="7">
        <v>3000000</v>
      </c>
      <c r="AA904">
        <v>2</v>
      </c>
    </row>
    <row r="905" spans="1:27" x14ac:dyDescent="0.45">
      <c r="A905">
        <v>1</v>
      </c>
      <c r="B905" s="2">
        <v>44531</v>
      </c>
      <c r="C905" s="2">
        <v>44532</v>
      </c>
      <c r="D905" s="3" t="s">
        <v>27</v>
      </c>
      <c r="E905" t="s">
        <v>198</v>
      </c>
      <c r="F905" t="s">
        <v>379</v>
      </c>
      <c r="G905">
        <v>1500</v>
      </c>
      <c r="H905">
        <v>4500</v>
      </c>
      <c r="I905">
        <v>3</v>
      </c>
      <c r="J905" s="7">
        <v>394.55</v>
      </c>
      <c r="K905" s="5">
        <v>1775475</v>
      </c>
      <c r="L905" s="4">
        <v>395.85</v>
      </c>
      <c r="M905" s="4">
        <v>5850.0000000000509</v>
      </c>
      <c r="N905" s="6">
        <v>348.33928000000003</v>
      </c>
      <c r="O905" s="6">
        <v>5501.6607200000508</v>
      </c>
      <c r="P905" s="5">
        <v>1781325</v>
      </c>
      <c r="Q905" s="7"/>
      <c r="R905">
        <v>1</v>
      </c>
      <c r="S905">
        <v>0</v>
      </c>
      <c r="T905">
        <v>1</v>
      </c>
      <c r="U905">
        <v>0</v>
      </c>
      <c r="V905">
        <v>900</v>
      </c>
      <c r="W905">
        <v>300</v>
      </c>
      <c r="X905">
        <v>123000</v>
      </c>
      <c r="Y905">
        <v>92500</v>
      </c>
      <c r="Z905" s="7">
        <v>3000000</v>
      </c>
      <c r="AA905">
        <v>2</v>
      </c>
    </row>
    <row r="906" spans="1:27" x14ac:dyDescent="0.45">
      <c r="A906">
        <v>2</v>
      </c>
      <c r="B906" s="2">
        <v>44531</v>
      </c>
      <c r="C906" s="2">
        <v>44532</v>
      </c>
      <c r="D906" s="3" t="s">
        <v>27</v>
      </c>
      <c r="E906" t="s">
        <v>58</v>
      </c>
      <c r="F906" t="s">
        <v>270</v>
      </c>
      <c r="G906">
        <v>900</v>
      </c>
      <c r="H906">
        <v>1800</v>
      </c>
      <c r="I906">
        <v>2</v>
      </c>
      <c r="J906" s="7">
        <v>932.95</v>
      </c>
      <c r="K906" s="5">
        <v>1679310</v>
      </c>
      <c r="L906" s="4">
        <v>932</v>
      </c>
      <c r="M906" s="4">
        <v>-1710.0000000000819</v>
      </c>
      <c r="N906" s="6">
        <v>331.12618600000008</v>
      </c>
      <c r="O906" s="6">
        <v>-2041.1261860000818</v>
      </c>
      <c r="P906" s="5">
        <v>1677600</v>
      </c>
      <c r="Q906" s="7"/>
      <c r="R906">
        <v>1</v>
      </c>
      <c r="S906">
        <v>0</v>
      </c>
      <c r="T906">
        <v>1</v>
      </c>
      <c r="U906">
        <v>0</v>
      </c>
      <c r="V906">
        <v>900</v>
      </c>
      <c r="W906">
        <v>300</v>
      </c>
      <c r="X906">
        <v>123000</v>
      </c>
      <c r="Y906">
        <v>92500</v>
      </c>
      <c r="Z906" s="7">
        <v>3000000</v>
      </c>
      <c r="AA906">
        <v>2</v>
      </c>
    </row>
    <row r="907" spans="1:27" x14ac:dyDescent="0.45">
      <c r="A907">
        <v>3</v>
      </c>
      <c r="B907" s="2">
        <v>44531</v>
      </c>
      <c r="C907" s="2">
        <v>44532</v>
      </c>
      <c r="D907" s="3" t="s">
        <v>27</v>
      </c>
      <c r="E907" t="s">
        <v>170</v>
      </c>
      <c r="F907" t="s">
        <v>348</v>
      </c>
      <c r="G907">
        <v>325</v>
      </c>
      <c r="H907">
        <v>650</v>
      </c>
      <c r="I907">
        <v>2</v>
      </c>
      <c r="J907" s="7">
        <v>3011.95</v>
      </c>
      <c r="K907" s="5">
        <v>1957767.4999999998</v>
      </c>
      <c r="L907" s="4">
        <v>3007.45</v>
      </c>
      <c r="M907" s="4">
        <v>-2925</v>
      </c>
      <c r="N907" s="6">
        <v>378.08980599999995</v>
      </c>
      <c r="O907" s="6">
        <v>-3303.089806</v>
      </c>
      <c r="P907" s="5">
        <v>1954842.4999999998</v>
      </c>
      <c r="Q907" s="7"/>
      <c r="R907">
        <v>1</v>
      </c>
      <c r="S907">
        <v>0</v>
      </c>
      <c r="T907">
        <v>2</v>
      </c>
      <c r="U907">
        <v>0</v>
      </c>
      <c r="V907">
        <v>900</v>
      </c>
      <c r="W907">
        <v>300</v>
      </c>
      <c r="X907">
        <v>123000</v>
      </c>
      <c r="Y907">
        <v>92500</v>
      </c>
      <c r="Z907" s="7">
        <v>3000000</v>
      </c>
      <c r="AA907">
        <v>2</v>
      </c>
    </row>
    <row r="908" spans="1:27" x14ac:dyDescent="0.45">
      <c r="A908">
        <v>1</v>
      </c>
      <c r="B908" s="2">
        <v>44532</v>
      </c>
      <c r="C908" s="2">
        <v>44533</v>
      </c>
      <c r="D908" s="3" t="s">
        <v>27</v>
      </c>
      <c r="E908" t="s">
        <v>71</v>
      </c>
      <c r="F908" t="s">
        <v>209</v>
      </c>
      <c r="G908">
        <v>22500</v>
      </c>
      <c r="H908">
        <v>45000</v>
      </c>
      <c r="I908">
        <v>2</v>
      </c>
      <c r="J908" s="7">
        <v>40.85</v>
      </c>
      <c r="K908" s="5">
        <v>1838250</v>
      </c>
      <c r="L908" s="4">
        <v>41.3</v>
      </c>
      <c r="M908" s="4">
        <v>20249.999999999807</v>
      </c>
      <c r="N908" s="6">
        <v>360.75504999999998</v>
      </c>
      <c r="O908" s="6">
        <v>19889.244949999807</v>
      </c>
      <c r="P908" s="5">
        <v>1858499.9999999998</v>
      </c>
      <c r="Q908" s="7"/>
      <c r="R908">
        <v>1</v>
      </c>
      <c r="S908">
        <v>0</v>
      </c>
      <c r="T908">
        <v>1</v>
      </c>
      <c r="U908">
        <v>0</v>
      </c>
      <c r="V908">
        <v>900</v>
      </c>
      <c r="W908">
        <v>300</v>
      </c>
      <c r="X908">
        <v>123000</v>
      </c>
      <c r="Y908">
        <v>92500</v>
      </c>
      <c r="Z908" s="7">
        <v>3000000</v>
      </c>
      <c r="AA908">
        <v>2</v>
      </c>
    </row>
    <row r="909" spans="1:27" x14ac:dyDescent="0.45">
      <c r="A909">
        <v>2</v>
      </c>
      <c r="B909" s="2">
        <v>44532</v>
      </c>
      <c r="C909" s="2">
        <v>44533</v>
      </c>
      <c r="D909" s="3" t="s">
        <v>27</v>
      </c>
      <c r="E909" t="s">
        <v>146</v>
      </c>
      <c r="F909" t="s">
        <v>308</v>
      </c>
      <c r="G909">
        <v>300</v>
      </c>
      <c r="H909">
        <v>600</v>
      </c>
      <c r="I909">
        <v>2</v>
      </c>
      <c r="J909" s="7">
        <v>2800.35</v>
      </c>
      <c r="K909" s="5">
        <v>1680210</v>
      </c>
      <c r="L909" s="4">
        <v>2819.8</v>
      </c>
      <c r="M909" s="4">
        <v>11670.000000000164</v>
      </c>
      <c r="N909" s="6">
        <v>332.94561400000003</v>
      </c>
      <c r="O909" s="6">
        <v>11337.054386000164</v>
      </c>
      <c r="P909" s="5">
        <v>1691880</v>
      </c>
      <c r="Q909" s="7"/>
      <c r="R909">
        <v>1</v>
      </c>
      <c r="S909">
        <v>0</v>
      </c>
      <c r="T909">
        <v>1</v>
      </c>
      <c r="U909">
        <v>0</v>
      </c>
      <c r="V909">
        <v>900</v>
      </c>
      <c r="W909">
        <v>300</v>
      </c>
      <c r="X909">
        <v>123000</v>
      </c>
      <c r="Y909">
        <v>92500</v>
      </c>
      <c r="Z909" s="7">
        <v>3000000</v>
      </c>
      <c r="AA909">
        <v>2</v>
      </c>
    </row>
    <row r="910" spans="1:27" x14ac:dyDescent="0.45">
      <c r="A910">
        <v>1</v>
      </c>
      <c r="B910" s="2">
        <v>44533</v>
      </c>
      <c r="C910" s="2">
        <v>44536</v>
      </c>
      <c r="D910" s="3" t="s">
        <v>27</v>
      </c>
      <c r="E910" t="s">
        <v>198</v>
      </c>
      <c r="F910" t="s">
        <v>379</v>
      </c>
      <c r="G910">
        <v>1500</v>
      </c>
      <c r="H910">
        <v>4500</v>
      </c>
      <c r="I910">
        <v>3</v>
      </c>
      <c r="J910" s="7">
        <v>416.4</v>
      </c>
      <c r="K910" s="5">
        <v>1873800</v>
      </c>
      <c r="L910" s="4">
        <v>415.41666666999998</v>
      </c>
      <c r="M910" s="4">
        <v>-4424.9999849999713</v>
      </c>
      <c r="N910" s="6">
        <v>363.69560500186901</v>
      </c>
      <c r="O910" s="6">
        <v>-4788.6955900018402</v>
      </c>
      <c r="P910" s="5">
        <v>1869375.0000149999</v>
      </c>
      <c r="Q910" s="7"/>
      <c r="R910">
        <v>1</v>
      </c>
      <c r="S910">
        <v>0</v>
      </c>
      <c r="T910">
        <v>2</v>
      </c>
      <c r="U910">
        <v>0</v>
      </c>
      <c r="V910">
        <v>900</v>
      </c>
      <c r="W910">
        <v>300</v>
      </c>
      <c r="X910">
        <v>123000</v>
      </c>
      <c r="Y910">
        <v>92500</v>
      </c>
      <c r="Z910" s="7">
        <v>3000000</v>
      </c>
      <c r="AA910">
        <v>2</v>
      </c>
    </row>
    <row r="911" spans="1:27" x14ac:dyDescent="0.45">
      <c r="A911">
        <v>2</v>
      </c>
      <c r="B911" s="2">
        <v>44533</v>
      </c>
      <c r="C911" s="2">
        <v>44536</v>
      </c>
      <c r="D911" s="3" t="s">
        <v>27</v>
      </c>
      <c r="E911" t="s">
        <v>160</v>
      </c>
      <c r="F911" t="s">
        <v>338</v>
      </c>
      <c r="G911">
        <v>250</v>
      </c>
      <c r="H911">
        <v>750</v>
      </c>
      <c r="I911">
        <v>3</v>
      </c>
      <c r="J911" s="7">
        <v>2317.8000000000002</v>
      </c>
      <c r="K911" s="5">
        <v>1738350.0000000002</v>
      </c>
      <c r="L911" s="4">
        <v>2314.3833333299999</v>
      </c>
      <c r="M911" s="4">
        <v>-2562.5000025002009</v>
      </c>
      <c r="N911" s="6">
        <v>341.00953249968848</v>
      </c>
      <c r="O911" s="6">
        <v>-2903.5095349998892</v>
      </c>
      <c r="P911" s="5">
        <v>1735787.4999974999</v>
      </c>
      <c r="Q911" s="7"/>
      <c r="R911">
        <v>1</v>
      </c>
      <c r="S911">
        <v>0</v>
      </c>
      <c r="T911">
        <v>2</v>
      </c>
      <c r="U911">
        <v>0</v>
      </c>
      <c r="V911">
        <v>900</v>
      </c>
      <c r="W911">
        <v>300</v>
      </c>
      <c r="X911">
        <v>123000</v>
      </c>
      <c r="Y911">
        <v>92500</v>
      </c>
      <c r="Z911" s="7">
        <v>3000000</v>
      </c>
      <c r="AA911">
        <v>2</v>
      </c>
    </row>
    <row r="912" spans="1:27" x14ac:dyDescent="0.45">
      <c r="A912">
        <v>3</v>
      </c>
      <c r="B912" s="2">
        <v>44533</v>
      </c>
      <c r="C912" s="2">
        <v>44536</v>
      </c>
      <c r="D912" s="3" t="s">
        <v>27</v>
      </c>
      <c r="E912" t="s">
        <v>199</v>
      </c>
      <c r="F912" t="s">
        <v>381</v>
      </c>
      <c r="G912">
        <v>1700</v>
      </c>
      <c r="H912">
        <v>5100</v>
      </c>
      <c r="I912">
        <v>3</v>
      </c>
      <c r="J912" s="7">
        <v>317.16666666999998</v>
      </c>
      <c r="K912" s="5">
        <v>1617550.0000169999</v>
      </c>
      <c r="L912" s="4">
        <v>307.75</v>
      </c>
      <c r="M912" s="4">
        <v>-48025.000016999918</v>
      </c>
      <c r="N912" s="6">
        <v>314.9055450007582</v>
      </c>
      <c r="O912" s="6">
        <v>-48339.905562000677</v>
      </c>
      <c r="P912" s="5">
        <v>1569525</v>
      </c>
      <c r="Q912" s="7"/>
      <c r="R912">
        <v>1</v>
      </c>
      <c r="S912">
        <v>0</v>
      </c>
      <c r="T912">
        <v>1</v>
      </c>
      <c r="U912">
        <v>0</v>
      </c>
      <c r="V912">
        <v>900</v>
      </c>
      <c r="W912">
        <v>300</v>
      </c>
      <c r="X912">
        <v>123000</v>
      </c>
      <c r="Y912">
        <v>92500</v>
      </c>
      <c r="Z912" s="7">
        <v>3000000</v>
      </c>
      <c r="AA912">
        <v>2</v>
      </c>
    </row>
    <row r="913" spans="1:27" x14ac:dyDescent="0.45">
      <c r="A913">
        <v>4</v>
      </c>
      <c r="B913" s="2">
        <v>44533</v>
      </c>
      <c r="C913" s="2">
        <v>44536</v>
      </c>
      <c r="D913" s="3" t="s">
        <v>27</v>
      </c>
      <c r="E913" t="s">
        <v>182</v>
      </c>
      <c r="F913" t="s">
        <v>364</v>
      </c>
      <c r="G913">
        <v>1250</v>
      </c>
      <c r="H913">
        <v>7500</v>
      </c>
      <c r="I913">
        <v>6</v>
      </c>
      <c r="J913" s="7">
        <v>255.67500000000001</v>
      </c>
      <c r="K913" s="5">
        <v>1917562.5</v>
      </c>
      <c r="L913" s="4">
        <v>253.75</v>
      </c>
      <c r="M913" s="4">
        <v>-14437.500000000085</v>
      </c>
      <c r="N913" s="6">
        <v>369.85266250000001</v>
      </c>
      <c r="O913" s="6">
        <v>-14807.352662500085</v>
      </c>
      <c r="P913" s="5">
        <v>1903125</v>
      </c>
      <c r="Q913" s="7"/>
      <c r="R913">
        <v>3</v>
      </c>
      <c r="S913">
        <v>2</v>
      </c>
      <c r="T913">
        <v>2</v>
      </c>
      <c r="U913">
        <v>0</v>
      </c>
      <c r="V913">
        <v>900</v>
      </c>
      <c r="W913">
        <v>300</v>
      </c>
      <c r="X913">
        <v>123000</v>
      </c>
      <c r="Y913">
        <v>92500</v>
      </c>
      <c r="Z913" s="7">
        <v>3000000</v>
      </c>
      <c r="AA913">
        <v>2</v>
      </c>
    </row>
    <row r="914" spans="1:27" x14ac:dyDescent="0.45">
      <c r="A914">
        <v>5</v>
      </c>
      <c r="B914" s="2">
        <v>44533</v>
      </c>
      <c r="C914" s="2">
        <v>44536</v>
      </c>
      <c r="D914" s="3" t="s">
        <v>27</v>
      </c>
      <c r="E914" t="s">
        <v>187</v>
      </c>
      <c r="F914" t="s">
        <v>355</v>
      </c>
      <c r="G914">
        <v>4022</v>
      </c>
      <c r="H914">
        <v>8044</v>
      </c>
      <c r="I914">
        <v>2</v>
      </c>
      <c r="J914" s="7">
        <v>193.35</v>
      </c>
      <c r="K914" s="5">
        <v>1555307.4</v>
      </c>
      <c r="L914" s="4">
        <v>191.375</v>
      </c>
      <c r="M914" s="4">
        <v>-15886.899999999954</v>
      </c>
      <c r="N914" s="6">
        <v>308.37850434000006</v>
      </c>
      <c r="O914" s="6">
        <v>-16195.278504339954</v>
      </c>
      <c r="P914" s="5">
        <v>1539420.5</v>
      </c>
      <c r="Q914" s="7"/>
      <c r="R914">
        <v>1</v>
      </c>
      <c r="S914">
        <v>0</v>
      </c>
      <c r="T914">
        <v>2</v>
      </c>
      <c r="U914">
        <v>0</v>
      </c>
      <c r="V914">
        <v>900</v>
      </c>
      <c r="W914">
        <v>300</v>
      </c>
      <c r="X914">
        <v>123000</v>
      </c>
      <c r="Y914">
        <v>92500</v>
      </c>
      <c r="Z914" s="7">
        <v>3000000</v>
      </c>
      <c r="AA914">
        <v>2</v>
      </c>
    </row>
    <row r="915" spans="1:27" x14ac:dyDescent="0.45">
      <c r="A915">
        <v>6</v>
      </c>
      <c r="B915" s="2">
        <v>44533</v>
      </c>
      <c r="C915" s="2">
        <v>44536</v>
      </c>
      <c r="D915" s="3" t="s">
        <v>27</v>
      </c>
      <c r="E915" t="s">
        <v>34</v>
      </c>
      <c r="F915" t="s">
        <v>286</v>
      </c>
      <c r="G915">
        <v>407</v>
      </c>
      <c r="H915">
        <v>1221</v>
      </c>
      <c r="I915">
        <v>3</v>
      </c>
      <c r="J915" s="7">
        <v>1442.35</v>
      </c>
      <c r="K915" s="5">
        <v>1761109.3499999999</v>
      </c>
      <c r="L915" s="4">
        <v>1436.7</v>
      </c>
      <c r="M915" s="4">
        <v>-6898.6499999998332</v>
      </c>
      <c r="N915" s="6">
        <v>344.32013023000007</v>
      </c>
      <c r="O915" s="6">
        <v>-7242.9701302298336</v>
      </c>
      <c r="P915" s="5">
        <v>1754210.7</v>
      </c>
      <c r="Q915" s="7"/>
      <c r="R915">
        <v>1</v>
      </c>
      <c r="S915">
        <v>0</v>
      </c>
      <c r="T915">
        <v>1</v>
      </c>
      <c r="U915">
        <v>0</v>
      </c>
      <c r="V915">
        <v>900</v>
      </c>
      <c r="W915">
        <v>300</v>
      </c>
      <c r="X915">
        <v>123000</v>
      </c>
      <c r="Y915">
        <v>92500</v>
      </c>
      <c r="Z915" s="7">
        <v>3000000</v>
      </c>
      <c r="AA915">
        <v>2</v>
      </c>
    </row>
    <row r="916" spans="1:27" x14ac:dyDescent="0.45">
      <c r="A916">
        <v>1</v>
      </c>
      <c r="B916" s="2">
        <v>44537</v>
      </c>
      <c r="C916" s="2">
        <v>44538</v>
      </c>
      <c r="D916" s="3" t="s">
        <v>27</v>
      </c>
      <c r="E916" t="s">
        <v>193</v>
      </c>
      <c r="F916" t="s">
        <v>374</v>
      </c>
      <c r="G916">
        <v>2300</v>
      </c>
      <c r="H916">
        <v>6900</v>
      </c>
      <c r="I916">
        <v>3</v>
      </c>
      <c r="J916" s="7">
        <v>257.25</v>
      </c>
      <c r="K916" s="5">
        <v>1775025</v>
      </c>
      <c r="L916" s="4">
        <v>264.25</v>
      </c>
      <c r="M916" s="4">
        <v>48300</v>
      </c>
      <c r="N916" s="6">
        <v>353.55241000000001</v>
      </c>
      <c r="O916" s="6">
        <v>47946.447590000003</v>
      </c>
      <c r="P916" s="5">
        <v>1823325</v>
      </c>
      <c r="Q916" s="7"/>
      <c r="R916">
        <v>1</v>
      </c>
      <c r="S916">
        <v>0</v>
      </c>
      <c r="T916">
        <v>1</v>
      </c>
      <c r="U916">
        <v>0</v>
      </c>
      <c r="V916">
        <v>900</v>
      </c>
      <c r="W916">
        <v>300</v>
      </c>
      <c r="X916">
        <v>123000</v>
      </c>
      <c r="Y916">
        <v>92500</v>
      </c>
      <c r="Z916" s="7">
        <v>3000000</v>
      </c>
      <c r="AA916">
        <v>2</v>
      </c>
    </row>
    <row r="917" spans="1:27" x14ac:dyDescent="0.45">
      <c r="A917">
        <v>2</v>
      </c>
      <c r="B917" s="2">
        <v>44537</v>
      </c>
      <c r="C917" s="2">
        <v>44538</v>
      </c>
      <c r="D917" s="3" t="s">
        <v>27</v>
      </c>
      <c r="E917" t="s">
        <v>54</v>
      </c>
      <c r="F917" t="s">
        <v>261</v>
      </c>
      <c r="G917">
        <v>250</v>
      </c>
      <c r="H917">
        <v>500</v>
      </c>
      <c r="I917">
        <v>2</v>
      </c>
      <c r="J917" s="7">
        <v>3076.65</v>
      </c>
      <c r="K917" s="5">
        <v>1538325</v>
      </c>
      <c r="L917" s="4">
        <v>3089.1750000000002</v>
      </c>
      <c r="M917" s="4">
        <v>6262.5000000000455</v>
      </c>
      <c r="N917" s="6">
        <v>308.26489750000002</v>
      </c>
      <c r="O917" s="6">
        <v>5954.2351025000453</v>
      </c>
      <c r="P917" s="5">
        <v>1544587.5</v>
      </c>
      <c r="Q917" s="7"/>
      <c r="R917">
        <v>1</v>
      </c>
      <c r="S917">
        <v>0</v>
      </c>
      <c r="T917">
        <v>2</v>
      </c>
      <c r="U917">
        <v>0</v>
      </c>
      <c r="V917">
        <v>900</v>
      </c>
      <c r="W917">
        <v>300</v>
      </c>
      <c r="X917">
        <v>123000</v>
      </c>
      <c r="Y917">
        <v>92500</v>
      </c>
      <c r="Z917" s="7">
        <v>3000000</v>
      </c>
      <c r="AA917">
        <v>2</v>
      </c>
    </row>
    <row r="918" spans="1:27" x14ac:dyDescent="0.45">
      <c r="A918">
        <v>1</v>
      </c>
      <c r="B918" s="2">
        <v>44538</v>
      </c>
      <c r="C918" s="2">
        <v>44539</v>
      </c>
      <c r="D918" s="3" t="s">
        <v>27</v>
      </c>
      <c r="E918" t="s">
        <v>38</v>
      </c>
      <c r="F918" t="s">
        <v>363</v>
      </c>
      <c r="G918">
        <v>350</v>
      </c>
      <c r="H918">
        <v>1050</v>
      </c>
      <c r="I918">
        <v>3</v>
      </c>
      <c r="J918" s="7">
        <v>1753.05</v>
      </c>
      <c r="K918" s="5">
        <v>1840702.5</v>
      </c>
      <c r="L918" s="4">
        <v>1712.08333333</v>
      </c>
      <c r="M918" s="4">
        <v>-43015.000003499998</v>
      </c>
      <c r="N918" s="6">
        <v>353.2871939995639</v>
      </c>
      <c r="O918" s="6">
        <v>-43368.287197499565</v>
      </c>
      <c r="P918" s="5">
        <v>1797687.4999964999</v>
      </c>
      <c r="Q918" s="7"/>
      <c r="R918">
        <v>1</v>
      </c>
      <c r="S918">
        <v>0</v>
      </c>
      <c r="T918">
        <v>2</v>
      </c>
      <c r="U918">
        <v>0</v>
      </c>
      <c r="V918">
        <v>900</v>
      </c>
      <c r="W918">
        <v>300</v>
      </c>
      <c r="X918">
        <v>123000</v>
      </c>
      <c r="Y918">
        <v>92500</v>
      </c>
      <c r="Z918" s="7">
        <v>3000000</v>
      </c>
      <c r="AA918">
        <v>2</v>
      </c>
    </row>
    <row r="919" spans="1:27" x14ac:dyDescent="0.45">
      <c r="A919">
        <v>2</v>
      </c>
      <c r="B919" s="2">
        <v>44538</v>
      </c>
      <c r="C919" s="2">
        <v>44539</v>
      </c>
      <c r="D919" s="3" t="s">
        <v>27</v>
      </c>
      <c r="E919" t="s">
        <v>201</v>
      </c>
      <c r="F919" t="s">
        <v>382</v>
      </c>
      <c r="G919">
        <v>250</v>
      </c>
      <c r="H919">
        <v>1000</v>
      </c>
      <c r="I919">
        <v>4</v>
      </c>
      <c r="J919" s="7">
        <v>1889.4</v>
      </c>
      <c r="K919" s="5">
        <v>1889400</v>
      </c>
      <c r="L919" s="4">
        <v>1904.6</v>
      </c>
      <c r="M919" s="4">
        <v>15199.999999999818</v>
      </c>
      <c r="N919" s="6">
        <v>368.78040000000004</v>
      </c>
      <c r="O919" s="6">
        <v>14831.219599999818</v>
      </c>
      <c r="P919" s="5">
        <v>1904600</v>
      </c>
      <c r="Q919" s="7"/>
      <c r="R919">
        <v>1</v>
      </c>
      <c r="S919">
        <v>0</v>
      </c>
      <c r="T919">
        <v>1</v>
      </c>
      <c r="U919">
        <v>0</v>
      </c>
      <c r="V919">
        <v>900</v>
      </c>
      <c r="W919">
        <v>300</v>
      </c>
      <c r="X919">
        <v>123000</v>
      </c>
      <c r="Y919">
        <v>92500</v>
      </c>
      <c r="Z919" s="7">
        <v>3000000</v>
      </c>
      <c r="AA919">
        <v>2</v>
      </c>
    </row>
    <row r="920" spans="1:27" x14ac:dyDescent="0.45">
      <c r="A920">
        <v>1</v>
      </c>
      <c r="B920" s="2">
        <v>44539</v>
      </c>
      <c r="C920" s="2">
        <v>44540</v>
      </c>
      <c r="D920" s="3" t="s">
        <v>27</v>
      </c>
      <c r="E920" t="s">
        <v>202</v>
      </c>
      <c r="F920" t="s">
        <v>383</v>
      </c>
      <c r="G920">
        <v>2600</v>
      </c>
      <c r="H920">
        <v>10400</v>
      </c>
      <c r="I920">
        <v>4</v>
      </c>
      <c r="J920" s="7">
        <v>179.7</v>
      </c>
      <c r="K920" s="5">
        <v>1868879.9999999998</v>
      </c>
      <c r="L920" s="4">
        <v>176.65</v>
      </c>
      <c r="M920" s="4">
        <v>-31719.999999999822</v>
      </c>
      <c r="N920" s="6">
        <v>359.46218399999998</v>
      </c>
      <c r="O920" s="6">
        <v>-32079.462183999822</v>
      </c>
      <c r="P920" s="5">
        <v>1837160</v>
      </c>
      <c r="Q920" s="7"/>
      <c r="R920">
        <v>1</v>
      </c>
      <c r="S920">
        <v>0</v>
      </c>
      <c r="T920">
        <v>1</v>
      </c>
      <c r="U920">
        <v>0</v>
      </c>
      <c r="V920">
        <v>900</v>
      </c>
      <c r="W920">
        <v>300</v>
      </c>
      <c r="X920">
        <v>123000</v>
      </c>
      <c r="Y920">
        <v>92500</v>
      </c>
      <c r="Z920" s="7">
        <v>3000000</v>
      </c>
      <c r="AA920">
        <v>2</v>
      </c>
    </row>
    <row r="921" spans="1:27" x14ac:dyDescent="0.45">
      <c r="A921">
        <v>2</v>
      </c>
      <c r="B921" s="2">
        <v>44539</v>
      </c>
      <c r="C921" s="2">
        <v>44540</v>
      </c>
      <c r="D921" s="3" t="s">
        <v>27</v>
      </c>
      <c r="E921" t="s">
        <v>71</v>
      </c>
      <c r="F921" t="s">
        <v>209</v>
      </c>
      <c r="G921">
        <v>22500</v>
      </c>
      <c r="H921">
        <v>45000</v>
      </c>
      <c r="I921">
        <v>2</v>
      </c>
      <c r="J921" s="7">
        <v>44.2</v>
      </c>
      <c r="K921" s="5">
        <v>1989000.0000000002</v>
      </c>
      <c r="L921" s="4">
        <v>44.7</v>
      </c>
      <c r="M921" s="4">
        <v>22500</v>
      </c>
      <c r="N921" s="6">
        <v>386.54230000000013</v>
      </c>
      <c r="O921" s="6">
        <v>22113.457699999999</v>
      </c>
      <c r="P921" s="5">
        <v>2011500.0000000002</v>
      </c>
      <c r="Q921" s="7"/>
      <c r="R921">
        <v>1</v>
      </c>
      <c r="S921">
        <v>0</v>
      </c>
      <c r="T921">
        <v>1</v>
      </c>
      <c r="U921">
        <v>0</v>
      </c>
      <c r="V921">
        <v>900</v>
      </c>
      <c r="W921">
        <v>300</v>
      </c>
      <c r="X921">
        <v>123000</v>
      </c>
      <c r="Y921">
        <v>92500</v>
      </c>
      <c r="Z921" s="7">
        <v>3000000</v>
      </c>
      <c r="AA921">
        <v>2</v>
      </c>
    </row>
    <row r="922" spans="1:27" x14ac:dyDescent="0.45">
      <c r="A922">
        <v>3</v>
      </c>
      <c r="B922" s="2">
        <v>44539</v>
      </c>
      <c r="C922" s="2">
        <v>44540</v>
      </c>
      <c r="D922" s="3" t="s">
        <v>27</v>
      </c>
      <c r="E922" t="s">
        <v>56</v>
      </c>
      <c r="F922" t="s">
        <v>212</v>
      </c>
      <c r="G922">
        <v>70000</v>
      </c>
      <c r="H922">
        <v>70000</v>
      </c>
      <c r="I922">
        <v>1</v>
      </c>
      <c r="J922" s="7">
        <v>16.55</v>
      </c>
      <c r="K922" s="5">
        <v>1158500</v>
      </c>
      <c r="L922" s="4">
        <v>16.75</v>
      </c>
      <c r="M922" s="4">
        <v>13999.999999999951</v>
      </c>
      <c r="N922" s="6">
        <v>244.96260000000001</v>
      </c>
      <c r="O922" s="6">
        <v>13755.03739999995</v>
      </c>
      <c r="P922" s="5">
        <v>1172500</v>
      </c>
      <c r="Q922" s="7"/>
      <c r="R922">
        <v>2</v>
      </c>
      <c r="S922">
        <v>2</v>
      </c>
      <c r="T922">
        <v>1</v>
      </c>
      <c r="U922">
        <v>0</v>
      </c>
      <c r="V922">
        <v>900</v>
      </c>
      <c r="W922">
        <v>300</v>
      </c>
      <c r="X922">
        <v>123000</v>
      </c>
      <c r="Y922">
        <v>92500</v>
      </c>
      <c r="Z922" s="7">
        <v>3000000</v>
      </c>
      <c r="AA922">
        <v>2</v>
      </c>
    </row>
    <row r="923" spans="1:27" x14ac:dyDescent="0.45">
      <c r="A923">
        <v>4</v>
      </c>
      <c r="B923" s="2">
        <v>44539</v>
      </c>
      <c r="C923" s="2">
        <v>44540</v>
      </c>
      <c r="D923" s="3" t="s">
        <v>27</v>
      </c>
      <c r="E923" t="s">
        <v>156</v>
      </c>
      <c r="F923" t="s">
        <v>335</v>
      </c>
      <c r="G923">
        <v>2800</v>
      </c>
      <c r="H923">
        <v>5600</v>
      </c>
      <c r="I923">
        <v>2</v>
      </c>
      <c r="J923" s="7">
        <v>278.3</v>
      </c>
      <c r="K923" s="5">
        <v>1558480</v>
      </c>
      <c r="L923" s="4">
        <v>276.85000000000002</v>
      </c>
      <c r="M923" s="4">
        <v>-8119.9999999999363</v>
      </c>
      <c r="N923" s="6">
        <v>309.88306399999999</v>
      </c>
      <c r="O923" s="6">
        <v>-8429.883063999936</v>
      </c>
      <c r="P923" s="5">
        <v>1550360.0000000002</v>
      </c>
      <c r="Q923" s="7"/>
      <c r="R923">
        <v>2</v>
      </c>
      <c r="S923">
        <v>2</v>
      </c>
      <c r="T923">
        <v>2</v>
      </c>
      <c r="U923">
        <v>0</v>
      </c>
      <c r="V923">
        <v>900</v>
      </c>
      <c r="W923">
        <v>300</v>
      </c>
      <c r="X923">
        <v>123000</v>
      </c>
      <c r="Y923">
        <v>92500</v>
      </c>
      <c r="Z923" s="7">
        <v>3000000</v>
      </c>
      <c r="AA923">
        <v>2</v>
      </c>
    </row>
    <row r="924" spans="1:27" x14ac:dyDescent="0.45">
      <c r="A924">
        <v>1</v>
      </c>
      <c r="B924" s="2">
        <v>44540</v>
      </c>
      <c r="C924" s="2">
        <v>44543</v>
      </c>
      <c r="D924" s="3" t="s">
        <v>27</v>
      </c>
      <c r="E924" t="s">
        <v>96</v>
      </c>
      <c r="F924" t="s">
        <v>258</v>
      </c>
      <c r="G924">
        <v>1150</v>
      </c>
      <c r="H924">
        <v>3450</v>
      </c>
      <c r="I924">
        <v>3</v>
      </c>
      <c r="J924" s="7">
        <v>528.25</v>
      </c>
      <c r="K924" s="5">
        <v>1822462.5</v>
      </c>
      <c r="L924" s="4">
        <v>541.70000000000005</v>
      </c>
      <c r="M924" s="4">
        <v>46402.50000000016</v>
      </c>
      <c r="N924" s="6">
        <v>361.3424065000001</v>
      </c>
      <c r="O924" s="6">
        <v>46041.15759350016</v>
      </c>
      <c r="P924" s="5">
        <v>1868865.0000000002</v>
      </c>
      <c r="Q924" s="7"/>
      <c r="R924">
        <v>2</v>
      </c>
      <c r="S924">
        <v>1</v>
      </c>
      <c r="T924">
        <v>0</v>
      </c>
      <c r="U924">
        <v>0</v>
      </c>
      <c r="V924">
        <v>900</v>
      </c>
      <c r="W924">
        <v>300</v>
      </c>
      <c r="X924">
        <v>123000</v>
      </c>
      <c r="Y924">
        <v>92500</v>
      </c>
      <c r="Z924" s="7">
        <v>3000000</v>
      </c>
      <c r="AA924">
        <v>2</v>
      </c>
    </row>
    <row r="925" spans="1:27" x14ac:dyDescent="0.45">
      <c r="A925">
        <v>2</v>
      </c>
      <c r="B925" s="2">
        <v>44540</v>
      </c>
      <c r="C925" s="2">
        <v>44543</v>
      </c>
      <c r="D925" s="3" t="s">
        <v>27</v>
      </c>
      <c r="E925" t="s">
        <v>182</v>
      </c>
      <c r="F925" t="s">
        <v>364</v>
      </c>
      <c r="G925">
        <v>1250</v>
      </c>
      <c r="H925">
        <v>7500</v>
      </c>
      <c r="I925">
        <v>6</v>
      </c>
      <c r="J925" s="7">
        <v>293.75</v>
      </c>
      <c r="K925" s="5">
        <v>2203125</v>
      </c>
      <c r="L925" s="4">
        <v>288.82499999999999</v>
      </c>
      <c r="M925" s="4">
        <v>-36937.500000000087</v>
      </c>
      <c r="N925" s="6">
        <v>415.36633749999999</v>
      </c>
      <c r="O925" s="6">
        <v>-37352.866337500091</v>
      </c>
      <c r="P925" s="5">
        <v>2166187.5</v>
      </c>
      <c r="Q925" s="7"/>
      <c r="R925">
        <v>1</v>
      </c>
      <c r="S925">
        <v>0</v>
      </c>
      <c r="T925">
        <v>2</v>
      </c>
      <c r="U925">
        <v>0</v>
      </c>
      <c r="V925">
        <v>900</v>
      </c>
      <c r="W925">
        <v>300</v>
      </c>
      <c r="X925">
        <v>123000</v>
      </c>
      <c r="Y925">
        <v>92500</v>
      </c>
      <c r="Z925" s="7">
        <v>3000000</v>
      </c>
      <c r="AA925">
        <v>2</v>
      </c>
    </row>
    <row r="926" spans="1:27" x14ac:dyDescent="0.45">
      <c r="A926">
        <v>3</v>
      </c>
      <c r="B926" s="2">
        <v>44540</v>
      </c>
      <c r="C926" s="2">
        <v>44543</v>
      </c>
      <c r="D926" s="3" t="s">
        <v>27</v>
      </c>
      <c r="E926" t="s">
        <v>36</v>
      </c>
      <c r="F926" t="s">
        <v>330</v>
      </c>
      <c r="G926">
        <v>275</v>
      </c>
      <c r="H926">
        <v>550</v>
      </c>
      <c r="I926">
        <v>2</v>
      </c>
      <c r="J926" s="7">
        <v>2467.6999999999998</v>
      </c>
      <c r="K926" s="5">
        <v>1357235</v>
      </c>
      <c r="L926" s="4">
        <v>2479.65</v>
      </c>
      <c r="M926" s="4">
        <v>6572.5000000001501</v>
      </c>
      <c r="N926" s="6">
        <v>277.66309550000005</v>
      </c>
      <c r="O926" s="6">
        <v>6294.83690450015</v>
      </c>
      <c r="P926" s="5">
        <v>1363807.5</v>
      </c>
      <c r="Q926" s="7"/>
      <c r="R926">
        <v>1</v>
      </c>
      <c r="S926">
        <v>0</v>
      </c>
      <c r="T926">
        <v>1</v>
      </c>
      <c r="U926">
        <v>0</v>
      </c>
      <c r="V926">
        <v>900</v>
      </c>
      <c r="W926">
        <v>300</v>
      </c>
      <c r="X926">
        <v>123000</v>
      </c>
      <c r="Y926">
        <v>92500</v>
      </c>
      <c r="Z926" s="7">
        <v>3000000</v>
      </c>
      <c r="AA926">
        <v>2</v>
      </c>
    </row>
    <row r="927" spans="1:27" x14ac:dyDescent="0.45">
      <c r="A927">
        <v>1</v>
      </c>
      <c r="B927" s="2">
        <v>44543</v>
      </c>
      <c r="C927" s="2">
        <v>44544</v>
      </c>
      <c r="D927" s="3" t="s">
        <v>27</v>
      </c>
      <c r="E927" t="s">
        <v>197</v>
      </c>
      <c r="F927" t="s">
        <v>378</v>
      </c>
      <c r="G927">
        <v>1300</v>
      </c>
      <c r="H927">
        <v>3900</v>
      </c>
      <c r="I927">
        <v>3</v>
      </c>
      <c r="J927" s="7">
        <v>508.6</v>
      </c>
      <c r="K927" s="5">
        <v>1983540</v>
      </c>
      <c r="L927" s="4">
        <v>507.78</v>
      </c>
      <c r="M927" s="4">
        <v>-3198.0000000001951</v>
      </c>
      <c r="N927" s="6">
        <v>382.41649720000004</v>
      </c>
      <c r="O927" s="6">
        <v>-3580.416497200195</v>
      </c>
      <c r="P927" s="5">
        <v>1980342</v>
      </c>
      <c r="Q927" s="7"/>
      <c r="R927">
        <v>2</v>
      </c>
      <c r="S927">
        <v>1</v>
      </c>
      <c r="T927">
        <v>1</v>
      </c>
      <c r="U927">
        <v>0</v>
      </c>
      <c r="V927">
        <v>900</v>
      </c>
      <c r="W927">
        <v>300</v>
      </c>
      <c r="X927">
        <v>123000</v>
      </c>
      <c r="Y927">
        <v>92500</v>
      </c>
      <c r="Z927" s="7">
        <v>3000000</v>
      </c>
      <c r="AA927">
        <v>2</v>
      </c>
    </row>
    <row r="928" spans="1:27" x14ac:dyDescent="0.45">
      <c r="A928">
        <v>2</v>
      </c>
      <c r="B928" s="2">
        <v>44543</v>
      </c>
      <c r="C928" s="2">
        <v>44544</v>
      </c>
      <c r="D928" s="3" t="s">
        <v>27</v>
      </c>
      <c r="E928" t="s">
        <v>153</v>
      </c>
      <c r="F928" t="s">
        <v>331</v>
      </c>
      <c r="G928">
        <v>100</v>
      </c>
      <c r="H928">
        <v>300</v>
      </c>
      <c r="I928">
        <v>3</v>
      </c>
      <c r="J928" s="7">
        <v>5566.75</v>
      </c>
      <c r="K928" s="5">
        <v>1670025</v>
      </c>
      <c r="L928" s="4">
        <v>5439.9</v>
      </c>
      <c r="M928" s="4">
        <v>-38055.000000000109</v>
      </c>
      <c r="N928" s="6">
        <v>325.02657699999997</v>
      </c>
      <c r="O928" s="6">
        <v>-38380.026577000106</v>
      </c>
      <c r="P928" s="5">
        <v>1631970</v>
      </c>
      <c r="Q928" s="7"/>
      <c r="R928">
        <v>2</v>
      </c>
      <c r="S928">
        <v>1</v>
      </c>
      <c r="T928">
        <v>1</v>
      </c>
      <c r="U928">
        <v>0</v>
      </c>
      <c r="V928">
        <v>900</v>
      </c>
      <c r="W928">
        <v>300</v>
      </c>
      <c r="X928">
        <v>123000</v>
      </c>
      <c r="Y928">
        <v>92500</v>
      </c>
      <c r="Z928" s="7">
        <v>3000000</v>
      </c>
      <c r="AA928">
        <v>2</v>
      </c>
    </row>
    <row r="929" spans="1:27" x14ac:dyDescent="0.45">
      <c r="A929">
        <v>3</v>
      </c>
      <c r="B929" s="2">
        <v>44543</v>
      </c>
      <c r="C929" s="2">
        <v>44544</v>
      </c>
      <c r="D929" s="3" t="s">
        <v>27</v>
      </c>
      <c r="E929" t="s">
        <v>170</v>
      </c>
      <c r="F929" t="s">
        <v>348</v>
      </c>
      <c r="G929">
        <v>325</v>
      </c>
      <c r="H929">
        <v>650</v>
      </c>
      <c r="I929">
        <v>2</v>
      </c>
      <c r="J929" s="7">
        <v>3270.95</v>
      </c>
      <c r="K929" s="5">
        <v>2126117.5</v>
      </c>
      <c r="L929" s="4">
        <v>3197.95</v>
      </c>
      <c r="M929" s="4">
        <v>-47450</v>
      </c>
      <c r="N929" s="6">
        <v>401.02681100000001</v>
      </c>
      <c r="O929" s="6">
        <v>-47851.026811000003</v>
      </c>
      <c r="P929" s="5">
        <v>2078667.4999999998</v>
      </c>
      <c r="Q929" s="7"/>
      <c r="R929">
        <v>1</v>
      </c>
      <c r="S929">
        <v>0</v>
      </c>
      <c r="T929">
        <v>1</v>
      </c>
      <c r="U929">
        <v>0</v>
      </c>
      <c r="V929">
        <v>900</v>
      </c>
      <c r="W929">
        <v>300</v>
      </c>
      <c r="X929">
        <v>123000</v>
      </c>
      <c r="Y929">
        <v>92500</v>
      </c>
      <c r="Z929" s="7">
        <v>3000000</v>
      </c>
      <c r="AA929">
        <v>2</v>
      </c>
    </row>
    <row r="930" spans="1:27" x14ac:dyDescent="0.45">
      <c r="A930">
        <v>4</v>
      </c>
      <c r="B930" s="2">
        <v>44543</v>
      </c>
      <c r="C930" s="2">
        <v>44544</v>
      </c>
      <c r="D930" s="3" t="s">
        <v>27</v>
      </c>
      <c r="E930" t="s">
        <v>67</v>
      </c>
      <c r="F930" t="s">
        <v>242</v>
      </c>
      <c r="G930">
        <v>275</v>
      </c>
      <c r="H930">
        <v>550</v>
      </c>
      <c r="I930">
        <v>2</v>
      </c>
      <c r="J930" s="7">
        <v>2798.45</v>
      </c>
      <c r="K930" s="5">
        <v>1539147.5</v>
      </c>
      <c r="L930" s="4">
        <v>2667.15</v>
      </c>
      <c r="M930" s="4">
        <v>-72214.999999999854</v>
      </c>
      <c r="N930" s="6">
        <v>298.62576800000005</v>
      </c>
      <c r="O930" s="6">
        <v>-72513.625767999853</v>
      </c>
      <c r="P930" s="5">
        <v>1466932.5</v>
      </c>
      <c r="Q930" s="7"/>
      <c r="R930">
        <v>1</v>
      </c>
      <c r="S930">
        <v>0</v>
      </c>
      <c r="T930">
        <v>1</v>
      </c>
      <c r="U930">
        <v>0</v>
      </c>
      <c r="V930">
        <v>900</v>
      </c>
      <c r="W930">
        <v>300</v>
      </c>
      <c r="X930">
        <v>123000</v>
      </c>
      <c r="Y930">
        <v>92500</v>
      </c>
      <c r="Z930" s="7">
        <v>3000000</v>
      </c>
      <c r="AA930">
        <v>2</v>
      </c>
    </row>
    <row r="931" spans="1:27" x14ac:dyDescent="0.45">
      <c r="A931">
        <v>5</v>
      </c>
      <c r="B931" s="2">
        <v>44543</v>
      </c>
      <c r="C931" s="2">
        <v>44544</v>
      </c>
      <c r="D931" s="3" t="s">
        <v>27</v>
      </c>
      <c r="E931" t="s">
        <v>36</v>
      </c>
      <c r="F931" t="s">
        <v>330</v>
      </c>
      <c r="G931">
        <v>275</v>
      </c>
      <c r="H931">
        <v>550</v>
      </c>
      <c r="I931">
        <v>2</v>
      </c>
      <c r="J931" s="7">
        <v>2573.8000000000002</v>
      </c>
      <c r="K931" s="5">
        <v>1415590</v>
      </c>
      <c r="L931" s="4">
        <v>2531.4499999999998</v>
      </c>
      <c r="M931" s="4">
        <v>-23292.5000000002</v>
      </c>
      <c r="N931" s="6">
        <v>283.81558249999995</v>
      </c>
      <c r="O931" s="6">
        <v>-23576.3155825002</v>
      </c>
      <c r="P931" s="5">
        <v>1392297.5</v>
      </c>
      <c r="Q931" s="7"/>
      <c r="R931">
        <v>1</v>
      </c>
      <c r="S931">
        <v>0</v>
      </c>
      <c r="T931">
        <v>1</v>
      </c>
      <c r="U931">
        <v>0</v>
      </c>
      <c r="V931">
        <v>900</v>
      </c>
      <c r="W931">
        <v>300</v>
      </c>
      <c r="X931">
        <v>123000</v>
      </c>
      <c r="Y931">
        <v>92500</v>
      </c>
      <c r="Z931" s="7">
        <v>3000000</v>
      </c>
      <c r="AA931">
        <v>2</v>
      </c>
    </row>
    <row r="932" spans="1:27" x14ac:dyDescent="0.45">
      <c r="A932">
        <v>6</v>
      </c>
      <c r="B932" s="2">
        <v>44543</v>
      </c>
      <c r="C932" s="2">
        <v>44544</v>
      </c>
      <c r="D932" s="3" t="s">
        <v>27</v>
      </c>
      <c r="E932" t="s">
        <v>180</v>
      </c>
      <c r="F932" t="s">
        <v>360</v>
      </c>
      <c r="G932">
        <v>675</v>
      </c>
      <c r="H932">
        <v>3375</v>
      </c>
      <c r="I932">
        <v>5</v>
      </c>
      <c r="J932" s="7">
        <v>488.52</v>
      </c>
      <c r="K932" s="5">
        <v>1648755</v>
      </c>
      <c r="L932" s="4">
        <v>497.9</v>
      </c>
      <c r="M932" s="4">
        <v>31657.499999999985</v>
      </c>
      <c r="N932" s="6">
        <v>330.11387050000002</v>
      </c>
      <c r="O932" s="6">
        <v>31327.386129499984</v>
      </c>
      <c r="P932" s="5">
        <v>1680412.5</v>
      </c>
      <c r="Q932" s="7"/>
      <c r="R932">
        <v>3</v>
      </c>
      <c r="S932">
        <v>2</v>
      </c>
      <c r="T932">
        <v>1</v>
      </c>
      <c r="U932">
        <v>0</v>
      </c>
      <c r="V932">
        <v>900</v>
      </c>
      <c r="W932">
        <v>300</v>
      </c>
      <c r="X932">
        <v>123000</v>
      </c>
      <c r="Y932">
        <v>92500</v>
      </c>
      <c r="Z932" s="7">
        <v>3000000</v>
      </c>
      <c r="AA932">
        <v>2</v>
      </c>
    </row>
    <row r="933" spans="1:27" x14ac:dyDescent="0.45">
      <c r="A933">
        <v>1</v>
      </c>
      <c r="B933" s="2">
        <v>44544</v>
      </c>
      <c r="C933" s="2">
        <v>44545</v>
      </c>
      <c r="D933" s="3" t="s">
        <v>27</v>
      </c>
      <c r="E933" t="s">
        <v>177</v>
      </c>
      <c r="F933" t="s">
        <v>357</v>
      </c>
      <c r="G933">
        <v>2600</v>
      </c>
      <c r="H933">
        <v>5200</v>
      </c>
      <c r="I933">
        <v>2</v>
      </c>
      <c r="J933" s="7">
        <v>280.85000000000002</v>
      </c>
      <c r="K933" s="5">
        <v>1460420.0000000002</v>
      </c>
      <c r="L933" s="4">
        <v>289.47500000000002</v>
      </c>
      <c r="M933" s="4">
        <v>44850</v>
      </c>
      <c r="N933" s="6">
        <v>299.89137400000004</v>
      </c>
      <c r="O933" s="6">
        <v>44550.108626000001</v>
      </c>
      <c r="P933" s="5">
        <v>1505270.0000000002</v>
      </c>
      <c r="Q933" s="7"/>
      <c r="R933">
        <v>2</v>
      </c>
      <c r="S933">
        <v>2</v>
      </c>
      <c r="T933">
        <v>2</v>
      </c>
      <c r="U933">
        <v>0</v>
      </c>
      <c r="V933">
        <v>900</v>
      </c>
      <c r="W933">
        <v>300</v>
      </c>
      <c r="X933">
        <v>123000</v>
      </c>
      <c r="Y933">
        <v>92500</v>
      </c>
      <c r="Z933" s="7">
        <v>3000000</v>
      </c>
      <c r="AA933">
        <v>2</v>
      </c>
    </row>
    <row r="934" spans="1:27" x14ac:dyDescent="0.45">
      <c r="A934">
        <v>2</v>
      </c>
      <c r="B934" s="2">
        <v>44544</v>
      </c>
      <c r="C934" s="2">
        <v>44545</v>
      </c>
      <c r="D934" s="3" t="s">
        <v>27</v>
      </c>
      <c r="E934" t="s">
        <v>133</v>
      </c>
      <c r="F934" t="s">
        <v>304</v>
      </c>
      <c r="G934">
        <v>850</v>
      </c>
      <c r="H934">
        <v>1700</v>
      </c>
      <c r="I934">
        <v>2</v>
      </c>
      <c r="J934" s="7">
        <v>930</v>
      </c>
      <c r="K934" s="5">
        <v>1581000</v>
      </c>
      <c r="L934" s="4">
        <v>935.05</v>
      </c>
      <c r="M934" s="4">
        <v>8584.9999999999236</v>
      </c>
      <c r="N934" s="6">
        <v>315.77489100000003</v>
      </c>
      <c r="O934" s="6">
        <v>8269.2251089999227</v>
      </c>
      <c r="P934" s="5">
        <v>1589585</v>
      </c>
      <c r="Q934" s="7"/>
      <c r="R934">
        <v>1</v>
      </c>
      <c r="S934">
        <v>0</v>
      </c>
      <c r="T934">
        <v>1</v>
      </c>
      <c r="U934">
        <v>0</v>
      </c>
      <c r="V934">
        <v>900</v>
      </c>
      <c r="W934">
        <v>300</v>
      </c>
      <c r="X934">
        <v>123000</v>
      </c>
      <c r="Y934">
        <v>92500</v>
      </c>
      <c r="Z934" s="7">
        <v>3000000</v>
      </c>
      <c r="AA934">
        <v>2</v>
      </c>
    </row>
    <row r="935" spans="1:27" x14ac:dyDescent="0.45">
      <c r="A935">
        <v>3</v>
      </c>
      <c r="B935" s="2">
        <v>44544</v>
      </c>
      <c r="C935" s="2">
        <v>44545</v>
      </c>
      <c r="D935" s="3" t="s">
        <v>27</v>
      </c>
      <c r="E935" t="s">
        <v>42</v>
      </c>
      <c r="F935" t="s">
        <v>287</v>
      </c>
      <c r="G935">
        <v>5333</v>
      </c>
      <c r="H935">
        <v>5333</v>
      </c>
      <c r="I935">
        <v>1</v>
      </c>
      <c r="J935" s="7">
        <v>206.7</v>
      </c>
      <c r="K935" s="5">
        <v>1102331.0999999999</v>
      </c>
      <c r="L935" s="4">
        <v>208.35</v>
      </c>
      <c r="M935" s="4">
        <v>8799.4500000000298</v>
      </c>
      <c r="N935" s="6">
        <v>234.81083359000002</v>
      </c>
      <c r="O935" s="6">
        <v>8564.6391664100302</v>
      </c>
      <c r="P935" s="5">
        <v>1111130.55</v>
      </c>
      <c r="Q935" s="7"/>
      <c r="R935">
        <v>1</v>
      </c>
      <c r="S935">
        <v>0</v>
      </c>
      <c r="T935">
        <v>1</v>
      </c>
      <c r="U935">
        <v>0</v>
      </c>
      <c r="V935">
        <v>900</v>
      </c>
      <c r="W935">
        <v>300</v>
      </c>
      <c r="X935">
        <v>123000</v>
      </c>
      <c r="Y935">
        <v>92500</v>
      </c>
      <c r="Z935" s="7">
        <v>3000000</v>
      </c>
      <c r="AA935">
        <v>2</v>
      </c>
    </row>
    <row r="936" spans="1:27" x14ac:dyDescent="0.45">
      <c r="A936">
        <v>1</v>
      </c>
      <c r="B936" s="2">
        <v>44545</v>
      </c>
      <c r="C936" s="2">
        <v>44546</v>
      </c>
      <c r="D936" s="3" t="s">
        <v>27</v>
      </c>
      <c r="E936" t="s">
        <v>198</v>
      </c>
      <c r="F936" t="s">
        <v>379</v>
      </c>
      <c r="G936">
        <v>1500</v>
      </c>
      <c r="H936">
        <v>4500</v>
      </c>
      <c r="I936">
        <v>3</v>
      </c>
      <c r="J936" s="7">
        <v>415.4</v>
      </c>
      <c r="K936" s="5">
        <v>1869300</v>
      </c>
      <c r="L936" s="4">
        <v>413.76666666999898</v>
      </c>
      <c r="M936" s="4">
        <v>-7349.9999850044733</v>
      </c>
      <c r="N936" s="6">
        <v>362.5697500018685</v>
      </c>
      <c r="O936" s="6">
        <v>-7712.5697350063419</v>
      </c>
      <c r="P936" s="5">
        <v>1861950.0000149955</v>
      </c>
      <c r="Q936" s="7"/>
      <c r="R936">
        <v>1</v>
      </c>
      <c r="S936">
        <v>0</v>
      </c>
      <c r="T936">
        <v>2</v>
      </c>
      <c r="U936">
        <v>0</v>
      </c>
      <c r="V936">
        <v>900</v>
      </c>
      <c r="W936">
        <v>300</v>
      </c>
      <c r="X936">
        <v>123000</v>
      </c>
      <c r="Y936">
        <v>92500</v>
      </c>
      <c r="Z936" s="7">
        <v>3000000</v>
      </c>
      <c r="AA936">
        <v>2</v>
      </c>
    </row>
    <row r="937" spans="1:27" x14ac:dyDescent="0.45">
      <c r="A937">
        <v>2</v>
      </c>
      <c r="B937" s="2">
        <v>44545</v>
      </c>
      <c r="C937" s="2">
        <v>44546</v>
      </c>
      <c r="D937" s="3" t="s">
        <v>27</v>
      </c>
      <c r="E937" t="s">
        <v>48</v>
      </c>
      <c r="F937" t="s">
        <v>218</v>
      </c>
      <c r="G937">
        <v>1400</v>
      </c>
      <c r="H937">
        <v>2800</v>
      </c>
      <c r="I937">
        <v>2</v>
      </c>
      <c r="J937" s="7">
        <v>708.9</v>
      </c>
      <c r="K937" s="5">
        <v>1984920</v>
      </c>
      <c r="L937" s="4">
        <v>654.1</v>
      </c>
      <c r="M937" s="4">
        <v>-153439.99999999988</v>
      </c>
      <c r="N937" s="6">
        <v>363.92983999999996</v>
      </c>
      <c r="O937" s="6">
        <v>-153803.92983999988</v>
      </c>
      <c r="P937" s="5">
        <v>1831480</v>
      </c>
      <c r="Q937" s="7"/>
      <c r="R937">
        <v>1</v>
      </c>
      <c r="S937">
        <v>0</v>
      </c>
      <c r="T937">
        <v>2</v>
      </c>
      <c r="U937">
        <v>0</v>
      </c>
      <c r="V937">
        <v>900</v>
      </c>
      <c r="W937">
        <v>300</v>
      </c>
      <c r="X937">
        <v>123000</v>
      </c>
      <c r="Y937">
        <v>92500</v>
      </c>
      <c r="Z937" s="7">
        <v>3000000</v>
      </c>
      <c r="AA937">
        <v>2</v>
      </c>
    </row>
    <row r="938" spans="1:27" x14ac:dyDescent="0.45">
      <c r="A938">
        <v>1</v>
      </c>
      <c r="B938" s="2">
        <v>44551</v>
      </c>
      <c r="C938" s="2">
        <v>44552</v>
      </c>
      <c r="D938" s="3" t="s">
        <v>27</v>
      </c>
      <c r="E938" t="s">
        <v>177</v>
      </c>
      <c r="F938" t="s">
        <v>357</v>
      </c>
      <c r="G938">
        <v>2600</v>
      </c>
      <c r="H938">
        <v>5200</v>
      </c>
      <c r="I938">
        <v>2</v>
      </c>
      <c r="J938" s="7">
        <v>272.14999999999998</v>
      </c>
      <c r="K938" s="5">
        <v>1415179.9999999998</v>
      </c>
      <c r="L938" s="4">
        <v>275.75</v>
      </c>
      <c r="M938" s="4">
        <v>18720.000000000116</v>
      </c>
      <c r="N938" s="6">
        <v>288.98096800000008</v>
      </c>
      <c r="O938" s="6">
        <v>18431.019032000117</v>
      </c>
      <c r="P938" s="5">
        <v>1433900</v>
      </c>
      <c r="Q938" s="7"/>
      <c r="R938">
        <v>1</v>
      </c>
      <c r="S938">
        <v>0</v>
      </c>
      <c r="T938">
        <v>1</v>
      </c>
      <c r="U938">
        <v>0</v>
      </c>
      <c r="V938">
        <v>900</v>
      </c>
      <c r="W938">
        <v>300</v>
      </c>
      <c r="X938">
        <v>123000</v>
      </c>
      <c r="Y938">
        <v>92500</v>
      </c>
      <c r="Z938" s="7">
        <v>3000000</v>
      </c>
      <c r="AA938">
        <v>2</v>
      </c>
    </row>
    <row r="939" spans="1:27" x14ac:dyDescent="0.45">
      <c r="A939">
        <v>2</v>
      </c>
      <c r="B939" s="2">
        <v>44551</v>
      </c>
      <c r="C939" s="2">
        <v>44552</v>
      </c>
      <c r="D939" s="3" t="s">
        <v>27</v>
      </c>
      <c r="E939" t="s">
        <v>166</v>
      </c>
      <c r="F939" t="s">
        <v>345</v>
      </c>
      <c r="G939">
        <v>500</v>
      </c>
      <c r="H939">
        <v>1500</v>
      </c>
      <c r="I939">
        <v>3</v>
      </c>
      <c r="J939" s="7">
        <v>1060.45</v>
      </c>
      <c r="K939" s="5">
        <v>1590675</v>
      </c>
      <c r="L939" s="4">
        <v>1029.66666667</v>
      </c>
      <c r="M939" s="4">
        <v>-46174.999995000006</v>
      </c>
      <c r="N939" s="6">
        <v>310.58880500062304</v>
      </c>
      <c r="O939" s="6">
        <v>-46485.588800000631</v>
      </c>
      <c r="P939" s="5">
        <v>1544500.000005</v>
      </c>
      <c r="Q939" s="7"/>
      <c r="R939">
        <v>2</v>
      </c>
      <c r="S939">
        <v>1</v>
      </c>
      <c r="T939">
        <v>2</v>
      </c>
      <c r="U939">
        <v>0</v>
      </c>
      <c r="V939">
        <v>900</v>
      </c>
      <c r="W939">
        <v>300</v>
      </c>
      <c r="X939">
        <v>123000</v>
      </c>
      <c r="Y939">
        <v>92500</v>
      </c>
      <c r="Z939" s="7">
        <v>3000000</v>
      </c>
      <c r="AA939">
        <v>2</v>
      </c>
    </row>
    <row r="940" spans="1:27" x14ac:dyDescent="0.45">
      <c r="A940">
        <v>3</v>
      </c>
      <c r="B940" s="2">
        <v>44551</v>
      </c>
      <c r="C940" s="2">
        <v>44552</v>
      </c>
      <c r="D940" s="3" t="s">
        <v>27</v>
      </c>
      <c r="E940" t="s">
        <v>65</v>
      </c>
      <c r="F940" t="s">
        <v>244</v>
      </c>
      <c r="G940">
        <v>50</v>
      </c>
      <c r="H940">
        <v>100</v>
      </c>
      <c r="I940">
        <v>2</v>
      </c>
      <c r="J940" s="7">
        <v>16317.25</v>
      </c>
      <c r="K940" s="5">
        <v>1631725</v>
      </c>
      <c r="L940" s="4">
        <v>16344.9</v>
      </c>
      <c r="M940" s="4">
        <v>2764.9999999999636</v>
      </c>
      <c r="N940" s="6">
        <v>323.63238899999999</v>
      </c>
      <c r="O940" s="6">
        <v>2441.3676109999637</v>
      </c>
      <c r="P940" s="5">
        <v>1634490</v>
      </c>
      <c r="Q940" s="7"/>
      <c r="R940">
        <v>1</v>
      </c>
      <c r="S940">
        <v>0</v>
      </c>
      <c r="T940">
        <v>1</v>
      </c>
      <c r="U940">
        <v>0</v>
      </c>
      <c r="V940">
        <v>900</v>
      </c>
      <c r="W940">
        <v>300</v>
      </c>
      <c r="X940">
        <v>123000</v>
      </c>
      <c r="Y940">
        <v>92500</v>
      </c>
      <c r="Z940" s="7">
        <v>3000000</v>
      </c>
      <c r="AA940">
        <v>2</v>
      </c>
    </row>
    <row r="941" spans="1:27" x14ac:dyDescent="0.45">
      <c r="A941">
        <v>4</v>
      </c>
      <c r="B941" s="2">
        <v>44551</v>
      </c>
      <c r="C941" s="2">
        <v>44552</v>
      </c>
      <c r="D941" s="3" t="s">
        <v>27</v>
      </c>
      <c r="E941" t="s">
        <v>200</v>
      </c>
      <c r="F941" t="s">
        <v>369</v>
      </c>
      <c r="G941">
        <v>250</v>
      </c>
      <c r="H941">
        <v>750</v>
      </c>
      <c r="I941">
        <v>3</v>
      </c>
      <c r="J941" s="7">
        <v>1903.4</v>
      </c>
      <c r="K941" s="5">
        <v>1427550</v>
      </c>
      <c r="L941" s="4">
        <v>1847.78333332999</v>
      </c>
      <c r="M941" s="4">
        <v>-41712.500002507571</v>
      </c>
      <c r="N941" s="6">
        <v>283.54408249968759</v>
      </c>
      <c r="O941" s="6">
        <v>-41996.044085007255</v>
      </c>
      <c r="P941" s="5">
        <v>1385837.4999974924</v>
      </c>
      <c r="Q941" s="7"/>
      <c r="R941">
        <v>1</v>
      </c>
      <c r="S941">
        <v>0</v>
      </c>
      <c r="T941">
        <v>2</v>
      </c>
      <c r="U941">
        <v>0</v>
      </c>
      <c r="V941">
        <v>900</v>
      </c>
      <c r="W941">
        <v>300</v>
      </c>
      <c r="X941">
        <v>123000</v>
      </c>
      <c r="Y941">
        <v>92500</v>
      </c>
      <c r="Z941" s="7">
        <v>3000000</v>
      </c>
      <c r="AA941">
        <v>2</v>
      </c>
    </row>
    <row r="942" spans="1:27" x14ac:dyDescent="0.45">
      <c r="A942">
        <v>5</v>
      </c>
      <c r="B942" s="2">
        <v>44551</v>
      </c>
      <c r="C942" s="2">
        <v>44552</v>
      </c>
      <c r="D942" s="3" t="s">
        <v>27</v>
      </c>
      <c r="E942" t="s">
        <v>56</v>
      </c>
      <c r="F942" t="s">
        <v>212</v>
      </c>
      <c r="G942">
        <v>70000</v>
      </c>
      <c r="H942">
        <v>140000</v>
      </c>
      <c r="I942">
        <v>2</v>
      </c>
      <c r="J942" s="7">
        <v>14.35</v>
      </c>
      <c r="K942" s="5">
        <v>2009000</v>
      </c>
      <c r="L942" s="4">
        <v>14.05</v>
      </c>
      <c r="M942" s="4">
        <v>-41999.999999999847</v>
      </c>
      <c r="N942" s="6">
        <v>381.88960000000003</v>
      </c>
      <c r="O942" s="6">
        <v>-42381.889599999849</v>
      </c>
      <c r="P942" s="5">
        <v>1967000</v>
      </c>
      <c r="Q942" s="7"/>
      <c r="R942">
        <v>1</v>
      </c>
      <c r="S942">
        <v>0</v>
      </c>
      <c r="T942">
        <v>1</v>
      </c>
      <c r="U942">
        <v>0</v>
      </c>
      <c r="V942">
        <v>900</v>
      </c>
      <c r="W942">
        <v>300</v>
      </c>
      <c r="X942">
        <v>123000</v>
      </c>
      <c r="Y942">
        <v>92500</v>
      </c>
      <c r="Z942" s="7">
        <v>3000000</v>
      </c>
      <c r="AA942">
        <v>2</v>
      </c>
    </row>
    <row r="943" spans="1:27" x14ac:dyDescent="0.45">
      <c r="A943">
        <v>6</v>
      </c>
      <c r="B943" s="2">
        <v>44551</v>
      </c>
      <c r="C943" s="2">
        <v>44552</v>
      </c>
      <c r="D943" s="3" t="s">
        <v>27</v>
      </c>
      <c r="E943" t="s">
        <v>156</v>
      </c>
      <c r="F943" t="s">
        <v>335</v>
      </c>
      <c r="G943">
        <v>2800</v>
      </c>
      <c r="H943">
        <v>5600</v>
      </c>
      <c r="I943">
        <v>2</v>
      </c>
      <c r="J943" s="7">
        <v>252.2</v>
      </c>
      <c r="K943" s="5">
        <v>1412320</v>
      </c>
      <c r="L943" s="4">
        <v>252.4</v>
      </c>
      <c r="M943" s="4">
        <v>1120.0000000000955</v>
      </c>
      <c r="N943" s="6">
        <v>286.30409599999996</v>
      </c>
      <c r="O943" s="6">
        <v>833.69590400009554</v>
      </c>
      <c r="P943" s="5">
        <v>1413440</v>
      </c>
      <c r="Q943" s="7"/>
      <c r="R943">
        <v>2</v>
      </c>
      <c r="S943">
        <v>1</v>
      </c>
      <c r="T943">
        <v>1</v>
      </c>
      <c r="U943">
        <v>0</v>
      </c>
      <c r="V943">
        <v>900</v>
      </c>
      <c r="W943">
        <v>300</v>
      </c>
      <c r="X943">
        <v>123000</v>
      </c>
      <c r="Y943">
        <v>92500</v>
      </c>
      <c r="Z943" s="7">
        <v>3000000</v>
      </c>
      <c r="AA943">
        <v>2</v>
      </c>
    </row>
    <row r="944" spans="1:27" x14ac:dyDescent="0.45">
      <c r="A944">
        <v>7</v>
      </c>
      <c r="B944" s="2">
        <v>44551</v>
      </c>
      <c r="C944" s="2">
        <v>44552</v>
      </c>
      <c r="D944" s="3" t="s">
        <v>27</v>
      </c>
      <c r="E944" t="s">
        <v>192</v>
      </c>
      <c r="F944" t="s">
        <v>373</v>
      </c>
      <c r="G944">
        <v>175</v>
      </c>
      <c r="H944">
        <v>525</v>
      </c>
      <c r="I944">
        <v>3</v>
      </c>
      <c r="J944" s="7">
        <v>3456.15</v>
      </c>
      <c r="K944" s="5">
        <v>1814478.75</v>
      </c>
      <c r="L944" s="4">
        <v>3511</v>
      </c>
      <c r="M944" s="4">
        <v>28796.249999999953</v>
      </c>
      <c r="N944" s="6">
        <v>357.79781724999998</v>
      </c>
      <c r="O944" s="6">
        <v>28438.452182749952</v>
      </c>
      <c r="P944" s="5">
        <v>1843275</v>
      </c>
      <c r="Q944" s="7"/>
      <c r="R944">
        <v>2</v>
      </c>
      <c r="S944">
        <v>1</v>
      </c>
      <c r="T944">
        <v>1</v>
      </c>
      <c r="U944">
        <v>0</v>
      </c>
      <c r="V944">
        <v>900</v>
      </c>
      <c r="W944">
        <v>300</v>
      </c>
      <c r="X944">
        <v>123000</v>
      </c>
      <c r="Y944">
        <v>92500</v>
      </c>
      <c r="Z944" s="7">
        <v>3000000</v>
      </c>
      <c r="AA944">
        <v>2</v>
      </c>
    </row>
    <row r="945" spans="1:27" x14ac:dyDescent="0.45">
      <c r="A945">
        <v>8</v>
      </c>
      <c r="B945" s="2">
        <v>44551</v>
      </c>
      <c r="C945" s="2">
        <v>44552</v>
      </c>
      <c r="D945" s="3" t="s">
        <v>27</v>
      </c>
      <c r="E945" t="s">
        <v>87</v>
      </c>
      <c r="F945" t="s">
        <v>255</v>
      </c>
      <c r="G945">
        <v>650</v>
      </c>
      <c r="H945">
        <v>1950</v>
      </c>
      <c r="I945">
        <v>3</v>
      </c>
      <c r="J945" s="7">
        <v>968.91666666999902</v>
      </c>
      <c r="K945" s="5">
        <v>1889387.5000064981</v>
      </c>
      <c r="L945" s="4">
        <v>960.53333333</v>
      </c>
      <c r="M945" s="4">
        <v>-16347.500012998074</v>
      </c>
      <c r="N945" s="6">
        <v>364.84746649947994</v>
      </c>
      <c r="O945" s="6">
        <v>-16712.347479497555</v>
      </c>
      <c r="P945" s="5">
        <v>1873039.9999935001</v>
      </c>
      <c r="Q945" s="7"/>
      <c r="R945">
        <v>3</v>
      </c>
      <c r="S945">
        <v>2</v>
      </c>
      <c r="T945">
        <v>2</v>
      </c>
      <c r="U945">
        <v>0</v>
      </c>
      <c r="V945">
        <v>900</v>
      </c>
      <c r="W945">
        <v>300</v>
      </c>
      <c r="X945">
        <v>123000</v>
      </c>
      <c r="Y945">
        <v>92500</v>
      </c>
      <c r="Z945" s="7">
        <v>3000000</v>
      </c>
      <c r="AA945">
        <v>2</v>
      </c>
    </row>
    <row r="946" spans="1:27" x14ac:dyDescent="0.45">
      <c r="A946">
        <v>9</v>
      </c>
      <c r="B946" s="2">
        <v>44551</v>
      </c>
      <c r="C946" s="2">
        <v>44552</v>
      </c>
      <c r="D946" s="3" t="s">
        <v>27</v>
      </c>
      <c r="E946" t="s">
        <v>46</v>
      </c>
      <c r="F946" t="s">
        <v>224</v>
      </c>
      <c r="G946">
        <v>8500</v>
      </c>
      <c r="H946">
        <v>17000</v>
      </c>
      <c r="I946">
        <v>2</v>
      </c>
      <c r="J946" s="7">
        <v>99.75</v>
      </c>
      <c r="K946" s="5">
        <v>1695750</v>
      </c>
      <c r="L946" s="4">
        <v>101</v>
      </c>
      <c r="M946" s="4">
        <v>21250</v>
      </c>
      <c r="N946" s="6">
        <v>336.76865000000009</v>
      </c>
      <c r="O946" s="6">
        <v>20913.231349999998</v>
      </c>
      <c r="P946" s="5">
        <v>1717000</v>
      </c>
      <c r="Q946" s="7"/>
      <c r="R946">
        <v>1</v>
      </c>
      <c r="S946">
        <v>0</v>
      </c>
      <c r="T946">
        <v>1</v>
      </c>
      <c r="U946">
        <v>0</v>
      </c>
      <c r="V946">
        <v>900</v>
      </c>
      <c r="W946">
        <v>300</v>
      </c>
      <c r="X946">
        <v>123000</v>
      </c>
      <c r="Y946">
        <v>92500</v>
      </c>
      <c r="Z946" s="7">
        <v>3000000</v>
      </c>
      <c r="AA946">
        <v>2</v>
      </c>
    </row>
    <row r="947" spans="1:27" x14ac:dyDescent="0.45">
      <c r="A947">
        <v>10</v>
      </c>
      <c r="B947" s="2">
        <v>44551</v>
      </c>
      <c r="C947" s="2">
        <v>44552</v>
      </c>
      <c r="D947" s="3" t="s">
        <v>27</v>
      </c>
      <c r="E947" t="s">
        <v>43</v>
      </c>
      <c r="F947" t="s">
        <v>211</v>
      </c>
      <c r="G947">
        <v>6700</v>
      </c>
      <c r="H947">
        <v>13400</v>
      </c>
      <c r="I947">
        <v>2</v>
      </c>
      <c r="J947" s="7">
        <v>134.44999999999999</v>
      </c>
      <c r="K947" s="5">
        <v>1801629.9999999998</v>
      </c>
      <c r="L947" s="4">
        <v>134.19999999999999</v>
      </c>
      <c r="M947" s="4">
        <v>-3350</v>
      </c>
      <c r="N947" s="6">
        <v>351.61838599999999</v>
      </c>
      <c r="O947" s="6">
        <v>-3701.6183860000001</v>
      </c>
      <c r="P947" s="5">
        <v>1798279.9999999998</v>
      </c>
      <c r="Q947" s="7"/>
      <c r="R947">
        <v>1</v>
      </c>
      <c r="S947">
        <v>0</v>
      </c>
      <c r="T947">
        <v>1</v>
      </c>
      <c r="U947">
        <v>0</v>
      </c>
      <c r="V947">
        <v>900</v>
      </c>
      <c r="W947">
        <v>300</v>
      </c>
      <c r="X947">
        <v>123000</v>
      </c>
      <c r="Y947">
        <v>92500</v>
      </c>
      <c r="Z947" s="7">
        <v>3000000</v>
      </c>
      <c r="AA947">
        <v>2</v>
      </c>
    </row>
    <row r="948" spans="1:27" x14ac:dyDescent="0.45">
      <c r="A948">
        <v>1</v>
      </c>
      <c r="B948" s="2">
        <v>44552</v>
      </c>
      <c r="C948" s="2">
        <v>44553</v>
      </c>
      <c r="D948" s="3" t="s">
        <v>27</v>
      </c>
      <c r="E948" t="s">
        <v>71</v>
      </c>
      <c r="F948" t="s">
        <v>209</v>
      </c>
      <c r="G948">
        <v>22500</v>
      </c>
      <c r="H948">
        <v>45000</v>
      </c>
      <c r="I948">
        <v>2</v>
      </c>
      <c r="J948" s="7">
        <v>42.7</v>
      </c>
      <c r="K948" s="5">
        <v>1921500.0000000002</v>
      </c>
      <c r="L948" s="4">
        <v>43</v>
      </c>
      <c r="M948" s="4">
        <v>13499.999999999873</v>
      </c>
      <c r="N948" s="6">
        <v>373.99989999999997</v>
      </c>
      <c r="O948" s="6">
        <v>13126.000099999872</v>
      </c>
      <c r="P948" s="5">
        <v>1935000</v>
      </c>
      <c r="Q948" s="7"/>
      <c r="R948">
        <v>1</v>
      </c>
      <c r="S948">
        <v>0</v>
      </c>
      <c r="T948">
        <v>1</v>
      </c>
      <c r="U948">
        <v>0</v>
      </c>
      <c r="V948">
        <v>900</v>
      </c>
      <c r="W948">
        <v>300</v>
      </c>
      <c r="X948">
        <v>123000</v>
      </c>
      <c r="Y948">
        <v>92500</v>
      </c>
      <c r="Z948" s="7">
        <v>3000000</v>
      </c>
      <c r="AA948">
        <v>2</v>
      </c>
    </row>
    <row r="949" spans="1:27" x14ac:dyDescent="0.45">
      <c r="A949">
        <v>2</v>
      </c>
      <c r="B949" s="2">
        <v>44552</v>
      </c>
      <c r="C949" s="2">
        <v>44553</v>
      </c>
      <c r="D949" s="3" t="s">
        <v>27</v>
      </c>
      <c r="E949" t="s">
        <v>34</v>
      </c>
      <c r="F949" t="s">
        <v>286</v>
      </c>
      <c r="G949">
        <v>407</v>
      </c>
      <c r="H949">
        <v>1221</v>
      </c>
      <c r="I949">
        <v>3</v>
      </c>
      <c r="J949" s="7">
        <v>1309.8</v>
      </c>
      <c r="K949" s="5">
        <v>1599265.8</v>
      </c>
      <c r="L949" s="4">
        <v>1333.95</v>
      </c>
      <c r="M949" s="4">
        <v>29487.150000000111</v>
      </c>
      <c r="N949" s="6">
        <v>321.46987225000004</v>
      </c>
      <c r="O949" s="6">
        <v>29165.680127750111</v>
      </c>
      <c r="P949" s="5">
        <v>1628752.95</v>
      </c>
      <c r="Q949" s="7"/>
      <c r="R949">
        <v>1</v>
      </c>
      <c r="S949">
        <v>0</v>
      </c>
      <c r="T949">
        <v>1</v>
      </c>
      <c r="U949">
        <v>0</v>
      </c>
      <c r="V949">
        <v>900</v>
      </c>
      <c r="W949">
        <v>300</v>
      </c>
      <c r="X949">
        <v>123000</v>
      </c>
      <c r="Y949">
        <v>92500</v>
      </c>
      <c r="Z949" s="7">
        <v>3000000</v>
      </c>
      <c r="AA949">
        <v>2</v>
      </c>
    </row>
    <row r="950" spans="1:27" x14ac:dyDescent="0.45">
      <c r="A950">
        <v>3</v>
      </c>
      <c r="B950" s="2">
        <v>44552</v>
      </c>
      <c r="C950" s="2">
        <v>44553</v>
      </c>
      <c r="D950" s="3" t="s">
        <v>27</v>
      </c>
      <c r="E950" t="s">
        <v>76</v>
      </c>
      <c r="F950" t="s">
        <v>326</v>
      </c>
      <c r="G950">
        <v>625</v>
      </c>
      <c r="H950">
        <v>625</v>
      </c>
      <c r="I950">
        <v>1</v>
      </c>
      <c r="J950" s="7">
        <v>2297.1</v>
      </c>
      <c r="K950" s="5">
        <v>1435687.5</v>
      </c>
      <c r="L950" s="4">
        <v>2318.0500000000002</v>
      </c>
      <c r="M950" s="4">
        <v>13093.750000000171</v>
      </c>
      <c r="N950" s="6">
        <v>291.74980625000001</v>
      </c>
      <c r="O950" s="6">
        <v>12802.000193750171</v>
      </c>
      <c r="P950" s="5">
        <v>1448781.25</v>
      </c>
      <c r="Q950" s="7"/>
      <c r="R950">
        <v>2</v>
      </c>
      <c r="S950">
        <v>1</v>
      </c>
      <c r="T950">
        <v>2</v>
      </c>
      <c r="U950">
        <v>0</v>
      </c>
      <c r="V950">
        <v>900</v>
      </c>
      <c r="W950">
        <v>300</v>
      </c>
      <c r="X950">
        <v>123000</v>
      </c>
      <c r="Y950">
        <v>92500</v>
      </c>
      <c r="Z950" s="7">
        <v>3000000</v>
      </c>
      <c r="AA950">
        <v>2</v>
      </c>
    </row>
    <row r="951" spans="1:27" x14ac:dyDescent="0.45">
      <c r="A951">
        <v>1</v>
      </c>
      <c r="B951" s="2">
        <v>44553</v>
      </c>
      <c r="C951" s="2">
        <v>44554</v>
      </c>
      <c r="D951" s="3" t="s">
        <v>27</v>
      </c>
      <c r="E951" t="s">
        <v>68</v>
      </c>
      <c r="F951" t="s">
        <v>296</v>
      </c>
      <c r="G951">
        <v>1250</v>
      </c>
      <c r="H951">
        <v>2500</v>
      </c>
      <c r="I951">
        <v>2</v>
      </c>
      <c r="J951" s="7">
        <v>535.35</v>
      </c>
      <c r="K951" s="5">
        <v>1338375</v>
      </c>
      <c r="L951" s="4">
        <v>530.97500000000002</v>
      </c>
      <c r="M951" s="4">
        <v>-10937.5</v>
      </c>
      <c r="N951" s="6">
        <v>272.29023749999999</v>
      </c>
      <c r="O951" s="6">
        <v>-11209.790237499999</v>
      </c>
      <c r="P951" s="5">
        <v>1327437.5</v>
      </c>
      <c r="Q951" s="7"/>
      <c r="R951">
        <v>2</v>
      </c>
      <c r="S951">
        <v>1</v>
      </c>
      <c r="T951">
        <v>2</v>
      </c>
      <c r="U951">
        <v>0</v>
      </c>
      <c r="V951">
        <v>900</v>
      </c>
      <c r="W951">
        <v>300</v>
      </c>
      <c r="X951">
        <v>123000</v>
      </c>
      <c r="Y951">
        <v>92500</v>
      </c>
      <c r="Z951" s="7">
        <v>3000000</v>
      </c>
      <c r="AA951">
        <v>2</v>
      </c>
    </row>
    <row r="952" spans="1:27" x14ac:dyDescent="0.45">
      <c r="A952">
        <v>2</v>
      </c>
      <c r="B952" s="2">
        <v>44553</v>
      </c>
      <c r="C952" s="2">
        <v>44554</v>
      </c>
      <c r="D952" s="3" t="s">
        <v>27</v>
      </c>
      <c r="E952" t="s">
        <v>202</v>
      </c>
      <c r="F952" t="s">
        <v>383</v>
      </c>
      <c r="G952">
        <v>2600</v>
      </c>
      <c r="H952">
        <v>10400</v>
      </c>
      <c r="I952">
        <v>4</v>
      </c>
      <c r="J952" s="7">
        <v>170.86250000000001</v>
      </c>
      <c r="K952" s="5">
        <v>1776970.0000000002</v>
      </c>
      <c r="L952" s="4">
        <v>176.73750000000001</v>
      </c>
      <c r="M952" s="4">
        <v>61100</v>
      </c>
      <c r="N952" s="6">
        <v>355.47638400000005</v>
      </c>
      <c r="O952" s="6">
        <v>60744.523615999999</v>
      </c>
      <c r="P952" s="5">
        <v>1838070.0000000002</v>
      </c>
      <c r="Q952" s="7"/>
      <c r="R952">
        <v>2</v>
      </c>
      <c r="S952">
        <v>1</v>
      </c>
      <c r="T952">
        <v>2</v>
      </c>
      <c r="U952">
        <v>0</v>
      </c>
      <c r="V952">
        <v>900</v>
      </c>
      <c r="W952">
        <v>300</v>
      </c>
      <c r="X952">
        <v>123000</v>
      </c>
      <c r="Y952">
        <v>92500</v>
      </c>
      <c r="Z952" s="7">
        <v>3000000</v>
      </c>
      <c r="AA952">
        <v>2</v>
      </c>
    </row>
    <row r="953" spans="1:27" x14ac:dyDescent="0.45">
      <c r="A953">
        <v>3</v>
      </c>
      <c r="B953" s="2">
        <v>44553</v>
      </c>
      <c r="C953" s="2">
        <v>44554</v>
      </c>
      <c r="D953" s="3" t="s">
        <v>27</v>
      </c>
      <c r="E953" t="s">
        <v>97</v>
      </c>
      <c r="F953" t="s">
        <v>227</v>
      </c>
      <c r="G953">
        <v>8924</v>
      </c>
      <c r="H953">
        <v>17848</v>
      </c>
      <c r="I953">
        <v>2</v>
      </c>
      <c r="J953" s="7">
        <v>82.8</v>
      </c>
      <c r="K953" s="5">
        <v>1477814.4</v>
      </c>
      <c r="L953" s="4">
        <v>79.3</v>
      </c>
      <c r="M953" s="4">
        <v>-62468</v>
      </c>
      <c r="N953" s="6">
        <v>289.46268367999994</v>
      </c>
      <c r="O953" s="6">
        <v>-62757.462683680002</v>
      </c>
      <c r="P953" s="5">
        <v>1415346.4</v>
      </c>
      <c r="Q953" s="7"/>
      <c r="R953">
        <v>2</v>
      </c>
      <c r="S953">
        <v>1</v>
      </c>
      <c r="T953">
        <v>1</v>
      </c>
      <c r="U953">
        <v>0</v>
      </c>
      <c r="V953">
        <v>900</v>
      </c>
      <c r="W953">
        <v>300</v>
      </c>
      <c r="X953">
        <v>123000</v>
      </c>
      <c r="Y953">
        <v>92500</v>
      </c>
      <c r="Z953" s="7">
        <v>3000000</v>
      </c>
      <c r="AA953">
        <v>2</v>
      </c>
    </row>
    <row r="954" spans="1:27" x14ac:dyDescent="0.45">
      <c r="A954">
        <v>1</v>
      </c>
      <c r="B954" s="2">
        <v>44554</v>
      </c>
      <c r="C954" s="2">
        <v>44557</v>
      </c>
      <c r="D954" s="3" t="s">
        <v>27</v>
      </c>
      <c r="E954" t="s">
        <v>202</v>
      </c>
      <c r="F954" t="s">
        <v>383</v>
      </c>
      <c r="G954">
        <v>2600</v>
      </c>
      <c r="H954">
        <v>7800</v>
      </c>
      <c r="I954">
        <v>3</v>
      </c>
      <c r="J954" s="7">
        <v>183.75</v>
      </c>
      <c r="K954" s="5">
        <v>1433250</v>
      </c>
      <c r="L954" s="4">
        <v>186.6</v>
      </c>
      <c r="M954" s="4">
        <v>22229.999999999956</v>
      </c>
      <c r="N954" s="6">
        <v>292.47575800000004</v>
      </c>
      <c r="O954" s="6">
        <v>21937.524241999956</v>
      </c>
      <c r="P954" s="5">
        <v>1455480</v>
      </c>
      <c r="Q954" s="7"/>
      <c r="R954">
        <v>1</v>
      </c>
      <c r="S954">
        <v>0</v>
      </c>
      <c r="T954">
        <v>2</v>
      </c>
      <c r="U954">
        <v>0</v>
      </c>
      <c r="V954">
        <v>900</v>
      </c>
      <c r="W954">
        <v>300</v>
      </c>
      <c r="X954">
        <v>123000</v>
      </c>
      <c r="Y954">
        <v>92500</v>
      </c>
      <c r="Z954" s="7">
        <v>3000000</v>
      </c>
      <c r="AA954">
        <v>2</v>
      </c>
    </row>
    <row r="955" spans="1:27" x14ac:dyDescent="0.45">
      <c r="A955">
        <v>1</v>
      </c>
      <c r="B955" s="2">
        <v>44557</v>
      </c>
      <c r="C955" s="2">
        <v>44558</v>
      </c>
      <c r="D955" s="3" t="s">
        <v>27</v>
      </c>
      <c r="E955" t="s">
        <v>203</v>
      </c>
      <c r="F955" t="s">
        <v>380</v>
      </c>
      <c r="G955">
        <v>900</v>
      </c>
      <c r="H955">
        <v>2700</v>
      </c>
      <c r="I955">
        <v>3</v>
      </c>
      <c r="J955" s="7">
        <v>522.5</v>
      </c>
      <c r="K955" s="5">
        <v>1410750</v>
      </c>
      <c r="L955" s="4">
        <v>521.26666666999995</v>
      </c>
      <c r="M955" s="4">
        <v>-3329.9999910001361</v>
      </c>
      <c r="N955" s="6">
        <v>285.48398200112138</v>
      </c>
      <c r="O955" s="6">
        <v>-3615.4839730012573</v>
      </c>
      <c r="P955" s="5">
        <v>1407420.0000089998</v>
      </c>
      <c r="Q955" s="7"/>
      <c r="R955">
        <v>2</v>
      </c>
      <c r="S955">
        <v>1</v>
      </c>
      <c r="T955">
        <v>2</v>
      </c>
      <c r="U955">
        <v>0</v>
      </c>
      <c r="V955">
        <v>900</v>
      </c>
      <c r="W955">
        <v>300</v>
      </c>
      <c r="X955">
        <v>123000</v>
      </c>
      <c r="Y955">
        <v>92500</v>
      </c>
      <c r="Z955" s="7">
        <v>3000000</v>
      </c>
      <c r="AA955">
        <v>2</v>
      </c>
    </row>
    <row r="956" spans="1:27" x14ac:dyDescent="0.45">
      <c r="A956">
        <v>2</v>
      </c>
      <c r="B956" s="2">
        <v>44557</v>
      </c>
      <c r="C956" s="2">
        <v>44558</v>
      </c>
      <c r="D956" s="3" t="s">
        <v>27</v>
      </c>
      <c r="E956" t="s">
        <v>54</v>
      </c>
      <c r="F956" t="s">
        <v>261</v>
      </c>
      <c r="G956">
        <v>250</v>
      </c>
      <c r="H956">
        <v>500</v>
      </c>
      <c r="I956">
        <v>2</v>
      </c>
      <c r="J956" s="7">
        <v>3162.1</v>
      </c>
      <c r="K956" s="5">
        <v>1581050</v>
      </c>
      <c r="L956" s="4">
        <v>3171.4</v>
      </c>
      <c r="M956" s="4">
        <v>4650.0000000000909</v>
      </c>
      <c r="N956" s="6">
        <v>315.29304999999999</v>
      </c>
      <c r="O956" s="6">
        <v>4334.7069500000907</v>
      </c>
      <c r="P956" s="5">
        <v>1585700</v>
      </c>
      <c r="Q956" s="7"/>
      <c r="R956">
        <v>1</v>
      </c>
      <c r="S956">
        <v>0</v>
      </c>
      <c r="T956">
        <v>1</v>
      </c>
      <c r="U956">
        <v>0</v>
      </c>
      <c r="V956">
        <v>900</v>
      </c>
      <c r="W956">
        <v>300</v>
      </c>
      <c r="X956">
        <v>123000</v>
      </c>
      <c r="Y956">
        <v>92500</v>
      </c>
      <c r="Z956" s="7">
        <v>3000000</v>
      </c>
      <c r="AA956">
        <v>2</v>
      </c>
    </row>
    <row r="957" spans="1:27" x14ac:dyDescent="0.45">
      <c r="A957">
        <v>1</v>
      </c>
      <c r="B957" s="2">
        <v>44558</v>
      </c>
      <c r="C957" s="2">
        <v>44559</v>
      </c>
      <c r="D957" s="3" t="s">
        <v>27</v>
      </c>
      <c r="E957" t="s">
        <v>189</v>
      </c>
      <c r="F957" t="s">
        <v>361</v>
      </c>
      <c r="G957">
        <v>275</v>
      </c>
      <c r="H957">
        <v>825</v>
      </c>
      <c r="I957">
        <v>3</v>
      </c>
      <c r="J957" s="7">
        <v>2282.15</v>
      </c>
      <c r="K957" s="5">
        <v>1882773.75</v>
      </c>
      <c r="L957" s="4">
        <v>2249.5</v>
      </c>
      <c r="M957" s="4">
        <v>-26936.250000000076</v>
      </c>
      <c r="N957" s="6">
        <v>362.40906175000003</v>
      </c>
      <c r="O957" s="6">
        <v>-27298.659061750077</v>
      </c>
      <c r="P957" s="5">
        <v>1855837.5</v>
      </c>
      <c r="Q957" s="7"/>
      <c r="R957">
        <v>2</v>
      </c>
      <c r="S957">
        <v>1</v>
      </c>
      <c r="T957">
        <v>1</v>
      </c>
      <c r="U957">
        <v>0</v>
      </c>
      <c r="V957">
        <v>900</v>
      </c>
      <c r="W957">
        <v>300</v>
      </c>
      <c r="X957">
        <v>123000</v>
      </c>
      <c r="Y957">
        <v>92500</v>
      </c>
      <c r="Z957" s="7">
        <v>3000000</v>
      </c>
      <c r="AA957">
        <v>2</v>
      </c>
    </row>
    <row r="958" spans="1:27" x14ac:dyDescent="0.45">
      <c r="A958">
        <v>2</v>
      </c>
      <c r="B958" s="2">
        <v>44558</v>
      </c>
      <c r="C958" s="2">
        <v>44559</v>
      </c>
      <c r="D958" s="3" t="s">
        <v>27</v>
      </c>
      <c r="E958" t="s">
        <v>160</v>
      </c>
      <c r="F958" t="s">
        <v>338</v>
      </c>
      <c r="G958">
        <v>250</v>
      </c>
      <c r="H958">
        <v>750</v>
      </c>
      <c r="I958">
        <v>3</v>
      </c>
      <c r="J958" s="7">
        <v>2456</v>
      </c>
      <c r="K958" s="5">
        <v>1842000</v>
      </c>
      <c r="L958" s="4">
        <v>2449.8200000000002</v>
      </c>
      <c r="M958" s="4">
        <v>-4634.9999999998772</v>
      </c>
      <c r="N958" s="6">
        <v>358.28887900000007</v>
      </c>
      <c r="O958" s="6">
        <v>-4993.2888789998769</v>
      </c>
      <c r="P958" s="5">
        <v>1837365.0000000002</v>
      </c>
      <c r="Q958" s="7"/>
      <c r="R958">
        <v>2</v>
      </c>
      <c r="S958">
        <v>1</v>
      </c>
      <c r="T958">
        <v>1</v>
      </c>
      <c r="U958">
        <v>0</v>
      </c>
      <c r="V958">
        <v>900</v>
      </c>
      <c r="W958">
        <v>300</v>
      </c>
      <c r="X958">
        <v>123000</v>
      </c>
      <c r="Y958">
        <v>92500</v>
      </c>
      <c r="Z958" s="7">
        <v>3000000</v>
      </c>
      <c r="AA958">
        <v>2</v>
      </c>
    </row>
    <row r="959" spans="1:27" x14ac:dyDescent="0.45">
      <c r="A959">
        <v>3</v>
      </c>
      <c r="B959" s="2">
        <v>44558</v>
      </c>
      <c r="C959" s="2">
        <v>44559</v>
      </c>
      <c r="D959" s="3" t="s">
        <v>27</v>
      </c>
      <c r="E959" t="s">
        <v>167</v>
      </c>
      <c r="F959" t="s">
        <v>346</v>
      </c>
      <c r="G959">
        <v>1625</v>
      </c>
      <c r="H959">
        <v>1625</v>
      </c>
      <c r="I959">
        <v>1</v>
      </c>
      <c r="J959" s="7">
        <v>870.4</v>
      </c>
      <c r="K959" s="5">
        <v>1414400</v>
      </c>
      <c r="L959" s="4">
        <v>862.15</v>
      </c>
      <c r="M959" s="4">
        <v>-13406.25</v>
      </c>
      <c r="N959" s="6">
        <v>284.84606125000005</v>
      </c>
      <c r="O959" s="6">
        <v>-13691.09606125</v>
      </c>
      <c r="P959" s="5">
        <v>1400993.75</v>
      </c>
      <c r="Q959" s="7"/>
      <c r="R959">
        <v>2</v>
      </c>
      <c r="S959">
        <v>1</v>
      </c>
      <c r="T959">
        <v>1</v>
      </c>
      <c r="U959">
        <v>0</v>
      </c>
      <c r="V959">
        <v>900</v>
      </c>
      <c r="W959">
        <v>300</v>
      </c>
      <c r="X959">
        <v>123000</v>
      </c>
      <c r="Y959">
        <v>92500</v>
      </c>
      <c r="Z959" s="7">
        <v>3000000</v>
      </c>
      <c r="AA959">
        <v>2</v>
      </c>
    </row>
    <row r="960" spans="1:27" x14ac:dyDescent="0.45">
      <c r="A960">
        <v>4</v>
      </c>
      <c r="B960" s="2">
        <v>44558</v>
      </c>
      <c r="C960" s="2">
        <v>44559</v>
      </c>
      <c r="D960" s="3" t="s">
        <v>27</v>
      </c>
      <c r="E960" t="s">
        <v>87</v>
      </c>
      <c r="F960" t="s">
        <v>255</v>
      </c>
      <c r="G960">
        <v>650</v>
      </c>
      <c r="H960">
        <v>1950</v>
      </c>
      <c r="I960">
        <v>3</v>
      </c>
      <c r="J960" s="7">
        <v>986.35</v>
      </c>
      <c r="K960" s="5">
        <v>1923382.5</v>
      </c>
      <c r="L960" s="4">
        <v>969.9</v>
      </c>
      <c r="M960" s="4">
        <v>-32077.500000000087</v>
      </c>
      <c r="N960" s="6">
        <v>368.63946250000004</v>
      </c>
      <c r="O960" s="6">
        <v>-32446.139462500087</v>
      </c>
      <c r="P960" s="5">
        <v>1891305</v>
      </c>
      <c r="Q960" s="7"/>
      <c r="R960">
        <v>1</v>
      </c>
      <c r="S960">
        <v>0</v>
      </c>
      <c r="T960">
        <v>1</v>
      </c>
      <c r="U960">
        <v>0</v>
      </c>
      <c r="V960">
        <v>900</v>
      </c>
      <c r="W960">
        <v>300</v>
      </c>
      <c r="X960">
        <v>123000</v>
      </c>
      <c r="Y960">
        <v>92500</v>
      </c>
      <c r="Z960" s="7">
        <v>3000000</v>
      </c>
      <c r="AA960">
        <v>2</v>
      </c>
    </row>
  </sheetData>
  <conditionalFormatting sqref="D5:D960">
    <cfRule type="cellIs" dxfId="3" priority="8" operator="equal">
      <formula>"Close"</formula>
    </cfRule>
  </conditionalFormatting>
  <conditionalFormatting sqref="D5:D960">
    <cfRule type="cellIs" dxfId="2" priority="7" operator="equal">
      <formula>"Open"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Y966"/>
  <sheetViews>
    <sheetView workbookViewId="0">
      <selection activeCell="A8" sqref="A8"/>
    </sheetView>
  </sheetViews>
  <sheetFormatPr defaultRowHeight="14.25" x14ac:dyDescent="0.45"/>
  <cols>
    <col min="2" max="3" width="9.9296875" bestFit="1" customWidth="1"/>
    <col min="10" max="10" width="9.59765625" bestFit="1" customWidth="1"/>
    <col min="11" max="11" width="12.06640625" bestFit="1" customWidth="1"/>
    <col min="12" max="12" width="9.265625" bestFit="1" customWidth="1"/>
    <col min="13" max="13" width="10.73046875" bestFit="1" customWidth="1"/>
    <col min="15" max="15" width="10.73046875" bestFit="1" customWidth="1"/>
    <col min="16" max="16" width="12.06640625" bestFit="1" customWidth="1"/>
    <col min="31" max="31" width="15" bestFit="1" customWidth="1"/>
    <col min="33" max="33" width="15" bestFit="1" customWidth="1"/>
    <col min="47" max="47" width="9.9296875" bestFit="1" customWidth="1"/>
    <col min="52" max="52" width="9.9296875" bestFit="1" customWidth="1"/>
    <col min="65" max="65" width="11.796875" bestFit="1" customWidth="1"/>
    <col min="71" max="71" width="11.796875" bestFit="1" customWidth="1"/>
    <col min="77" max="77" width="10.6640625" customWidth="1"/>
  </cols>
  <sheetData>
    <row r="1" spans="1:77" x14ac:dyDescent="0.45">
      <c r="A1" t="s">
        <v>797</v>
      </c>
    </row>
    <row r="2" spans="1:77" x14ac:dyDescent="0.45">
      <c r="A2" t="s">
        <v>787</v>
      </c>
    </row>
    <row r="3" spans="1:77" x14ac:dyDescent="0.45">
      <c r="A3" t="s">
        <v>788</v>
      </c>
    </row>
    <row r="4" spans="1:77" x14ac:dyDescent="0.45">
      <c r="A4" t="s">
        <v>792</v>
      </c>
    </row>
    <row r="5" spans="1:77" x14ac:dyDescent="0.45">
      <c r="A5" t="s">
        <v>793</v>
      </c>
    </row>
    <row r="6" spans="1:77" x14ac:dyDescent="0.45">
      <c r="A6" t="s">
        <v>795</v>
      </c>
    </row>
    <row r="7" spans="1:77" x14ac:dyDescent="0.45">
      <c r="AC7" s="33" t="s">
        <v>776</v>
      </c>
      <c r="AD7" s="33"/>
      <c r="AE7" s="33"/>
      <c r="AF7" s="33"/>
      <c r="AG7" s="33"/>
      <c r="AH7" s="33"/>
      <c r="AI7" s="33"/>
      <c r="AJ7" s="33"/>
      <c r="AK7" s="33"/>
      <c r="AL7" s="33"/>
      <c r="AM7" s="33"/>
      <c r="AN7" s="33"/>
      <c r="AO7" s="33"/>
      <c r="AP7" s="33"/>
      <c r="AQ7" s="33"/>
      <c r="AR7" s="33"/>
      <c r="AS7" s="33"/>
      <c r="AU7" s="29" t="s">
        <v>573</v>
      </c>
      <c r="AV7" s="29"/>
      <c r="AW7" s="29"/>
      <c r="AX7" s="29"/>
      <c r="AZ7" s="29" t="s">
        <v>575</v>
      </c>
      <c r="BA7" s="29"/>
      <c r="BB7" s="29"/>
      <c r="BC7" s="29"/>
      <c r="BK7" s="29" t="s">
        <v>779</v>
      </c>
      <c r="BL7" s="29"/>
      <c r="BM7" s="29"/>
      <c r="BN7" s="29"/>
      <c r="BO7" s="29"/>
      <c r="BQ7" s="29" t="s">
        <v>780</v>
      </c>
      <c r="BR7" s="29"/>
      <c r="BS7" s="29"/>
      <c r="BT7" s="29"/>
      <c r="BU7" s="29"/>
      <c r="BW7" s="30" t="s">
        <v>783</v>
      </c>
      <c r="BX7" s="31"/>
      <c r="BY7" s="32"/>
    </row>
    <row r="8" spans="1:77" x14ac:dyDescent="0.45">
      <c r="A8" s="1" t="s">
        <v>0</v>
      </c>
      <c r="B8" s="1" t="s">
        <v>1</v>
      </c>
      <c r="C8" s="1" t="s">
        <v>2</v>
      </c>
      <c r="D8" s="1" t="s">
        <v>3</v>
      </c>
      <c r="E8" s="1" t="s">
        <v>4</v>
      </c>
      <c r="F8" s="1" t="s">
        <v>5</v>
      </c>
      <c r="G8" s="1" t="s">
        <v>6</v>
      </c>
      <c r="H8" s="1" t="s">
        <v>7</v>
      </c>
      <c r="I8" s="1" t="s">
        <v>8</v>
      </c>
      <c r="J8" s="1" t="s">
        <v>9</v>
      </c>
      <c r="K8" s="1" t="s">
        <v>10</v>
      </c>
      <c r="L8" s="1" t="s">
        <v>11</v>
      </c>
      <c r="M8" s="1" t="s">
        <v>12</v>
      </c>
      <c r="N8" s="1" t="s">
        <v>13</v>
      </c>
      <c r="O8" s="1" t="s">
        <v>14</v>
      </c>
      <c r="P8" s="1" t="s">
        <v>15</v>
      </c>
      <c r="Q8" s="1" t="s">
        <v>16</v>
      </c>
      <c r="R8" s="1" t="s">
        <v>17</v>
      </c>
      <c r="S8" s="1" t="s">
        <v>18</v>
      </c>
      <c r="T8" s="1" t="s">
        <v>19</v>
      </c>
      <c r="U8" s="1" t="s">
        <v>20</v>
      </c>
      <c r="V8" s="1" t="s">
        <v>21</v>
      </c>
      <c r="W8" s="1" t="s">
        <v>22</v>
      </c>
      <c r="X8" s="1" t="s">
        <v>23</v>
      </c>
      <c r="Y8" s="1" t="s">
        <v>24</v>
      </c>
      <c r="Z8" s="1" t="s">
        <v>25</v>
      </c>
      <c r="AA8" s="1" t="s">
        <v>26</v>
      </c>
      <c r="AC8" t="s">
        <v>555</v>
      </c>
      <c r="AD8" t="s">
        <v>556</v>
      </c>
      <c r="AE8" t="s">
        <v>557</v>
      </c>
      <c r="AF8" t="s">
        <v>558</v>
      </c>
      <c r="AG8" t="s">
        <v>559</v>
      </c>
      <c r="AH8" t="s">
        <v>560</v>
      </c>
      <c r="AI8" t="s">
        <v>561</v>
      </c>
      <c r="AJ8" t="s">
        <v>562</v>
      </c>
      <c r="AK8" t="s">
        <v>563</v>
      </c>
      <c r="AL8" t="s">
        <v>798</v>
      </c>
      <c r="AM8" t="s">
        <v>564</v>
      </c>
      <c r="AN8" t="s">
        <v>565</v>
      </c>
      <c r="AO8" t="s">
        <v>566</v>
      </c>
      <c r="AP8" t="s">
        <v>567</v>
      </c>
      <c r="AQ8" t="s">
        <v>568</v>
      </c>
      <c r="AR8" t="s">
        <v>569</v>
      </c>
      <c r="AS8" t="s">
        <v>570</v>
      </c>
      <c r="AU8" t="s">
        <v>1</v>
      </c>
      <c r="AV8" t="s">
        <v>574</v>
      </c>
      <c r="AW8" t="s">
        <v>9</v>
      </c>
      <c r="AX8" t="s">
        <v>11</v>
      </c>
      <c r="AZ8" t="s">
        <v>1</v>
      </c>
      <c r="BA8" t="s">
        <v>574</v>
      </c>
      <c r="BB8" t="s">
        <v>9</v>
      </c>
      <c r="BC8" t="s">
        <v>11</v>
      </c>
      <c r="BE8" s="16" t="s">
        <v>777</v>
      </c>
      <c r="BH8" s="16" t="s">
        <v>778</v>
      </c>
      <c r="BM8" s="14" t="s">
        <v>576</v>
      </c>
      <c r="BS8" s="14" t="s">
        <v>576</v>
      </c>
      <c r="BW8" s="17"/>
      <c r="BX8" s="18" t="s">
        <v>577</v>
      </c>
      <c r="BY8" s="19" t="s">
        <v>784</v>
      </c>
    </row>
    <row r="9" spans="1:77" x14ac:dyDescent="0.45">
      <c r="A9">
        <v>1</v>
      </c>
      <c r="B9" s="2">
        <v>44197</v>
      </c>
      <c r="C9" s="2">
        <v>44200</v>
      </c>
      <c r="D9" s="3" t="s">
        <v>27</v>
      </c>
      <c r="E9" t="s">
        <v>69</v>
      </c>
      <c r="F9" t="s">
        <v>285</v>
      </c>
      <c r="G9">
        <v>7600</v>
      </c>
      <c r="H9">
        <v>15200</v>
      </c>
      <c r="I9">
        <v>2</v>
      </c>
      <c r="J9" s="11">
        <v>127.65</v>
      </c>
      <c r="K9" s="5">
        <v>1940280</v>
      </c>
      <c r="L9" s="4">
        <v>128.65</v>
      </c>
      <c r="M9" s="4">
        <v>15200</v>
      </c>
      <c r="N9" s="6">
        <v>525.92759999999998</v>
      </c>
      <c r="O9" s="6">
        <v>14674.072400000001</v>
      </c>
      <c r="P9" s="5">
        <v>1955480</v>
      </c>
      <c r="Q9" s="5" t="s">
        <v>93</v>
      </c>
      <c r="R9">
        <v>0</v>
      </c>
      <c r="S9">
        <v>0</v>
      </c>
      <c r="T9">
        <v>1</v>
      </c>
      <c r="U9">
        <v>0</v>
      </c>
      <c r="V9">
        <v>900</v>
      </c>
      <c r="W9">
        <v>300</v>
      </c>
      <c r="X9">
        <v>124000</v>
      </c>
      <c r="Y9">
        <v>92500</v>
      </c>
      <c r="Z9" s="7">
        <v>3000000</v>
      </c>
      <c r="AA9">
        <v>2</v>
      </c>
      <c r="AC9" t="s">
        <v>580</v>
      </c>
      <c r="AD9" t="s">
        <v>571</v>
      </c>
      <c r="AE9" s="12">
        <v>44197.517361111109</v>
      </c>
      <c r="AF9">
        <v>127.7213</v>
      </c>
      <c r="AG9" s="12">
        <v>44200.392361111109</v>
      </c>
      <c r="AH9">
        <v>128.5857</v>
      </c>
      <c r="AI9" s="13">
        <v>6.7999999999999996E-3</v>
      </c>
      <c r="AJ9">
        <v>13535.73</v>
      </c>
      <c r="AK9" s="13">
        <v>6.7999999999999996E-3</v>
      </c>
      <c r="AL9">
        <v>15659.1</v>
      </c>
      <c r="AM9">
        <v>2000000</v>
      </c>
      <c r="AN9">
        <v>13535.73</v>
      </c>
      <c r="AO9">
        <v>45</v>
      </c>
      <c r="AP9">
        <v>300.79000000000002</v>
      </c>
      <c r="AQ9" s="13">
        <v>-1.11E-2</v>
      </c>
      <c r="AR9" s="13">
        <v>1.6299999999999999E-2</v>
      </c>
      <c r="AS9" t="s">
        <v>572</v>
      </c>
      <c r="AU9" s="2">
        <v>44197</v>
      </c>
      <c r="AV9" t="s">
        <v>69</v>
      </c>
      <c r="AW9" s="11">
        <v>127.65</v>
      </c>
      <c r="AX9" s="4">
        <v>128.65</v>
      </c>
      <c r="AZ9" s="2">
        <f t="shared" ref="AZ9:AZ72" si="0">DATE(YEAR(AE9),MONTH(AE9),DAY(AE9))</f>
        <v>44197</v>
      </c>
      <c r="BA9" t="s">
        <v>69</v>
      </c>
      <c r="BB9">
        <v>127.7213</v>
      </c>
      <c r="BC9">
        <v>128.5857</v>
      </c>
      <c r="BE9" t="str">
        <f>CONCATENATE(BA9,AZ9)</f>
        <v>BEL44197</v>
      </c>
      <c r="BF9">
        <v>1</v>
      </c>
      <c r="BH9" t="str">
        <f>CONCATENATE(AV9,AU9)</f>
        <v>BEL44197</v>
      </c>
      <c r="BI9">
        <v>1</v>
      </c>
      <c r="BK9" t="str">
        <f t="shared" ref="BK9:BK72" si="1">CONCATENATE(AV9,AU9)</f>
        <v>BEL44197</v>
      </c>
      <c r="BL9">
        <v>1</v>
      </c>
      <c r="BM9">
        <f t="shared" ref="BM9:BM72" si="2">IFERROR(VLOOKUP(BK9,$BE$9:$BF$1058,2,0),"ERROR")</f>
        <v>1</v>
      </c>
      <c r="BN9" t="s">
        <v>578</v>
      </c>
      <c r="BO9">
        <f>COUNTIF($BM$9:$BM$1058,BN9)</f>
        <v>26</v>
      </c>
      <c r="BQ9" t="str">
        <f>CONCATENATE(BA9,AZ9)</f>
        <v>BEL44197</v>
      </c>
      <c r="BR9">
        <v>1</v>
      </c>
      <c r="BS9">
        <f t="shared" ref="BS9:BS72" si="3">IFERROR(VLOOKUP(BQ9,$BH$9:$BI$1058,2,0),"ERROR")</f>
        <v>1</v>
      </c>
      <c r="BT9" t="s">
        <v>578</v>
      </c>
      <c r="BU9">
        <f>COUNTIF($BS$9:$BS$1058,BT9)</f>
        <v>28</v>
      </c>
      <c r="BW9" s="17" t="s">
        <v>785</v>
      </c>
      <c r="BX9" s="23">
        <v>-0.2</v>
      </c>
      <c r="BY9" s="25">
        <v>-0.32600000000000001</v>
      </c>
    </row>
    <row r="10" spans="1:77" x14ac:dyDescent="0.45">
      <c r="A10">
        <v>2</v>
      </c>
      <c r="B10" s="2">
        <v>44197</v>
      </c>
      <c r="C10" s="2">
        <v>44200</v>
      </c>
      <c r="D10" s="3" t="s">
        <v>27</v>
      </c>
      <c r="E10" t="s">
        <v>47</v>
      </c>
      <c r="F10" t="s">
        <v>319</v>
      </c>
      <c r="G10">
        <v>21000</v>
      </c>
      <c r="H10">
        <v>63000</v>
      </c>
      <c r="I10">
        <v>3</v>
      </c>
      <c r="J10" s="11">
        <v>38.049999999999997</v>
      </c>
      <c r="K10" s="5">
        <v>2397150</v>
      </c>
      <c r="L10" s="4">
        <v>40.35</v>
      </c>
      <c r="M10" s="4">
        <v>144900.00000000026</v>
      </c>
      <c r="N10" s="6">
        <v>666.79200000000003</v>
      </c>
      <c r="O10" s="6">
        <v>144233.20800000028</v>
      </c>
      <c r="P10" s="5">
        <v>2542050</v>
      </c>
      <c r="Q10" s="5" t="s">
        <v>93</v>
      </c>
      <c r="R10">
        <v>0</v>
      </c>
      <c r="S10">
        <v>0</v>
      </c>
      <c r="T10">
        <v>1</v>
      </c>
      <c r="U10">
        <v>0</v>
      </c>
      <c r="V10">
        <v>900</v>
      </c>
      <c r="W10">
        <v>300</v>
      </c>
      <c r="X10">
        <v>124000</v>
      </c>
      <c r="Y10">
        <v>92500</v>
      </c>
      <c r="Z10" s="7">
        <v>3000000</v>
      </c>
      <c r="AA10">
        <v>2</v>
      </c>
      <c r="AC10" t="s">
        <v>610</v>
      </c>
      <c r="AD10" t="s">
        <v>571</v>
      </c>
      <c r="AE10" s="12">
        <v>44197.517361111109</v>
      </c>
      <c r="AF10">
        <v>38.069020000000002</v>
      </c>
      <c r="AG10" s="12">
        <v>44200.392361111109</v>
      </c>
      <c r="AH10">
        <v>40.303260000000002</v>
      </c>
      <c r="AI10" s="13">
        <v>5.8700000000000002E-2</v>
      </c>
      <c r="AJ10">
        <v>117378.37</v>
      </c>
      <c r="AK10" s="13">
        <v>5.8700000000000002E-2</v>
      </c>
      <c r="AL10">
        <v>52536.15</v>
      </c>
      <c r="AM10">
        <v>2000000</v>
      </c>
      <c r="AN10">
        <v>130914.1</v>
      </c>
      <c r="AO10">
        <v>45</v>
      </c>
      <c r="AP10">
        <v>2608.41</v>
      </c>
      <c r="AQ10" s="13">
        <v>-2.2800000000000001E-2</v>
      </c>
      <c r="AR10" s="13">
        <v>6.5199999999999994E-2</v>
      </c>
      <c r="AS10" t="s">
        <v>572</v>
      </c>
      <c r="AU10" s="2">
        <v>44197</v>
      </c>
      <c r="AV10" t="s">
        <v>47</v>
      </c>
      <c r="AW10" s="11">
        <v>38.049999999999997</v>
      </c>
      <c r="AX10" s="4">
        <v>40.35</v>
      </c>
      <c r="AZ10" s="2">
        <f t="shared" si="0"/>
        <v>44197</v>
      </c>
      <c r="BA10" t="s">
        <v>47</v>
      </c>
      <c r="BB10">
        <v>38.069020000000002</v>
      </c>
      <c r="BC10">
        <v>40.303260000000002</v>
      </c>
      <c r="BE10" t="str">
        <f t="shared" ref="BE10:BE73" si="4">CONCATENATE(BA10,AZ10)</f>
        <v>BHEL44197</v>
      </c>
      <c r="BF10">
        <v>1</v>
      </c>
      <c r="BH10" t="str">
        <f t="shared" ref="BH10:BH73" si="5">CONCATENATE(AV10,AU10)</f>
        <v>BHEL44197</v>
      </c>
      <c r="BI10">
        <v>1</v>
      </c>
      <c r="BK10" t="str">
        <f t="shared" si="1"/>
        <v>BHEL44197</v>
      </c>
      <c r="BL10">
        <v>1</v>
      </c>
      <c r="BM10">
        <f t="shared" si="2"/>
        <v>1</v>
      </c>
      <c r="BN10" s="15">
        <v>1</v>
      </c>
      <c r="BO10">
        <f>COUNTIF($BM$9:$BM$1058,BN10)</f>
        <v>930</v>
      </c>
      <c r="BQ10" t="str">
        <f t="shared" ref="BQ10:BQ73" si="6">CONCATENATE(BA10,AZ10)</f>
        <v>BHEL44197</v>
      </c>
      <c r="BR10">
        <v>1</v>
      </c>
      <c r="BS10">
        <f t="shared" si="3"/>
        <v>1</v>
      </c>
      <c r="BT10" s="15">
        <v>1</v>
      </c>
      <c r="BU10">
        <f>COUNTIF($BS$9:$BS$1058,BT10)</f>
        <v>924</v>
      </c>
      <c r="BW10" s="17" t="s">
        <v>790</v>
      </c>
      <c r="BX10" s="23">
        <v>-0.27800000000000002</v>
      </c>
      <c r="BY10" s="26">
        <v>-0.3826</v>
      </c>
    </row>
    <row r="11" spans="1:77" x14ac:dyDescent="0.45">
      <c r="A11">
        <v>3</v>
      </c>
      <c r="B11" s="2">
        <v>44197</v>
      </c>
      <c r="C11" s="2">
        <v>44200</v>
      </c>
      <c r="D11" s="3" t="s">
        <v>27</v>
      </c>
      <c r="E11" t="s">
        <v>68</v>
      </c>
      <c r="F11" t="s">
        <v>296</v>
      </c>
      <c r="G11">
        <v>2500</v>
      </c>
      <c r="H11">
        <v>5000</v>
      </c>
      <c r="I11">
        <v>2</v>
      </c>
      <c r="J11" s="11">
        <v>402.75</v>
      </c>
      <c r="K11" s="5">
        <v>2013750</v>
      </c>
      <c r="L11" s="4">
        <v>418.15</v>
      </c>
      <c r="M11" s="4">
        <v>76999.999999999884</v>
      </c>
      <c r="N11" s="6">
        <v>554.10749999999996</v>
      </c>
      <c r="O11" s="6">
        <v>76445.892499999885</v>
      </c>
      <c r="P11" s="5">
        <v>2090750</v>
      </c>
      <c r="Q11" s="5" t="s">
        <v>93</v>
      </c>
      <c r="R11">
        <v>0</v>
      </c>
      <c r="S11">
        <v>0</v>
      </c>
      <c r="T11">
        <v>1</v>
      </c>
      <c r="U11">
        <v>0</v>
      </c>
      <c r="V11">
        <v>900</v>
      </c>
      <c r="W11">
        <v>300</v>
      </c>
      <c r="X11">
        <v>124000</v>
      </c>
      <c r="Y11">
        <v>92500</v>
      </c>
      <c r="Z11" s="7">
        <v>3000000</v>
      </c>
      <c r="AA11">
        <v>2</v>
      </c>
      <c r="AC11" t="s">
        <v>582</v>
      </c>
      <c r="AD11" t="s">
        <v>571</v>
      </c>
      <c r="AE11" s="12">
        <v>44197.517361111109</v>
      </c>
      <c r="AF11">
        <v>377.38760000000002</v>
      </c>
      <c r="AG11" s="12">
        <v>44200.392361111109</v>
      </c>
      <c r="AH11">
        <v>381.90589999999997</v>
      </c>
      <c r="AI11" s="13">
        <v>1.2E-2</v>
      </c>
      <c r="AJ11">
        <v>23945.14</v>
      </c>
      <c r="AK11" s="13">
        <v>1.2E-2</v>
      </c>
      <c r="AL11">
        <v>5299.5910000000003</v>
      </c>
      <c r="AM11">
        <v>2000000.13</v>
      </c>
      <c r="AN11">
        <v>154859.24</v>
      </c>
      <c r="AO11">
        <v>45</v>
      </c>
      <c r="AP11">
        <v>532.11</v>
      </c>
      <c r="AQ11" s="13">
        <v>-5.0000000000000001E-3</v>
      </c>
      <c r="AR11" s="13">
        <v>1.54E-2</v>
      </c>
      <c r="AS11" t="s">
        <v>572</v>
      </c>
      <c r="AU11" s="2">
        <v>44197</v>
      </c>
      <c r="AV11" t="s">
        <v>68</v>
      </c>
      <c r="AW11" s="11">
        <v>402.75</v>
      </c>
      <c r="AX11" s="4">
        <v>418.15</v>
      </c>
      <c r="AZ11" s="2">
        <f t="shared" si="0"/>
        <v>44197</v>
      </c>
      <c r="BA11" t="s">
        <v>135</v>
      </c>
      <c r="BB11">
        <v>377.38760000000002</v>
      </c>
      <c r="BC11">
        <v>381.90589999999997</v>
      </c>
      <c r="BE11" t="str">
        <f t="shared" si="4"/>
        <v>LICHSGFIN44197</v>
      </c>
      <c r="BF11">
        <v>1</v>
      </c>
      <c r="BH11" t="str">
        <f t="shared" si="5"/>
        <v>CHOLAFIN44197</v>
      </c>
      <c r="BI11">
        <v>1</v>
      </c>
      <c r="BK11" t="str">
        <f t="shared" si="1"/>
        <v>CHOLAFIN44197</v>
      </c>
      <c r="BL11">
        <v>1</v>
      </c>
      <c r="BM11">
        <f t="shared" si="2"/>
        <v>1</v>
      </c>
      <c r="BQ11" t="str">
        <f t="shared" si="6"/>
        <v>LICHSGFIN44197</v>
      </c>
      <c r="BR11">
        <v>1</v>
      </c>
      <c r="BS11">
        <f t="shared" si="3"/>
        <v>1</v>
      </c>
      <c r="BW11" s="17" t="s">
        <v>786</v>
      </c>
      <c r="BX11" s="24">
        <v>-5.0000000000000001E-4</v>
      </c>
      <c r="BY11" s="25">
        <v>-2E-3</v>
      </c>
    </row>
    <row r="12" spans="1:77" x14ac:dyDescent="0.45">
      <c r="A12">
        <v>4</v>
      </c>
      <c r="B12" s="2">
        <v>44197</v>
      </c>
      <c r="C12" s="2">
        <v>44200</v>
      </c>
      <c r="D12" s="3" t="s">
        <v>27</v>
      </c>
      <c r="E12" t="s">
        <v>135</v>
      </c>
      <c r="F12" t="s">
        <v>229</v>
      </c>
      <c r="G12">
        <v>2000</v>
      </c>
      <c r="H12">
        <v>6000</v>
      </c>
      <c r="I12">
        <v>3</v>
      </c>
      <c r="J12" s="11">
        <v>377.2</v>
      </c>
      <c r="K12" s="5">
        <v>2263200</v>
      </c>
      <c r="L12" s="4">
        <v>382.15</v>
      </c>
      <c r="M12" s="4">
        <v>29699.999999999931</v>
      </c>
      <c r="N12" s="6">
        <v>615.07349999999997</v>
      </c>
      <c r="O12" s="6">
        <v>29084.926499999932</v>
      </c>
      <c r="P12" s="5">
        <v>2292900</v>
      </c>
      <c r="Q12" s="5" t="s">
        <v>93</v>
      </c>
      <c r="R12">
        <v>0</v>
      </c>
      <c r="S12">
        <v>0</v>
      </c>
      <c r="T12">
        <v>1</v>
      </c>
      <c r="U12">
        <v>0</v>
      </c>
      <c r="V12">
        <v>900</v>
      </c>
      <c r="W12">
        <v>300</v>
      </c>
      <c r="X12">
        <v>124000</v>
      </c>
      <c r="Y12">
        <v>92500</v>
      </c>
      <c r="Z12" s="7">
        <v>3000000</v>
      </c>
      <c r="AA12">
        <v>2</v>
      </c>
      <c r="AC12" t="s">
        <v>654</v>
      </c>
      <c r="AD12" t="s">
        <v>571</v>
      </c>
      <c r="AE12" s="12">
        <v>44197.517361111109</v>
      </c>
      <c r="AF12">
        <v>35.001539999999999</v>
      </c>
      <c r="AG12" s="12">
        <v>44200.392361111109</v>
      </c>
      <c r="AH12">
        <v>35.397410000000001</v>
      </c>
      <c r="AI12" s="13">
        <v>1.1299999999999999E-2</v>
      </c>
      <c r="AJ12">
        <v>22620.15</v>
      </c>
      <c r="AK12" s="13">
        <v>1.1299999999999999E-2</v>
      </c>
      <c r="AL12">
        <v>57140.34</v>
      </c>
      <c r="AM12">
        <v>2000000</v>
      </c>
      <c r="AN12">
        <v>177479.39</v>
      </c>
      <c r="AO12">
        <v>45</v>
      </c>
      <c r="AP12">
        <v>502.67</v>
      </c>
      <c r="AQ12" s="13">
        <v>-0.01</v>
      </c>
      <c r="AR12" s="13">
        <v>2.4199999999999999E-2</v>
      </c>
      <c r="AS12" t="s">
        <v>572</v>
      </c>
      <c r="AU12" s="2">
        <v>44197</v>
      </c>
      <c r="AV12" t="s">
        <v>135</v>
      </c>
      <c r="AW12" s="11">
        <v>377.2</v>
      </c>
      <c r="AX12" s="4">
        <v>382.15</v>
      </c>
      <c r="AZ12" s="2">
        <f t="shared" si="0"/>
        <v>44197</v>
      </c>
      <c r="BA12" t="s">
        <v>100</v>
      </c>
      <c r="BB12">
        <v>35.001539999999999</v>
      </c>
      <c r="BC12">
        <v>35.397410000000001</v>
      </c>
      <c r="BE12" t="str">
        <f t="shared" si="4"/>
        <v>PNB44197</v>
      </c>
      <c r="BF12">
        <v>1</v>
      </c>
      <c r="BH12" t="str">
        <f t="shared" si="5"/>
        <v>LICHSGFIN44197</v>
      </c>
      <c r="BI12">
        <v>1</v>
      </c>
      <c r="BK12" t="str">
        <f t="shared" si="1"/>
        <v>LICHSGFIN44197</v>
      </c>
      <c r="BL12">
        <v>1</v>
      </c>
      <c r="BM12">
        <f t="shared" si="2"/>
        <v>1</v>
      </c>
      <c r="BQ12" t="str">
        <f t="shared" si="6"/>
        <v>PNB44197</v>
      </c>
      <c r="BR12">
        <v>1</v>
      </c>
      <c r="BS12">
        <f t="shared" si="3"/>
        <v>1</v>
      </c>
      <c r="BW12" s="27" t="s">
        <v>794</v>
      </c>
      <c r="BX12">
        <v>956</v>
      </c>
      <c r="BY12" s="28">
        <v>958</v>
      </c>
    </row>
    <row r="13" spans="1:77" x14ac:dyDescent="0.45">
      <c r="A13">
        <v>5</v>
      </c>
      <c r="B13" s="2">
        <v>44197</v>
      </c>
      <c r="C13" s="2">
        <v>44200</v>
      </c>
      <c r="D13" s="3" t="s">
        <v>27</v>
      </c>
      <c r="E13" t="s">
        <v>100</v>
      </c>
      <c r="F13" t="s">
        <v>230</v>
      </c>
      <c r="G13">
        <v>16000</v>
      </c>
      <c r="H13">
        <v>64000</v>
      </c>
      <c r="I13">
        <v>4</v>
      </c>
      <c r="J13" s="11">
        <v>35</v>
      </c>
      <c r="K13" s="5">
        <v>2240000</v>
      </c>
      <c r="L13" s="4">
        <v>35.4</v>
      </c>
      <c r="M13" s="4">
        <v>25599.999999999909</v>
      </c>
      <c r="N13" s="6">
        <v>608.25599999999997</v>
      </c>
      <c r="O13" s="6">
        <v>24991.743999999908</v>
      </c>
      <c r="P13" s="5">
        <v>2265600</v>
      </c>
      <c r="Q13" s="5" t="s">
        <v>93</v>
      </c>
      <c r="R13">
        <v>0</v>
      </c>
      <c r="S13">
        <v>0</v>
      </c>
      <c r="T13">
        <v>1</v>
      </c>
      <c r="U13">
        <v>0</v>
      </c>
      <c r="V13">
        <v>900</v>
      </c>
      <c r="W13">
        <v>300</v>
      </c>
      <c r="X13">
        <v>124000</v>
      </c>
      <c r="Y13">
        <v>92500</v>
      </c>
      <c r="Z13" s="7">
        <v>3000000</v>
      </c>
      <c r="AA13">
        <v>2</v>
      </c>
      <c r="AC13" t="s">
        <v>603</v>
      </c>
      <c r="AD13" t="s">
        <v>571</v>
      </c>
      <c r="AE13" s="12">
        <v>44197.520833333336</v>
      </c>
      <c r="AF13">
        <v>403.28460000000001</v>
      </c>
      <c r="AG13" s="12">
        <v>44200.392361111109</v>
      </c>
      <c r="AH13">
        <v>418.14080000000001</v>
      </c>
      <c r="AI13" s="13">
        <v>3.6799999999999999E-2</v>
      </c>
      <c r="AJ13">
        <v>73660.009999999995</v>
      </c>
      <c r="AK13" s="13">
        <v>3.6799999999999999E-2</v>
      </c>
      <c r="AL13">
        <v>4958.2</v>
      </c>
      <c r="AM13">
        <v>1999566</v>
      </c>
      <c r="AN13">
        <v>251139.4</v>
      </c>
      <c r="AO13">
        <v>44</v>
      </c>
      <c r="AP13">
        <v>1674.09</v>
      </c>
      <c r="AQ13" s="13">
        <v>-7.4999999999999997E-3</v>
      </c>
      <c r="AR13" s="13">
        <v>3.7999999999999999E-2</v>
      </c>
      <c r="AS13" t="s">
        <v>572</v>
      </c>
      <c r="AU13" s="2">
        <v>44197</v>
      </c>
      <c r="AV13" t="s">
        <v>100</v>
      </c>
      <c r="AW13" s="11">
        <v>35</v>
      </c>
      <c r="AX13" s="4">
        <v>35.4</v>
      </c>
      <c r="AZ13" s="2">
        <f t="shared" si="0"/>
        <v>44197</v>
      </c>
      <c r="BA13" t="s">
        <v>68</v>
      </c>
      <c r="BB13">
        <v>403.28460000000001</v>
      </c>
      <c r="BC13">
        <v>418.14080000000001</v>
      </c>
      <c r="BE13" t="str">
        <f t="shared" si="4"/>
        <v>CHOLAFIN44197</v>
      </c>
      <c r="BF13">
        <v>1</v>
      </c>
      <c r="BH13" t="str">
        <f t="shared" si="5"/>
        <v>PNB44197</v>
      </c>
      <c r="BI13">
        <v>1</v>
      </c>
      <c r="BK13" t="str">
        <f t="shared" si="1"/>
        <v>PNB44197</v>
      </c>
      <c r="BL13">
        <v>1</v>
      </c>
      <c r="BM13">
        <f t="shared" si="2"/>
        <v>1</v>
      </c>
      <c r="BQ13" t="str">
        <f t="shared" si="6"/>
        <v>CHOLAFIN44197</v>
      </c>
      <c r="BR13">
        <v>1</v>
      </c>
      <c r="BS13">
        <f t="shared" si="3"/>
        <v>1</v>
      </c>
      <c r="BW13" s="22" t="s">
        <v>789</v>
      </c>
      <c r="BX13" s="20"/>
      <c r="BY13" s="21"/>
    </row>
    <row r="14" spans="1:77" x14ac:dyDescent="0.45">
      <c r="A14">
        <v>1</v>
      </c>
      <c r="B14" s="2">
        <v>44200</v>
      </c>
      <c r="C14" s="2">
        <v>44201</v>
      </c>
      <c r="D14" s="3" t="s">
        <v>27</v>
      </c>
      <c r="E14" t="s">
        <v>32</v>
      </c>
      <c r="F14" t="s">
        <v>231</v>
      </c>
      <c r="G14">
        <v>4500</v>
      </c>
      <c r="H14">
        <v>18000</v>
      </c>
      <c r="I14">
        <v>4</v>
      </c>
      <c r="J14" s="11">
        <v>103.7</v>
      </c>
      <c r="K14" s="5">
        <v>1866600</v>
      </c>
      <c r="L14" s="4">
        <v>104.05</v>
      </c>
      <c r="M14" s="4">
        <v>6299.9999999998981</v>
      </c>
      <c r="N14" s="6">
        <v>504.83249999999998</v>
      </c>
      <c r="O14" s="6">
        <v>5795.1674999998977</v>
      </c>
      <c r="P14" s="5">
        <v>1872900</v>
      </c>
      <c r="Q14" s="5" t="s">
        <v>93</v>
      </c>
      <c r="R14">
        <v>1</v>
      </c>
      <c r="S14">
        <v>0</v>
      </c>
      <c r="T14">
        <v>2</v>
      </c>
      <c r="U14">
        <v>0</v>
      </c>
      <c r="V14">
        <v>900</v>
      </c>
      <c r="W14">
        <v>300</v>
      </c>
      <c r="X14">
        <v>102500</v>
      </c>
      <c r="Y14">
        <v>92500</v>
      </c>
      <c r="Z14" s="7">
        <v>3000000</v>
      </c>
      <c r="AA14">
        <v>2</v>
      </c>
      <c r="AC14" t="s">
        <v>581</v>
      </c>
      <c r="AD14" t="s">
        <v>571</v>
      </c>
      <c r="AE14" s="12">
        <v>44197.524305555555</v>
      </c>
      <c r="AF14">
        <v>2409.2040000000002</v>
      </c>
      <c r="AG14" s="12">
        <v>44200.392361111109</v>
      </c>
      <c r="AH14">
        <v>2439.7350000000001</v>
      </c>
      <c r="AI14" s="13">
        <v>1.2699999999999999E-2</v>
      </c>
      <c r="AJ14">
        <v>25299.32</v>
      </c>
      <c r="AK14" s="13">
        <v>1.2699999999999999E-2</v>
      </c>
      <c r="AL14">
        <v>828.64369999999997</v>
      </c>
      <c r="AM14">
        <v>1996371.5</v>
      </c>
      <c r="AN14">
        <v>276438.71999999997</v>
      </c>
      <c r="AO14">
        <v>43</v>
      </c>
      <c r="AP14">
        <v>588.36</v>
      </c>
      <c r="AQ14" s="13">
        <v>-3.2000000000000002E-3</v>
      </c>
      <c r="AR14" s="13">
        <v>2.1100000000000001E-2</v>
      </c>
      <c r="AS14" t="s">
        <v>572</v>
      </c>
      <c r="AU14" s="2">
        <v>44200</v>
      </c>
      <c r="AV14" t="s">
        <v>32</v>
      </c>
      <c r="AW14" s="11">
        <v>103.7</v>
      </c>
      <c r="AX14" s="4">
        <v>104.05</v>
      </c>
      <c r="AZ14" s="2">
        <f t="shared" si="0"/>
        <v>44197</v>
      </c>
      <c r="BA14" t="s">
        <v>159</v>
      </c>
      <c r="BB14">
        <v>2409.2040000000002</v>
      </c>
      <c r="BC14">
        <v>2439.7350000000001</v>
      </c>
      <c r="BE14" t="str">
        <f t="shared" si="4"/>
        <v>LALPATHLAB44197</v>
      </c>
      <c r="BF14">
        <v>1</v>
      </c>
      <c r="BH14" t="str">
        <f t="shared" si="5"/>
        <v>ASHOKLEY44200</v>
      </c>
      <c r="BI14">
        <v>1</v>
      </c>
      <c r="BK14" t="str">
        <f t="shared" si="1"/>
        <v>ASHOKLEY44200</v>
      </c>
      <c r="BL14">
        <v>1</v>
      </c>
      <c r="BM14">
        <f t="shared" si="2"/>
        <v>1</v>
      </c>
      <c r="BQ14" t="str">
        <f t="shared" si="6"/>
        <v>LALPATHLAB44197</v>
      </c>
      <c r="BR14">
        <v>1</v>
      </c>
      <c r="BS14" t="str">
        <f t="shared" si="3"/>
        <v>ERROR</v>
      </c>
    </row>
    <row r="15" spans="1:77" x14ac:dyDescent="0.45">
      <c r="A15">
        <v>1</v>
      </c>
      <c r="B15" s="2">
        <v>44201</v>
      </c>
      <c r="C15" s="2">
        <v>44202</v>
      </c>
      <c r="D15" s="3" t="s">
        <v>27</v>
      </c>
      <c r="E15" t="s">
        <v>155</v>
      </c>
      <c r="F15" t="s">
        <v>334</v>
      </c>
      <c r="G15">
        <v>425</v>
      </c>
      <c r="H15">
        <v>1700</v>
      </c>
      <c r="I15">
        <v>4</v>
      </c>
      <c r="J15" s="11">
        <v>1344.35</v>
      </c>
      <c r="K15" s="5">
        <v>2285395</v>
      </c>
      <c r="L15" s="4">
        <v>1320.91</v>
      </c>
      <c r="M15" s="4">
        <v>-39847.999999999709</v>
      </c>
      <c r="N15" s="6">
        <v>611.67717000000005</v>
      </c>
      <c r="O15" s="6">
        <v>-40459.677169999712</v>
      </c>
      <c r="P15" s="5">
        <v>2245547</v>
      </c>
      <c r="Q15" s="5" t="s">
        <v>93</v>
      </c>
      <c r="R15">
        <v>0</v>
      </c>
      <c r="S15">
        <v>0</v>
      </c>
      <c r="T15">
        <v>2</v>
      </c>
      <c r="U15">
        <v>0</v>
      </c>
      <c r="V15">
        <v>900</v>
      </c>
      <c r="W15">
        <v>300</v>
      </c>
      <c r="X15">
        <v>124000</v>
      </c>
      <c r="Y15">
        <v>92500</v>
      </c>
      <c r="Z15" s="7">
        <v>3000000</v>
      </c>
      <c r="AA15">
        <v>2</v>
      </c>
      <c r="AC15" t="s">
        <v>583</v>
      </c>
      <c r="AD15" t="s">
        <v>571</v>
      </c>
      <c r="AE15" s="12">
        <v>44200.434027777781</v>
      </c>
      <c r="AF15">
        <v>103.7518</v>
      </c>
      <c r="AG15" s="12">
        <v>44201.392361111109</v>
      </c>
      <c r="AH15">
        <v>103.9866</v>
      </c>
      <c r="AI15" s="13">
        <v>2.3E-3</v>
      </c>
      <c r="AJ15">
        <v>4651.3100000000004</v>
      </c>
      <c r="AK15" s="13">
        <v>2.3E-3</v>
      </c>
      <c r="AL15">
        <v>19809.650000000001</v>
      </c>
      <c r="AM15">
        <v>2055287.75</v>
      </c>
      <c r="AN15">
        <v>281090.03000000003</v>
      </c>
      <c r="AO15">
        <v>68</v>
      </c>
      <c r="AP15">
        <v>68.400000000000006</v>
      </c>
      <c r="AQ15" s="13">
        <v>-1.21E-2</v>
      </c>
      <c r="AR15" s="13">
        <v>2.41E-2</v>
      </c>
      <c r="AS15" t="s">
        <v>572</v>
      </c>
      <c r="AU15" s="2">
        <v>44201</v>
      </c>
      <c r="AV15" t="s">
        <v>155</v>
      </c>
      <c r="AW15" s="11">
        <v>1344.35</v>
      </c>
      <c r="AX15" s="4">
        <v>1320.91</v>
      </c>
      <c r="AZ15" s="2">
        <f t="shared" si="0"/>
        <v>44200</v>
      </c>
      <c r="BA15" t="s">
        <v>32</v>
      </c>
      <c r="BB15">
        <v>103.7518</v>
      </c>
      <c r="BC15">
        <v>103.9866</v>
      </c>
      <c r="BE15" t="str">
        <f t="shared" si="4"/>
        <v>ASHOKLEY44200</v>
      </c>
      <c r="BF15">
        <v>1</v>
      </c>
      <c r="BH15" t="str">
        <f t="shared" si="5"/>
        <v>AARTIIND44201</v>
      </c>
      <c r="BI15">
        <v>1</v>
      </c>
      <c r="BK15" t="str">
        <f t="shared" si="1"/>
        <v>AARTIIND44201</v>
      </c>
      <c r="BL15">
        <v>1</v>
      </c>
      <c r="BM15">
        <f t="shared" si="2"/>
        <v>1</v>
      </c>
      <c r="BQ15" t="str">
        <f t="shared" si="6"/>
        <v>ASHOKLEY44200</v>
      </c>
      <c r="BR15">
        <v>1</v>
      </c>
      <c r="BS15">
        <f t="shared" si="3"/>
        <v>1</v>
      </c>
    </row>
    <row r="16" spans="1:77" x14ac:dyDescent="0.45">
      <c r="A16">
        <v>2</v>
      </c>
      <c r="B16" s="2">
        <v>44201</v>
      </c>
      <c r="C16" s="2">
        <v>44202</v>
      </c>
      <c r="D16" s="3" t="s">
        <v>27</v>
      </c>
      <c r="E16" t="s">
        <v>156</v>
      </c>
      <c r="F16" t="s">
        <v>335</v>
      </c>
      <c r="G16">
        <v>2800</v>
      </c>
      <c r="H16">
        <v>8400</v>
      </c>
      <c r="I16">
        <v>3</v>
      </c>
      <c r="J16" s="11">
        <v>257.35000000000002</v>
      </c>
      <c r="K16" s="5">
        <v>2161740</v>
      </c>
      <c r="L16" s="4">
        <v>258.77999999999997</v>
      </c>
      <c r="M16" s="4">
        <v>12011.99999999958</v>
      </c>
      <c r="N16" s="6">
        <v>585.29142000000002</v>
      </c>
      <c r="O16" s="6">
        <v>11426.70857999958</v>
      </c>
      <c r="P16" s="5">
        <v>2173752</v>
      </c>
      <c r="Q16" s="5" t="s">
        <v>93</v>
      </c>
      <c r="R16">
        <v>0</v>
      </c>
      <c r="S16">
        <v>0</v>
      </c>
      <c r="T16">
        <v>2</v>
      </c>
      <c r="U16">
        <v>0</v>
      </c>
      <c r="V16">
        <v>900</v>
      </c>
      <c r="W16">
        <v>300</v>
      </c>
      <c r="X16">
        <v>124000</v>
      </c>
      <c r="Y16">
        <v>92500</v>
      </c>
      <c r="Z16" s="7">
        <v>3000000</v>
      </c>
      <c r="AA16">
        <v>2</v>
      </c>
      <c r="AC16" t="s">
        <v>585</v>
      </c>
      <c r="AD16" t="s">
        <v>571</v>
      </c>
      <c r="AE16" s="12">
        <v>44201.517361111109</v>
      </c>
      <c r="AF16">
        <v>654.78340000000003</v>
      </c>
      <c r="AG16" s="12">
        <v>44202.392361111109</v>
      </c>
      <c r="AH16">
        <v>661.86699999999996</v>
      </c>
      <c r="AI16" s="13">
        <v>1.0800000000000001E-2</v>
      </c>
      <c r="AJ16">
        <v>22244.65</v>
      </c>
      <c r="AK16" s="13">
        <v>1.0800000000000001E-2</v>
      </c>
      <c r="AL16">
        <v>3140.3029999999999</v>
      </c>
      <c r="AM16">
        <v>2056218</v>
      </c>
      <c r="AN16">
        <v>303334.68</v>
      </c>
      <c r="AO16">
        <v>43</v>
      </c>
      <c r="AP16">
        <v>517.32000000000005</v>
      </c>
      <c r="AQ16" s="13">
        <v>-7.7000000000000002E-3</v>
      </c>
      <c r="AR16" s="13">
        <v>2.0199999999999999E-2</v>
      </c>
      <c r="AS16" t="s">
        <v>572</v>
      </c>
      <c r="AU16" s="2">
        <v>44201</v>
      </c>
      <c r="AV16" t="s">
        <v>156</v>
      </c>
      <c r="AW16" s="11">
        <v>257.35000000000002</v>
      </c>
      <c r="AX16" s="4">
        <v>258.77999999999997</v>
      </c>
      <c r="AZ16" s="2">
        <f t="shared" si="0"/>
        <v>44201</v>
      </c>
      <c r="BA16" t="s">
        <v>136</v>
      </c>
      <c r="BB16">
        <v>654.78340000000003</v>
      </c>
      <c r="BC16">
        <v>661.86699999999996</v>
      </c>
      <c r="BE16" t="str">
        <f t="shared" si="4"/>
        <v>AXISBANK44201</v>
      </c>
      <c r="BF16">
        <v>1</v>
      </c>
      <c r="BH16" t="str">
        <f t="shared" si="5"/>
        <v>INDUSTOWER44201</v>
      </c>
      <c r="BI16">
        <v>1</v>
      </c>
      <c r="BK16" t="str">
        <f t="shared" si="1"/>
        <v>INDUSTOWER44201</v>
      </c>
      <c r="BL16">
        <v>1</v>
      </c>
      <c r="BM16">
        <f t="shared" si="2"/>
        <v>1</v>
      </c>
      <c r="BQ16" t="str">
        <f t="shared" si="6"/>
        <v>AXISBANK44201</v>
      </c>
      <c r="BR16">
        <v>1</v>
      </c>
      <c r="BS16">
        <f t="shared" si="3"/>
        <v>1</v>
      </c>
    </row>
    <row r="17" spans="1:71" x14ac:dyDescent="0.45">
      <c r="A17">
        <v>3</v>
      </c>
      <c r="B17" s="2">
        <v>44201</v>
      </c>
      <c r="C17" s="2">
        <v>44202</v>
      </c>
      <c r="D17" s="3" t="s">
        <v>27</v>
      </c>
      <c r="E17" t="s">
        <v>135</v>
      </c>
      <c r="F17" t="s">
        <v>229</v>
      </c>
      <c r="G17">
        <v>2000</v>
      </c>
      <c r="H17">
        <v>6000</v>
      </c>
      <c r="I17">
        <v>3</v>
      </c>
      <c r="J17" s="11">
        <v>395.65</v>
      </c>
      <c r="K17" s="5">
        <v>2373900</v>
      </c>
      <c r="L17" s="4">
        <v>396.75</v>
      </c>
      <c r="M17" s="4">
        <v>6600.0000000001364</v>
      </c>
      <c r="N17" s="6">
        <v>641.84400000000005</v>
      </c>
      <c r="O17" s="6">
        <v>5958.1560000001364</v>
      </c>
      <c r="P17" s="5">
        <v>2380500</v>
      </c>
      <c r="Q17" s="5" t="s">
        <v>93</v>
      </c>
      <c r="R17">
        <v>0</v>
      </c>
      <c r="S17">
        <v>0</v>
      </c>
      <c r="T17">
        <v>1</v>
      </c>
      <c r="U17">
        <v>0</v>
      </c>
      <c r="V17">
        <v>900</v>
      </c>
      <c r="W17">
        <v>300</v>
      </c>
      <c r="X17">
        <v>124000</v>
      </c>
      <c r="Y17">
        <v>92500</v>
      </c>
      <c r="Z17" s="7">
        <v>3000000</v>
      </c>
      <c r="AA17">
        <v>2</v>
      </c>
      <c r="AC17" t="s">
        <v>618</v>
      </c>
      <c r="AD17" t="s">
        <v>571</v>
      </c>
      <c r="AE17" s="12">
        <v>44201.517361111109</v>
      </c>
      <c r="AF17">
        <v>98.615650000000002</v>
      </c>
      <c r="AG17" s="12">
        <v>44202.392361111109</v>
      </c>
      <c r="AH17">
        <v>101.19070000000001</v>
      </c>
      <c r="AI17" s="13">
        <v>2.6100000000000002E-2</v>
      </c>
      <c r="AJ17">
        <v>53692.97</v>
      </c>
      <c r="AK17" s="13">
        <v>2.6100000000000002E-2</v>
      </c>
      <c r="AL17">
        <v>20850.830000000002</v>
      </c>
      <c r="AM17">
        <v>2056218.13</v>
      </c>
      <c r="AN17">
        <v>357027.65</v>
      </c>
      <c r="AO17">
        <v>43</v>
      </c>
      <c r="AP17">
        <v>1248.67</v>
      </c>
      <c r="AQ17" s="13">
        <v>-1.03E-2</v>
      </c>
      <c r="AR17" s="13">
        <v>3.0300000000000001E-2</v>
      </c>
      <c r="AS17" t="s">
        <v>572</v>
      </c>
      <c r="AU17" s="2">
        <v>44201</v>
      </c>
      <c r="AV17" t="s">
        <v>135</v>
      </c>
      <c r="AW17" s="11">
        <v>395.65</v>
      </c>
      <c r="AX17" s="4">
        <v>396.75</v>
      </c>
      <c r="AZ17" s="2">
        <f t="shared" si="0"/>
        <v>44201</v>
      </c>
      <c r="BA17" t="s">
        <v>97</v>
      </c>
      <c r="BB17">
        <v>98.615650000000002</v>
      </c>
      <c r="BC17">
        <v>101.19070000000001</v>
      </c>
      <c r="BE17" t="str">
        <f t="shared" si="4"/>
        <v>L_TFH44201</v>
      </c>
      <c r="BF17">
        <v>1</v>
      </c>
      <c r="BH17" t="str">
        <f t="shared" si="5"/>
        <v>LICHSGFIN44201</v>
      </c>
      <c r="BI17">
        <v>1</v>
      </c>
      <c r="BK17" t="str">
        <f t="shared" si="1"/>
        <v>LICHSGFIN44201</v>
      </c>
      <c r="BL17">
        <v>1</v>
      </c>
      <c r="BM17">
        <f t="shared" si="2"/>
        <v>1</v>
      </c>
      <c r="BQ17" t="str">
        <f t="shared" si="6"/>
        <v>L_TFH44201</v>
      </c>
      <c r="BR17">
        <v>1</v>
      </c>
      <c r="BS17">
        <f t="shared" si="3"/>
        <v>1</v>
      </c>
    </row>
    <row r="18" spans="1:71" x14ac:dyDescent="0.45">
      <c r="A18">
        <v>4</v>
      </c>
      <c r="B18" s="2">
        <v>44201</v>
      </c>
      <c r="C18" s="2">
        <v>44202</v>
      </c>
      <c r="D18" s="3" t="s">
        <v>27</v>
      </c>
      <c r="E18" t="s">
        <v>97</v>
      </c>
      <c r="F18" t="s">
        <v>227</v>
      </c>
      <c r="G18">
        <v>8300</v>
      </c>
      <c r="H18">
        <v>24900</v>
      </c>
      <c r="I18">
        <v>3</v>
      </c>
      <c r="J18" s="11">
        <v>98.55</v>
      </c>
      <c r="K18" s="5">
        <v>2453895</v>
      </c>
      <c r="L18" s="4">
        <v>101.25</v>
      </c>
      <c r="M18" s="4">
        <v>67230.000000000073</v>
      </c>
      <c r="N18" s="6">
        <v>671.6277</v>
      </c>
      <c r="O18" s="6">
        <v>66558.372300000075</v>
      </c>
      <c r="P18" s="5">
        <v>2521125</v>
      </c>
      <c r="Q18" s="5" t="s">
        <v>93</v>
      </c>
      <c r="R18">
        <v>0</v>
      </c>
      <c r="S18">
        <v>0</v>
      </c>
      <c r="T18">
        <v>1</v>
      </c>
      <c r="U18">
        <v>0</v>
      </c>
      <c r="V18">
        <v>900</v>
      </c>
      <c r="W18">
        <v>300</v>
      </c>
      <c r="X18">
        <v>124000</v>
      </c>
      <c r="Y18">
        <v>92500</v>
      </c>
      <c r="Z18" s="7">
        <v>3000000</v>
      </c>
      <c r="AA18">
        <v>2</v>
      </c>
      <c r="AC18" t="s">
        <v>582</v>
      </c>
      <c r="AD18" t="s">
        <v>571</v>
      </c>
      <c r="AE18" s="12">
        <v>44201.517361111109</v>
      </c>
      <c r="AF18">
        <v>395.8603</v>
      </c>
      <c r="AG18" s="12">
        <v>44202.392361111109</v>
      </c>
      <c r="AH18">
        <v>396.5711</v>
      </c>
      <c r="AI18" s="13">
        <v>1.8E-3</v>
      </c>
      <c r="AJ18">
        <v>3692.11</v>
      </c>
      <c r="AK18" s="13">
        <v>1.8E-3</v>
      </c>
      <c r="AL18">
        <v>5194.3019999999997</v>
      </c>
      <c r="AM18">
        <v>2056218</v>
      </c>
      <c r="AN18">
        <v>360719.76</v>
      </c>
      <c r="AO18">
        <v>43</v>
      </c>
      <c r="AP18">
        <v>85.86</v>
      </c>
      <c r="AQ18" s="13">
        <v>-5.5999999999999999E-3</v>
      </c>
      <c r="AR18" s="13">
        <v>1.17E-2</v>
      </c>
      <c r="AS18" t="s">
        <v>572</v>
      </c>
      <c r="AU18" s="2">
        <v>44201</v>
      </c>
      <c r="AV18" t="s">
        <v>97</v>
      </c>
      <c r="AW18" s="11">
        <v>98.55</v>
      </c>
      <c r="AX18" s="4">
        <v>101.25</v>
      </c>
      <c r="AZ18" s="2">
        <f t="shared" si="0"/>
        <v>44201</v>
      </c>
      <c r="BA18" t="s">
        <v>135</v>
      </c>
      <c r="BB18">
        <v>395.8603</v>
      </c>
      <c r="BC18">
        <v>396.5711</v>
      </c>
      <c r="BE18" t="str">
        <f t="shared" si="4"/>
        <v>LICHSGFIN44201</v>
      </c>
      <c r="BF18">
        <v>1</v>
      </c>
      <c r="BH18" t="str">
        <f t="shared" si="5"/>
        <v>L_TFH44201</v>
      </c>
      <c r="BI18">
        <v>1</v>
      </c>
      <c r="BK18" t="str">
        <f t="shared" si="1"/>
        <v>L_TFH44201</v>
      </c>
      <c r="BL18">
        <v>1</v>
      </c>
      <c r="BM18">
        <f t="shared" si="2"/>
        <v>1</v>
      </c>
      <c r="BQ18" t="str">
        <f t="shared" si="6"/>
        <v>LICHSGFIN44201</v>
      </c>
      <c r="BR18">
        <v>1</v>
      </c>
      <c r="BS18">
        <f t="shared" si="3"/>
        <v>1</v>
      </c>
    </row>
    <row r="19" spans="1:71" x14ac:dyDescent="0.45">
      <c r="A19">
        <v>5</v>
      </c>
      <c r="B19" s="2">
        <v>44201</v>
      </c>
      <c r="C19" s="2">
        <v>44202</v>
      </c>
      <c r="D19" s="3" t="s">
        <v>27</v>
      </c>
      <c r="E19" t="s">
        <v>77</v>
      </c>
      <c r="F19" t="s">
        <v>281</v>
      </c>
      <c r="G19">
        <v>13500</v>
      </c>
      <c r="H19">
        <v>27000</v>
      </c>
      <c r="I19">
        <v>2</v>
      </c>
      <c r="J19" s="11">
        <v>81.599999999999994</v>
      </c>
      <c r="K19" s="5">
        <v>2203200</v>
      </c>
      <c r="L19" s="4">
        <v>82</v>
      </c>
      <c r="M19" s="4">
        <v>10800.000000000153</v>
      </c>
      <c r="N19" s="6">
        <v>596.322</v>
      </c>
      <c r="O19" s="6">
        <v>10203.678000000153</v>
      </c>
      <c r="P19" s="5">
        <v>2214000</v>
      </c>
      <c r="Q19" s="5" t="s">
        <v>93</v>
      </c>
      <c r="R19">
        <v>0</v>
      </c>
      <c r="S19">
        <v>0</v>
      </c>
      <c r="T19">
        <v>2</v>
      </c>
      <c r="U19">
        <v>0</v>
      </c>
      <c r="V19">
        <v>900</v>
      </c>
      <c r="W19">
        <v>300</v>
      </c>
      <c r="X19">
        <v>124000</v>
      </c>
      <c r="Y19">
        <v>92500</v>
      </c>
      <c r="Z19" s="7">
        <v>3000000</v>
      </c>
      <c r="AA19">
        <v>2</v>
      </c>
      <c r="AC19" t="s">
        <v>588</v>
      </c>
      <c r="AD19" t="s">
        <v>571</v>
      </c>
      <c r="AE19" s="12">
        <v>44201.517361111109</v>
      </c>
      <c r="AF19">
        <v>247.7629</v>
      </c>
      <c r="AG19" s="12">
        <v>44202.392361111109</v>
      </c>
      <c r="AH19">
        <v>254.08369999999999</v>
      </c>
      <c r="AI19" s="13">
        <v>2.5499999999999998E-2</v>
      </c>
      <c r="AJ19">
        <v>52457.17</v>
      </c>
      <c r="AK19" s="13">
        <v>2.5499999999999998E-2</v>
      </c>
      <c r="AL19">
        <v>8299.1350000000002</v>
      </c>
      <c r="AM19">
        <v>2056218</v>
      </c>
      <c r="AN19">
        <v>413176.93</v>
      </c>
      <c r="AO19">
        <v>43</v>
      </c>
      <c r="AP19">
        <v>1219.93</v>
      </c>
      <c r="AQ19" s="13">
        <v>-1.6199999999999999E-2</v>
      </c>
      <c r="AR19" s="13">
        <v>3.4099999999999998E-2</v>
      </c>
      <c r="AS19" t="s">
        <v>572</v>
      </c>
      <c r="AU19" s="2">
        <v>44201</v>
      </c>
      <c r="AV19" t="s">
        <v>77</v>
      </c>
      <c r="AW19" s="11">
        <v>81.599999999999994</v>
      </c>
      <c r="AX19" s="4">
        <v>82</v>
      </c>
      <c r="AZ19" s="2">
        <f t="shared" si="0"/>
        <v>44201</v>
      </c>
      <c r="BA19" t="s">
        <v>52</v>
      </c>
      <c r="BB19">
        <v>247.7629</v>
      </c>
      <c r="BC19">
        <v>254.08369999999999</v>
      </c>
      <c r="BE19" t="str">
        <f t="shared" si="4"/>
        <v>RBLBANK44201</v>
      </c>
      <c r="BF19">
        <v>1</v>
      </c>
      <c r="BH19" t="str">
        <f t="shared" si="5"/>
        <v>TATAPOWER44201</v>
      </c>
      <c r="BI19">
        <v>1</v>
      </c>
      <c r="BK19" t="str">
        <f t="shared" si="1"/>
        <v>TATAPOWER44201</v>
      </c>
      <c r="BL19">
        <v>1</v>
      </c>
      <c r="BM19">
        <f t="shared" si="2"/>
        <v>1</v>
      </c>
      <c r="BQ19" t="str">
        <f t="shared" si="6"/>
        <v>RBLBANK44201</v>
      </c>
      <c r="BR19">
        <v>1</v>
      </c>
      <c r="BS19">
        <f t="shared" si="3"/>
        <v>1</v>
      </c>
    </row>
    <row r="20" spans="1:71" x14ac:dyDescent="0.45">
      <c r="A20">
        <v>6</v>
      </c>
      <c r="B20" s="2">
        <v>44201</v>
      </c>
      <c r="C20" s="2">
        <v>44202</v>
      </c>
      <c r="D20" s="3" t="s">
        <v>27</v>
      </c>
      <c r="E20" t="s">
        <v>52</v>
      </c>
      <c r="F20" t="s">
        <v>248</v>
      </c>
      <c r="G20">
        <v>2900</v>
      </c>
      <c r="H20">
        <v>8700</v>
      </c>
      <c r="I20">
        <v>3</v>
      </c>
      <c r="J20" s="11">
        <v>247.65</v>
      </c>
      <c r="K20" s="5">
        <v>2154555</v>
      </c>
      <c r="L20" s="4">
        <v>254.2</v>
      </c>
      <c r="M20" s="4">
        <v>56984.999999999854</v>
      </c>
      <c r="N20" s="6">
        <v>589.42282499999999</v>
      </c>
      <c r="O20" s="6">
        <v>56395.577174999853</v>
      </c>
      <c r="P20" s="5">
        <v>2211540</v>
      </c>
      <c r="Q20" s="5" t="s">
        <v>93</v>
      </c>
      <c r="R20">
        <v>0</v>
      </c>
      <c r="S20">
        <v>0</v>
      </c>
      <c r="T20">
        <v>1</v>
      </c>
      <c r="U20">
        <v>0</v>
      </c>
      <c r="V20">
        <v>900</v>
      </c>
      <c r="W20">
        <v>300</v>
      </c>
      <c r="X20">
        <v>124000</v>
      </c>
      <c r="Y20">
        <v>92500</v>
      </c>
      <c r="Z20" s="7">
        <v>3000000</v>
      </c>
      <c r="AA20">
        <v>2</v>
      </c>
      <c r="AC20" t="s">
        <v>584</v>
      </c>
      <c r="AD20" t="s">
        <v>571</v>
      </c>
      <c r="AE20" s="12">
        <v>44201.517361111109</v>
      </c>
      <c r="AF20">
        <v>672.50540000000001</v>
      </c>
      <c r="AG20" s="12">
        <v>44202.395833333336</v>
      </c>
      <c r="AH20">
        <v>656.34299999999996</v>
      </c>
      <c r="AI20" s="13">
        <v>-2.4E-2</v>
      </c>
      <c r="AJ20">
        <v>-49417.33</v>
      </c>
      <c r="AK20" s="13">
        <v>-2.4E-2</v>
      </c>
      <c r="AL20">
        <v>3057.549</v>
      </c>
      <c r="AM20">
        <v>2056218</v>
      </c>
      <c r="AN20">
        <v>363759.6</v>
      </c>
      <c r="AO20">
        <v>44</v>
      </c>
      <c r="AP20">
        <v>-1123.1199999999999</v>
      </c>
      <c r="AQ20" s="13">
        <v>-2.52E-2</v>
      </c>
      <c r="AR20" s="13">
        <v>7.7000000000000002E-3</v>
      </c>
      <c r="AS20" t="s">
        <v>572</v>
      </c>
      <c r="AU20" s="2">
        <v>44201</v>
      </c>
      <c r="AV20" t="s">
        <v>52</v>
      </c>
      <c r="AW20" s="11">
        <v>247.65</v>
      </c>
      <c r="AX20" s="4">
        <v>254.2</v>
      </c>
      <c r="AZ20" s="2">
        <f t="shared" si="0"/>
        <v>44201</v>
      </c>
      <c r="BA20" t="s">
        <v>155</v>
      </c>
      <c r="BB20">
        <v>672.50540000000001</v>
      </c>
      <c r="BC20">
        <v>656.34299999999996</v>
      </c>
      <c r="BE20" t="str">
        <f t="shared" si="4"/>
        <v>AARTIIND44201</v>
      </c>
      <c r="BF20">
        <v>1</v>
      </c>
      <c r="BH20" t="str">
        <f t="shared" si="5"/>
        <v>RBLBANK44201</v>
      </c>
      <c r="BI20">
        <v>1</v>
      </c>
      <c r="BK20" t="str">
        <f t="shared" si="1"/>
        <v>RBLBANK44201</v>
      </c>
      <c r="BL20">
        <v>1</v>
      </c>
      <c r="BM20">
        <f t="shared" si="2"/>
        <v>1</v>
      </c>
      <c r="BQ20" t="str">
        <f t="shared" si="6"/>
        <v>AARTIIND44201</v>
      </c>
      <c r="BR20">
        <v>1</v>
      </c>
      <c r="BS20">
        <f t="shared" si="3"/>
        <v>1</v>
      </c>
    </row>
    <row r="21" spans="1:71" x14ac:dyDescent="0.45">
      <c r="A21">
        <v>7</v>
      </c>
      <c r="B21" s="2">
        <v>44201</v>
      </c>
      <c r="C21" s="2">
        <v>44202</v>
      </c>
      <c r="D21" s="3" t="s">
        <v>27</v>
      </c>
      <c r="E21" t="s">
        <v>136</v>
      </c>
      <c r="F21" t="s">
        <v>298</v>
      </c>
      <c r="G21">
        <v>1200</v>
      </c>
      <c r="H21">
        <v>3600</v>
      </c>
      <c r="I21">
        <v>3</v>
      </c>
      <c r="J21" s="11">
        <v>654.4</v>
      </c>
      <c r="K21" s="5">
        <v>2355840</v>
      </c>
      <c r="L21" s="4">
        <v>662.15</v>
      </c>
      <c r="M21" s="4">
        <v>27900</v>
      </c>
      <c r="N21" s="6">
        <v>639.8433</v>
      </c>
      <c r="O21" s="6">
        <v>27260.1567</v>
      </c>
      <c r="P21" s="5">
        <v>2383740</v>
      </c>
      <c r="Q21" s="5" t="s">
        <v>93</v>
      </c>
      <c r="R21">
        <v>0</v>
      </c>
      <c r="S21">
        <v>0</v>
      </c>
      <c r="T21">
        <v>1</v>
      </c>
      <c r="U21">
        <v>0</v>
      </c>
      <c r="V21">
        <v>900</v>
      </c>
      <c r="W21">
        <v>300</v>
      </c>
      <c r="X21">
        <v>124000</v>
      </c>
      <c r="Y21">
        <v>92500</v>
      </c>
      <c r="Z21" s="7">
        <v>3000000</v>
      </c>
      <c r="AA21">
        <v>2</v>
      </c>
      <c r="AC21" t="s">
        <v>586</v>
      </c>
      <c r="AD21" t="s">
        <v>571</v>
      </c>
      <c r="AE21" s="12">
        <v>44201.517361111109</v>
      </c>
      <c r="AF21">
        <v>257.49439999999998</v>
      </c>
      <c r="AG21" s="12">
        <v>44202.395833333336</v>
      </c>
      <c r="AH21">
        <v>258.44130000000001</v>
      </c>
      <c r="AI21" s="13">
        <v>3.7000000000000002E-3</v>
      </c>
      <c r="AJ21">
        <v>7561.46</v>
      </c>
      <c r="AK21" s="13">
        <v>3.7000000000000002E-3</v>
      </c>
      <c r="AL21">
        <v>7985.4859999999999</v>
      </c>
      <c r="AM21">
        <v>2056218</v>
      </c>
      <c r="AN21">
        <v>371321.06</v>
      </c>
      <c r="AO21">
        <v>44</v>
      </c>
      <c r="AP21">
        <v>171.85</v>
      </c>
      <c r="AQ21" s="13">
        <v>-2.1299999999999999E-2</v>
      </c>
      <c r="AR21" s="13">
        <v>4.7199999999999999E-2</v>
      </c>
      <c r="AS21" t="s">
        <v>572</v>
      </c>
      <c r="AU21" s="2">
        <v>44201</v>
      </c>
      <c r="AV21" t="s">
        <v>136</v>
      </c>
      <c r="AW21" s="11">
        <v>654.4</v>
      </c>
      <c r="AX21" s="4">
        <v>662.15</v>
      </c>
      <c r="AZ21" s="2">
        <f t="shared" si="0"/>
        <v>44201</v>
      </c>
      <c r="BA21" t="s">
        <v>156</v>
      </c>
      <c r="BB21">
        <v>257.49439999999998</v>
      </c>
      <c r="BC21">
        <v>258.44130000000001</v>
      </c>
      <c r="BE21" t="str">
        <f t="shared" si="4"/>
        <v>INDUSTOWER44201</v>
      </c>
      <c r="BF21">
        <v>1</v>
      </c>
      <c r="BH21" t="str">
        <f t="shared" si="5"/>
        <v>AXISBANK44201</v>
      </c>
      <c r="BI21">
        <v>1</v>
      </c>
      <c r="BK21" t="str">
        <f t="shared" si="1"/>
        <v>AXISBANK44201</v>
      </c>
      <c r="BL21">
        <v>1</v>
      </c>
      <c r="BM21">
        <f t="shared" si="2"/>
        <v>1</v>
      </c>
      <c r="BQ21" t="str">
        <f t="shared" si="6"/>
        <v>INDUSTOWER44201</v>
      </c>
      <c r="BR21">
        <v>1</v>
      </c>
      <c r="BS21">
        <f t="shared" si="3"/>
        <v>1</v>
      </c>
    </row>
    <row r="22" spans="1:71" x14ac:dyDescent="0.45">
      <c r="A22">
        <v>1</v>
      </c>
      <c r="B22" s="2">
        <v>44202</v>
      </c>
      <c r="C22" s="2">
        <v>44203</v>
      </c>
      <c r="D22" s="3" t="s">
        <v>27</v>
      </c>
      <c r="E22" t="s">
        <v>127</v>
      </c>
      <c r="F22" t="s">
        <v>289</v>
      </c>
      <c r="G22">
        <v>1563</v>
      </c>
      <c r="H22">
        <v>4689</v>
      </c>
      <c r="I22">
        <v>3</v>
      </c>
      <c r="J22" s="11">
        <v>444.6</v>
      </c>
      <c r="K22" s="5">
        <v>2084729.4000000001</v>
      </c>
      <c r="L22" s="4">
        <v>439.25</v>
      </c>
      <c r="M22" s="4">
        <v>-25086.150000000107</v>
      </c>
      <c r="N22" s="6">
        <v>559.49030775000006</v>
      </c>
      <c r="O22" s="6">
        <v>-25645.640307750105</v>
      </c>
      <c r="P22" s="5">
        <v>2059643.25</v>
      </c>
      <c r="Q22" s="5" t="s">
        <v>93</v>
      </c>
      <c r="R22">
        <v>1</v>
      </c>
      <c r="S22">
        <v>0</v>
      </c>
      <c r="T22">
        <v>1</v>
      </c>
      <c r="U22">
        <v>0</v>
      </c>
      <c r="V22">
        <v>900</v>
      </c>
      <c r="W22">
        <v>300</v>
      </c>
      <c r="X22">
        <v>122500</v>
      </c>
      <c r="Y22">
        <v>92500</v>
      </c>
      <c r="Z22" s="7">
        <v>3000000</v>
      </c>
      <c r="AA22">
        <v>2</v>
      </c>
      <c r="AC22" t="s">
        <v>609</v>
      </c>
      <c r="AD22" t="s">
        <v>571</v>
      </c>
      <c r="AE22" s="12">
        <v>44201.517361111109</v>
      </c>
      <c r="AF22">
        <v>81.659660000000002</v>
      </c>
      <c r="AG22" s="12">
        <v>44202.395833333336</v>
      </c>
      <c r="AH22">
        <v>81.918000000000006</v>
      </c>
      <c r="AI22" s="13">
        <v>3.2000000000000002E-3</v>
      </c>
      <c r="AJ22">
        <v>6504.08</v>
      </c>
      <c r="AK22" s="13">
        <v>3.2000000000000002E-3</v>
      </c>
      <c r="AL22">
        <v>25180.34</v>
      </c>
      <c r="AM22">
        <v>2056218</v>
      </c>
      <c r="AN22">
        <v>377825.14</v>
      </c>
      <c r="AO22">
        <v>44</v>
      </c>
      <c r="AP22">
        <v>147.82</v>
      </c>
      <c r="AQ22" s="13">
        <v>-1.4800000000000001E-2</v>
      </c>
      <c r="AR22" s="13">
        <v>1.21E-2</v>
      </c>
      <c r="AS22" t="s">
        <v>572</v>
      </c>
      <c r="AU22" s="2">
        <v>44202</v>
      </c>
      <c r="AV22" t="s">
        <v>127</v>
      </c>
      <c r="AW22" s="11">
        <v>444.6</v>
      </c>
      <c r="AX22" s="4">
        <v>439.25</v>
      </c>
      <c r="AZ22" s="2">
        <f t="shared" si="0"/>
        <v>44201</v>
      </c>
      <c r="BA22" t="s">
        <v>77</v>
      </c>
      <c r="BB22">
        <v>81.659660000000002</v>
      </c>
      <c r="BC22">
        <v>81.918000000000006</v>
      </c>
      <c r="BE22" t="str">
        <f t="shared" si="4"/>
        <v>TATAPOWER44201</v>
      </c>
      <c r="BF22">
        <v>1</v>
      </c>
      <c r="BH22" t="str">
        <f t="shared" si="5"/>
        <v>CONCOR44202</v>
      </c>
      <c r="BI22">
        <v>1</v>
      </c>
      <c r="BK22" t="str">
        <f t="shared" si="1"/>
        <v>CONCOR44202</v>
      </c>
      <c r="BL22">
        <v>1</v>
      </c>
      <c r="BM22">
        <f t="shared" si="2"/>
        <v>1</v>
      </c>
      <c r="BQ22" t="str">
        <f t="shared" si="6"/>
        <v>TATAPOWER44201</v>
      </c>
      <c r="BR22">
        <v>1</v>
      </c>
      <c r="BS22">
        <f t="shared" si="3"/>
        <v>1</v>
      </c>
    </row>
    <row r="23" spans="1:71" x14ac:dyDescent="0.45">
      <c r="A23">
        <v>2</v>
      </c>
      <c r="B23" s="2">
        <v>44202</v>
      </c>
      <c r="C23" s="2">
        <v>44203</v>
      </c>
      <c r="D23" s="3" t="s">
        <v>27</v>
      </c>
      <c r="E23" t="s">
        <v>135</v>
      </c>
      <c r="F23" t="s">
        <v>229</v>
      </c>
      <c r="G23">
        <v>2000</v>
      </c>
      <c r="H23">
        <v>6000</v>
      </c>
      <c r="I23">
        <v>3</v>
      </c>
      <c r="J23" s="11">
        <v>410.4</v>
      </c>
      <c r="K23" s="5">
        <v>2462400</v>
      </c>
      <c r="L23" s="4">
        <v>421.25</v>
      </c>
      <c r="M23" s="4">
        <v>65100.000000000138</v>
      </c>
      <c r="N23" s="6">
        <v>673.63649999999996</v>
      </c>
      <c r="O23" s="6">
        <v>64426.363500000138</v>
      </c>
      <c r="P23" s="5">
        <v>2527500</v>
      </c>
      <c r="Q23" s="5" t="s">
        <v>93</v>
      </c>
      <c r="R23">
        <v>2</v>
      </c>
      <c r="S23">
        <v>1</v>
      </c>
      <c r="T23">
        <v>1</v>
      </c>
      <c r="U23">
        <v>0</v>
      </c>
      <c r="V23">
        <v>900</v>
      </c>
      <c r="W23">
        <v>300</v>
      </c>
      <c r="X23">
        <v>123000</v>
      </c>
      <c r="Y23">
        <v>92500</v>
      </c>
      <c r="Z23" s="7">
        <v>3000000</v>
      </c>
      <c r="AA23">
        <v>2</v>
      </c>
      <c r="AC23" t="s">
        <v>587</v>
      </c>
      <c r="AD23" t="s">
        <v>571</v>
      </c>
      <c r="AE23" s="12">
        <v>44202.517361111109</v>
      </c>
      <c r="AF23">
        <v>444.80160000000001</v>
      </c>
      <c r="AG23" s="12">
        <v>44203.392361111109</v>
      </c>
      <c r="AH23">
        <v>439.01179999999999</v>
      </c>
      <c r="AI23" s="13">
        <v>-1.2999999999999999E-2</v>
      </c>
      <c r="AJ23">
        <v>-27016.78</v>
      </c>
      <c r="AK23" s="13">
        <v>-1.2999999999999999E-2</v>
      </c>
      <c r="AL23">
        <v>4666.2709999999997</v>
      </c>
      <c r="AM23">
        <v>2075565</v>
      </c>
      <c r="AN23">
        <v>350808.36</v>
      </c>
      <c r="AO23">
        <v>43</v>
      </c>
      <c r="AP23">
        <v>-628.29999999999995</v>
      </c>
      <c r="AQ23" s="13">
        <v>-3.3300000000000003E-2</v>
      </c>
      <c r="AR23" s="13">
        <v>4.0000000000000002E-4</v>
      </c>
      <c r="AS23" t="s">
        <v>572</v>
      </c>
      <c r="AU23" s="2">
        <v>44202</v>
      </c>
      <c r="AV23" t="s">
        <v>135</v>
      </c>
      <c r="AW23" s="11">
        <v>410.4</v>
      </c>
      <c r="AX23" s="4">
        <v>421.25</v>
      </c>
      <c r="AZ23" s="2">
        <f t="shared" si="0"/>
        <v>44202</v>
      </c>
      <c r="BA23" t="s">
        <v>127</v>
      </c>
      <c r="BB23">
        <v>444.80160000000001</v>
      </c>
      <c r="BC23">
        <v>439.01179999999999</v>
      </c>
      <c r="BE23" t="str">
        <f t="shared" si="4"/>
        <v>CONCOR44202</v>
      </c>
      <c r="BF23">
        <v>1</v>
      </c>
      <c r="BH23" t="str">
        <f t="shared" si="5"/>
        <v>LICHSGFIN44202</v>
      </c>
      <c r="BI23">
        <v>1</v>
      </c>
      <c r="BK23" t="str">
        <f t="shared" si="1"/>
        <v>LICHSGFIN44202</v>
      </c>
      <c r="BL23">
        <v>1</v>
      </c>
      <c r="BM23">
        <f t="shared" si="2"/>
        <v>1</v>
      </c>
      <c r="BQ23" t="str">
        <f t="shared" si="6"/>
        <v>CONCOR44202</v>
      </c>
      <c r="BR23">
        <v>1</v>
      </c>
      <c r="BS23">
        <f t="shared" si="3"/>
        <v>1</v>
      </c>
    </row>
    <row r="24" spans="1:71" x14ac:dyDescent="0.45">
      <c r="A24">
        <v>3</v>
      </c>
      <c r="B24" s="2">
        <v>44202</v>
      </c>
      <c r="C24" s="2">
        <v>44203</v>
      </c>
      <c r="D24" s="3" t="s">
        <v>27</v>
      </c>
      <c r="E24" t="s">
        <v>52</v>
      </c>
      <c r="F24" t="s">
        <v>248</v>
      </c>
      <c r="G24">
        <v>2900</v>
      </c>
      <c r="H24">
        <v>8700</v>
      </c>
      <c r="I24">
        <v>3</v>
      </c>
      <c r="J24" s="11">
        <v>264.75</v>
      </c>
      <c r="K24" s="5">
        <v>2303325</v>
      </c>
      <c r="L24" s="4">
        <v>265.60000000000002</v>
      </c>
      <c r="M24" s="4">
        <v>7395.0000000001983</v>
      </c>
      <c r="N24" s="6">
        <v>622.896075</v>
      </c>
      <c r="O24" s="6">
        <v>6772.1039250001986</v>
      </c>
      <c r="P24" s="5">
        <v>2310720</v>
      </c>
      <c r="Q24" s="5" t="s">
        <v>93</v>
      </c>
      <c r="R24">
        <v>1</v>
      </c>
      <c r="S24">
        <v>0</v>
      </c>
      <c r="T24">
        <v>1</v>
      </c>
      <c r="U24">
        <v>0</v>
      </c>
      <c r="V24">
        <v>900</v>
      </c>
      <c r="W24">
        <v>300</v>
      </c>
      <c r="X24">
        <v>122500</v>
      </c>
      <c r="Y24">
        <v>92500</v>
      </c>
      <c r="Z24" s="7">
        <v>3000000</v>
      </c>
      <c r="AA24">
        <v>2</v>
      </c>
      <c r="AC24" t="s">
        <v>588</v>
      </c>
      <c r="AD24" t="s">
        <v>571</v>
      </c>
      <c r="AE24" s="12">
        <v>44202.517361111109</v>
      </c>
      <c r="AF24">
        <v>264.88510000000002</v>
      </c>
      <c r="AG24" s="12">
        <v>44203.392361111109</v>
      </c>
      <c r="AH24">
        <v>265.48630000000003</v>
      </c>
      <c r="AI24" s="13">
        <v>2.3E-3</v>
      </c>
      <c r="AJ24">
        <v>4710.83</v>
      </c>
      <c r="AK24" s="13">
        <v>2.3E-3</v>
      </c>
      <c r="AL24">
        <v>7835.7190000000001</v>
      </c>
      <c r="AM24">
        <v>2075565</v>
      </c>
      <c r="AN24">
        <v>355519.2</v>
      </c>
      <c r="AO24">
        <v>43</v>
      </c>
      <c r="AP24">
        <v>109.55</v>
      </c>
      <c r="AQ24" s="13">
        <v>-2.9399999999999999E-2</v>
      </c>
      <c r="AR24" s="13">
        <v>1.52E-2</v>
      </c>
      <c r="AS24" t="s">
        <v>572</v>
      </c>
      <c r="AU24" s="2">
        <v>44202</v>
      </c>
      <c r="AV24" t="s">
        <v>52</v>
      </c>
      <c r="AW24" s="11">
        <v>264.75</v>
      </c>
      <c r="AX24" s="4">
        <v>265.60000000000002</v>
      </c>
      <c r="AZ24" s="2">
        <f t="shared" si="0"/>
        <v>44202</v>
      </c>
      <c r="BA24" t="s">
        <v>52</v>
      </c>
      <c r="BB24">
        <v>264.88510000000002</v>
      </c>
      <c r="BC24">
        <v>265.48630000000003</v>
      </c>
      <c r="BE24" t="str">
        <f t="shared" si="4"/>
        <v>RBLBANK44202</v>
      </c>
      <c r="BF24">
        <v>1</v>
      </c>
      <c r="BH24" t="str">
        <f t="shared" si="5"/>
        <v>RBLBANK44202</v>
      </c>
      <c r="BI24">
        <v>1</v>
      </c>
      <c r="BK24" t="str">
        <f t="shared" si="1"/>
        <v>RBLBANK44202</v>
      </c>
      <c r="BL24">
        <v>1</v>
      </c>
      <c r="BM24">
        <f t="shared" si="2"/>
        <v>1</v>
      </c>
      <c r="BQ24" t="str">
        <f t="shared" si="6"/>
        <v>RBLBANK44202</v>
      </c>
      <c r="BR24">
        <v>1</v>
      </c>
      <c r="BS24">
        <f t="shared" si="3"/>
        <v>1</v>
      </c>
    </row>
    <row r="25" spans="1:71" x14ac:dyDescent="0.45">
      <c r="A25">
        <v>4</v>
      </c>
      <c r="B25" s="2">
        <v>44202</v>
      </c>
      <c r="C25" s="2">
        <v>44203</v>
      </c>
      <c r="D25" s="3" t="s">
        <v>27</v>
      </c>
      <c r="E25" t="s">
        <v>55</v>
      </c>
      <c r="F25" t="s">
        <v>238</v>
      </c>
      <c r="G25">
        <v>800</v>
      </c>
      <c r="H25">
        <v>1600</v>
      </c>
      <c r="I25">
        <v>2</v>
      </c>
      <c r="J25" s="11">
        <v>1190.05</v>
      </c>
      <c r="K25" s="5">
        <v>1904080</v>
      </c>
      <c r="L25" s="4">
        <v>1219.625</v>
      </c>
      <c r="M25" s="4">
        <v>47320.000000000073</v>
      </c>
      <c r="N25" s="6">
        <v>520.48980000000006</v>
      </c>
      <c r="O25" s="6">
        <v>46799.51020000007</v>
      </c>
      <c r="P25" s="5">
        <v>1951400</v>
      </c>
      <c r="Q25" s="5" t="s">
        <v>93</v>
      </c>
      <c r="R25">
        <v>1</v>
      </c>
      <c r="S25">
        <v>0</v>
      </c>
      <c r="T25">
        <v>2</v>
      </c>
      <c r="U25">
        <v>0</v>
      </c>
      <c r="V25">
        <v>900</v>
      </c>
      <c r="W25">
        <v>300</v>
      </c>
      <c r="X25">
        <v>122500</v>
      </c>
      <c r="Y25">
        <v>92500</v>
      </c>
      <c r="Z25" s="7">
        <v>3000000</v>
      </c>
      <c r="AA25">
        <v>2</v>
      </c>
      <c r="AC25" t="s">
        <v>591</v>
      </c>
      <c r="AD25" t="s">
        <v>571</v>
      </c>
      <c r="AE25" s="12">
        <v>44202.517361111109</v>
      </c>
      <c r="AF25">
        <v>868.15139999999997</v>
      </c>
      <c r="AG25" s="12">
        <v>44203.392361111109</v>
      </c>
      <c r="AH25">
        <v>872.66179999999997</v>
      </c>
      <c r="AI25" s="13">
        <v>5.1999999999999998E-3</v>
      </c>
      <c r="AJ25">
        <v>10783.41</v>
      </c>
      <c r="AK25" s="13">
        <v>5.1999999999999998E-3</v>
      </c>
      <c r="AL25">
        <v>2390.7869999999998</v>
      </c>
      <c r="AM25">
        <v>2075565</v>
      </c>
      <c r="AN25">
        <v>366302.6</v>
      </c>
      <c r="AO25">
        <v>43</v>
      </c>
      <c r="AP25">
        <v>250.78</v>
      </c>
      <c r="AQ25" s="13">
        <v>-1.0500000000000001E-2</v>
      </c>
      <c r="AR25" s="13">
        <v>8.2000000000000007E-3</v>
      </c>
      <c r="AS25" t="s">
        <v>572</v>
      </c>
      <c r="AU25" s="2">
        <v>44202</v>
      </c>
      <c r="AV25" t="s">
        <v>55</v>
      </c>
      <c r="AW25" s="11">
        <v>1190.05</v>
      </c>
      <c r="AX25" s="4">
        <v>1219.625</v>
      </c>
      <c r="AZ25" s="2">
        <f t="shared" si="0"/>
        <v>44202</v>
      </c>
      <c r="BA25" t="s">
        <v>91</v>
      </c>
      <c r="BB25">
        <v>868.15139999999997</v>
      </c>
      <c r="BC25">
        <v>872.66179999999997</v>
      </c>
      <c r="BE25" t="str">
        <f t="shared" si="4"/>
        <v>VOLTAS44202</v>
      </c>
      <c r="BF25">
        <v>1</v>
      </c>
      <c r="BH25" t="str">
        <f t="shared" si="5"/>
        <v>SRTRANSFIN44202</v>
      </c>
      <c r="BI25">
        <v>1</v>
      </c>
      <c r="BK25" t="str">
        <f t="shared" si="1"/>
        <v>SRTRANSFIN44202</v>
      </c>
      <c r="BL25">
        <v>1</v>
      </c>
      <c r="BM25">
        <f t="shared" si="2"/>
        <v>1</v>
      </c>
      <c r="BQ25" t="str">
        <f t="shared" si="6"/>
        <v>VOLTAS44202</v>
      </c>
      <c r="BR25">
        <v>1</v>
      </c>
      <c r="BS25">
        <f t="shared" si="3"/>
        <v>1</v>
      </c>
    </row>
    <row r="26" spans="1:71" x14ac:dyDescent="0.45">
      <c r="A26">
        <v>5</v>
      </c>
      <c r="B26" s="2">
        <v>44202</v>
      </c>
      <c r="C26" s="2">
        <v>44203</v>
      </c>
      <c r="D26" s="3" t="s">
        <v>27</v>
      </c>
      <c r="E26" t="s">
        <v>111</v>
      </c>
      <c r="F26" t="s">
        <v>247</v>
      </c>
      <c r="G26">
        <v>3000</v>
      </c>
      <c r="H26">
        <v>6000</v>
      </c>
      <c r="I26">
        <v>2</v>
      </c>
      <c r="J26" s="11">
        <v>333.95</v>
      </c>
      <c r="K26" s="5">
        <v>2003700</v>
      </c>
      <c r="L26" s="4">
        <v>332.82499999999999</v>
      </c>
      <c r="M26" s="4">
        <v>-6750</v>
      </c>
      <c r="N26" s="6">
        <v>540.08775000000003</v>
      </c>
      <c r="O26" s="6">
        <v>-7290.0877499999997</v>
      </c>
      <c r="P26" s="5">
        <v>1996950</v>
      </c>
      <c r="Q26" s="5" t="s">
        <v>93</v>
      </c>
      <c r="R26">
        <v>1</v>
      </c>
      <c r="S26">
        <v>0</v>
      </c>
      <c r="T26">
        <v>2</v>
      </c>
      <c r="U26">
        <v>0</v>
      </c>
      <c r="V26">
        <v>900</v>
      </c>
      <c r="W26">
        <v>300</v>
      </c>
      <c r="X26">
        <v>122500</v>
      </c>
      <c r="Y26">
        <v>92500</v>
      </c>
      <c r="Z26" s="7">
        <v>3000000</v>
      </c>
      <c r="AA26">
        <v>2</v>
      </c>
      <c r="AC26" t="s">
        <v>582</v>
      </c>
      <c r="AD26" t="s">
        <v>571</v>
      </c>
      <c r="AE26" s="12">
        <v>44202.520833333336</v>
      </c>
      <c r="AF26">
        <v>410.60309999999998</v>
      </c>
      <c r="AG26" s="12">
        <v>44203.392361111109</v>
      </c>
      <c r="AH26">
        <v>421.00779999999997</v>
      </c>
      <c r="AI26" s="13">
        <v>2.53E-2</v>
      </c>
      <c r="AJ26">
        <v>52538.82</v>
      </c>
      <c r="AK26" s="13">
        <v>2.53E-2</v>
      </c>
      <c r="AL26">
        <v>5049.527</v>
      </c>
      <c r="AM26">
        <v>2073351.38</v>
      </c>
      <c r="AN26">
        <v>418841.42</v>
      </c>
      <c r="AO26">
        <v>42</v>
      </c>
      <c r="AP26">
        <v>1250.92</v>
      </c>
      <c r="AQ26" s="13">
        <v>-1.61E-2</v>
      </c>
      <c r="AR26" s="13">
        <v>2.5600000000000001E-2</v>
      </c>
      <c r="AS26" t="s">
        <v>572</v>
      </c>
      <c r="AU26" s="2">
        <v>44202</v>
      </c>
      <c r="AV26" t="s">
        <v>111</v>
      </c>
      <c r="AW26" s="11">
        <v>333.95</v>
      </c>
      <c r="AX26" s="4">
        <v>332.82499999999999</v>
      </c>
      <c r="AZ26" s="2">
        <f t="shared" si="0"/>
        <v>44202</v>
      </c>
      <c r="BA26" t="s">
        <v>135</v>
      </c>
      <c r="BB26">
        <v>410.60309999999998</v>
      </c>
      <c r="BC26">
        <v>421.00779999999997</v>
      </c>
      <c r="BE26" t="str">
        <f t="shared" si="4"/>
        <v>LICHSGFIN44202</v>
      </c>
      <c r="BF26">
        <v>1</v>
      </c>
      <c r="BH26" t="str">
        <f t="shared" si="5"/>
        <v>TORNTPOWER44202</v>
      </c>
      <c r="BI26">
        <v>1</v>
      </c>
      <c r="BK26" t="str">
        <f t="shared" si="1"/>
        <v>TORNTPOWER44202</v>
      </c>
      <c r="BL26">
        <v>1</v>
      </c>
      <c r="BM26">
        <f t="shared" si="2"/>
        <v>1</v>
      </c>
      <c r="BQ26" t="str">
        <f t="shared" si="6"/>
        <v>LICHSGFIN44202</v>
      </c>
      <c r="BR26">
        <v>1</v>
      </c>
      <c r="BS26">
        <f t="shared" si="3"/>
        <v>1</v>
      </c>
    </row>
    <row r="27" spans="1:71" x14ac:dyDescent="0.45">
      <c r="A27">
        <v>6</v>
      </c>
      <c r="B27" s="2">
        <v>44202</v>
      </c>
      <c r="C27" s="2">
        <v>44203</v>
      </c>
      <c r="D27" s="3" t="s">
        <v>27</v>
      </c>
      <c r="E27" t="s">
        <v>37</v>
      </c>
      <c r="F27" t="s">
        <v>321</v>
      </c>
      <c r="G27">
        <v>700</v>
      </c>
      <c r="H27">
        <v>2100</v>
      </c>
      <c r="I27">
        <v>3</v>
      </c>
      <c r="J27" s="11">
        <v>1222.6500000000001</v>
      </c>
      <c r="K27" s="5">
        <v>2567565</v>
      </c>
      <c r="L27" s="4">
        <v>1213.5666666699999</v>
      </c>
      <c r="M27" s="4">
        <v>-19074.999993000391</v>
      </c>
      <c r="N27" s="6">
        <v>690.66742500094495</v>
      </c>
      <c r="O27" s="6">
        <v>-19765.667418001336</v>
      </c>
      <c r="P27" s="5">
        <v>2548490.0000069998</v>
      </c>
      <c r="Q27" s="5" t="s">
        <v>93</v>
      </c>
      <c r="R27">
        <v>1</v>
      </c>
      <c r="S27">
        <v>0</v>
      </c>
      <c r="T27">
        <v>2</v>
      </c>
      <c r="U27">
        <v>0</v>
      </c>
      <c r="V27">
        <v>900</v>
      </c>
      <c r="W27">
        <v>300</v>
      </c>
      <c r="X27">
        <v>122500</v>
      </c>
      <c r="Y27">
        <v>92500</v>
      </c>
      <c r="Z27" s="7">
        <v>3000000</v>
      </c>
      <c r="AA27">
        <v>2</v>
      </c>
      <c r="AC27" t="s">
        <v>589</v>
      </c>
      <c r="AD27" t="s">
        <v>571</v>
      </c>
      <c r="AE27" s="12">
        <v>44202.517361111109</v>
      </c>
      <c r="AF27">
        <v>1191.145</v>
      </c>
      <c r="AG27" s="12">
        <v>44203.395833333336</v>
      </c>
      <c r="AH27">
        <v>1218.2809999999999</v>
      </c>
      <c r="AI27" s="13">
        <v>2.2800000000000001E-2</v>
      </c>
      <c r="AJ27">
        <v>47284.35</v>
      </c>
      <c r="AK27" s="13">
        <v>2.2800000000000001E-2</v>
      </c>
      <c r="AL27">
        <v>1742.4949999999999</v>
      </c>
      <c r="AM27">
        <v>2075565.13</v>
      </c>
      <c r="AN27">
        <v>466125.77</v>
      </c>
      <c r="AO27">
        <v>44</v>
      </c>
      <c r="AP27">
        <v>1074.6400000000001</v>
      </c>
      <c r="AQ27" s="13">
        <v>-1.8499999999999999E-2</v>
      </c>
      <c r="AR27" s="13">
        <v>3.4299999999999997E-2</v>
      </c>
      <c r="AS27" t="s">
        <v>572</v>
      </c>
      <c r="AU27" s="2">
        <v>44202</v>
      </c>
      <c r="AV27" t="s">
        <v>37</v>
      </c>
      <c r="AW27" s="11">
        <v>1222.6500000000001</v>
      </c>
      <c r="AX27" s="4">
        <v>1213.5666666699999</v>
      </c>
      <c r="AZ27" s="2">
        <f t="shared" si="0"/>
        <v>44202</v>
      </c>
      <c r="BA27" t="s">
        <v>55</v>
      </c>
      <c r="BB27">
        <v>1191.145</v>
      </c>
      <c r="BC27">
        <v>1218.2809999999999</v>
      </c>
      <c r="BE27" t="str">
        <f t="shared" si="4"/>
        <v>SRTRANSFIN44202</v>
      </c>
      <c r="BF27">
        <v>1</v>
      </c>
      <c r="BH27" t="str">
        <f t="shared" si="5"/>
        <v>UBL44202</v>
      </c>
      <c r="BI27">
        <v>1</v>
      </c>
      <c r="BK27" t="str">
        <f t="shared" si="1"/>
        <v>UBL44202</v>
      </c>
      <c r="BL27">
        <v>1</v>
      </c>
      <c r="BM27">
        <f t="shared" si="2"/>
        <v>1</v>
      </c>
      <c r="BQ27" t="str">
        <f t="shared" si="6"/>
        <v>SRTRANSFIN44202</v>
      </c>
      <c r="BR27">
        <v>1</v>
      </c>
      <c r="BS27">
        <f t="shared" si="3"/>
        <v>1</v>
      </c>
    </row>
    <row r="28" spans="1:71" x14ac:dyDescent="0.45">
      <c r="A28">
        <v>7</v>
      </c>
      <c r="B28" s="2">
        <v>44202</v>
      </c>
      <c r="C28" s="2">
        <v>44203</v>
      </c>
      <c r="D28" s="3" t="s">
        <v>27</v>
      </c>
      <c r="E28" t="s">
        <v>104</v>
      </c>
      <c r="F28" t="s">
        <v>222</v>
      </c>
      <c r="G28">
        <v>6200</v>
      </c>
      <c r="H28">
        <v>12400</v>
      </c>
      <c r="I28">
        <v>2</v>
      </c>
      <c r="J28" s="11">
        <v>177.65</v>
      </c>
      <c r="K28" s="5">
        <v>2202860</v>
      </c>
      <c r="L28" s="4">
        <v>184.95</v>
      </c>
      <c r="M28" s="4">
        <v>90519.999999999782</v>
      </c>
      <c r="N28" s="6">
        <v>606.99239999999998</v>
      </c>
      <c r="O28" s="6">
        <v>89913.007599999779</v>
      </c>
      <c r="P28" s="5">
        <v>2293380</v>
      </c>
      <c r="Q28" s="5" t="s">
        <v>93</v>
      </c>
      <c r="R28">
        <v>1</v>
      </c>
      <c r="S28">
        <v>0</v>
      </c>
      <c r="T28">
        <v>2</v>
      </c>
      <c r="U28">
        <v>0</v>
      </c>
      <c r="V28">
        <v>900</v>
      </c>
      <c r="W28">
        <v>300</v>
      </c>
      <c r="X28">
        <v>122500</v>
      </c>
      <c r="Y28">
        <v>92500</v>
      </c>
      <c r="Z28" s="7">
        <v>3000000</v>
      </c>
      <c r="AA28">
        <v>2</v>
      </c>
      <c r="AC28" t="s">
        <v>657</v>
      </c>
      <c r="AD28" t="s">
        <v>571</v>
      </c>
      <c r="AE28" s="12">
        <v>44202.517361111109</v>
      </c>
      <c r="AF28">
        <v>334.12950000000001</v>
      </c>
      <c r="AG28" s="12">
        <v>44203.395833333336</v>
      </c>
      <c r="AH28">
        <v>332.2174</v>
      </c>
      <c r="AI28" s="13">
        <v>-5.7000000000000002E-3</v>
      </c>
      <c r="AJ28">
        <v>-11877.69</v>
      </c>
      <c r="AK28" s="13">
        <v>-5.7000000000000002E-3</v>
      </c>
      <c r="AL28">
        <v>6211.857</v>
      </c>
      <c r="AM28">
        <v>2075565.13</v>
      </c>
      <c r="AN28">
        <v>454248.08</v>
      </c>
      <c r="AO28">
        <v>44</v>
      </c>
      <c r="AP28">
        <v>-269.95</v>
      </c>
      <c r="AQ28" s="13">
        <v>-1.83E-2</v>
      </c>
      <c r="AR28" s="13">
        <v>4.5999999999999999E-3</v>
      </c>
      <c r="AS28" t="s">
        <v>572</v>
      </c>
      <c r="AU28" s="2">
        <v>44202</v>
      </c>
      <c r="AV28" t="s">
        <v>104</v>
      </c>
      <c r="AW28" s="11">
        <v>177.65</v>
      </c>
      <c r="AX28" s="4">
        <v>184.95</v>
      </c>
      <c r="AZ28" s="2">
        <f t="shared" si="0"/>
        <v>44202</v>
      </c>
      <c r="BA28" t="s">
        <v>111</v>
      </c>
      <c r="BB28">
        <v>334.12950000000001</v>
      </c>
      <c r="BC28">
        <v>332.2174</v>
      </c>
      <c r="BE28" t="str">
        <f t="shared" si="4"/>
        <v>TORNTPOWER44202</v>
      </c>
      <c r="BF28">
        <v>1</v>
      </c>
      <c r="BH28" t="str">
        <f t="shared" si="5"/>
        <v>VEDL44202</v>
      </c>
      <c r="BI28">
        <v>1</v>
      </c>
      <c r="BK28" t="str">
        <f t="shared" si="1"/>
        <v>VEDL44202</v>
      </c>
      <c r="BL28">
        <v>1</v>
      </c>
      <c r="BM28">
        <f t="shared" si="2"/>
        <v>1</v>
      </c>
      <c r="BQ28" t="str">
        <f t="shared" si="6"/>
        <v>TORNTPOWER44202</v>
      </c>
      <c r="BR28">
        <v>1</v>
      </c>
      <c r="BS28">
        <f t="shared" si="3"/>
        <v>1</v>
      </c>
    </row>
    <row r="29" spans="1:71" x14ac:dyDescent="0.45">
      <c r="A29">
        <v>8</v>
      </c>
      <c r="B29" s="2">
        <v>44202</v>
      </c>
      <c r="C29" s="2">
        <v>44203</v>
      </c>
      <c r="D29" s="3" t="s">
        <v>27</v>
      </c>
      <c r="E29" t="s">
        <v>91</v>
      </c>
      <c r="F29" t="s">
        <v>327</v>
      </c>
      <c r="G29">
        <v>1000</v>
      </c>
      <c r="H29">
        <v>2000</v>
      </c>
      <c r="I29">
        <v>2</v>
      </c>
      <c r="J29" s="11">
        <v>867.7</v>
      </c>
      <c r="K29" s="5">
        <v>1735400</v>
      </c>
      <c r="L29" s="4">
        <v>872.4</v>
      </c>
      <c r="M29" s="4">
        <v>9399.9999999998636</v>
      </c>
      <c r="N29" s="6">
        <v>469.827</v>
      </c>
      <c r="O29" s="6">
        <v>8930.1729999998643</v>
      </c>
      <c r="P29" s="5">
        <v>1744800</v>
      </c>
      <c r="Q29" s="5" t="s">
        <v>93</v>
      </c>
      <c r="R29">
        <v>1</v>
      </c>
      <c r="S29">
        <v>0</v>
      </c>
      <c r="T29">
        <v>1</v>
      </c>
      <c r="U29">
        <v>0</v>
      </c>
      <c r="V29">
        <v>900</v>
      </c>
      <c r="W29">
        <v>300</v>
      </c>
      <c r="X29">
        <v>122500</v>
      </c>
      <c r="Y29">
        <v>92500</v>
      </c>
      <c r="Z29" s="7">
        <v>3000000</v>
      </c>
      <c r="AA29">
        <v>2</v>
      </c>
      <c r="AC29" t="s">
        <v>678</v>
      </c>
      <c r="AD29" t="s">
        <v>571</v>
      </c>
      <c r="AE29" s="12">
        <v>44202.517361111109</v>
      </c>
      <c r="AF29">
        <v>1223.6110000000001</v>
      </c>
      <c r="AG29" s="12">
        <v>44203.395833333336</v>
      </c>
      <c r="AH29">
        <v>1211.9870000000001</v>
      </c>
      <c r="AI29" s="13">
        <v>-9.4999999999999998E-3</v>
      </c>
      <c r="AJ29">
        <v>-19717.34</v>
      </c>
      <c r="AK29" s="13">
        <v>-9.4999999999999998E-3</v>
      </c>
      <c r="AL29">
        <v>1696.261</v>
      </c>
      <c r="AM29">
        <v>2075565</v>
      </c>
      <c r="AN29">
        <v>434530.74</v>
      </c>
      <c r="AO29">
        <v>44</v>
      </c>
      <c r="AP29">
        <v>-448.12</v>
      </c>
      <c r="AQ29" s="13">
        <v>-1.8499999999999999E-2</v>
      </c>
      <c r="AR29" s="13">
        <v>5.1000000000000004E-3</v>
      </c>
      <c r="AS29" t="s">
        <v>572</v>
      </c>
      <c r="AU29" s="2">
        <v>44202</v>
      </c>
      <c r="AV29" t="s">
        <v>91</v>
      </c>
      <c r="AW29" s="11">
        <v>867.7</v>
      </c>
      <c r="AX29" s="4">
        <v>872.4</v>
      </c>
      <c r="AZ29" s="2">
        <f t="shared" si="0"/>
        <v>44202</v>
      </c>
      <c r="BA29" t="s">
        <v>37</v>
      </c>
      <c r="BB29">
        <v>1223.6110000000001</v>
      </c>
      <c r="BC29">
        <v>1211.9870000000001</v>
      </c>
      <c r="BE29" t="str">
        <f t="shared" si="4"/>
        <v>UBL44202</v>
      </c>
      <c r="BF29">
        <v>1</v>
      </c>
      <c r="BH29" t="str">
        <f t="shared" si="5"/>
        <v>VOLTAS44202</v>
      </c>
      <c r="BI29">
        <v>1</v>
      </c>
      <c r="BK29" t="str">
        <f t="shared" si="1"/>
        <v>VOLTAS44202</v>
      </c>
      <c r="BL29">
        <v>1</v>
      </c>
      <c r="BM29">
        <f t="shared" si="2"/>
        <v>1</v>
      </c>
      <c r="BQ29" t="str">
        <f t="shared" si="6"/>
        <v>UBL44202</v>
      </c>
      <c r="BR29">
        <v>1</v>
      </c>
      <c r="BS29">
        <f t="shared" si="3"/>
        <v>1</v>
      </c>
    </row>
    <row r="30" spans="1:71" x14ac:dyDescent="0.45">
      <c r="A30">
        <v>1</v>
      </c>
      <c r="B30" s="2">
        <v>44203</v>
      </c>
      <c r="C30" s="2">
        <v>44204</v>
      </c>
      <c r="D30" s="3" t="s">
        <v>27</v>
      </c>
      <c r="E30" t="s">
        <v>63</v>
      </c>
      <c r="F30" t="s">
        <v>223</v>
      </c>
      <c r="G30">
        <v>2000</v>
      </c>
      <c r="H30">
        <v>4000</v>
      </c>
      <c r="I30">
        <v>2</v>
      </c>
      <c r="J30" s="11">
        <v>519</v>
      </c>
      <c r="K30" s="5">
        <v>2076000</v>
      </c>
      <c r="L30" s="4">
        <v>523.25</v>
      </c>
      <c r="M30" s="4">
        <v>17000</v>
      </c>
      <c r="N30" s="6">
        <v>562.81500000000005</v>
      </c>
      <c r="O30" s="6">
        <v>16437.185000000001</v>
      </c>
      <c r="P30" s="5">
        <v>2093000</v>
      </c>
      <c r="Q30" s="5" t="s">
        <v>93</v>
      </c>
      <c r="R30">
        <v>1</v>
      </c>
      <c r="S30">
        <v>0</v>
      </c>
      <c r="T30">
        <v>1</v>
      </c>
      <c r="U30">
        <v>0</v>
      </c>
      <c r="V30">
        <v>900</v>
      </c>
      <c r="W30">
        <v>300</v>
      </c>
      <c r="X30">
        <v>122500</v>
      </c>
      <c r="Y30">
        <v>92500</v>
      </c>
      <c r="Z30" s="7">
        <v>3000000</v>
      </c>
      <c r="AA30">
        <v>2</v>
      </c>
      <c r="AC30" t="s">
        <v>590</v>
      </c>
      <c r="AD30" t="s">
        <v>571</v>
      </c>
      <c r="AE30" s="12">
        <v>44202.527777777781</v>
      </c>
      <c r="AF30">
        <v>179.2791</v>
      </c>
      <c r="AG30" s="12">
        <v>44203.395833333336</v>
      </c>
      <c r="AH30">
        <v>184.71510000000001</v>
      </c>
      <c r="AI30" s="13">
        <v>3.0300000000000001E-2</v>
      </c>
      <c r="AJ30">
        <v>62972.76</v>
      </c>
      <c r="AK30" s="13">
        <v>3.0300000000000001E-2</v>
      </c>
      <c r="AL30">
        <v>11584.39</v>
      </c>
      <c r="AM30">
        <v>2076839.75</v>
      </c>
      <c r="AN30">
        <v>497503.5</v>
      </c>
      <c r="AO30">
        <v>41</v>
      </c>
      <c r="AP30">
        <v>1535.92</v>
      </c>
      <c r="AQ30" s="13">
        <v>-1.72E-2</v>
      </c>
      <c r="AR30" s="13">
        <v>3.6900000000000002E-2</v>
      </c>
      <c r="AS30" t="s">
        <v>572</v>
      </c>
      <c r="AU30" s="2">
        <v>44203</v>
      </c>
      <c r="AV30" t="s">
        <v>63</v>
      </c>
      <c r="AW30" s="11">
        <v>519</v>
      </c>
      <c r="AX30" s="4">
        <v>523.25</v>
      </c>
      <c r="AZ30" s="2">
        <f t="shared" si="0"/>
        <v>44202</v>
      </c>
      <c r="BA30" t="s">
        <v>104</v>
      </c>
      <c r="BB30">
        <v>179.2791</v>
      </c>
      <c r="BC30">
        <v>184.71510000000001</v>
      </c>
      <c r="BE30" t="str">
        <f t="shared" si="4"/>
        <v>VEDL44202</v>
      </c>
      <c r="BF30">
        <v>1</v>
      </c>
      <c r="BH30" t="str">
        <f t="shared" si="5"/>
        <v>ADANIENT44203</v>
      </c>
      <c r="BI30">
        <v>1</v>
      </c>
      <c r="BK30" t="str">
        <f t="shared" si="1"/>
        <v>ADANIENT44203</v>
      </c>
      <c r="BL30">
        <v>1</v>
      </c>
      <c r="BM30">
        <f t="shared" si="2"/>
        <v>1</v>
      </c>
      <c r="BQ30" t="str">
        <f t="shared" si="6"/>
        <v>VEDL44202</v>
      </c>
      <c r="BR30">
        <v>1</v>
      </c>
      <c r="BS30">
        <f t="shared" si="3"/>
        <v>1</v>
      </c>
    </row>
    <row r="31" spans="1:71" x14ac:dyDescent="0.45">
      <c r="A31">
        <v>2</v>
      </c>
      <c r="B31" s="2">
        <v>44203</v>
      </c>
      <c r="C31" s="2">
        <v>44204</v>
      </c>
      <c r="D31" s="3" t="s">
        <v>27</v>
      </c>
      <c r="E31" t="s">
        <v>32</v>
      </c>
      <c r="F31" t="s">
        <v>231</v>
      </c>
      <c r="G31">
        <v>9000</v>
      </c>
      <c r="H31">
        <v>18000</v>
      </c>
      <c r="I31">
        <v>2</v>
      </c>
      <c r="J31" s="11">
        <v>111.6</v>
      </c>
      <c r="K31" s="5">
        <v>2008800</v>
      </c>
      <c r="L31" s="4">
        <v>111.9</v>
      </c>
      <c r="M31" s="4">
        <v>5400.0000000002046</v>
      </c>
      <c r="N31" s="6">
        <v>543.10500000000002</v>
      </c>
      <c r="O31" s="6">
        <v>4856.8950000002042</v>
      </c>
      <c r="P31" s="5">
        <v>2014200</v>
      </c>
      <c r="Q31" s="5" t="s">
        <v>93</v>
      </c>
      <c r="R31">
        <v>1</v>
      </c>
      <c r="S31">
        <v>0</v>
      </c>
      <c r="T31">
        <v>2</v>
      </c>
      <c r="U31">
        <v>0</v>
      </c>
      <c r="V31">
        <v>900</v>
      </c>
      <c r="W31">
        <v>300</v>
      </c>
      <c r="X31">
        <v>122500</v>
      </c>
      <c r="Y31">
        <v>92500</v>
      </c>
      <c r="Z31" s="7">
        <v>3000000</v>
      </c>
      <c r="AA31">
        <v>2</v>
      </c>
      <c r="AC31" t="s">
        <v>579</v>
      </c>
      <c r="AD31" t="s">
        <v>571</v>
      </c>
      <c r="AE31" s="12">
        <v>44203.517361111109</v>
      </c>
      <c r="AF31">
        <v>519.23979999999995</v>
      </c>
      <c r="AG31" s="12">
        <v>44204.392361111109</v>
      </c>
      <c r="AH31">
        <v>522.96609999999998</v>
      </c>
      <c r="AI31" s="13">
        <v>7.1999999999999998E-3</v>
      </c>
      <c r="AJ31">
        <v>15066.97</v>
      </c>
      <c r="AK31" s="13">
        <v>7.1999999999999998E-3</v>
      </c>
      <c r="AL31">
        <v>4043.4119999999998</v>
      </c>
      <c r="AM31">
        <v>2099500.75</v>
      </c>
      <c r="AN31">
        <v>512570.47</v>
      </c>
      <c r="AO31">
        <v>44</v>
      </c>
      <c r="AP31">
        <v>342.43</v>
      </c>
      <c r="AQ31" s="13">
        <v>-6.1999999999999998E-3</v>
      </c>
      <c r="AR31" s="13">
        <v>1.6899999999999998E-2</v>
      </c>
      <c r="AS31" t="s">
        <v>572</v>
      </c>
      <c r="AU31" s="2">
        <v>44203</v>
      </c>
      <c r="AV31" t="s">
        <v>32</v>
      </c>
      <c r="AW31" s="11">
        <v>111.6</v>
      </c>
      <c r="AX31" s="4">
        <v>111.9</v>
      </c>
      <c r="AZ31" s="2">
        <f t="shared" si="0"/>
        <v>44203</v>
      </c>
      <c r="BA31" t="s">
        <v>63</v>
      </c>
      <c r="BB31">
        <v>519.23979999999995</v>
      </c>
      <c r="BC31">
        <v>522.96609999999998</v>
      </c>
      <c r="BE31" t="str">
        <f t="shared" si="4"/>
        <v>ADANIENT44203</v>
      </c>
      <c r="BF31">
        <v>1</v>
      </c>
      <c r="BH31" t="str">
        <f t="shared" si="5"/>
        <v>ASHOKLEY44203</v>
      </c>
      <c r="BI31">
        <v>1</v>
      </c>
      <c r="BK31" t="str">
        <f t="shared" si="1"/>
        <v>ASHOKLEY44203</v>
      </c>
      <c r="BL31">
        <v>1</v>
      </c>
      <c r="BM31">
        <f t="shared" si="2"/>
        <v>1</v>
      </c>
      <c r="BQ31" t="str">
        <f t="shared" si="6"/>
        <v>ADANIENT44203</v>
      </c>
      <c r="BR31">
        <v>1</v>
      </c>
      <c r="BS31">
        <f t="shared" si="3"/>
        <v>1</v>
      </c>
    </row>
    <row r="32" spans="1:71" x14ac:dyDescent="0.45">
      <c r="A32">
        <v>3</v>
      </c>
      <c r="B32" s="2">
        <v>44203</v>
      </c>
      <c r="C32" s="2">
        <v>44204</v>
      </c>
      <c r="D32" s="3" t="s">
        <v>27</v>
      </c>
      <c r="E32" t="s">
        <v>92</v>
      </c>
      <c r="F32" t="s">
        <v>216</v>
      </c>
      <c r="G32">
        <v>1500</v>
      </c>
      <c r="H32">
        <v>3000</v>
      </c>
      <c r="I32">
        <v>2</v>
      </c>
      <c r="J32" s="11">
        <v>598.4</v>
      </c>
      <c r="K32" s="5">
        <v>1795200</v>
      </c>
      <c r="L32" s="4">
        <v>597.85</v>
      </c>
      <c r="M32" s="4">
        <v>-1649.9999999998636</v>
      </c>
      <c r="N32" s="6">
        <v>484.48124999999999</v>
      </c>
      <c r="O32" s="6">
        <v>-2134.4812499998634</v>
      </c>
      <c r="P32" s="5">
        <v>1793550</v>
      </c>
      <c r="Q32" s="5" t="s">
        <v>93</v>
      </c>
      <c r="R32">
        <v>1</v>
      </c>
      <c r="S32">
        <v>0</v>
      </c>
      <c r="T32">
        <v>1</v>
      </c>
      <c r="U32">
        <v>0</v>
      </c>
      <c r="V32">
        <v>900</v>
      </c>
      <c r="W32">
        <v>300</v>
      </c>
      <c r="X32">
        <v>122500</v>
      </c>
      <c r="Y32">
        <v>92500</v>
      </c>
      <c r="Z32" s="7">
        <v>3000000</v>
      </c>
      <c r="AA32">
        <v>2</v>
      </c>
      <c r="AC32" t="s">
        <v>592</v>
      </c>
      <c r="AD32" t="s">
        <v>571</v>
      </c>
      <c r="AE32" s="12">
        <v>44203.517361111109</v>
      </c>
      <c r="AF32">
        <v>598.68209999999999</v>
      </c>
      <c r="AG32" s="12">
        <v>44204.392361111109</v>
      </c>
      <c r="AH32">
        <v>597.52449999999999</v>
      </c>
      <c r="AI32" s="13">
        <v>-1.9E-3</v>
      </c>
      <c r="AJ32">
        <v>-4059.55</v>
      </c>
      <c r="AK32" s="13">
        <v>-1.9E-3</v>
      </c>
      <c r="AL32">
        <v>3506.8710000000001</v>
      </c>
      <c r="AM32">
        <v>2099500.75</v>
      </c>
      <c r="AN32">
        <v>508510.92</v>
      </c>
      <c r="AO32">
        <v>44</v>
      </c>
      <c r="AP32">
        <v>-92.26</v>
      </c>
      <c r="AQ32" s="13">
        <v>-5.3E-3</v>
      </c>
      <c r="AR32" s="13">
        <v>1.1599999999999999E-2</v>
      </c>
      <c r="AS32" t="s">
        <v>572</v>
      </c>
      <c r="AU32" s="2">
        <v>44203</v>
      </c>
      <c r="AV32" t="s">
        <v>92</v>
      </c>
      <c r="AW32" s="11">
        <v>598.4</v>
      </c>
      <c r="AX32" s="4">
        <v>597.85</v>
      </c>
      <c r="AZ32" s="2">
        <f t="shared" si="0"/>
        <v>44203</v>
      </c>
      <c r="BA32" t="s">
        <v>92</v>
      </c>
      <c r="BB32">
        <v>598.68209999999999</v>
      </c>
      <c r="BC32">
        <v>597.52449999999999</v>
      </c>
      <c r="BE32" t="str">
        <f t="shared" si="4"/>
        <v>BHARATFORG44203</v>
      </c>
      <c r="BF32">
        <v>1</v>
      </c>
      <c r="BH32" t="str">
        <f t="shared" si="5"/>
        <v>BHARATFORG44203</v>
      </c>
      <c r="BI32">
        <v>1</v>
      </c>
      <c r="BK32" t="str">
        <f t="shared" si="1"/>
        <v>BHARATFORG44203</v>
      </c>
      <c r="BL32">
        <v>1</v>
      </c>
      <c r="BM32">
        <f t="shared" si="2"/>
        <v>1</v>
      </c>
      <c r="BQ32" t="str">
        <f t="shared" si="6"/>
        <v>BHARATFORG44203</v>
      </c>
      <c r="BR32">
        <v>1</v>
      </c>
      <c r="BS32">
        <f t="shared" si="3"/>
        <v>1</v>
      </c>
    </row>
    <row r="33" spans="1:71" x14ac:dyDescent="0.45">
      <c r="A33">
        <v>4</v>
      </c>
      <c r="B33" s="2">
        <v>44203</v>
      </c>
      <c r="C33" s="2">
        <v>44204</v>
      </c>
      <c r="D33" s="3" t="s">
        <v>27</v>
      </c>
      <c r="E33" t="s">
        <v>61</v>
      </c>
      <c r="F33" t="s">
        <v>245</v>
      </c>
      <c r="G33">
        <v>1851</v>
      </c>
      <c r="H33">
        <v>3702</v>
      </c>
      <c r="I33">
        <v>2</v>
      </c>
      <c r="J33" s="11">
        <v>554.25</v>
      </c>
      <c r="K33" s="5">
        <v>2051833.5</v>
      </c>
      <c r="L33" s="4">
        <v>547.79999999999995</v>
      </c>
      <c r="M33" s="4">
        <v>-23877.900000000169</v>
      </c>
      <c r="N33" s="6">
        <v>550.77152849999993</v>
      </c>
      <c r="O33" s="6">
        <v>-24428.67152850017</v>
      </c>
      <c r="P33" s="5">
        <v>2027955.5999999999</v>
      </c>
      <c r="Q33" s="5" t="s">
        <v>93</v>
      </c>
      <c r="R33">
        <v>1</v>
      </c>
      <c r="S33">
        <v>0</v>
      </c>
      <c r="T33">
        <v>1</v>
      </c>
      <c r="U33">
        <v>0</v>
      </c>
      <c r="V33">
        <v>900</v>
      </c>
      <c r="W33">
        <v>300</v>
      </c>
      <c r="X33">
        <v>122500</v>
      </c>
      <c r="Y33">
        <v>92500</v>
      </c>
      <c r="Z33" s="7">
        <v>3000000</v>
      </c>
      <c r="AA33">
        <v>2</v>
      </c>
      <c r="AC33" t="s">
        <v>722</v>
      </c>
      <c r="AD33" t="s">
        <v>571</v>
      </c>
      <c r="AE33" s="12">
        <v>44203.517361111109</v>
      </c>
      <c r="AF33">
        <v>554.53750000000002</v>
      </c>
      <c r="AG33" s="12">
        <v>44204.392361111109</v>
      </c>
      <c r="AH33">
        <v>547.61649999999997</v>
      </c>
      <c r="AI33" s="13">
        <v>-1.2500000000000001E-2</v>
      </c>
      <c r="AJ33">
        <v>-26203.17</v>
      </c>
      <c r="AK33" s="13">
        <v>-1.2500000000000001E-2</v>
      </c>
      <c r="AL33">
        <v>3786.0390000000002</v>
      </c>
      <c r="AM33">
        <v>2099500.75</v>
      </c>
      <c r="AN33">
        <v>482307.74</v>
      </c>
      <c r="AO33">
        <v>44</v>
      </c>
      <c r="AP33">
        <v>-595.53</v>
      </c>
      <c r="AQ33" s="13">
        <v>-1.7500000000000002E-2</v>
      </c>
      <c r="AR33" s="13">
        <v>3.0999999999999999E-3</v>
      </c>
      <c r="AS33" t="s">
        <v>572</v>
      </c>
      <c r="AU33" s="2">
        <v>44203</v>
      </c>
      <c r="AV33" t="s">
        <v>61</v>
      </c>
      <c r="AW33" s="11">
        <v>554.25</v>
      </c>
      <c r="AX33" s="4">
        <v>547.79999999999995</v>
      </c>
      <c r="AZ33" s="2">
        <f t="shared" si="0"/>
        <v>44203</v>
      </c>
      <c r="BA33" t="s">
        <v>61</v>
      </c>
      <c r="BB33">
        <v>554.53750000000002</v>
      </c>
      <c r="BC33">
        <v>547.61649999999997</v>
      </c>
      <c r="BE33" t="str">
        <f t="shared" si="4"/>
        <v>BHARTIARTL44203</v>
      </c>
      <c r="BF33">
        <v>1</v>
      </c>
      <c r="BH33" t="str">
        <f t="shared" si="5"/>
        <v>BHARTIARTL44203</v>
      </c>
      <c r="BI33">
        <v>1</v>
      </c>
      <c r="BK33" t="str">
        <f t="shared" si="1"/>
        <v>BHARTIARTL44203</v>
      </c>
      <c r="BL33">
        <v>1</v>
      </c>
      <c r="BM33">
        <f t="shared" si="2"/>
        <v>1</v>
      </c>
      <c r="BQ33" t="str">
        <f t="shared" si="6"/>
        <v>BHARTIARTL44203</v>
      </c>
      <c r="BR33">
        <v>1</v>
      </c>
      <c r="BS33">
        <f t="shared" si="3"/>
        <v>1</v>
      </c>
    </row>
    <row r="34" spans="1:71" x14ac:dyDescent="0.45">
      <c r="A34">
        <v>5</v>
      </c>
      <c r="B34" s="2">
        <v>44203</v>
      </c>
      <c r="C34" s="2">
        <v>44204</v>
      </c>
      <c r="D34" s="3" t="s">
        <v>27</v>
      </c>
      <c r="E34" t="s">
        <v>84</v>
      </c>
      <c r="F34" t="s">
        <v>260</v>
      </c>
      <c r="G34">
        <v>4300</v>
      </c>
      <c r="H34">
        <v>8600</v>
      </c>
      <c r="I34">
        <v>2</v>
      </c>
      <c r="J34" s="11">
        <v>271.2</v>
      </c>
      <c r="K34" s="5">
        <v>2332320</v>
      </c>
      <c r="L34" s="4">
        <v>271.45</v>
      </c>
      <c r="M34" s="4">
        <v>2150</v>
      </c>
      <c r="N34" s="6">
        <v>630.01665000000003</v>
      </c>
      <c r="O34" s="6">
        <v>1519.98335</v>
      </c>
      <c r="P34" s="5">
        <v>2334470</v>
      </c>
      <c r="Q34" s="5" t="s">
        <v>93</v>
      </c>
      <c r="R34">
        <v>2</v>
      </c>
      <c r="S34">
        <v>2</v>
      </c>
      <c r="T34">
        <v>2</v>
      </c>
      <c r="U34">
        <v>0</v>
      </c>
      <c r="V34">
        <v>900</v>
      </c>
      <c r="W34">
        <v>300</v>
      </c>
      <c r="X34">
        <v>123500</v>
      </c>
      <c r="Y34">
        <v>92500</v>
      </c>
      <c r="Z34" s="7">
        <v>3000000</v>
      </c>
      <c r="AA34">
        <v>2</v>
      </c>
      <c r="AC34" t="s">
        <v>594</v>
      </c>
      <c r="AD34" t="s">
        <v>571</v>
      </c>
      <c r="AE34" s="12">
        <v>44203.517361111109</v>
      </c>
      <c r="AF34">
        <v>300.65019999999998</v>
      </c>
      <c r="AG34" s="12">
        <v>44204.392361111109</v>
      </c>
      <c r="AH34">
        <v>296.90100000000001</v>
      </c>
      <c r="AI34" s="13">
        <v>-1.2500000000000001E-2</v>
      </c>
      <c r="AJ34">
        <v>-26181.41</v>
      </c>
      <c r="AK34" s="13">
        <v>-1.2500000000000001E-2</v>
      </c>
      <c r="AL34">
        <v>6983.2</v>
      </c>
      <c r="AM34">
        <v>2099500.75</v>
      </c>
      <c r="AN34">
        <v>456126.33</v>
      </c>
      <c r="AO34">
        <v>44</v>
      </c>
      <c r="AP34">
        <v>-595.03</v>
      </c>
      <c r="AQ34" s="13">
        <v>-1.6799999999999999E-2</v>
      </c>
      <c r="AR34" s="13">
        <v>1.7500000000000002E-2</v>
      </c>
      <c r="AS34" t="s">
        <v>572</v>
      </c>
      <c r="AU34" s="2">
        <v>44203</v>
      </c>
      <c r="AV34" t="s">
        <v>84</v>
      </c>
      <c r="AW34" s="11">
        <v>271.2</v>
      </c>
      <c r="AX34" s="4">
        <v>271.45</v>
      </c>
      <c r="AZ34" s="2">
        <f t="shared" si="0"/>
        <v>44203</v>
      </c>
      <c r="BA34" t="s">
        <v>51</v>
      </c>
      <c r="BB34">
        <v>300.65019999999998</v>
      </c>
      <c r="BC34">
        <v>296.90100000000001</v>
      </c>
      <c r="BE34" t="str">
        <f t="shared" si="4"/>
        <v>JINDALSTEL44203</v>
      </c>
      <c r="BF34">
        <v>1</v>
      </c>
      <c r="BH34" t="str">
        <f t="shared" si="5"/>
        <v>HINDALCO44203</v>
      </c>
      <c r="BI34">
        <v>1</v>
      </c>
      <c r="BK34" t="str">
        <f t="shared" si="1"/>
        <v>HINDALCO44203</v>
      </c>
      <c r="BL34">
        <v>1</v>
      </c>
      <c r="BM34">
        <f t="shared" si="2"/>
        <v>1</v>
      </c>
      <c r="BQ34" t="str">
        <f t="shared" si="6"/>
        <v>JINDALSTEL44203</v>
      </c>
      <c r="BR34">
        <v>1</v>
      </c>
      <c r="BS34">
        <f t="shared" si="3"/>
        <v>1</v>
      </c>
    </row>
    <row r="35" spans="1:71" x14ac:dyDescent="0.45">
      <c r="A35">
        <v>6</v>
      </c>
      <c r="B35" s="2">
        <v>44203</v>
      </c>
      <c r="C35" s="2">
        <v>44204</v>
      </c>
      <c r="D35" s="3" t="s">
        <v>27</v>
      </c>
      <c r="E35" t="s">
        <v>51</v>
      </c>
      <c r="F35" t="s">
        <v>213</v>
      </c>
      <c r="G35">
        <v>5000</v>
      </c>
      <c r="H35">
        <v>5000</v>
      </c>
      <c r="I35">
        <v>1</v>
      </c>
      <c r="J35" s="11">
        <v>300.5</v>
      </c>
      <c r="K35" s="5">
        <v>1502500</v>
      </c>
      <c r="L35" s="4">
        <v>297.05</v>
      </c>
      <c r="M35" s="4">
        <v>-17249.999999999942</v>
      </c>
      <c r="N35" s="6">
        <v>403.34625</v>
      </c>
      <c r="O35" s="6">
        <v>-17653.34624999994</v>
      </c>
      <c r="P35" s="5">
        <v>1485250</v>
      </c>
      <c r="Q35" s="5" t="s">
        <v>93</v>
      </c>
      <c r="R35">
        <v>1</v>
      </c>
      <c r="S35">
        <v>0</v>
      </c>
      <c r="T35">
        <v>1</v>
      </c>
      <c r="U35">
        <v>0</v>
      </c>
      <c r="V35">
        <v>900</v>
      </c>
      <c r="W35">
        <v>300</v>
      </c>
      <c r="X35">
        <v>122500</v>
      </c>
      <c r="Y35">
        <v>92500</v>
      </c>
      <c r="Z35" s="7">
        <v>3000000</v>
      </c>
      <c r="AA35">
        <v>2</v>
      </c>
      <c r="AC35" t="s">
        <v>589</v>
      </c>
      <c r="AD35" t="s">
        <v>571</v>
      </c>
      <c r="AE35" s="12">
        <v>44203.517361111109</v>
      </c>
      <c r="AF35">
        <v>1245.78</v>
      </c>
      <c r="AG35" s="12">
        <v>44204.392361111109</v>
      </c>
      <c r="AH35">
        <v>1310.0830000000001</v>
      </c>
      <c r="AI35" s="13">
        <v>5.16E-2</v>
      </c>
      <c r="AJ35">
        <v>108369.22</v>
      </c>
      <c r="AK35" s="13">
        <v>5.16E-2</v>
      </c>
      <c r="AL35">
        <v>1685.29</v>
      </c>
      <c r="AM35">
        <v>2099500.75</v>
      </c>
      <c r="AN35">
        <v>564495.55000000005</v>
      </c>
      <c r="AO35">
        <v>44</v>
      </c>
      <c r="AP35">
        <v>2462.94</v>
      </c>
      <c r="AQ35" s="13">
        <v>-2.3999999999999998E-3</v>
      </c>
      <c r="AR35" s="13">
        <v>5.6399999999999999E-2</v>
      </c>
      <c r="AS35" t="s">
        <v>572</v>
      </c>
      <c r="AU35" s="2">
        <v>44203</v>
      </c>
      <c r="AV35" t="s">
        <v>51</v>
      </c>
      <c r="AW35" s="11">
        <v>300.5</v>
      </c>
      <c r="AX35" s="4">
        <v>297.05</v>
      </c>
      <c r="AZ35" s="2">
        <f t="shared" si="0"/>
        <v>44203</v>
      </c>
      <c r="BA35" t="s">
        <v>55</v>
      </c>
      <c r="BB35">
        <v>1245.78</v>
      </c>
      <c r="BC35">
        <v>1310.0830000000001</v>
      </c>
      <c r="BE35" t="str">
        <f t="shared" si="4"/>
        <v>SRTRANSFIN44203</v>
      </c>
      <c r="BF35">
        <v>1</v>
      </c>
      <c r="BH35" t="str">
        <f t="shared" si="5"/>
        <v>JINDALSTEL44203</v>
      </c>
      <c r="BI35">
        <v>1</v>
      </c>
      <c r="BK35" t="str">
        <f t="shared" si="1"/>
        <v>JINDALSTEL44203</v>
      </c>
      <c r="BL35">
        <v>1</v>
      </c>
      <c r="BM35">
        <f t="shared" si="2"/>
        <v>1</v>
      </c>
      <c r="BQ35" t="str">
        <f t="shared" si="6"/>
        <v>SRTRANSFIN44203</v>
      </c>
      <c r="BR35">
        <v>1</v>
      </c>
      <c r="BS35">
        <f t="shared" si="3"/>
        <v>1</v>
      </c>
    </row>
    <row r="36" spans="1:71" x14ac:dyDescent="0.45">
      <c r="A36">
        <v>7</v>
      </c>
      <c r="B36" s="2">
        <v>44203</v>
      </c>
      <c r="C36" s="2">
        <v>44204</v>
      </c>
      <c r="D36" s="3" t="s">
        <v>27</v>
      </c>
      <c r="E36" t="s">
        <v>55</v>
      </c>
      <c r="F36" t="s">
        <v>238</v>
      </c>
      <c r="G36">
        <v>800</v>
      </c>
      <c r="H36">
        <v>1600</v>
      </c>
      <c r="I36">
        <v>2</v>
      </c>
      <c r="J36" s="11">
        <v>1245.1500000000001</v>
      </c>
      <c r="K36" s="5">
        <v>1992240.0000000002</v>
      </c>
      <c r="L36" s="4">
        <v>1310.25</v>
      </c>
      <c r="M36" s="4">
        <v>104159.99999999985</v>
      </c>
      <c r="N36" s="6">
        <v>551.96640000000002</v>
      </c>
      <c r="O36" s="6">
        <v>103608.03359999985</v>
      </c>
      <c r="P36" s="5">
        <v>2096400</v>
      </c>
      <c r="Q36" s="5" t="s">
        <v>93</v>
      </c>
      <c r="R36">
        <v>1</v>
      </c>
      <c r="S36">
        <v>0</v>
      </c>
      <c r="T36">
        <v>1</v>
      </c>
      <c r="U36">
        <v>0</v>
      </c>
      <c r="V36">
        <v>900</v>
      </c>
      <c r="W36">
        <v>300</v>
      </c>
      <c r="X36">
        <v>122500</v>
      </c>
      <c r="Y36">
        <v>92500</v>
      </c>
      <c r="Z36" s="7">
        <v>3000000</v>
      </c>
      <c r="AA36">
        <v>2</v>
      </c>
      <c r="AC36" t="s">
        <v>595</v>
      </c>
      <c r="AD36" t="s">
        <v>571</v>
      </c>
      <c r="AE36" s="12">
        <v>44203.517361111109</v>
      </c>
      <c r="AF36">
        <v>722.03650000000005</v>
      </c>
      <c r="AG36" s="12">
        <v>44204.392361111109</v>
      </c>
      <c r="AH36">
        <v>722.52089999999998</v>
      </c>
      <c r="AI36" s="13">
        <v>6.9999999999999999E-4</v>
      </c>
      <c r="AJ36">
        <v>1408.51</v>
      </c>
      <c r="AK36" s="13">
        <v>6.9999999999999999E-4</v>
      </c>
      <c r="AL36">
        <v>2907.7489999999998</v>
      </c>
      <c r="AM36">
        <v>2099500.75</v>
      </c>
      <c r="AN36">
        <v>565904.06000000006</v>
      </c>
      <c r="AO36">
        <v>44</v>
      </c>
      <c r="AP36">
        <v>32.01</v>
      </c>
      <c r="AQ36" s="13">
        <v>-2.3999999999999998E-3</v>
      </c>
      <c r="AR36" s="13">
        <v>1.6400000000000001E-2</v>
      </c>
      <c r="AS36" t="s">
        <v>572</v>
      </c>
      <c r="AU36" s="2">
        <v>44203</v>
      </c>
      <c r="AV36" t="s">
        <v>55</v>
      </c>
      <c r="AW36" s="11">
        <v>1245.1500000000001</v>
      </c>
      <c r="AX36" s="4">
        <v>1310.25</v>
      </c>
      <c r="AZ36" s="2">
        <f t="shared" si="0"/>
        <v>44203</v>
      </c>
      <c r="BA36" t="s">
        <v>80</v>
      </c>
      <c r="BB36">
        <v>722.03650000000005</v>
      </c>
      <c r="BC36">
        <v>722.52089999999998</v>
      </c>
      <c r="BE36" t="str">
        <f t="shared" si="4"/>
        <v>TATASTEEL44203</v>
      </c>
      <c r="BF36">
        <v>1</v>
      </c>
      <c r="BH36" t="str">
        <f t="shared" si="5"/>
        <v>SRTRANSFIN44203</v>
      </c>
      <c r="BI36">
        <v>1</v>
      </c>
      <c r="BK36" t="str">
        <f t="shared" si="1"/>
        <v>SRTRANSFIN44203</v>
      </c>
      <c r="BL36">
        <v>1</v>
      </c>
      <c r="BM36">
        <f t="shared" si="2"/>
        <v>1</v>
      </c>
      <c r="BQ36" t="str">
        <f t="shared" si="6"/>
        <v>TATASTEEL44203</v>
      </c>
      <c r="BR36">
        <v>1</v>
      </c>
      <c r="BS36">
        <f t="shared" si="3"/>
        <v>1</v>
      </c>
    </row>
    <row r="37" spans="1:71" x14ac:dyDescent="0.45">
      <c r="A37">
        <v>8</v>
      </c>
      <c r="B37" s="2">
        <v>44203</v>
      </c>
      <c r="C37" s="2">
        <v>44204</v>
      </c>
      <c r="D37" s="3" t="s">
        <v>27</v>
      </c>
      <c r="E37" t="s">
        <v>80</v>
      </c>
      <c r="F37" t="s">
        <v>221</v>
      </c>
      <c r="G37">
        <v>1700</v>
      </c>
      <c r="H37">
        <v>3400</v>
      </c>
      <c r="I37">
        <v>2</v>
      </c>
      <c r="J37" s="11">
        <v>721.65</v>
      </c>
      <c r="K37" s="5">
        <v>2453610</v>
      </c>
      <c r="L37" s="4">
        <v>722.05</v>
      </c>
      <c r="M37" s="4">
        <v>1359.9999999999227</v>
      </c>
      <c r="N37" s="6">
        <v>662.65830000000005</v>
      </c>
      <c r="O37" s="6">
        <v>697.34169999992264</v>
      </c>
      <c r="P37" s="5">
        <v>2454970</v>
      </c>
      <c r="Q37" s="5" t="s">
        <v>93</v>
      </c>
      <c r="R37">
        <v>1</v>
      </c>
      <c r="S37">
        <v>0</v>
      </c>
      <c r="T37">
        <v>1</v>
      </c>
      <c r="U37">
        <v>0</v>
      </c>
      <c r="V37">
        <v>900</v>
      </c>
      <c r="W37">
        <v>300</v>
      </c>
      <c r="X37">
        <v>122500</v>
      </c>
      <c r="Y37">
        <v>92500</v>
      </c>
      <c r="Z37" s="7">
        <v>3000000</v>
      </c>
      <c r="AA37">
        <v>2</v>
      </c>
      <c r="AC37" t="s">
        <v>583</v>
      </c>
      <c r="AD37" t="s">
        <v>571</v>
      </c>
      <c r="AE37" s="12">
        <v>44203.517361111109</v>
      </c>
      <c r="AF37">
        <v>111.6611</v>
      </c>
      <c r="AG37" s="12">
        <v>44204.395833333336</v>
      </c>
      <c r="AH37">
        <v>111.88800000000001</v>
      </c>
      <c r="AI37" s="13">
        <v>2E-3</v>
      </c>
      <c r="AJ37">
        <v>4266.2700000000004</v>
      </c>
      <c r="AK37" s="13">
        <v>2E-3</v>
      </c>
      <c r="AL37">
        <v>18802.43</v>
      </c>
      <c r="AM37">
        <v>2099500.75</v>
      </c>
      <c r="AN37">
        <v>570170.34</v>
      </c>
      <c r="AO37">
        <v>45</v>
      </c>
      <c r="AP37">
        <v>94.81</v>
      </c>
      <c r="AQ37" s="13">
        <v>-9.4999999999999998E-3</v>
      </c>
      <c r="AR37" s="13">
        <v>1.9599999999999999E-2</v>
      </c>
      <c r="AS37" t="s">
        <v>572</v>
      </c>
      <c r="AU37" s="2">
        <v>44203</v>
      </c>
      <c r="AV37" t="s">
        <v>80</v>
      </c>
      <c r="AW37" s="11">
        <v>721.65</v>
      </c>
      <c r="AX37" s="4">
        <v>722.05</v>
      </c>
      <c r="AZ37" s="2">
        <f t="shared" si="0"/>
        <v>44203</v>
      </c>
      <c r="BA37" t="s">
        <v>32</v>
      </c>
      <c r="BB37">
        <v>111.6611</v>
      </c>
      <c r="BC37">
        <v>111.88800000000001</v>
      </c>
      <c r="BE37" t="str">
        <f t="shared" si="4"/>
        <v>ASHOKLEY44203</v>
      </c>
      <c r="BF37">
        <v>1</v>
      </c>
      <c r="BH37" t="str">
        <f t="shared" si="5"/>
        <v>TATASTEEL44203</v>
      </c>
      <c r="BI37">
        <v>1</v>
      </c>
      <c r="BK37" t="str">
        <f t="shared" si="1"/>
        <v>TATASTEEL44203</v>
      </c>
      <c r="BL37">
        <v>1</v>
      </c>
      <c r="BM37">
        <f t="shared" si="2"/>
        <v>1</v>
      </c>
      <c r="BQ37" t="str">
        <f t="shared" si="6"/>
        <v>ASHOKLEY44203</v>
      </c>
      <c r="BR37">
        <v>1</v>
      </c>
      <c r="BS37">
        <f t="shared" si="3"/>
        <v>1</v>
      </c>
    </row>
    <row r="38" spans="1:71" x14ac:dyDescent="0.45">
      <c r="A38">
        <v>1</v>
      </c>
      <c r="B38" s="2">
        <v>44204</v>
      </c>
      <c r="C38" s="2">
        <v>44207</v>
      </c>
      <c r="D38" s="3" t="s">
        <v>27</v>
      </c>
      <c r="E38" t="s">
        <v>44</v>
      </c>
      <c r="F38" t="s">
        <v>263</v>
      </c>
      <c r="G38">
        <v>1500</v>
      </c>
      <c r="H38">
        <v>4500</v>
      </c>
      <c r="I38">
        <v>3</v>
      </c>
      <c r="J38" s="11">
        <v>534.25</v>
      </c>
      <c r="K38" s="5">
        <v>2404125</v>
      </c>
      <c r="L38" s="4">
        <v>525.5</v>
      </c>
      <c r="M38" s="4">
        <v>-39375</v>
      </c>
      <c r="N38" s="6">
        <v>643.79812500000003</v>
      </c>
      <c r="O38" s="6">
        <v>-40018.798125000001</v>
      </c>
      <c r="P38" s="5">
        <v>2364750</v>
      </c>
      <c r="Q38" s="5" t="s">
        <v>93</v>
      </c>
      <c r="R38">
        <v>1</v>
      </c>
      <c r="S38">
        <v>0</v>
      </c>
      <c r="T38">
        <v>1</v>
      </c>
      <c r="U38">
        <v>0</v>
      </c>
      <c r="V38">
        <v>900</v>
      </c>
      <c r="W38">
        <v>300</v>
      </c>
      <c r="X38">
        <v>122500</v>
      </c>
      <c r="Y38">
        <v>92500</v>
      </c>
      <c r="Z38" s="7">
        <v>3000000</v>
      </c>
      <c r="AA38">
        <v>2</v>
      </c>
      <c r="AC38" t="s">
        <v>593</v>
      </c>
      <c r="AD38" t="s">
        <v>571</v>
      </c>
      <c r="AE38" s="12">
        <v>44203.517361111109</v>
      </c>
      <c r="AF38">
        <v>271.22680000000003</v>
      </c>
      <c r="AG38" s="12">
        <v>44204.395833333336</v>
      </c>
      <c r="AH38">
        <v>271.52820000000003</v>
      </c>
      <c r="AI38" s="13">
        <v>1.1000000000000001E-3</v>
      </c>
      <c r="AJ38">
        <v>2333.06</v>
      </c>
      <c r="AK38" s="13">
        <v>1.1000000000000001E-3</v>
      </c>
      <c r="AL38">
        <v>7740.7569999999996</v>
      </c>
      <c r="AM38">
        <v>2099500.75</v>
      </c>
      <c r="AN38">
        <v>572503.4</v>
      </c>
      <c r="AO38">
        <v>45</v>
      </c>
      <c r="AP38">
        <v>51.85</v>
      </c>
      <c r="AQ38" s="13">
        <v>-2.8999999999999998E-3</v>
      </c>
      <c r="AR38" s="13">
        <v>1.72E-2</v>
      </c>
      <c r="AS38" t="s">
        <v>572</v>
      </c>
      <c r="AU38" s="2">
        <v>44204</v>
      </c>
      <c r="AV38" t="s">
        <v>44</v>
      </c>
      <c r="AW38" s="11">
        <v>534.25</v>
      </c>
      <c r="AX38" s="4">
        <v>525.5</v>
      </c>
      <c r="AZ38" s="2">
        <f t="shared" si="0"/>
        <v>44203</v>
      </c>
      <c r="BA38" t="s">
        <v>84</v>
      </c>
      <c r="BB38">
        <v>271.22680000000003</v>
      </c>
      <c r="BC38">
        <v>271.52820000000003</v>
      </c>
      <c r="BE38" t="str">
        <f t="shared" si="4"/>
        <v>HINDALCO44203</v>
      </c>
      <c r="BF38">
        <v>1</v>
      </c>
      <c r="BH38" t="str">
        <f t="shared" si="5"/>
        <v>ICICIPRULI44204</v>
      </c>
      <c r="BI38">
        <v>1</v>
      </c>
      <c r="BK38" t="str">
        <f t="shared" si="1"/>
        <v>ICICIPRULI44204</v>
      </c>
      <c r="BL38">
        <v>1</v>
      </c>
      <c r="BM38">
        <f t="shared" si="2"/>
        <v>1</v>
      </c>
      <c r="BQ38" t="str">
        <f t="shared" si="6"/>
        <v>HINDALCO44203</v>
      </c>
      <c r="BR38">
        <v>1</v>
      </c>
      <c r="BS38">
        <f t="shared" si="3"/>
        <v>1</v>
      </c>
    </row>
    <row r="39" spans="1:71" x14ac:dyDescent="0.45">
      <c r="A39">
        <v>2</v>
      </c>
      <c r="B39" s="2">
        <v>44204</v>
      </c>
      <c r="C39" s="2">
        <v>44207</v>
      </c>
      <c r="D39" s="3" t="s">
        <v>27</v>
      </c>
      <c r="E39" t="s">
        <v>134</v>
      </c>
      <c r="F39" t="s">
        <v>310</v>
      </c>
      <c r="G39">
        <v>100</v>
      </c>
      <c r="H39">
        <v>300</v>
      </c>
      <c r="I39">
        <v>3</v>
      </c>
      <c r="J39" s="11">
        <v>7971.75</v>
      </c>
      <c r="K39" s="5">
        <v>2391525</v>
      </c>
      <c r="L39" s="4">
        <v>8010.45</v>
      </c>
      <c r="M39" s="4">
        <v>11609.999999999945</v>
      </c>
      <c r="N39" s="6">
        <v>647.27909999999997</v>
      </c>
      <c r="O39" s="6">
        <v>10962.720899999946</v>
      </c>
      <c r="P39" s="5">
        <v>2403135</v>
      </c>
      <c r="Q39" s="5" t="s">
        <v>93</v>
      </c>
      <c r="R39">
        <v>2</v>
      </c>
      <c r="S39">
        <v>1</v>
      </c>
      <c r="T39">
        <v>1</v>
      </c>
      <c r="U39">
        <v>0</v>
      </c>
      <c r="V39">
        <v>900</v>
      </c>
      <c r="W39">
        <v>300</v>
      </c>
      <c r="X39">
        <v>123000</v>
      </c>
      <c r="Y39">
        <v>92500</v>
      </c>
      <c r="Z39" s="7">
        <v>3000000</v>
      </c>
      <c r="AA39">
        <v>2</v>
      </c>
      <c r="AC39" t="s">
        <v>596</v>
      </c>
      <c r="AD39" t="s">
        <v>571</v>
      </c>
      <c r="AE39" s="12">
        <v>44204.517361111109</v>
      </c>
      <c r="AF39">
        <v>534.53809999999999</v>
      </c>
      <c r="AG39" s="12">
        <v>44207.392361111109</v>
      </c>
      <c r="AH39">
        <v>525.226</v>
      </c>
      <c r="AI39" s="13">
        <v>-1.7399999999999999E-2</v>
      </c>
      <c r="AJ39">
        <v>-36836.370000000003</v>
      </c>
      <c r="AK39" s="13">
        <v>-1.7399999999999999E-2</v>
      </c>
      <c r="AL39">
        <v>3955.7530000000002</v>
      </c>
      <c r="AM39">
        <v>2114500.75</v>
      </c>
      <c r="AN39">
        <v>535667.03</v>
      </c>
      <c r="AO39">
        <v>43</v>
      </c>
      <c r="AP39">
        <v>-856.66</v>
      </c>
      <c r="AQ39" s="13">
        <v>-1.9699999999999999E-2</v>
      </c>
      <c r="AR39" s="13">
        <v>0</v>
      </c>
      <c r="AS39" t="s">
        <v>572</v>
      </c>
      <c r="AU39" s="2">
        <v>44204</v>
      </c>
      <c r="AV39" t="s">
        <v>134</v>
      </c>
      <c r="AW39" s="11">
        <v>7971.75</v>
      </c>
      <c r="AX39" s="4">
        <v>8010.45</v>
      </c>
      <c r="AZ39" s="2">
        <f t="shared" si="0"/>
        <v>44204</v>
      </c>
      <c r="BA39" t="s">
        <v>44</v>
      </c>
      <c r="BB39">
        <v>534.53809999999999</v>
      </c>
      <c r="BC39">
        <v>525.226</v>
      </c>
      <c r="BE39" t="str">
        <f t="shared" si="4"/>
        <v>ICICIPRULI44204</v>
      </c>
      <c r="BF39">
        <v>1</v>
      </c>
      <c r="BH39" t="str">
        <f t="shared" si="5"/>
        <v>MARUTI44204</v>
      </c>
      <c r="BI39">
        <v>1</v>
      </c>
      <c r="BK39" t="str">
        <f t="shared" si="1"/>
        <v>MARUTI44204</v>
      </c>
      <c r="BL39">
        <v>1</v>
      </c>
      <c r="BM39">
        <f t="shared" si="2"/>
        <v>1</v>
      </c>
      <c r="BQ39" t="str">
        <f t="shared" si="6"/>
        <v>ICICIPRULI44204</v>
      </c>
      <c r="BR39">
        <v>1</v>
      </c>
      <c r="BS39">
        <f t="shared" si="3"/>
        <v>1</v>
      </c>
    </row>
    <row r="40" spans="1:71" x14ac:dyDescent="0.45">
      <c r="A40">
        <v>3</v>
      </c>
      <c r="B40" s="2">
        <v>44204</v>
      </c>
      <c r="C40" s="2">
        <v>44207</v>
      </c>
      <c r="D40" s="3" t="s">
        <v>27</v>
      </c>
      <c r="E40" t="s">
        <v>67</v>
      </c>
      <c r="F40" t="s">
        <v>242</v>
      </c>
      <c r="G40">
        <v>550</v>
      </c>
      <c r="H40">
        <v>1650</v>
      </c>
      <c r="I40">
        <v>3</v>
      </c>
      <c r="J40" s="11">
        <v>1565.25</v>
      </c>
      <c r="K40" s="5">
        <v>2582662.5</v>
      </c>
      <c r="L40" s="4">
        <v>1513.75</v>
      </c>
      <c r="M40" s="4">
        <v>-84975</v>
      </c>
      <c r="N40" s="6">
        <v>685.84725000000003</v>
      </c>
      <c r="O40" s="6">
        <v>-85660.847250000006</v>
      </c>
      <c r="P40" s="5">
        <v>2497687.5</v>
      </c>
      <c r="Q40" s="5" t="s">
        <v>93</v>
      </c>
      <c r="R40">
        <v>1</v>
      </c>
      <c r="S40">
        <v>0</v>
      </c>
      <c r="T40">
        <v>1</v>
      </c>
      <c r="U40">
        <v>0</v>
      </c>
      <c r="V40">
        <v>900</v>
      </c>
      <c r="W40">
        <v>300</v>
      </c>
      <c r="X40">
        <v>122500</v>
      </c>
      <c r="Y40">
        <v>92500</v>
      </c>
      <c r="Z40" s="7">
        <v>3000000</v>
      </c>
      <c r="AA40">
        <v>2</v>
      </c>
      <c r="AC40" t="s">
        <v>711</v>
      </c>
      <c r="AD40" t="s">
        <v>571</v>
      </c>
      <c r="AE40" s="12">
        <v>44204.517361111109</v>
      </c>
      <c r="AF40">
        <v>7951.0230000000001</v>
      </c>
      <c r="AG40" s="12">
        <v>44207.392361111109</v>
      </c>
      <c r="AH40">
        <v>8003.6890000000003</v>
      </c>
      <c r="AI40" s="13">
        <v>6.6E-3</v>
      </c>
      <c r="AJ40">
        <v>14006.03</v>
      </c>
      <c r="AK40" s="13">
        <v>6.6E-3</v>
      </c>
      <c r="AL40">
        <v>265.94069999999999</v>
      </c>
      <c r="AM40">
        <v>2114500.75</v>
      </c>
      <c r="AN40">
        <v>549673.06000000006</v>
      </c>
      <c r="AO40">
        <v>43</v>
      </c>
      <c r="AP40">
        <v>325.72000000000003</v>
      </c>
      <c r="AQ40" s="13">
        <v>-8.0000000000000004E-4</v>
      </c>
      <c r="AR40" s="13">
        <v>1.9800000000000002E-2</v>
      </c>
      <c r="AS40" t="s">
        <v>572</v>
      </c>
      <c r="AU40" s="2">
        <v>44204</v>
      </c>
      <c r="AV40" t="s">
        <v>67</v>
      </c>
      <c r="AW40" s="11">
        <v>1565.25</v>
      </c>
      <c r="AX40" s="4">
        <v>1513.75</v>
      </c>
      <c r="AZ40" s="2">
        <f t="shared" si="0"/>
        <v>44204</v>
      </c>
      <c r="BA40" t="s">
        <v>134</v>
      </c>
      <c r="BB40">
        <v>7951.0230000000001</v>
      </c>
      <c r="BC40">
        <v>8003.6890000000003</v>
      </c>
      <c r="BE40" t="str">
        <f t="shared" si="4"/>
        <v>MARUTI44204</v>
      </c>
      <c r="BF40">
        <v>1</v>
      </c>
      <c r="BH40" t="str">
        <f t="shared" si="5"/>
        <v>PEL44204</v>
      </c>
      <c r="BI40">
        <v>1</v>
      </c>
      <c r="BK40" t="str">
        <f t="shared" si="1"/>
        <v>PEL44204</v>
      </c>
      <c r="BL40">
        <v>1</v>
      </c>
      <c r="BM40">
        <f t="shared" si="2"/>
        <v>1</v>
      </c>
      <c r="BQ40" t="str">
        <f t="shared" si="6"/>
        <v>MARUTI44204</v>
      </c>
      <c r="BR40">
        <v>1</v>
      </c>
      <c r="BS40">
        <f t="shared" si="3"/>
        <v>1</v>
      </c>
    </row>
    <row r="41" spans="1:71" x14ac:dyDescent="0.45">
      <c r="A41">
        <v>4</v>
      </c>
      <c r="B41" s="2">
        <v>44204</v>
      </c>
      <c r="C41" s="2">
        <v>44207</v>
      </c>
      <c r="D41" s="3" t="s">
        <v>27</v>
      </c>
      <c r="E41" t="s">
        <v>137</v>
      </c>
      <c r="F41" t="s">
        <v>301</v>
      </c>
      <c r="G41">
        <v>3000</v>
      </c>
      <c r="H41">
        <v>9000</v>
      </c>
      <c r="I41">
        <v>3</v>
      </c>
      <c r="J41" s="11">
        <v>270.25</v>
      </c>
      <c r="K41" s="5">
        <v>2432250</v>
      </c>
      <c r="L41" s="4">
        <v>269.60000000000002</v>
      </c>
      <c r="M41" s="4">
        <v>-5849.9999999997954</v>
      </c>
      <c r="N41" s="6">
        <v>655.91774999999996</v>
      </c>
      <c r="O41" s="6">
        <v>-6505.917749999795</v>
      </c>
      <c r="P41" s="5">
        <v>2426400</v>
      </c>
      <c r="Q41" s="5" t="s">
        <v>93</v>
      </c>
      <c r="R41">
        <v>1</v>
      </c>
      <c r="S41">
        <v>0</v>
      </c>
      <c r="T41">
        <v>1</v>
      </c>
      <c r="U41">
        <v>0</v>
      </c>
      <c r="V41">
        <v>900</v>
      </c>
      <c r="W41">
        <v>300</v>
      </c>
      <c r="X41">
        <v>122500</v>
      </c>
      <c r="Y41">
        <v>92500</v>
      </c>
      <c r="Z41" s="7">
        <v>3000000</v>
      </c>
      <c r="AA41">
        <v>2</v>
      </c>
      <c r="AC41" t="s">
        <v>597</v>
      </c>
      <c r="AD41" t="s">
        <v>571</v>
      </c>
      <c r="AE41" s="12">
        <v>44204.517361111109</v>
      </c>
      <c r="AF41">
        <v>1566.027</v>
      </c>
      <c r="AG41" s="12">
        <v>44207.392361111109</v>
      </c>
      <c r="AH41">
        <v>1512.144</v>
      </c>
      <c r="AI41" s="13">
        <v>-3.44E-2</v>
      </c>
      <c r="AJ41">
        <v>-72754.59</v>
      </c>
      <c r="AK41" s="13">
        <v>-3.44E-2</v>
      </c>
      <c r="AL41">
        <v>1350.2329999999999</v>
      </c>
      <c r="AM41">
        <v>2114500.5</v>
      </c>
      <c r="AN41">
        <v>476918.48</v>
      </c>
      <c r="AO41">
        <v>43</v>
      </c>
      <c r="AP41">
        <v>-1691.97</v>
      </c>
      <c r="AQ41" s="13">
        <v>-4.0899999999999999E-2</v>
      </c>
      <c r="AR41" s="13">
        <v>7.1000000000000004E-3</v>
      </c>
      <c r="AS41" t="s">
        <v>572</v>
      </c>
      <c r="AU41" s="2">
        <v>44204</v>
      </c>
      <c r="AV41" t="s">
        <v>137</v>
      </c>
      <c r="AW41" s="11">
        <v>270.25</v>
      </c>
      <c r="AX41" s="4">
        <v>269.60000000000002</v>
      </c>
      <c r="AZ41" s="2">
        <f t="shared" si="0"/>
        <v>44204</v>
      </c>
      <c r="BA41" t="s">
        <v>67</v>
      </c>
      <c r="BB41">
        <v>1566.027</v>
      </c>
      <c r="BC41">
        <v>1512.144</v>
      </c>
      <c r="BE41" t="str">
        <f t="shared" si="4"/>
        <v>PEL44204</v>
      </c>
      <c r="BF41">
        <v>1</v>
      </c>
      <c r="BH41" t="str">
        <f t="shared" si="5"/>
        <v>PETRONET44204</v>
      </c>
      <c r="BI41">
        <v>1</v>
      </c>
      <c r="BK41" t="str">
        <f t="shared" si="1"/>
        <v>PETRONET44204</v>
      </c>
      <c r="BL41">
        <v>1</v>
      </c>
      <c r="BM41">
        <f t="shared" si="2"/>
        <v>1</v>
      </c>
      <c r="BQ41" t="str">
        <f t="shared" si="6"/>
        <v>PEL44204</v>
      </c>
      <c r="BR41">
        <v>1</v>
      </c>
      <c r="BS41">
        <f t="shared" si="3"/>
        <v>1</v>
      </c>
    </row>
    <row r="42" spans="1:71" x14ac:dyDescent="0.45">
      <c r="A42">
        <v>5</v>
      </c>
      <c r="B42" s="2">
        <v>44204</v>
      </c>
      <c r="C42" s="2">
        <v>44207</v>
      </c>
      <c r="D42" s="3" t="s">
        <v>27</v>
      </c>
      <c r="E42" t="s">
        <v>157</v>
      </c>
      <c r="F42" t="s">
        <v>318</v>
      </c>
      <c r="G42">
        <v>750</v>
      </c>
      <c r="H42">
        <v>2250</v>
      </c>
      <c r="I42">
        <v>3</v>
      </c>
      <c r="J42" s="11">
        <v>951.05</v>
      </c>
      <c r="K42" s="5">
        <v>2139862.5</v>
      </c>
      <c r="L42" s="4">
        <v>933.95</v>
      </c>
      <c r="M42" s="4">
        <v>-38474.999999999796</v>
      </c>
      <c r="N42" s="6">
        <v>572.56875000000002</v>
      </c>
      <c r="O42" s="6">
        <v>-39047.568749999795</v>
      </c>
      <c r="P42" s="5">
        <v>2101387.5</v>
      </c>
      <c r="Q42" s="5" t="s">
        <v>93</v>
      </c>
      <c r="R42">
        <v>1</v>
      </c>
      <c r="S42">
        <v>0</v>
      </c>
      <c r="T42">
        <v>1</v>
      </c>
      <c r="U42">
        <v>0</v>
      </c>
      <c r="V42">
        <v>900</v>
      </c>
      <c r="W42">
        <v>300</v>
      </c>
      <c r="X42">
        <v>122500</v>
      </c>
      <c r="Y42">
        <v>92500</v>
      </c>
      <c r="Z42" s="7">
        <v>3000000</v>
      </c>
      <c r="AA42">
        <v>2</v>
      </c>
      <c r="AC42" t="s">
        <v>724</v>
      </c>
      <c r="AD42" t="s">
        <v>571</v>
      </c>
      <c r="AE42" s="12">
        <v>44204.517361111109</v>
      </c>
      <c r="AF42">
        <v>270.48520000000002</v>
      </c>
      <c r="AG42" s="12">
        <v>44207.392361111109</v>
      </c>
      <c r="AH42">
        <v>269.51519999999999</v>
      </c>
      <c r="AI42" s="13">
        <v>-3.5999999999999999E-3</v>
      </c>
      <c r="AJ42">
        <v>-7582.91</v>
      </c>
      <c r="AK42" s="13">
        <v>-3.5999999999999999E-3</v>
      </c>
      <c r="AL42">
        <v>7817.4369999999999</v>
      </c>
      <c r="AM42">
        <v>2114500.75</v>
      </c>
      <c r="AN42">
        <v>469335.56</v>
      </c>
      <c r="AO42">
        <v>43</v>
      </c>
      <c r="AP42">
        <v>-176.35</v>
      </c>
      <c r="AQ42" s="13">
        <v>-1.47E-2</v>
      </c>
      <c r="AR42" s="13">
        <v>4.8999999999999998E-3</v>
      </c>
      <c r="AS42" t="s">
        <v>572</v>
      </c>
      <c r="AU42" s="2">
        <v>44204</v>
      </c>
      <c r="AV42" t="s">
        <v>157</v>
      </c>
      <c r="AW42" s="11">
        <v>951.05</v>
      </c>
      <c r="AX42" s="4">
        <v>933.95</v>
      </c>
      <c r="AZ42" s="2">
        <f t="shared" si="0"/>
        <v>44204</v>
      </c>
      <c r="BA42" t="s">
        <v>137</v>
      </c>
      <c r="BB42">
        <v>270.48520000000002</v>
      </c>
      <c r="BC42">
        <v>269.51519999999999</v>
      </c>
      <c r="BE42" t="str">
        <f t="shared" si="4"/>
        <v>PETRONET44204</v>
      </c>
      <c r="BF42">
        <v>1</v>
      </c>
      <c r="BH42" t="str">
        <f t="shared" si="5"/>
        <v>SBILIFE44204</v>
      </c>
      <c r="BI42">
        <v>1</v>
      </c>
      <c r="BK42" t="str">
        <f t="shared" si="1"/>
        <v>SBILIFE44204</v>
      </c>
      <c r="BL42">
        <v>1</v>
      </c>
      <c r="BM42">
        <f t="shared" si="2"/>
        <v>1</v>
      </c>
      <c r="BQ42" t="str">
        <f t="shared" si="6"/>
        <v>PETRONET44204</v>
      </c>
      <c r="BR42">
        <v>1</v>
      </c>
      <c r="BS42">
        <f t="shared" si="3"/>
        <v>1</v>
      </c>
    </row>
    <row r="43" spans="1:71" x14ac:dyDescent="0.45">
      <c r="A43">
        <v>6</v>
      </c>
      <c r="B43" s="2">
        <v>44204</v>
      </c>
      <c r="C43" s="2">
        <v>44207</v>
      </c>
      <c r="D43" s="3" t="s">
        <v>27</v>
      </c>
      <c r="E43" t="s">
        <v>101</v>
      </c>
      <c r="F43" t="s">
        <v>279</v>
      </c>
      <c r="G43">
        <v>1300</v>
      </c>
      <c r="H43">
        <v>3900</v>
      </c>
      <c r="I43">
        <v>3</v>
      </c>
      <c r="J43" s="11">
        <v>505.05</v>
      </c>
      <c r="K43" s="5">
        <v>1969695</v>
      </c>
      <c r="L43" s="4">
        <v>502.9</v>
      </c>
      <c r="M43" s="4">
        <v>-8385.0000000001328</v>
      </c>
      <c r="N43" s="6">
        <v>530.68567500000006</v>
      </c>
      <c r="O43" s="6">
        <v>-8915.6856750001334</v>
      </c>
      <c r="P43" s="5">
        <v>1961310</v>
      </c>
      <c r="Q43" s="5" t="s">
        <v>93</v>
      </c>
      <c r="R43">
        <v>1</v>
      </c>
      <c r="S43">
        <v>0</v>
      </c>
      <c r="T43">
        <v>1</v>
      </c>
      <c r="U43">
        <v>0</v>
      </c>
      <c r="V43">
        <v>900</v>
      </c>
      <c r="W43">
        <v>300</v>
      </c>
      <c r="X43">
        <v>122500</v>
      </c>
      <c r="Y43">
        <v>92500</v>
      </c>
      <c r="Z43" s="7">
        <v>3000000</v>
      </c>
      <c r="AA43">
        <v>2</v>
      </c>
      <c r="AC43" t="s">
        <v>598</v>
      </c>
      <c r="AD43" t="s">
        <v>571</v>
      </c>
      <c r="AE43" s="12">
        <v>44204.517361111109</v>
      </c>
      <c r="AF43">
        <v>951.54190000000006</v>
      </c>
      <c r="AG43" s="12">
        <v>44207.392361111109</v>
      </c>
      <c r="AH43">
        <v>933.46379999999999</v>
      </c>
      <c r="AI43" s="13">
        <v>-1.9E-2</v>
      </c>
      <c r="AJ43">
        <v>-40172.85</v>
      </c>
      <c r="AK43" s="13">
        <v>-1.9E-2</v>
      </c>
      <c r="AL43">
        <v>2222.183</v>
      </c>
      <c r="AM43">
        <v>2114500.75</v>
      </c>
      <c r="AN43">
        <v>429162.71</v>
      </c>
      <c r="AO43">
        <v>43</v>
      </c>
      <c r="AP43">
        <v>-934.25</v>
      </c>
      <c r="AQ43" s="13">
        <v>-2.2499999999999999E-2</v>
      </c>
      <c r="AR43" s="13">
        <v>5.9999999999999995E-4</v>
      </c>
      <c r="AS43" t="s">
        <v>572</v>
      </c>
      <c r="AU43" s="2">
        <v>44204</v>
      </c>
      <c r="AV43" t="s">
        <v>101</v>
      </c>
      <c r="AW43" s="11">
        <v>505.05</v>
      </c>
      <c r="AX43" s="4">
        <v>502.9</v>
      </c>
      <c r="AZ43" s="2">
        <f t="shared" si="0"/>
        <v>44204</v>
      </c>
      <c r="BA43" t="s">
        <v>157</v>
      </c>
      <c r="BB43">
        <v>951.54190000000006</v>
      </c>
      <c r="BC43">
        <v>933.46379999999999</v>
      </c>
      <c r="BE43" t="str">
        <f t="shared" si="4"/>
        <v>SBILIFE44204</v>
      </c>
      <c r="BF43">
        <v>1</v>
      </c>
      <c r="BH43" t="str">
        <f t="shared" si="5"/>
        <v>UPL44204</v>
      </c>
      <c r="BI43">
        <v>1</v>
      </c>
      <c r="BK43" t="str">
        <f t="shared" si="1"/>
        <v>UPL44204</v>
      </c>
      <c r="BL43">
        <v>1</v>
      </c>
      <c r="BM43">
        <f t="shared" si="2"/>
        <v>1</v>
      </c>
      <c r="BQ43" t="str">
        <f t="shared" si="6"/>
        <v>SBILIFE44204</v>
      </c>
      <c r="BR43">
        <v>1</v>
      </c>
      <c r="BS43">
        <f t="shared" si="3"/>
        <v>1</v>
      </c>
    </row>
    <row r="44" spans="1:71" x14ac:dyDescent="0.45">
      <c r="A44">
        <v>7</v>
      </c>
      <c r="B44" s="2">
        <v>44204</v>
      </c>
      <c r="C44" s="2">
        <v>44207</v>
      </c>
      <c r="D44" s="3" t="s">
        <v>27</v>
      </c>
      <c r="E44" t="s">
        <v>119</v>
      </c>
      <c r="F44" t="s">
        <v>292</v>
      </c>
      <c r="G44">
        <v>3200</v>
      </c>
      <c r="H44">
        <v>6400</v>
      </c>
      <c r="I44">
        <v>2</v>
      </c>
      <c r="J44" s="11">
        <v>424.4</v>
      </c>
      <c r="K44" s="5">
        <v>2716160</v>
      </c>
      <c r="L44" s="4">
        <v>442.4</v>
      </c>
      <c r="M44" s="4">
        <v>115200</v>
      </c>
      <c r="N44" s="6">
        <v>748.91520000000003</v>
      </c>
      <c r="O44" s="6">
        <v>114451.0848</v>
      </c>
      <c r="P44" s="5">
        <v>2831360</v>
      </c>
      <c r="Q44" s="5" t="s">
        <v>93</v>
      </c>
      <c r="R44">
        <v>1</v>
      </c>
      <c r="S44">
        <v>0</v>
      </c>
      <c r="T44">
        <v>1</v>
      </c>
      <c r="U44">
        <v>0</v>
      </c>
      <c r="V44">
        <v>900</v>
      </c>
      <c r="W44">
        <v>300</v>
      </c>
      <c r="X44">
        <v>122500</v>
      </c>
      <c r="Y44">
        <v>92500</v>
      </c>
      <c r="Z44" s="7">
        <v>3000000</v>
      </c>
      <c r="AA44">
        <v>2</v>
      </c>
      <c r="AC44" t="s">
        <v>599</v>
      </c>
      <c r="AD44" t="s">
        <v>571</v>
      </c>
      <c r="AE44" s="12">
        <v>44204.517361111109</v>
      </c>
      <c r="AF44">
        <v>505.2937</v>
      </c>
      <c r="AG44" s="12">
        <v>44207.392361111109</v>
      </c>
      <c r="AH44">
        <v>502.65429999999998</v>
      </c>
      <c r="AI44" s="13">
        <v>-5.1999999999999998E-3</v>
      </c>
      <c r="AJ44">
        <v>-11044.67</v>
      </c>
      <c r="AK44" s="13">
        <v>-5.1999999999999998E-3</v>
      </c>
      <c r="AL44">
        <v>4184.6970000000001</v>
      </c>
      <c r="AM44">
        <v>2114500.75</v>
      </c>
      <c r="AN44">
        <v>418118.04</v>
      </c>
      <c r="AO44">
        <v>43</v>
      </c>
      <c r="AP44">
        <v>-256.85000000000002</v>
      </c>
      <c r="AQ44" s="13">
        <v>-0.01</v>
      </c>
      <c r="AR44" s="13">
        <v>5.0000000000000001E-3</v>
      </c>
      <c r="AS44" t="s">
        <v>572</v>
      </c>
      <c r="AU44" s="2">
        <v>44204</v>
      </c>
      <c r="AV44" t="s">
        <v>119</v>
      </c>
      <c r="AW44" s="11">
        <v>424.4</v>
      </c>
      <c r="AX44" s="4">
        <v>442.4</v>
      </c>
      <c r="AZ44" s="2">
        <f t="shared" si="0"/>
        <v>44204</v>
      </c>
      <c r="BA44" t="s">
        <v>101</v>
      </c>
      <c r="BB44">
        <v>505.2937</v>
      </c>
      <c r="BC44">
        <v>502.65429999999998</v>
      </c>
      <c r="BE44" t="str">
        <f t="shared" si="4"/>
        <v>UPL44204</v>
      </c>
      <c r="BF44">
        <v>1</v>
      </c>
      <c r="BH44" t="str">
        <f t="shared" si="5"/>
        <v>WIPRO44204</v>
      </c>
      <c r="BI44">
        <v>1</v>
      </c>
      <c r="BK44" t="str">
        <f t="shared" si="1"/>
        <v>WIPRO44204</v>
      </c>
      <c r="BL44">
        <v>1</v>
      </c>
      <c r="BM44">
        <f t="shared" si="2"/>
        <v>1</v>
      </c>
      <c r="BQ44" t="str">
        <f t="shared" si="6"/>
        <v>UPL44204</v>
      </c>
      <c r="BR44">
        <v>1</v>
      </c>
      <c r="BS44">
        <f t="shared" si="3"/>
        <v>1</v>
      </c>
    </row>
    <row r="45" spans="1:71" x14ac:dyDescent="0.45">
      <c r="A45">
        <v>8</v>
      </c>
      <c r="B45" s="2">
        <v>44204</v>
      </c>
      <c r="C45" s="2">
        <v>44207</v>
      </c>
      <c r="D45" s="3" t="s">
        <v>27</v>
      </c>
      <c r="E45" t="s">
        <v>41</v>
      </c>
      <c r="F45" t="s">
        <v>249</v>
      </c>
      <c r="G45">
        <v>3000</v>
      </c>
      <c r="H45">
        <v>9000</v>
      </c>
      <c r="I45">
        <v>3</v>
      </c>
      <c r="J45" s="11">
        <v>235.55</v>
      </c>
      <c r="K45" s="5">
        <v>2119950</v>
      </c>
      <c r="L45" s="4">
        <v>232.21666667</v>
      </c>
      <c r="M45" s="4">
        <v>-29999.999970000146</v>
      </c>
      <c r="N45" s="6">
        <v>568.33650000404998</v>
      </c>
      <c r="O45" s="6">
        <v>-30568.336470004197</v>
      </c>
      <c r="P45" s="5">
        <v>2089950.00003</v>
      </c>
      <c r="Q45" s="5" t="s">
        <v>93</v>
      </c>
      <c r="R45">
        <v>1</v>
      </c>
      <c r="S45">
        <v>0</v>
      </c>
      <c r="T45">
        <v>2</v>
      </c>
      <c r="U45">
        <v>0</v>
      </c>
      <c r="V45">
        <v>900</v>
      </c>
      <c r="W45">
        <v>300</v>
      </c>
      <c r="X45">
        <v>122500</v>
      </c>
      <c r="Y45">
        <v>92500</v>
      </c>
      <c r="Z45" s="7">
        <v>3000000</v>
      </c>
      <c r="AA45">
        <v>2</v>
      </c>
      <c r="AC45" t="s">
        <v>600</v>
      </c>
      <c r="AD45" t="s">
        <v>571</v>
      </c>
      <c r="AE45" s="12">
        <v>44204.517361111109</v>
      </c>
      <c r="AF45">
        <v>424.262</v>
      </c>
      <c r="AG45" s="12">
        <v>44207.392361111109</v>
      </c>
      <c r="AH45">
        <v>442.0788</v>
      </c>
      <c r="AI45" s="13">
        <v>4.2000000000000003E-2</v>
      </c>
      <c r="AJ45">
        <v>88798.04</v>
      </c>
      <c r="AK45" s="13">
        <v>4.2000000000000003E-2</v>
      </c>
      <c r="AL45">
        <v>4983.95</v>
      </c>
      <c r="AM45">
        <v>2114500.75</v>
      </c>
      <c r="AN45">
        <v>506916.08</v>
      </c>
      <c r="AO45">
        <v>43</v>
      </c>
      <c r="AP45">
        <v>2065.0700000000002</v>
      </c>
      <c r="AQ45" s="13">
        <v>-2E-3</v>
      </c>
      <c r="AR45" s="13">
        <v>4.3799999999999999E-2</v>
      </c>
      <c r="AS45" t="s">
        <v>572</v>
      </c>
      <c r="AU45" s="2">
        <v>44204</v>
      </c>
      <c r="AV45" t="s">
        <v>41</v>
      </c>
      <c r="AW45" s="11">
        <v>235.55</v>
      </c>
      <c r="AX45" s="4">
        <v>232.21666667</v>
      </c>
      <c r="AZ45" s="2">
        <f t="shared" si="0"/>
        <v>44204</v>
      </c>
      <c r="BA45" t="s">
        <v>119</v>
      </c>
      <c r="BB45">
        <v>424.262</v>
      </c>
      <c r="BC45">
        <v>442.0788</v>
      </c>
      <c r="BE45" t="str">
        <f t="shared" si="4"/>
        <v>WIPRO44204</v>
      </c>
      <c r="BF45">
        <v>1</v>
      </c>
      <c r="BH45" t="str">
        <f t="shared" si="5"/>
        <v>ZEEL44204</v>
      </c>
      <c r="BI45">
        <v>1</v>
      </c>
      <c r="BK45" t="str">
        <f t="shared" si="1"/>
        <v>ZEEL44204</v>
      </c>
      <c r="BL45">
        <v>1</v>
      </c>
      <c r="BM45">
        <f t="shared" si="2"/>
        <v>1</v>
      </c>
      <c r="BQ45" t="str">
        <f t="shared" si="6"/>
        <v>WIPRO44204</v>
      </c>
      <c r="BR45">
        <v>1</v>
      </c>
      <c r="BS45">
        <f t="shared" si="3"/>
        <v>1</v>
      </c>
    </row>
    <row r="46" spans="1:71" x14ac:dyDescent="0.45">
      <c r="A46">
        <v>1</v>
      </c>
      <c r="B46" s="2">
        <v>44208</v>
      </c>
      <c r="C46" s="2">
        <v>44209</v>
      </c>
      <c r="D46" s="3" t="s">
        <v>27</v>
      </c>
      <c r="E46" t="s">
        <v>32</v>
      </c>
      <c r="F46" t="s">
        <v>231</v>
      </c>
      <c r="G46">
        <v>9000</v>
      </c>
      <c r="H46">
        <v>18000</v>
      </c>
      <c r="I46">
        <v>2</v>
      </c>
      <c r="J46" s="11">
        <v>122.75</v>
      </c>
      <c r="K46" s="5">
        <v>2209500</v>
      </c>
      <c r="L46" s="4">
        <v>123.9</v>
      </c>
      <c r="M46" s="4">
        <v>20700.000000000102</v>
      </c>
      <c r="N46" s="6">
        <v>599.35950000000003</v>
      </c>
      <c r="O46" s="6">
        <v>20100.640500000103</v>
      </c>
      <c r="P46" s="5">
        <v>2230200</v>
      </c>
      <c r="Q46" s="5" t="s">
        <v>93</v>
      </c>
      <c r="R46">
        <v>2</v>
      </c>
      <c r="S46">
        <v>1</v>
      </c>
      <c r="T46">
        <v>1</v>
      </c>
      <c r="U46">
        <v>0</v>
      </c>
      <c r="V46">
        <v>900</v>
      </c>
      <c r="W46">
        <v>300</v>
      </c>
      <c r="X46">
        <v>123000</v>
      </c>
      <c r="Y46">
        <v>92500</v>
      </c>
      <c r="Z46" s="7">
        <v>3000000</v>
      </c>
      <c r="AA46">
        <v>2</v>
      </c>
      <c r="AC46" t="s">
        <v>601</v>
      </c>
      <c r="AD46" t="s">
        <v>571</v>
      </c>
      <c r="AE46" s="12">
        <v>44204.517361111109</v>
      </c>
      <c r="AF46">
        <v>235.6634</v>
      </c>
      <c r="AG46" s="12">
        <v>44207.395833333336</v>
      </c>
      <c r="AH46">
        <v>232.0677</v>
      </c>
      <c r="AI46" s="13">
        <v>-1.5299999999999999E-2</v>
      </c>
      <c r="AJ46">
        <v>-32262.58</v>
      </c>
      <c r="AK46" s="13">
        <v>-1.5299999999999999E-2</v>
      </c>
      <c r="AL46">
        <v>8972.5460000000003</v>
      </c>
      <c r="AM46">
        <v>2114500.5</v>
      </c>
      <c r="AN46">
        <v>474653.5</v>
      </c>
      <c r="AO46">
        <v>44</v>
      </c>
      <c r="AP46">
        <v>-733.24</v>
      </c>
      <c r="AQ46" s="13">
        <v>-2.2499999999999999E-2</v>
      </c>
      <c r="AR46" s="13">
        <v>9.9000000000000008E-3</v>
      </c>
      <c r="AS46" t="s">
        <v>572</v>
      </c>
      <c r="AU46" s="2">
        <v>44208</v>
      </c>
      <c r="AV46" t="s">
        <v>32</v>
      </c>
      <c r="AW46" s="11">
        <v>122.75</v>
      </c>
      <c r="AX46" s="4">
        <v>123.9</v>
      </c>
      <c r="AZ46" s="2">
        <f t="shared" si="0"/>
        <v>44204</v>
      </c>
      <c r="BA46" t="s">
        <v>41</v>
      </c>
      <c r="BB46">
        <v>235.6634</v>
      </c>
      <c r="BC46">
        <v>232.0677</v>
      </c>
      <c r="BE46" t="str">
        <f t="shared" si="4"/>
        <v>ZEEL44204</v>
      </c>
      <c r="BF46">
        <v>1</v>
      </c>
      <c r="BH46" t="str">
        <f t="shared" si="5"/>
        <v>ASHOKLEY44208</v>
      </c>
      <c r="BI46">
        <v>1</v>
      </c>
      <c r="BK46" t="str">
        <f t="shared" si="1"/>
        <v>ASHOKLEY44208</v>
      </c>
      <c r="BL46">
        <v>1</v>
      </c>
      <c r="BM46">
        <f t="shared" si="2"/>
        <v>1</v>
      </c>
      <c r="BQ46" t="str">
        <f t="shared" si="6"/>
        <v>ZEEL44204</v>
      </c>
      <c r="BR46">
        <v>1</v>
      </c>
      <c r="BS46">
        <f t="shared" si="3"/>
        <v>1</v>
      </c>
    </row>
    <row r="47" spans="1:71" x14ac:dyDescent="0.45">
      <c r="A47">
        <v>2</v>
      </c>
      <c r="B47" s="2">
        <v>44208</v>
      </c>
      <c r="C47" s="2">
        <v>44209</v>
      </c>
      <c r="D47" s="3" t="s">
        <v>27</v>
      </c>
      <c r="E47" t="s">
        <v>65</v>
      </c>
      <c r="F47" t="s">
        <v>244</v>
      </c>
      <c r="G47">
        <v>50</v>
      </c>
      <c r="H47">
        <v>150</v>
      </c>
      <c r="I47">
        <v>3</v>
      </c>
      <c r="J47" s="11">
        <v>14920.4</v>
      </c>
      <c r="K47" s="5">
        <v>2238060</v>
      </c>
      <c r="L47" s="4">
        <v>14620.25</v>
      </c>
      <c r="M47" s="4">
        <v>-45022.499999999942</v>
      </c>
      <c r="N47" s="6">
        <v>598.19816249999997</v>
      </c>
      <c r="O47" s="6">
        <v>-45620.698162499939</v>
      </c>
      <c r="P47" s="5">
        <v>2193037.5</v>
      </c>
      <c r="Q47" s="5" t="s">
        <v>93</v>
      </c>
      <c r="R47">
        <v>1</v>
      </c>
      <c r="S47">
        <v>0</v>
      </c>
      <c r="T47">
        <v>1</v>
      </c>
      <c r="U47">
        <v>0</v>
      </c>
      <c r="V47">
        <v>900</v>
      </c>
      <c r="W47">
        <v>300</v>
      </c>
      <c r="X47">
        <v>122500</v>
      </c>
      <c r="Y47">
        <v>92500</v>
      </c>
      <c r="Z47" s="7">
        <v>3000000</v>
      </c>
      <c r="AA47">
        <v>2</v>
      </c>
      <c r="AC47" t="s">
        <v>602</v>
      </c>
      <c r="AD47" t="s">
        <v>571</v>
      </c>
      <c r="AE47" s="12">
        <v>44208.517361111109</v>
      </c>
      <c r="AF47">
        <v>14927.95</v>
      </c>
      <c r="AG47" s="12">
        <v>44209.392361111109</v>
      </c>
      <c r="AH47">
        <v>14612.33</v>
      </c>
      <c r="AI47" s="13">
        <v>-2.1100000000000001E-2</v>
      </c>
      <c r="AJ47">
        <v>-44292.88</v>
      </c>
      <c r="AK47" s="13">
        <v>-2.1100000000000001E-2</v>
      </c>
      <c r="AL47">
        <v>140.33609999999999</v>
      </c>
      <c r="AM47">
        <v>2094930.63</v>
      </c>
      <c r="AN47">
        <v>430360.62</v>
      </c>
      <c r="AO47">
        <v>44</v>
      </c>
      <c r="AP47">
        <v>-1006.66</v>
      </c>
      <c r="AQ47" s="13">
        <v>-2.5999999999999999E-2</v>
      </c>
      <c r="AR47" s="13">
        <v>2.5000000000000001E-3</v>
      </c>
      <c r="AS47" t="s">
        <v>572</v>
      </c>
      <c r="AU47" s="2">
        <v>44208</v>
      </c>
      <c r="AV47" t="s">
        <v>65</v>
      </c>
      <c r="AW47" s="11">
        <v>14920.4</v>
      </c>
      <c r="AX47" s="4">
        <v>14620.25</v>
      </c>
      <c r="AZ47" s="2">
        <f t="shared" si="0"/>
        <v>44208</v>
      </c>
      <c r="BA47" t="s">
        <v>65</v>
      </c>
      <c r="BB47">
        <v>14927.95</v>
      </c>
      <c r="BC47">
        <v>14612.33</v>
      </c>
      <c r="BE47" t="str">
        <f t="shared" si="4"/>
        <v>BOSCHLTD44208</v>
      </c>
      <c r="BF47">
        <v>1</v>
      </c>
      <c r="BH47" t="str">
        <f t="shared" si="5"/>
        <v>BOSCHLTD44208</v>
      </c>
      <c r="BI47">
        <v>1</v>
      </c>
      <c r="BK47" t="str">
        <f t="shared" si="1"/>
        <v>BOSCHLTD44208</v>
      </c>
      <c r="BL47">
        <v>1</v>
      </c>
      <c r="BM47">
        <f t="shared" si="2"/>
        <v>1</v>
      </c>
      <c r="BQ47" t="str">
        <f t="shared" si="6"/>
        <v>BOSCHLTD44208</v>
      </c>
      <c r="BR47">
        <v>1</v>
      </c>
      <c r="BS47">
        <f t="shared" si="3"/>
        <v>1</v>
      </c>
    </row>
    <row r="48" spans="1:71" x14ac:dyDescent="0.45">
      <c r="A48">
        <v>3</v>
      </c>
      <c r="B48" s="2">
        <v>44208</v>
      </c>
      <c r="C48" s="2">
        <v>44209</v>
      </c>
      <c r="D48" s="3" t="s">
        <v>27</v>
      </c>
      <c r="E48" t="s">
        <v>124</v>
      </c>
      <c r="F48" t="s">
        <v>288</v>
      </c>
      <c r="G48">
        <v>5400</v>
      </c>
      <c r="H48">
        <v>16200</v>
      </c>
      <c r="I48">
        <v>3</v>
      </c>
      <c r="J48" s="11">
        <v>135.30000000000001</v>
      </c>
      <c r="K48" s="5">
        <v>2191860</v>
      </c>
      <c r="L48" s="4">
        <v>139.44999999999999</v>
      </c>
      <c r="M48" s="4">
        <v>67229.999999999636</v>
      </c>
      <c r="N48" s="6">
        <v>600.87824999999998</v>
      </c>
      <c r="O48" s="6">
        <v>66629.121749999642</v>
      </c>
      <c r="P48" s="5">
        <v>2259090</v>
      </c>
      <c r="Q48" s="5" t="s">
        <v>93</v>
      </c>
      <c r="R48">
        <v>1</v>
      </c>
      <c r="S48">
        <v>0</v>
      </c>
      <c r="T48">
        <v>1</v>
      </c>
      <c r="U48">
        <v>0</v>
      </c>
      <c r="V48">
        <v>900</v>
      </c>
      <c r="W48">
        <v>300</v>
      </c>
      <c r="X48">
        <v>122500</v>
      </c>
      <c r="Y48">
        <v>92500</v>
      </c>
      <c r="Z48" s="7">
        <v>3000000</v>
      </c>
      <c r="AA48">
        <v>2</v>
      </c>
      <c r="AC48" t="s">
        <v>689</v>
      </c>
      <c r="AD48" t="s">
        <v>571</v>
      </c>
      <c r="AE48" s="12">
        <v>44208.517361111109</v>
      </c>
      <c r="AF48">
        <v>135.3612</v>
      </c>
      <c r="AG48" s="12">
        <v>44209.392361111109</v>
      </c>
      <c r="AH48">
        <v>139.37790000000001</v>
      </c>
      <c r="AI48" s="13">
        <v>2.9700000000000001E-2</v>
      </c>
      <c r="AJ48">
        <v>62164.84</v>
      </c>
      <c r="AK48" s="13">
        <v>2.9700000000000001E-2</v>
      </c>
      <c r="AL48">
        <v>15476.6</v>
      </c>
      <c r="AM48">
        <v>2094930.63</v>
      </c>
      <c r="AN48">
        <v>492525.46</v>
      </c>
      <c r="AO48">
        <v>44</v>
      </c>
      <c r="AP48">
        <v>1412.84</v>
      </c>
      <c r="AQ48" s="13">
        <v>-1.34E-2</v>
      </c>
      <c r="AR48" s="13">
        <v>4.6100000000000002E-2</v>
      </c>
      <c r="AS48" t="s">
        <v>572</v>
      </c>
      <c r="AU48" s="2">
        <v>44208</v>
      </c>
      <c r="AV48" t="s">
        <v>124</v>
      </c>
      <c r="AW48" s="11">
        <v>135.30000000000001</v>
      </c>
      <c r="AX48" s="4">
        <v>139.44999999999999</v>
      </c>
      <c r="AZ48" s="2">
        <f t="shared" si="0"/>
        <v>44208</v>
      </c>
      <c r="BA48" t="s">
        <v>124</v>
      </c>
      <c r="BB48">
        <v>135.3612</v>
      </c>
      <c r="BC48">
        <v>139.37790000000001</v>
      </c>
      <c r="BE48" t="str">
        <f t="shared" si="4"/>
        <v>CANBK44208</v>
      </c>
      <c r="BF48">
        <v>1</v>
      </c>
      <c r="BH48" t="str">
        <f t="shared" si="5"/>
        <v>CANBK44208</v>
      </c>
      <c r="BI48">
        <v>1</v>
      </c>
      <c r="BK48" t="str">
        <f t="shared" si="1"/>
        <v>CANBK44208</v>
      </c>
      <c r="BL48">
        <v>1</v>
      </c>
      <c r="BM48">
        <f t="shared" si="2"/>
        <v>1</v>
      </c>
      <c r="BQ48" t="str">
        <f t="shared" si="6"/>
        <v>CANBK44208</v>
      </c>
      <c r="BR48">
        <v>1</v>
      </c>
      <c r="BS48">
        <f t="shared" si="3"/>
        <v>1</v>
      </c>
    </row>
    <row r="49" spans="1:71" x14ac:dyDescent="0.45">
      <c r="A49">
        <v>4</v>
      </c>
      <c r="B49" s="2">
        <v>44208</v>
      </c>
      <c r="C49" s="2">
        <v>44209</v>
      </c>
      <c r="D49" s="3" t="s">
        <v>27</v>
      </c>
      <c r="E49" t="s">
        <v>68</v>
      </c>
      <c r="F49" t="s">
        <v>296</v>
      </c>
      <c r="G49">
        <v>2500</v>
      </c>
      <c r="H49">
        <v>5000</v>
      </c>
      <c r="I49">
        <v>2</v>
      </c>
      <c r="J49" s="11">
        <v>447.25</v>
      </c>
      <c r="K49" s="5">
        <v>2236250</v>
      </c>
      <c r="L49" s="4">
        <v>441.32499999999999</v>
      </c>
      <c r="M49" s="4">
        <v>-29625.000000000058</v>
      </c>
      <c r="N49" s="6">
        <v>599.78812500000004</v>
      </c>
      <c r="O49" s="6">
        <v>-30224.788125000057</v>
      </c>
      <c r="P49" s="5">
        <v>2206625</v>
      </c>
      <c r="Q49" s="5" t="s">
        <v>93</v>
      </c>
      <c r="R49">
        <v>2</v>
      </c>
      <c r="S49">
        <v>1</v>
      </c>
      <c r="T49">
        <v>2</v>
      </c>
      <c r="U49">
        <v>0</v>
      </c>
      <c r="V49">
        <v>900</v>
      </c>
      <c r="W49">
        <v>300</v>
      </c>
      <c r="X49">
        <v>123000</v>
      </c>
      <c r="Y49">
        <v>92500</v>
      </c>
      <c r="Z49" s="7">
        <v>3000000</v>
      </c>
      <c r="AA49">
        <v>2</v>
      </c>
      <c r="AC49" t="s">
        <v>604</v>
      </c>
      <c r="AD49" t="s">
        <v>571</v>
      </c>
      <c r="AE49" s="12">
        <v>44208.517361111109</v>
      </c>
      <c r="AF49">
        <v>268.93439999999998</v>
      </c>
      <c r="AG49" s="12">
        <v>44209.392361111109</v>
      </c>
      <c r="AH49">
        <v>270.10899999999998</v>
      </c>
      <c r="AI49" s="13">
        <v>4.4000000000000003E-3</v>
      </c>
      <c r="AJ49">
        <v>9149.84</v>
      </c>
      <c r="AK49" s="13">
        <v>4.4000000000000003E-3</v>
      </c>
      <c r="AL49">
        <v>7789.7470000000003</v>
      </c>
      <c r="AM49">
        <v>2094930.75</v>
      </c>
      <c r="AN49">
        <v>501675.3</v>
      </c>
      <c r="AO49">
        <v>44</v>
      </c>
      <c r="AP49">
        <v>207.95</v>
      </c>
      <c r="AQ49" s="13">
        <v>-1.46E-2</v>
      </c>
      <c r="AR49" s="13">
        <v>3.4500000000000003E-2</v>
      </c>
      <c r="AS49" t="s">
        <v>572</v>
      </c>
      <c r="AU49" s="2">
        <v>44208</v>
      </c>
      <c r="AV49" t="s">
        <v>68</v>
      </c>
      <c r="AW49" s="11">
        <v>447.25</v>
      </c>
      <c r="AX49" s="4">
        <v>441.32499999999999</v>
      </c>
      <c r="AZ49" s="2">
        <f t="shared" si="0"/>
        <v>44208</v>
      </c>
      <c r="BA49" t="s">
        <v>90</v>
      </c>
      <c r="BB49">
        <v>268.93439999999998</v>
      </c>
      <c r="BC49">
        <v>270.10899999999998</v>
      </c>
      <c r="BE49" t="str">
        <f t="shared" si="4"/>
        <v>DLF44208</v>
      </c>
      <c r="BF49">
        <v>1</v>
      </c>
      <c r="BH49" t="str">
        <f t="shared" si="5"/>
        <v>CHOLAFIN44208</v>
      </c>
      <c r="BI49">
        <v>1</v>
      </c>
      <c r="BK49" t="str">
        <f t="shared" si="1"/>
        <v>CHOLAFIN44208</v>
      </c>
      <c r="BL49">
        <v>1</v>
      </c>
      <c r="BM49">
        <f t="shared" si="2"/>
        <v>1</v>
      </c>
      <c r="BQ49" t="str">
        <f t="shared" si="6"/>
        <v>DLF44208</v>
      </c>
      <c r="BR49">
        <v>1</v>
      </c>
      <c r="BS49">
        <f t="shared" si="3"/>
        <v>1</v>
      </c>
    </row>
    <row r="50" spans="1:71" x14ac:dyDescent="0.45">
      <c r="A50">
        <v>5</v>
      </c>
      <c r="B50" s="2">
        <v>44208</v>
      </c>
      <c r="C50" s="2">
        <v>44209</v>
      </c>
      <c r="D50" s="3" t="s">
        <v>27</v>
      </c>
      <c r="E50" t="s">
        <v>90</v>
      </c>
      <c r="F50" t="s">
        <v>299</v>
      </c>
      <c r="G50">
        <v>3300</v>
      </c>
      <c r="H50">
        <v>6600</v>
      </c>
      <c r="I50">
        <v>2</v>
      </c>
      <c r="J50" s="11">
        <v>268.8</v>
      </c>
      <c r="K50" s="5">
        <v>1774080</v>
      </c>
      <c r="L50" s="4">
        <v>270.25</v>
      </c>
      <c r="M50" s="4">
        <v>9569.9999999999254</v>
      </c>
      <c r="N50" s="6">
        <v>480.29354999999998</v>
      </c>
      <c r="O50" s="6">
        <v>9089.7064499999251</v>
      </c>
      <c r="P50" s="5">
        <v>1783650</v>
      </c>
      <c r="Q50" s="5" t="s">
        <v>93</v>
      </c>
      <c r="R50">
        <v>1</v>
      </c>
      <c r="S50">
        <v>0</v>
      </c>
      <c r="T50">
        <v>1</v>
      </c>
      <c r="U50">
        <v>0</v>
      </c>
      <c r="V50">
        <v>900</v>
      </c>
      <c r="W50">
        <v>300</v>
      </c>
      <c r="X50">
        <v>122500</v>
      </c>
      <c r="Y50">
        <v>92500</v>
      </c>
      <c r="Z50" s="7">
        <v>3000000</v>
      </c>
      <c r="AA50">
        <v>2</v>
      </c>
      <c r="AC50" t="s">
        <v>605</v>
      </c>
      <c r="AD50" t="s">
        <v>571</v>
      </c>
      <c r="AE50" s="12">
        <v>44208.517361111109</v>
      </c>
      <c r="AF50">
        <v>2896.395</v>
      </c>
      <c r="AG50" s="12">
        <v>44209.392361111109</v>
      </c>
      <c r="AH50">
        <v>2883.2080000000001</v>
      </c>
      <c r="AI50" s="13">
        <v>-4.5999999999999999E-3</v>
      </c>
      <c r="AJ50">
        <v>-9538.01</v>
      </c>
      <c r="AK50" s="13">
        <v>-4.5999999999999999E-3</v>
      </c>
      <c r="AL50">
        <v>723.28899999999999</v>
      </c>
      <c r="AM50">
        <v>2094930.63</v>
      </c>
      <c r="AN50">
        <v>492137.29</v>
      </c>
      <c r="AO50">
        <v>44</v>
      </c>
      <c r="AP50">
        <v>-216.77</v>
      </c>
      <c r="AQ50" s="13">
        <v>-1.11E-2</v>
      </c>
      <c r="AR50" s="13">
        <v>9.7000000000000003E-3</v>
      </c>
      <c r="AS50" t="s">
        <v>572</v>
      </c>
      <c r="AU50" s="2">
        <v>44208</v>
      </c>
      <c r="AV50" t="s">
        <v>90</v>
      </c>
      <c r="AW50" s="11">
        <v>268.8</v>
      </c>
      <c r="AX50" s="4">
        <v>270.25</v>
      </c>
      <c r="AZ50" s="2">
        <f t="shared" si="0"/>
        <v>44208</v>
      </c>
      <c r="BA50" t="s">
        <v>64</v>
      </c>
      <c r="BB50">
        <v>2896.395</v>
      </c>
      <c r="BC50">
        <v>2883.2080000000001</v>
      </c>
      <c r="BE50" t="str">
        <f t="shared" si="4"/>
        <v>EICHERMOT44208</v>
      </c>
      <c r="BF50">
        <v>1</v>
      </c>
      <c r="BH50" t="str">
        <f t="shared" si="5"/>
        <v>DLF44208</v>
      </c>
      <c r="BI50">
        <v>1</v>
      </c>
      <c r="BK50" t="str">
        <f t="shared" si="1"/>
        <v>DLF44208</v>
      </c>
      <c r="BL50">
        <v>1</v>
      </c>
      <c r="BM50">
        <f t="shared" si="2"/>
        <v>1</v>
      </c>
      <c r="BQ50" t="str">
        <f t="shared" si="6"/>
        <v>EICHERMOT44208</v>
      </c>
      <c r="BR50">
        <v>1</v>
      </c>
      <c r="BS50">
        <f t="shared" si="3"/>
        <v>1</v>
      </c>
    </row>
    <row r="51" spans="1:71" x14ac:dyDescent="0.45">
      <c r="A51">
        <v>6</v>
      </c>
      <c r="B51" s="2">
        <v>44208</v>
      </c>
      <c r="C51" s="2">
        <v>44209</v>
      </c>
      <c r="D51" s="3" t="s">
        <v>27</v>
      </c>
      <c r="E51" t="s">
        <v>64</v>
      </c>
      <c r="F51" t="s">
        <v>243</v>
      </c>
      <c r="G51">
        <v>350</v>
      </c>
      <c r="H51">
        <v>700</v>
      </c>
      <c r="I51">
        <v>2</v>
      </c>
      <c r="J51" s="11">
        <v>2894.95</v>
      </c>
      <c r="K51" s="5">
        <v>2026464.9999999998</v>
      </c>
      <c r="L51" s="4">
        <v>2885.8</v>
      </c>
      <c r="M51" s="4">
        <v>-6404.9999999997453</v>
      </c>
      <c r="N51" s="6">
        <v>546.28087500000004</v>
      </c>
      <c r="O51" s="6">
        <v>-6951.2808749997457</v>
      </c>
      <c r="P51" s="5">
        <v>2020060.0000000002</v>
      </c>
      <c r="Q51" s="5" t="s">
        <v>93</v>
      </c>
      <c r="R51">
        <v>1</v>
      </c>
      <c r="S51">
        <v>0</v>
      </c>
      <c r="T51">
        <v>1</v>
      </c>
      <c r="U51">
        <v>0</v>
      </c>
      <c r="V51">
        <v>900</v>
      </c>
      <c r="W51">
        <v>300</v>
      </c>
      <c r="X51">
        <v>122500</v>
      </c>
      <c r="Y51">
        <v>92500</v>
      </c>
      <c r="Z51" s="7">
        <v>3000000</v>
      </c>
      <c r="AA51">
        <v>2</v>
      </c>
      <c r="AC51" t="s">
        <v>614</v>
      </c>
      <c r="AD51" t="s">
        <v>571</v>
      </c>
      <c r="AE51" s="12">
        <v>44208.517361111109</v>
      </c>
      <c r="AF51">
        <v>12.099410000000001</v>
      </c>
      <c r="AG51" s="12">
        <v>44209.392361111109</v>
      </c>
      <c r="AH51">
        <v>12.54373</v>
      </c>
      <c r="AI51" s="13">
        <v>3.6700000000000003E-2</v>
      </c>
      <c r="AJ51">
        <v>76930.990000000005</v>
      </c>
      <c r="AK51" s="13">
        <v>3.6700000000000003E-2</v>
      </c>
      <c r="AL51">
        <v>173143.2</v>
      </c>
      <c r="AM51">
        <v>2094930.75</v>
      </c>
      <c r="AN51">
        <v>569068.27</v>
      </c>
      <c r="AO51">
        <v>44</v>
      </c>
      <c r="AP51">
        <v>1748.43</v>
      </c>
      <c r="AQ51" s="13">
        <v>-4.1000000000000003E-3</v>
      </c>
      <c r="AR51" s="13">
        <v>4.1399999999999999E-2</v>
      </c>
      <c r="AS51" t="s">
        <v>572</v>
      </c>
      <c r="AU51" s="2">
        <v>44208</v>
      </c>
      <c r="AV51" t="s">
        <v>64</v>
      </c>
      <c r="AW51" s="11">
        <v>2894.95</v>
      </c>
      <c r="AX51" s="4">
        <v>2885.8</v>
      </c>
      <c r="AZ51" s="2">
        <f t="shared" si="0"/>
        <v>44208</v>
      </c>
      <c r="BA51" t="s">
        <v>56</v>
      </c>
      <c r="BB51">
        <v>12.099410000000001</v>
      </c>
      <c r="BC51">
        <v>12.54373</v>
      </c>
      <c r="BE51" t="str">
        <f t="shared" si="4"/>
        <v>IDEA44208</v>
      </c>
      <c r="BF51">
        <v>1</v>
      </c>
      <c r="BH51" t="str">
        <f t="shared" si="5"/>
        <v>EICHERMOT44208</v>
      </c>
      <c r="BI51">
        <v>1</v>
      </c>
      <c r="BK51" t="str">
        <f t="shared" si="1"/>
        <v>EICHERMOT44208</v>
      </c>
      <c r="BL51">
        <v>1</v>
      </c>
      <c r="BM51">
        <f t="shared" si="2"/>
        <v>1</v>
      </c>
      <c r="BQ51" t="str">
        <f t="shared" si="6"/>
        <v>IDEA44208</v>
      </c>
      <c r="BR51">
        <v>1</v>
      </c>
      <c r="BS51">
        <f t="shared" si="3"/>
        <v>1</v>
      </c>
    </row>
    <row r="52" spans="1:71" x14ac:dyDescent="0.45">
      <c r="A52">
        <v>7</v>
      </c>
      <c r="B52" s="2">
        <v>44208</v>
      </c>
      <c r="C52" s="2">
        <v>44209</v>
      </c>
      <c r="D52" s="3" t="s">
        <v>27</v>
      </c>
      <c r="E52" t="s">
        <v>56</v>
      </c>
      <c r="F52" t="s">
        <v>212</v>
      </c>
      <c r="G52">
        <v>70000</v>
      </c>
      <c r="H52">
        <v>210000</v>
      </c>
      <c r="I52">
        <v>3</v>
      </c>
      <c r="J52" s="11">
        <v>12.1</v>
      </c>
      <c r="K52" s="5">
        <v>2541000</v>
      </c>
      <c r="L52" s="4">
        <v>12.3</v>
      </c>
      <c r="M52" s="4">
        <v>42000.000000000226</v>
      </c>
      <c r="N52" s="6">
        <v>691.74</v>
      </c>
      <c r="O52" s="6">
        <v>41308.260000000228</v>
      </c>
      <c r="P52" s="5">
        <v>2583000</v>
      </c>
      <c r="Q52" s="5" t="s">
        <v>93</v>
      </c>
      <c r="R52">
        <v>1</v>
      </c>
      <c r="S52">
        <v>0</v>
      </c>
      <c r="T52">
        <v>2</v>
      </c>
      <c r="U52">
        <v>0</v>
      </c>
      <c r="V52">
        <v>900</v>
      </c>
      <c r="W52">
        <v>300</v>
      </c>
      <c r="X52">
        <v>122500</v>
      </c>
      <c r="Y52">
        <v>92500</v>
      </c>
      <c r="Z52" s="7">
        <v>3000000</v>
      </c>
      <c r="AA52">
        <v>2</v>
      </c>
      <c r="AC52" t="s">
        <v>607</v>
      </c>
      <c r="AD52" t="s">
        <v>571</v>
      </c>
      <c r="AE52" s="12">
        <v>44208.517361111109</v>
      </c>
      <c r="AF52">
        <v>533.68629999999996</v>
      </c>
      <c r="AG52" s="12">
        <v>44209.392361111109</v>
      </c>
      <c r="AH52">
        <v>535.48209999999995</v>
      </c>
      <c r="AI52" s="13">
        <v>3.3999999999999998E-3</v>
      </c>
      <c r="AJ52">
        <v>7049.23</v>
      </c>
      <c r="AK52" s="13">
        <v>3.3999999999999998E-3</v>
      </c>
      <c r="AL52">
        <v>3925.3969999999999</v>
      </c>
      <c r="AM52">
        <v>2094930.63</v>
      </c>
      <c r="AN52">
        <v>576117.5</v>
      </c>
      <c r="AO52">
        <v>44</v>
      </c>
      <c r="AP52">
        <v>160.21</v>
      </c>
      <c r="AQ52" s="13">
        <v>-1.8100000000000002E-2</v>
      </c>
      <c r="AR52" s="13">
        <v>8.8999999999999999E-3</v>
      </c>
      <c r="AS52" t="s">
        <v>572</v>
      </c>
      <c r="AU52" s="2">
        <v>44208</v>
      </c>
      <c r="AV52" t="s">
        <v>56</v>
      </c>
      <c r="AW52" s="11">
        <v>12.1</v>
      </c>
      <c r="AX52" s="4">
        <v>12.3</v>
      </c>
      <c r="AZ52" s="2">
        <f t="shared" si="0"/>
        <v>44208</v>
      </c>
      <c r="BA52" t="s">
        <v>142</v>
      </c>
      <c r="BB52">
        <v>533.68629999999996</v>
      </c>
      <c r="BC52">
        <v>535.48209999999995</v>
      </c>
      <c r="BE52" t="str">
        <f t="shared" si="4"/>
        <v>TATACHEM44208</v>
      </c>
      <c r="BF52">
        <v>1</v>
      </c>
      <c r="BH52" t="str">
        <f t="shared" si="5"/>
        <v>IDEA44208</v>
      </c>
      <c r="BI52">
        <v>1</v>
      </c>
      <c r="BK52" t="str">
        <f t="shared" si="1"/>
        <v>IDEA44208</v>
      </c>
      <c r="BL52">
        <v>1</v>
      </c>
      <c r="BM52">
        <f t="shared" si="2"/>
        <v>1</v>
      </c>
      <c r="BQ52" t="str">
        <f t="shared" si="6"/>
        <v>TATACHEM44208</v>
      </c>
      <c r="BR52">
        <v>1</v>
      </c>
      <c r="BS52">
        <f t="shared" si="3"/>
        <v>1</v>
      </c>
    </row>
    <row r="53" spans="1:71" x14ac:dyDescent="0.45">
      <c r="A53">
        <v>8</v>
      </c>
      <c r="B53" s="2">
        <v>44208</v>
      </c>
      <c r="C53" s="2">
        <v>44209</v>
      </c>
      <c r="D53" s="3" t="s">
        <v>27</v>
      </c>
      <c r="E53" t="s">
        <v>81</v>
      </c>
      <c r="F53" t="s">
        <v>226</v>
      </c>
      <c r="G53">
        <v>19000</v>
      </c>
      <c r="H53">
        <v>38000</v>
      </c>
      <c r="I53">
        <v>2</v>
      </c>
      <c r="J53" s="11">
        <v>47.85</v>
      </c>
      <c r="K53" s="5">
        <v>1818300</v>
      </c>
      <c r="L53" s="4">
        <v>46.75</v>
      </c>
      <c r="M53" s="4">
        <v>-41800.000000000051</v>
      </c>
      <c r="N53" s="6">
        <v>485.298</v>
      </c>
      <c r="O53" s="6">
        <v>-42285.298000000053</v>
      </c>
      <c r="P53" s="5">
        <v>1776500</v>
      </c>
      <c r="Q53" s="5" t="s">
        <v>93</v>
      </c>
      <c r="R53">
        <v>1</v>
      </c>
      <c r="S53">
        <v>0</v>
      </c>
      <c r="T53">
        <v>2</v>
      </c>
      <c r="U53">
        <v>0</v>
      </c>
      <c r="V53">
        <v>900</v>
      </c>
      <c r="W53">
        <v>300</v>
      </c>
      <c r="X53">
        <v>122500</v>
      </c>
      <c r="Y53">
        <v>92500</v>
      </c>
      <c r="Z53" s="7">
        <v>3000000</v>
      </c>
      <c r="AA53">
        <v>2</v>
      </c>
      <c r="AC53" t="s">
        <v>583</v>
      </c>
      <c r="AD53" t="s">
        <v>571</v>
      </c>
      <c r="AE53" s="12">
        <v>44208.520833333336</v>
      </c>
      <c r="AF53">
        <v>122.7961</v>
      </c>
      <c r="AG53" s="12">
        <v>44209.392361111109</v>
      </c>
      <c r="AH53">
        <v>123.8451</v>
      </c>
      <c r="AI53" s="13">
        <v>8.5000000000000006E-3</v>
      </c>
      <c r="AJ53">
        <v>17921.150000000001</v>
      </c>
      <c r="AK53" s="13">
        <v>8.5000000000000006E-3</v>
      </c>
      <c r="AL53">
        <v>17084.04</v>
      </c>
      <c r="AM53">
        <v>2097852.5</v>
      </c>
      <c r="AN53">
        <v>594038.66</v>
      </c>
      <c r="AO53">
        <v>43</v>
      </c>
      <c r="AP53">
        <v>416.77</v>
      </c>
      <c r="AQ53" s="13">
        <v>-1.2200000000000001E-2</v>
      </c>
      <c r="AR53" s="13">
        <v>2.1600000000000001E-2</v>
      </c>
      <c r="AS53" t="s">
        <v>572</v>
      </c>
      <c r="AU53" s="2">
        <v>44208</v>
      </c>
      <c r="AV53" t="s">
        <v>81</v>
      </c>
      <c r="AW53" s="11">
        <v>47.85</v>
      </c>
      <c r="AX53" s="4">
        <v>46.75</v>
      </c>
      <c r="AZ53" s="2">
        <f t="shared" si="0"/>
        <v>44208</v>
      </c>
      <c r="BA53" t="s">
        <v>32</v>
      </c>
      <c r="BB53">
        <v>122.7961</v>
      </c>
      <c r="BC53">
        <v>123.8451</v>
      </c>
      <c r="BE53" t="str">
        <f t="shared" si="4"/>
        <v>ASHOKLEY44208</v>
      </c>
      <c r="BF53">
        <v>1</v>
      </c>
      <c r="BH53" t="str">
        <f t="shared" si="5"/>
        <v>IDFCFIRSTB44208</v>
      </c>
      <c r="BI53">
        <v>1</v>
      </c>
      <c r="BK53" t="str">
        <f t="shared" si="1"/>
        <v>IDFCFIRSTB44208</v>
      </c>
      <c r="BL53">
        <v>1</v>
      </c>
      <c r="BM53">
        <f t="shared" si="2"/>
        <v>1</v>
      </c>
      <c r="BQ53" t="str">
        <f t="shared" si="6"/>
        <v>ASHOKLEY44208</v>
      </c>
      <c r="BR53">
        <v>1</v>
      </c>
      <c r="BS53">
        <f t="shared" si="3"/>
        <v>1</v>
      </c>
    </row>
    <row r="54" spans="1:71" x14ac:dyDescent="0.45">
      <c r="A54">
        <v>9</v>
      </c>
      <c r="B54" s="2">
        <v>44208</v>
      </c>
      <c r="C54" s="2">
        <v>44209</v>
      </c>
      <c r="D54" s="3" t="s">
        <v>27</v>
      </c>
      <c r="E54" t="s">
        <v>142</v>
      </c>
      <c r="F54" t="s">
        <v>311</v>
      </c>
      <c r="G54">
        <v>2000</v>
      </c>
      <c r="H54">
        <v>4000</v>
      </c>
      <c r="I54">
        <v>2</v>
      </c>
      <c r="J54" s="11">
        <v>533.4</v>
      </c>
      <c r="K54" s="5">
        <v>2133600</v>
      </c>
      <c r="L54" s="4">
        <v>535.75</v>
      </c>
      <c r="M54" s="4">
        <v>9400.0000000000909</v>
      </c>
      <c r="N54" s="6">
        <v>577.34100000000001</v>
      </c>
      <c r="O54" s="6">
        <v>8822.6590000000906</v>
      </c>
      <c r="P54" s="5">
        <v>2143000</v>
      </c>
      <c r="Q54" s="5" t="s">
        <v>93</v>
      </c>
      <c r="R54">
        <v>1</v>
      </c>
      <c r="S54">
        <v>0</v>
      </c>
      <c r="T54">
        <v>1</v>
      </c>
      <c r="U54">
        <v>0</v>
      </c>
      <c r="V54">
        <v>900</v>
      </c>
      <c r="W54">
        <v>300</v>
      </c>
      <c r="X54">
        <v>122500</v>
      </c>
      <c r="Y54">
        <v>92500</v>
      </c>
      <c r="Z54" s="7">
        <v>3000000</v>
      </c>
      <c r="AA54">
        <v>2</v>
      </c>
      <c r="AC54" t="s">
        <v>606</v>
      </c>
      <c r="AD54" t="s">
        <v>571</v>
      </c>
      <c r="AE54" s="12">
        <v>44208.517361111109</v>
      </c>
      <c r="AF54">
        <v>47.893979999999999</v>
      </c>
      <c r="AG54" s="12">
        <v>44209.395833333336</v>
      </c>
      <c r="AH54">
        <v>46.703249999999997</v>
      </c>
      <c r="AI54" s="13">
        <v>-2.4899999999999999E-2</v>
      </c>
      <c r="AJ54">
        <v>-52083.72</v>
      </c>
      <c r="AK54" s="13">
        <v>-2.4899999999999999E-2</v>
      </c>
      <c r="AL54">
        <v>43741</v>
      </c>
      <c r="AM54">
        <v>2094930.63</v>
      </c>
      <c r="AN54">
        <v>541954.93999999994</v>
      </c>
      <c r="AO54">
        <v>45</v>
      </c>
      <c r="AP54">
        <v>-1157.42</v>
      </c>
      <c r="AQ54" s="13">
        <v>-2.4899999999999999E-2</v>
      </c>
      <c r="AR54" s="13">
        <v>5.3E-3</v>
      </c>
      <c r="AS54" t="s">
        <v>572</v>
      </c>
      <c r="AU54" s="2">
        <v>44208</v>
      </c>
      <c r="AV54" t="s">
        <v>142</v>
      </c>
      <c r="AW54" s="11">
        <v>533.4</v>
      </c>
      <c r="AX54" s="4">
        <v>535.75</v>
      </c>
      <c r="AZ54" s="2">
        <f t="shared" si="0"/>
        <v>44208</v>
      </c>
      <c r="BA54" t="s">
        <v>81</v>
      </c>
      <c r="BB54">
        <v>47.893979999999999</v>
      </c>
      <c r="BC54">
        <v>46.703249999999997</v>
      </c>
      <c r="BE54" t="str">
        <f t="shared" si="4"/>
        <v>IDFCFIRSTB44208</v>
      </c>
      <c r="BF54">
        <v>1</v>
      </c>
      <c r="BH54" t="str">
        <f t="shared" si="5"/>
        <v>TATACHEM44208</v>
      </c>
      <c r="BI54">
        <v>1</v>
      </c>
      <c r="BK54" t="str">
        <f t="shared" si="1"/>
        <v>TATACHEM44208</v>
      </c>
      <c r="BL54">
        <v>1</v>
      </c>
      <c r="BM54">
        <f t="shared" si="2"/>
        <v>1</v>
      </c>
      <c r="BQ54" t="str">
        <f t="shared" si="6"/>
        <v>IDFCFIRSTB44208</v>
      </c>
      <c r="BR54">
        <v>1</v>
      </c>
      <c r="BS54">
        <f t="shared" si="3"/>
        <v>1</v>
      </c>
    </row>
    <row r="55" spans="1:71" x14ac:dyDescent="0.45">
      <c r="A55">
        <v>10</v>
      </c>
      <c r="B55" s="2">
        <v>44208</v>
      </c>
      <c r="C55" s="2">
        <v>44209</v>
      </c>
      <c r="D55" s="3" t="s">
        <v>27</v>
      </c>
      <c r="E55" t="s">
        <v>53</v>
      </c>
      <c r="F55" t="s">
        <v>214</v>
      </c>
      <c r="G55">
        <v>5700</v>
      </c>
      <c r="H55">
        <v>11400</v>
      </c>
      <c r="I55">
        <v>2</v>
      </c>
      <c r="J55" s="11">
        <v>243.3</v>
      </c>
      <c r="K55" s="5">
        <v>2773620</v>
      </c>
      <c r="L55" s="4">
        <v>245.45</v>
      </c>
      <c r="M55" s="4">
        <v>24509.999999999742</v>
      </c>
      <c r="N55" s="6">
        <v>752.18624999999997</v>
      </c>
      <c r="O55" s="6">
        <v>23757.813749999743</v>
      </c>
      <c r="P55" s="5">
        <v>2798130</v>
      </c>
      <c r="Q55" s="5" t="s">
        <v>93</v>
      </c>
      <c r="R55">
        <v>1</v>
      </c>
      <c r="S55">
        <v>0</v>
      </c>
      <c r="T55">
        <v>2</v>
      </c>
      <c r="U55">
        <v>0</v>
      </c>
      <c r="V55">
        <v>900</v>
      </c>
      <c r="W55">
        <v>300</v>
      </c>
      <c r="X55">
        <v>122500</v>
      </c>
      <c r="Y55">
        <v>92500</v>
      </c>
      <c r="Z55" s="7">
        <v>3000000</v>
      </c>
      <c r="AA55">
        <v>2</v>
      </c>
      <c r="AC55" t="s">
        <v>608</v>
      </c>
      <c r="AD55" t="s">
        <v>571</v>
      </c>
      <c r="AE55" s="12">
        <v>44208.517361111109</v>
      </c>
      <c r="AF55">
        <v>243.21209999999999</v>
      </c>
      <c r="AG55" s="12">
        <v>44209.395833333336</v>
      </c>
      <c r="AH55">
        <v>245.3544</v>
      </c>
      <c r="AI55" s="13">
        <v>8.8000000000000005E-3</v>
      </c>
      <c r="AJ55">
        <v>18452.900000000001</v>
      </c>
      <c r="AK55" s="13">
        <v>8.8000000000000005E-3</v>
      </c>
      <c r="AL55">
        <v>8613.5939999999991</v>
      </c>
      <c r="AM55">
        <v>2094930.63</v>
      </c>
      <c r="AN55">
        <v>560407.84</v>
      </c>
      <c r="AO55">
        <v>45</v>
      </c>
      <c r="AP55">
        <v>410.06</v>
      </c>
      <c r="AQ55" s="13">
        <v>-2.1999999999999999E-2</v>
      </c>
      <c r="AR55" s="13">
        <v>2.3800000000000002E-2</v>
      </c>
      <c r="AS55" t="s">
        <v>572</v>
      </c>
      <c r="AU55" s="2">
        <v>44208</v>
      </c>
      <c r="AV55" t="s">
        <v>53</v>
      </c>
      <c r="AW55" s="11">
        <v>243.3</v>
      </c>
      <c r="AX55" s="4">
        <v>245.45</v>
      </c>
      <c r="AZ55" s="2">
        <f t="shared" si="0"/>
        <v>44208</v>
      </c>
      <c r="BA55" t="s">
        <v>53</v>
      </c>
      <c r="BB55">
        <v>243.21209999999999</v>
      </c>
      <c r="BC55">
        <v>245.3544</v>
      </c>
      <c r="BE55" t="str">
        <f t="shared" si="4"/>
        <v>TATAMOTORS44208</v>
      </c>
      <c r="BF55">
        <v>1</v>
      </c>
      <c r="BH55" t="str">
        <f t="shared" si="5"/>
        <v>TATAMOTORS44208</v>
      </c>
      <c r="BI55">
        <v>1</v>
      </c>
      <c r="BK55" t="str">
        <f t="shared" si="1"/>
        <v>TATAMOTORS44208</v>
      </c>
      <c r="BL55">
        <v>1</v>
      </c>
      <c r="BM55">
        <f t="shared" si="2"/>
        <v>1</v>
      </c>
      <c r="BQ55" t="str">
        <f t="shared" si="6"/>
        <v>TATAMOTORS44208</v>
      </c>
      <c r="BR55">
        <v>1</v>
      </c>
      <c r="BS55">
        <f t="shared" si="3"/>
        <v>1</v>
      </c>
    </row>
    <row r="56" spans="1:71" x14ac:dyDescent="0.45">
      <c r="A56">
        <v>1</v>
      </c>
      <c r="B56" s="2">
        <v>44209</v>
      </c>
      <c r="C56" s="2">
        <v>44210</v>
      </c>
      <c r="D56" s="3" t="s">
        <v>27</v>
      </c>
      <c r="E56" t="s">
        <v>47</v>
      </c>
      <c r="F56" t="s">
        <v>319</v>
      </c>
      <c r="G56">
        <v>21000</v>
      </c>
      <c r="H56">
        <v>63000</v>
      </c>
      <c r="I56">
        <v>3</v>
      </c>
      <c r="J56" s="11">
        <v>41.45</v>
      </c>
      <c r="K56" s="5">
        <v>2611350</v>
      </c>
      <c r="L56" s="4">
        <v>40.133333329999999</v>
      </c>
      <c r="M56" s="4">
        <v>-82950.000210000231</v>
      </c>
      <c r="N56" s="6">
        <v>693.86624997164995</v>
      </c>
      <c r="O56" s="6">
        <v>-83643.866459971876</v>
      </c>
      <c r="P56" s="5">
        <v>2528399.9997899998</v>
      </c>
      <c r="Q56" s="5" t="s">
        <v>93</v>
      </c>
      <c r="R56">
        <v>1</v>
      </c>
      <c r="S56">
        <v>0</v>
      </c>
      <c r="T56">
        <v>2</v>
      </c>
      <c r="U56">
        <v>0</v>
      </c>
      <c r="V56">
        <v>900</v>
      </c>
      <c r="W56">
        <v>300</v>
      </c>
      <c r="X56">
        <v>122500</v>
      </c>
      <c r="Y56">
        <v>92500</v>
      </c>
      <c r="Z56" s="7">
        <v>3000000</v>
      </c>
      <c r="AA56">
        <v>2</v>
      </c>
      <c r="AC56" t="s">
        <v>603</v>
      </c>
      <c r="AD56" t="s">
        <v>571</v>
      </c>
      <c r="AE56" s="12">
        <v>44208.527777777781</v>
      </c>
      <c r="AF56">
        <v>448.24779999999998</v>
      </c>
      <c r="AG56" s="12">
        <v>44209.395833333336</v>
      </c>
      <c r="AH56">
        <v>440.70890000000003</v>
      </c>
      <c r="AI56" s="13">
        <v>-1.6799999999999999E-2</v>
      </c>
      <c r="AJ56">
        <v>-35184.660000000003</v>
      </c>
      <c r="AK56" s="13">
        <v>-1.6799999999999999E-2</v>
      </c>
      <c r="AL56">
        <v>4667.0820000000003</v>
      </c>
      <c r="AM56">
        <v>2092009.25</v>
      </c>
      <c r="AN56">
        <v>525223.17000000004</v>
      </c>
      <c r="AO56">
        <v>42</v>
      </c>
      <c r="AP56">
        <v>-837.73</v>
      </c>
      <c r="AQ56" s="13">
        <v>-1.6799999999999999E-2</v>
      </c>
      <c r="AR56" s="13">
        <v>1.0500000000000001E-2</v>
      </c>
      <c r="AS56" t="s">
        <v>572</v>
      </c>
      <c r="AU56" s="2">
        <v>44209</v>
      </c>
      <c r="AV56" t="s">
        <v>47</v>
      </c>
      <c r="AW56" s="11">
        <v>41.45</v>
      </c>
      <c r="AX56" s="4">
        <v>40.133333329999999</v>
      </c>
      <c r="AZ56" s="2">
        <f t="shared" si="0"/>
        <v>44208</v>
      </c>
      <c r="BA56" t="s">
        <v>68</v>
      </c>
      <c r="BB56">
        <v>448.24779999999998</v>
      </c>
      <c r="BC56">
        <v>440.70890000000003</v>
      </c>
      <c r="BE56" t="str">
        <f t="shared" si="4"/>
        <v>CHOLAFIN44208</v>
      </c>
      <c r="BF56">
        <v>1</v>
      </c>
      <c r="BH56" t="str">
        <f t="shared" si="5"/>
        <v>BHEL44209</v>
      </c>
      <c r="BI56">
        <v>1</v>
      </c>
      <c r="BK56" t="str">
        <f t="shared" si="1"/>
        <v>BHEL44209</v>
      </c>
      <c r="BL56">
        <v>1</v>
      </c>
      <c r="BM56">
        <f t="shared" si="2"/>
        <v>1</v>
      </c>
      <c r="BQ56" t="str">
        <f t="shared" si="6"/>
        <v>CHOLAFIN44208</v>
      </c>
      <c r="BR56">
        <v>1</v>
      </c>
      <c r="BS56">
        <f t="shared" si="3"/>
        <v>1</v>
      </c>
    </row>
    <row r="57" spans="1:71" x14ac:dyDescent="0.45">
      <c r="A57">
        <v>2</v>
      </c>
      <c r="B57" s="2">
        <v>44209</v>
      </c>
      <c r="C57" s="2">
        <v>44210</v>
      </c>
      <c r="D57" s="3" t="s">
        <v>27</v>
      </c>
      <c r="E57" t="s">
        <v>90</v>
      </c>
      <c r="F57" t="s">
        <v>299</v>
      </c>
      <c r="G57">
        <v>3300</v>
      </c>
      <c r="H57">
        <v>6600</v>
      </c>
      <c r="I57">
        <v>2</v>
      </c>
      <c r="J57" s="11">
        <v>287.89999999999998</v>
      </c>
      <c r="K57" s="5">
        <v>1900139.9999999998</v>
      </c>
      <c r="L57" s="4">
        <v>283</v>
      </c>
      <c r="M57" s="4">
        <v>-32339.999999999851</v>
      </c>
      <c r="N57" s="6">
        <v>508.67189999999999</v>
      </c>
      <c r="O57" s="6">
        <v>-32848.671899999848</v>
      </c>
      <c r="P57" s="5">
        <v>1867800</v>
      </c>
      <c r="Q57" s="5" t="s">
        <v>93</v>
      </c>
      <c r="R57">
        <v>1</v>
      </c>
      <c r="S57">
        <v>0</v>
      </c>
      <c r="T57">
        <v>1</v>
      </c>
      <c r="U57">
        <v>0</v>
      </c>
      <c r="V57">
        <v>900</v>
      </c>
      <c r="W57">
        <v>300</v>
      </c>
      <c r="X57">
        <v>122500</v>
      </c>
      <c r="Y57">
        <v>92500</v>
      </c>
      <c r="Z57" s="7">
        <v>3000000</v>
      </c>
      <c r="AA57">
        <v>2</v>
      </c>
      <c r="AC57" t="s">
        <v>612</v>
      </c>
      <c r="AD57" t="s">
        <v>571</v>
      </c>
      <c r="AE57" s="12">
        <v>44209.517361111109</v>
      </c>
      <c r="AF57">
        <v>827.93349999999998</v>
      </c>
      <c r="AG57" s="12">
        <v>44210.392361111109</v>
      </c>
      <c r="AH57">
        <v>836.89940000000001</v>
      </c>
      <c r="AI57" s="13">
        <v>1.0800000000000001E-2</v>
      </c>
      <c r="AJ57">
        <v>22796.06</v>
      </c>
      <c r="AK57" s="13">
        <v>1.0800000000000001E-2</v>
      </c>
      <c r="AL57">
        <v>2542.529</v>
      </c>
      <c r="AM57">
        <v>2105044.75</v>
      </c>
      <c r="AN57">
        <v>548019.23</v>
      </c>
      <c r="AO57">
        <v>43</v>
      </c>
      <c r="AP57">
        <v>530.14</v>
      </c>
      <c r="AQ57" s="13">
        <v>-7.1999999999999998E-3</v>
      </c>
      <c r="AR57" s="13">
        <v>1.38E-2</v>
      </c>
      <c r="AS57" t="s">
        <v>572</v>
      </c>
      <c r="AU57" s="2">
        <v>44209</v>
      </c>
      <c r="AV57" t="s">
        <v>90</v>
      </c>
      <c r="AW57" s="11">
        <v>287.89999999999998</v>
      </c>
      <c r="AX57" s="4">
        <v>283</v>
      </c>
      <c r="AZ57" s="2">
        <f t="shared" si="0"/>
        <v>44209</v>
      </c>
      <c r="BA57" t="s">
        <v>139</v>
      </c>
      <c r="BB57">
        <v>827.93349999999998</v>
      </c>
      <c r="BC57">
        <v>836.89940000000001</v>
      </c>
      <c r="BE57" t="str">
        <f t="shared" si="4"/>
        <v>M_M44209</v>
      </c>
      <c r="BF57">
        <v>1</v>
      </c>
      <c r="BH57" t="str">
        <f t="shared" si="5"/>
        <v>DLF44209</v>
      </c>
      <c r="BI57">
        <v>1</v>
      </c>
      <c r="BK57" t="str">
        <f t="shared" si="1"/>
        <v>DLF44209</v>
      </c>
      <c r="BL57">
        <v>1</v>
      </c>
      <c r="BM57">
        <f t="shared" si="2"/>
        <v>1</v>
      </c>
      <c r="BQ57" t="str">
        <f t="shared" si="6"/>
        <v>M_M44209</v>
      </c>
      <c r="BR57">
        <v>1</v>
      </c>
      <c r="BS57">
        <f t="shared" si="3"/>
        <v>1</v>
      </c>
    </row>
    <row r="58" spans="1:71" x14ac:dyDescent="0.45">
      <c r="A58">
        <v>3</v>
      </c>
      <c r="B58" s="2">
        <v>44209</v>
      </c>
      <c r="C58" s="2">
        <v>44210</v>
      </c>
      <c r="D58" s="3" t="s">
        <v>27</v>
      </c>
      <c r="E58" t="s">
        <v>108</v>
      </c>
      <c r="F58" t="s">
        <v>250</v>
      </c>
      <c r="G58">
        <v>6500</v>
      </c>
      <c r="H58">
        <v>19500</v>
      </c>
      <c r="I58">
        <v>3</v>
      </c>
      <c r="J58" s="11">
        <v>102.25</v>
      </c>
      <c r="K58" s="5">
        <v>1993875</v>
      </c>
      <c r="L58" s="4">
        <v>101.78333333</v>
      </c>
      <c r="M58" s="4">
        <v>-9100.0000649999038</v>
      </c>
      <c r="N58" s="6">
        <v>537.11774999122508</v>
      </c>
      <c r="O58" s="6">
        <v>-9637.1178149911284</v>
      </c>
      <c r="P58" s="5">
        <v>1984774.9999350002</v>
      </c>
      <c r="Q58" s="5" t="s">
        <v>93</v>
      </c>
      <c r="R58">
        <v>1</v>
      </c>
      <c r="S58">
        <v>0</v>
      </c>
      <c r="T58">
        <v>2</v>
      </c>
      <c r="U58">
        <v>0</v>
      </c>
      <c r="V58">
        <v>900</v>
      </c>
      <c r="W58">
        <v>300</v>
      </c>
      <c r="X58">
        <v>122500</v>
      </c>
      <c r="Y58">
        <v>92500</v>
      </c>
      <c r="Z58" s="7">
        <v>3000000</v>
      </c>
      <c r="AA58">
        <v>2</v>
      </c>
      <c r="AC58" t="s">
        <v>610</v>
      </c>
      <c r="AD58" t="s">
        <v>571</v>
      </c>
      <c r="AE58" s="12">
        <v>44209.517361111109</v>
      </c>
      <c r="AF58">
        <v>41.448410000000003</v>
      </c>
      <c r="AG58" s="12">
        <v>44210.395833333336</v>
      </c>
      <c r="AH58">
        <v>40.009950000000003</v>
      </c>
      <c r="AI58" s="13">
        <v>-3.4700000000000002E-2</v>
      </c>
      <c r="AJ58">
        <v>-73055.210000000006</v>
      </c>
      <c r="AK58" s="13">
        <v>-3.4700000000000002E-2</v>
      </c>
      <c r="AL58">
        <v>50787.1</v>
      </c>
      <c r="AM58">
        <v>2105044.75</v>
      </c>
      <c r="AN58">
        <v>474964.02</v>
      </c>
      <c r="AO58">
        <v>44</v>
      </c>
      <c r="AP58">
        <v>-1660.35</v>
      </c>
      <c r="AQ58" s="13">
        <v>-3.7400000000000003E-2</v>
      </c>
      <c r="AR58" s="13">
        <v>1.1999999999999999E-3</v>
      </c>
      <c r="AS58" t="s">
        <v>572</v>
      </c>
      <c r="AU58" s="2">
        <v>44209</v>
      </c>
      <c r="AV58" t="s">
        <v>108</v>
      </c>
      <c r="AW58" s="11">
        <v>102.25</v>
      </c>
      <c r="AX58" s="4">
        <v>101.78333333</v>
      </c>
      <c r="AZ58" s="2">
        <f t="shared" si="0"/>
        <v>44209</v>
      </c>
      <c r="BA58" t="s">
        <v>47</v>
      </c>
      <c r="BB58">
        <v>41.448410000000003</v>
      </c>
      <c r="BC58">
        <v>40.009950000000003</v>
      </c>
      <c r="BE58" t="str">
        <f t="shared" si="4"/>
        <v>BHEL44209</v>
      </c>
      <c r="BF58">
        <v>1</v>
      </c>
      <c r="BH58" t="str">
        <f t="shared" si="5"/>
        <v>IOC44209</v>
      </c>
      <c r="BI58">
        <v>1</v>
      </c>
      <c r="BK58" t="str">
        <f t="shared" si="1"/>
        <v>IOC44209</v>
      </c>
      <c r="BL58">
        <v>1</v>
      </c>
      <c r="BM58">
        <f t="shared" si="2"/>
        <v>1</v>
      </c>
      <c r="BQ58" t="str">
        <f t="shared" si="6"/>
        <v>BHEL44209</v>
      </c>
      <c r="BR58">
        <v>1</v>
      </c>
      <c r="BS58">
        <f t="shared" si="3"/>
        <v>1</v>
      </c>
    </row>
    <row r="59" spans="1:71" x14ac:dyDescent="0.45">
      <c r="A59">
        <v>4</v>
      </c>
      <c r="B59" s="2">
        <v>44209</v>
      </c>
      <c r="C59" s="2">
        <v>44210</v>
      </c>
      <c r="D59" s="3" t="s">
        <v>27</v>
      </c>
      <c r="E59" t="s">
        <v>139</v>
      </c>
      <c r="F59" t="s">
        <v>305</v>
      </c>
      <c r="G59">
        <v>1400</v>
      </c>
      <c r="H59">
        <v>2800</v>
      </c>
      <c r="I59">
        <v>2</v>
      </c>
      <c r="J59" s="11">
        <v>827.5</v>
      </c>
      <c r="K59" s="5">
        <v>2317000</v>
      </c>
      <c r="L59" s="4">
        <v>837.3</v>
      </c>
      <c r="M59" s="4">
        <v>27439.999999999873</v>
      </c>
      <c r="N59" s="6">
        <v>629.2944</v>
      </c>
      <c r="O59" s="6">
        <v>26810.705599999874</v>
      </c>
      <c r="P59" s="5">
        <v>2344440</v>
      </c>
      <c r="Q59" s="5" t="s">
        <v>93</v>
      </c>
      <c r="R59">
        <v>1</v>
      </c>
      <c r="S59">
        <v>0</v>
      </c>
      <c r="T59">
        <v>1</v>
      </c>
      <c r="U59">
        <v>0</v>
      </c>
      <c r="V59">
        <v>900</v>
      </c>
      <c r="W59">
        <v>300</v>
      </c>
      <c r="X59">
        <v>122500</v>
      </c>
      <c r="Y59">
        <v>92500</v>
      </c>
      <c r="Z59" s="7">
        <v>3000000</v>
      </c>
      <c r="AA59">
        <v>2</v>
      </c>
      <c r="AC59" t="s">
        <v>604</v>
      </c>
      <c r="AD59" t="s">
        <v>571</v>
      </c>
      <c r="AE59" s="12">
        <v>44209.517361111109</v>
      </c>
      <c r="AF59">
        <v>288.05059999999997</v>
      </c>
      <c r="AG59" s="12">
        <v>44210.395833333336</v>
      </c>
      <c r="AH59">
        <v>280.6191</v>
      </c>
      <c r="AI59" s="13">
        <v>-2.58E-2</v>
      </c>
      <c r="AJ59">
        <v>-54308.65</v>
      </c>
      <c r="AK59" s="13">
        <v>-2.58E-2</v>
      </c>
      <c r="AL59">
        <v>7307.8990000000003</v>
      </c>
      <c r="AM59">
        <v>2105044.5</v>
      </c>
      <c r="AN59">
        <v>420655.37</v>
      </c>
      <c r="AO59">
        <v>44</v>
      </c>
      <c r="AP59">
        <v>-1234.29</v>
      </c>
      <c r="AQ59" s="13">
        <v>-4.7699999999999999E-2</v>
      </c>
      <c r="AR59" s="13">
        <v>6.4000000000000003E-3</v>
      </c>
      <c r="AS59" t="s">
        <v>572</v>
      </c>
      <c r="AU59" s="2">
        <v>44209</v>
      </c>
      <c r="AV59" t="s">
        <v>139</v>
      </c>
      <c r="AW59" s="11">
        <v>827.5</v>
      </c>
      <c r="AX59" s="4">
        <v>837.3</v>
      </c>
      <c r="AZ59" s="2">
        <f t="shared" si="0"/>
        <v>44209</v>
      </c>
      <c r="BA59" t="s">
        <v>90</v>
      </c>
      <c r="BB59">
        <v>288.05059999999997</v>
      </c>
      <c r="BC59">
        <v>280.6191</v>
      </c>
      <c r="BE59" t="str">
        <f t="shared" si="4"/>
        <v>DLF44209</v>
      </c>
      <c r="BF59">
        <v>1</v>
      </c>
      <c r="BH59" t="str">
        <f t="shared" si="5"/>
        <v>M_M44209</v>
      </c>
      <c r="BI59">
        <v>1</v>
      </c>
      <c r="BK59" t="str">
        <f t="shared" si="1"/>
        <v>M_M44209</v>
      </c>
      <c r="BL59">
        <v>1</v>
      </c>
      <c r="BM59">
        <f t="shared" si="2"/>
        <v>1</v>
      </c>
      <c r="BQ59" t="str">
        <f t="shared" si="6"/>
        <v>DLF44209</v>
      </c>
      <c r="BR59">
        <v>1</v>
      </c>
      <c r="BS59">
        <f t="shared" si="3"/>
        <v>1</v>
      </c>
    </row>
    <row r="60" spans="1:71" x14ac:dyDescent="0.45">
      <c r="A60">
        <v>1</v>
      </c>
      <c r="B60" s="2">
        <v>44210</v>
      </c>
      <c r="C60" s="2">
        <v>44211</v>
      </c>
      <c r="D60" s="3" t="s">
        <v>27</v>
      </c>
      <c r="E60" t="s">
        <v>69</v>
      </c>
      <c r="F60" t="s">
        <v>285</v>
      </c>
      <c r="G60">
        <v>7600</v>
      </c>
      <c r="H60">
        <v>15200</v>
      </c>
      <c r="I60">
        <v>2</v>
      </c>
      <c r="J60" s="11">
        <v>139.35</v>
      </c>
      <c r="K60" s="5">
        <v>2118120</v>
      </c>
      <c r="L60" s="4">
        <v>137.55000000000001</v>
      </c>
      <c r="M60" s="4">
        <v>-27359.999999999742</v>
      </c>
      <c r="N60" s="6">
        <v>568.19880000000001</v>
      </c>
      <c r="O60" s="6">
        <v>-27928.19879999974</v>
      </c>
      <c r="P60" s="5">
        <v>2090760.0000000002</v>
      </c>
      <c r="Q60" s="5" t="s">
        <v>93</v>
      </c>
      <c r="R60">
        <v>1</v>
      </c>
      <c r="S60">
        <v>0</v>
      </c>
      <c r="T60">
        <v>1</v>
      </c>
      <c r="U60">
        <v>0</v>
      </c>
      <c r="V60">
        <v>900</v>
      </c>
      <c r="W60">
        <v>300</v>
      </c>
      <c r="X60">
        <v>122500</v>
      </c>
      <c r="Y60">
        <v>92500</v>
      </c>
      <c r="Z60" s="7">
        <v>3000000</v>
      </c>
      <c r="AA60">
        <v>2</v>
      </c>
      <c r="AC60" t="s">
        <v>611</v>
      </c>
      <c r="AD60" t="s">
        <v>571</v>
      </c>
      <c r="AE60" s="12">
        <v>44209.520833333336</v>
      </c>
      <c r="AF60">
        <v>102.2011</v>
      </c>
      <c r="AG60" s="12">
        <v>44210.395833333336</v>
      </c>
      <c r="AH60">
        <v>101.64830000000001</v>
      </c>
      <c r="AI60" s="13">
        <v>-5.4000000000000003E-3</v>
      </c>
      <c r="AJ60">
        <v>-11362.55</v>
      </c>
      <c r="AK60" s="13">
        <v>-5.4000000000000003E-3</v>
      </c>
      <c r="AL60">
        <v>20554.54</v>
      </c>
      <c r="AM60">
        <v>2100696.5</v>
      </c>
      <c r="AN60">
        <v>409292.82</v>
      </c>
      <c r="AO60">
        <v>43</v>
      </c>
      <c r="AP60">
        <v>-264.25</v>
      </c>
      <c r="AQ60" s="13">
        <v>-2.1999999999999999E-2</v>
      </c>
      <c r="AR60" s="13">
        <v>9.7999999999999997E-3</v>
      </c>
      <c r="AS60" t="s">
        <v>572</v>
      </c>
      <c r="AU60" s="2">
        <v>44210</v>
      </c>
      <c r="AV60" t="s">
        <v>69</v>
      </c>
      <c r="AW60" s="11">
        <v>139.35</v>
      </c>
      <c r="AX60" s="4">
        <v>137.55000000000001</v>
      </c>
      <c r="AZ60" s="2">
        <f t="shared" si="0"/>
        <v>44209</v>
      </c>
      <c r="BA60" t="s">
        <v>108</v>
      </c>
      <c r="BB60">
        <v>102.2011</v>
      </c>
      <c r="BC60">
        <v>101.64830000000001</v>
      </c>
      <c r="BE60" t="str">
        <f t="shared" si="4"/>
        <v>IOC44209</v>
      </c>
      <c r="BF60">
        <v>1</v>
      </c>
      <c r="BH60" t="str">
        <f t="shared" si="5"/>
        <v>BEL44210</v>
      </c>
      <c r="BI60">
        <v>1</v>
      </c>
      <c r="BK60" t="str">
        <f t="shared" si="1"/>
        <v>BEL44210</v>
      </c>
      <c r="BL60">
        <v>1</v>
      </c>
      <c r="BM60">
        <f t="shared" si="2"/>
        <v>1</v>
      </c>
      <c r="BQ60" t="str">
        <f t="shared" si="6"/>
        <v>IOC44209</v>
      </c>
      <c r="BR60">
        <v>1</v>
      </c>
      <c r="BS60">
        <f t="shared" si="3"/>
        <v>1</v>
      </c>
    </row>
    <row r="61" spans="1:71" x14ac:dyDescent="0.45">
      <c r="A61">
        <v>2</v>
      </c>
      <c r="B61" s="2">
        <v>44210</v>
      </c>
      <c r="C61" s="2">
        <v>44211</v>
      </c>
      <c r="D61" s="3" t="s">
        <v>27</v>
      </c>
      <c r="E61" t="s">
        <v>101</v>
      </c>
      <c r="F61" t="s">
        <v>279</v>
      </c>
      <c r="G61">
        <v>1300</v>
      </c>
      <c r="H61">
        <v>3900</v>
      </c>
      <c r="I61">
        <v>3</v>
      </c>
      <c r="J61" s="11">
        <v>515.35</v>
      </c>
      <c r="K61" s="5">
        <v>2009865</v>
      </c>
      <c r="L61" s="4">
        <v>521.45000000000005</v>
      </c>
      <c r="M61" s="4">
        <v>23790.000000000087</v>
      </c>
      <c r="N61" s="6">
        <v>545.87520000000006</v>
      </c>
      <c r="O61" s="6">
        <v>23244.124800000089</v>
      </c>
      <c r="P61" s="5">
        <v>2033655.0000000002</v>
      </c>
      <c r="Q61" s="5" t="s">
        <v>93</v>
      </c>
      <c r="R61">
        <v>1</v>
      </c>
      <c r="S61">
        <v>0</v>
      </c>
      <c r="T61">
        <v>1</v>
      </c>
      <c r="U61">
        <v>0</v>
      </c>
      <c r="V61">
        <v>900</v>
      </c>
      <c r="W61">
        <v>300</v>
      </c>
      <c r="X61">
        <v>122500</v>
      </c>
      <c r="Y61">
        <v>92500</v>
      </c>
      <c r="Z61" s="7">
        <v>3000000</v>
      </c>
      <c r="AA61">
        <v>2</v>
      </c>
      <c r="AC61" t="s">
        <v>580</v>
      </c>
      <c r="AD61" t="s">
        <v>571</v>
      </c>
      <c r="AE61" s="12">
        <v>44210.517361111109</v>
      </c>
      <c r="AF61">
        <v>139.41550000000001</v>
      </c>
      <c r="AG61" s="12">
        <v>44211.392361111109</v>
      </c>
      <c r="AH61">
        <v>137.49260000000001</v>
      </c>
      <c r="AI61" s="13">
        <v>-1.38E-2</v>
      </c>
      <c r="AJ61">
        <v>-28714.2</v>
      </c>
      <c r="AK61" s="13">
        <v>-1.38E-2</v>
      </c>
      <c r="AL61">
        <v>14932.76</v>
      </c>
      <c r="AM61">
        <v>2081858.63</v>
      </c>
      <c r="AN61">
        <v>380578.61</v>
      </c>
      <c r="AO61">
        <v>44</v>
      </c>
      <c r="AP61">
        <v>-652.6</v>
      </c>
      <c r="AQ61" s="13">
        <v>-1.8800000000000001E-2</v>
      </c>
      <c r="AR61" s="13">
        <v>1.4200000000000001E-2</v>
      </c>
      <c r="AS61" t="s">
        <v>572</v>
      </c>
      <c r="AU61" s="2">
        <v>44210</v>
      </c>
      <c r="AV61" t="s">
        <v>101</v>
      </c>
      <c r="AW61" s="11">
        <v>515.35</v>
      </c>
      <c r="AX61" s="4">
        <v>521.45000000000005</v>
      </c>
      <c r="AZ61" s="2">
        <f t="shared" si="0"/>
        <v>44210</v>
      </c>
      <c r="BA61" t="s">
        <v>69</v>
      </c>
      <c r="BB61">
        <v>139.41550000000001</v>
      </c>
      <c r="BC61">
        <v>137.49260000000001</v>
      </c>
      <c r="BE61" t="str">
        <f t="shared" si="4"/>
        <v>BEL44210</v>
      </c>
      <c r="BF61">
        <v>1</v>
      </c>
      <c r="BH61" t="str">
        <f t="shared" si="5"/>
        <v>UPL44210</v>
      </c>
      <c r="BI61">
        <v>1</v>
      </c>
      <c r="BK61" t="str">
        <f t="shared" si="1"/>
        <v>UPL44210</v>
      </c>
      <c r="BL61">
        <v>1</v>
      </c>
      <c r="BM61">
        <f t="shared" si="2"/>
        <v>1</v>
      </c>
      <c r="BQ61" t="str">
        <f t="shared" si="6"/>
        <v>BEL44210</v>
      </c>
      <c r="BR61">
        <v>1</v>
      </c>
      <c r="BS61">
        <f t="shared" si="3"/>
        <v>1</v>
      </c>
    </row>
    <row r="62" spans="1:71" x14ac:dyDescent="0.45">
      <c r="A62">
        <v>1</v>
      </c>
      <c r="B62" s="2">
        <v>44211</v>
      </c>
      <c r="C62" s="2">
        <v>44214</v>
      </c>
      <c r="D62" s="3" t="s">
        <v>27</v>
      </c>
      <c r="E62" t="s">
        <v>56</v>
      </c>
      <c r="F62" t="s">
        <v>212</v>
      </c>
      <c r="G62">
        <v>70000</v>
      </c>
      <c r="H62">
        <v>140000</v>
      </c>
      <c r="I62">
        <v>2</v>
      </c>
      <c r="J62" s="11">
        <v>13.2</v>
      </c>
      <c r="K62" s="5">
        <v>1848000</v>
      </c>
      <c r="L62" s="4">
        <v>13.5</v>
      </c>
      <c r="M62" s="4">
        <v>42000.000000000102</v>
      </c>
      <c r="N62" s="6">
        <v>504.63</v>
      </c>
      <c r="O62" s="6">
        <v>41495.370000000104</v>
      </c>
      <c r="P62" s="5">
        <v>1890000</v>
      </c>
      <c r="Q62" s="5" t="s">
        <v>93</v>
      </c>
      <c r="R62">
        <v>1</v>
      </c>
      <c r="S62">
        <v>0</v>
      </c>
      <c r="T62">
        <v>1</v>
      </c>
      <c r="U62">
        <v>0</v>
      </c>
      <c r="V62">
        <v>900</v>
      </c>
      <c r="W62">
        <v>300</v>
      </c>
      <c r="X62">
        <v>122500</v>
      </c>
      <c r="Y62">
        <v>92500</v>
      </c>
      <c r="Z62" s="7">
        <v>3000000</v>
      </c>
      <c r="AA62">
        <v>2</v>
      </c>
      <c r="AC62" t="s">
        <v>599</v>
      </c>
      <c r="AD62" t="s">
        <v>571</v>
      </c>
      <c r="AE62" s="12">
        <v>44210.517361111109</v>
      </c>
      <c r="AF62">
        <v>515.60760000000005</v>
      </c>
      <c r="AG62" s="12">
        <v>44211.392361111109</v>
      </c>
      <c r="AH62">
        <v>521.38919999999996</v>
      </c>
      <c r="AI62" s="13">
        <v>1.12E-2</v>
      </c>
      <c r="AJ62">
        <v>23344.25</v>
      </c>
      <c r="AK62" s="13">
        <v>1.12E-2</v>
      </c>
      <c r="AL62">
        <v>4037.68</v>
      </c>
      <c r="AM62">
        <v>2081858.63</v>
      </c>
      <c r="AN62">
        <v>403922.86</v>
      </c>
      <c r="AO62">
        <v>44</v>
      </c>
      <c r="AP62">
        <v>530.54999999999995</v>
      </c>
      <c r="AQ62" s="13">
        <v>-1.47E-2</v>
      </c>
      <c r="AR62" s="13">
        <v>1.8700000000000001E-2</v>
      </c>
      <c r="AS62" t="s">
        <v>572</v>
      </c>
      <c r="AU62" s="2">
        <v>44211</v>
      </c>
      <c r="AV62" t="s">
        <v>56</v>
      </c>
      <c r="AW62" s="11">
        <v>13.2</v>
      </c>
      <c r="AX62" s="4">
        <v>13.5</v>
      </c>
      <c r="AZ62" s="2">
        <f t="shared" si="0"/>
        <v>44210</v>
      </c>
      <c r="BA62" t="s">
        <v>101</v>
      </c>
      <c r="BB62">
        <v>515.60760000000005</v>
      </c>
      <c r="BC62">
        <v>521.38919999999996</v>
      </c>
      <c r="BE62" t="str">
        <f t="shared" si="4"/>
        <v>UPL44210</v>
      </c>
      <c r="BF62">
        <v>1</v>
      </c>
      <c r="BH62" t="str">
        <f t="shared" si="5"/>
        <v>IDEA44211</v>
      </c>
      <c r="BI62">
        <v>1</v>
      </c>
      <c r="BK62" t="str">
        <f t="shared" si="1"/>
        <v>IDEA44211</v>
      </c>
      <c r="BL62">
        <v>1</v>
      </c>
      <c r="BM62">
        <f t="shared" si="2"/>
        <v>1</v>
      </c>
      <c r="BQ62" t="str">
        <f t="shared" si="6"/>
        <v>UPL44210</v>
      </c>
      <c r="BR62">
        <v>1</v>
      </c>
      <c r="BS62">
        <f t="shared" si="3"/>
        <v>1</v>
      </c>
    </row>
    <row r="63" spans="1:71" x14ac:dyDescent="0.45">
      <c r="A63">
        <v>2</v>
      </c>
      <c r="B63" s="2">
        <v>44211</v>
      </c>
      <c r="C63" s="2">
        <v>44214</v>
      </c>
      <c r="D63" s="3" t="s">
        <v>27</v>
      </c>
      <c r="E63" t="s">
        <v>81</v>
      </c>
      <c r="F63" t="s">
        <v>226</v>
      </c>
      <c r="G63">
        <v>19000</v>
      </c>
      <c r="H63">
        <v>38000</v>
      </c>
      <c r="I63">
        <v>2</v>
      </c>
      <c r="J63" s="11">
        <v>48</v>
      </c>
      <c r="K63" s="5">
        <v>1824000</v>
      </c>
      <c r="L63" s="4">
        <v>47.625</v>
      </c>
      <c r="M63" s="4">
        <v>-14250</v>
      </c>
      <c r="N63" s="6">
        <v>490.55625000000003</v>
      </c>
      <c r="O63" s="6">
        <v>-14740.55625</v>
      </c>
      <c r="P63" s="5">
        <v>1809750</v>
      </c>
      <c r="Q63" s="5" t="s">
        <v>93</v>
      </c>
      <c r="R63">
        <v>1</v>
      </c>
      <c r="S63">
        <v>0</v>
      </c>
      <c r="T63">
        <v>2</v>
      </c>
      <c r="U63">
        <v>0</v>
      </c>
      <c r="V63">
        <v>900</v>
      </c>
      <c r="W63">
        <v>300</v>
      </c>
      <c r="X63">
        <v>122500</v>
      </c>
      <c r="Y63">
        <v>92500</v>
      </c>
      <c r="Z63" s="7">
        <v>3000000</v>
      </c>
      <c r="AA63">
        <v>2</v>
      </c>
      <c r="AC63" t="s">
        <v>697</v>
      </c>
      <c r="AD63" t="s">
        <v>571</v>
      </c>
      <c r="AE63" s="12">
        <v>44211.517361111109</v>
      </c>
      <c r="AF63">
        <v>71.992999999999995</v>
      </c>
      <c r="AG63" s="12">
        <v>44214.392361111109</v>
      </c>
      <c r="AH63">
        <v>69.115430000000003</v>
      </c>
      <c r="AI63" s="13">
        <v>-0.04</v>
      </c>
      <c r="AJ63">
        <v>-83170.100000000006</v>
      </c>
      <c r="AK63" s="13">
        <v>-0.04</v>
      </c>
      <c r="AL63">
        <v>28902.59</v>
      </c>
      <c r="AM63">
        <v>2080784.5</v>
      </c>
      <c r="AN63">
        <v>320752.76</v>
      </c>
      <c r="AO63">
        <v>44</v>
      </c>
      <c r="AP63">
        <v>-1890.23</v>
      </c>
      <c r="AQ63" s="13">
        <v>-4.02E-2</v>
      </c>
      <c r="AR63" s="13">
        <v>5.7000000000000002E-3</v>
      </c>
      <c r="AS63" t="s">
        <v>572</v>
      </c>
      <c r="AU63" s="2">
        <v>44211</v>
      </c>
      <c r="AV63" t="s">
        <v>81</v>
      </c>
      <c r="AW63" s="11">
        <v>48</v>
      </c>
      <c r="AX63" s="4">
        <v>47.625</v>
      </c>
      <c r="AZ63" s="2">
        <f t="shared" si="0"/>
        <v>44211</v>
      </c>
      <c r="BA63" t="s">
        <v>72</v>
      </c>
      <c r="BB63">
        <v>71.992999999999995</v>
      </c>
      <c r="BC63">
        <v>69.115430000000003</v>
      </c>
      <c r="BE63" t="str">
        <f t="shared" si="4"/>
        <v>SAIL44211</v>
      </c>
      <c r="BF63">
        <v>1</v>
      </c>
      <c r="BH63" t="str">
        <f t="shared" si="5"/>
        <v>IDFCFIRSTB44211</v>
      </c>
      <c r="BI63">
        <v>1</v>
      </c>
      <c r="BK63" t="str">
        <f t="shared" si="1"/>
        <v>IDFCFIRSTB44211</v>
      </c>
      <c r="BL63">
        <v>1</v>
      </c>
      <c r="BM63">
        <f t="shared" si="2"/>
        <v>1</v>
      </c>
      <c r="BQ63" t="str">
        <f t="shared" si="6"/>
        <v>SAIL44211</v>
      </c>
      <c r="BR63">
        <v>1</v>
      </c>
      <c r="BS63">
        <f t="shared" si="3"/>
        <v>1</v>
      </c>
    </row>
    <row r="64" spans="1:71" x14ac:dyDescent="0.45">
      <c r="A64">
        <v>3</v>
      </c>
      <c r="B64" s="2">
        <v>44211</v>
      </c>
      <c r="C64" s="2">
        <v>44214</v>
      </c>
      <c r="D64" s="3" t="s">
        <v>27</v>
      </c>
      <c r="E64" t="s">
        <v>72</v>
      </c>
      <c r="F64" t="s">
        <v>220</v>
      </c>
      <c r="G64">
        <v>19000</v>
      </c>
      <c r="H64">
        <v>38000</v>
      </c>
      <c r="I64">
        <v>2</v>
      </c>
      <c r="J64" s="11">
        <v>71.95</v>
      </c>
      <c r="K64" s="5">
        <v>2734100</v>
      </c>
      <c r="L64" s="4">
        <v>69.150000000000006</v>
      </c>
      <c r="M64" s="4">
        <v>-106399.9999999999</v>
      </c>
      <c r="N64" s="6">
        <v>723.84299999999996</v>
      </c>
      <c r="O64" s="6">
        <v>-107123.84299999989</v>
      </c>
      <c r="P64" s="5">
        <v>2627700</v>
      </c>
      <c r="Q64" s="5" t="s">
        <v>93</v>
      </c>
      <c r="R64">
        <v>1</v>
      </c>
      <c r="S64">
        <v>0</v>
      </c>
      <c r="T64">
        <v>1</v>
      </c>
      <c r="U64">
        <v>0</v>
      </c>
      <c r="V64">
        <v>900</v>
      </c>
      <c r="W64">
        <v>300</v>
      </c>
      <c r="X64">
        <v>122500</v>
      </c>
      <c r="Y64">
        <v>92500</v>
      </c>
      <c r="Z64" s="7">
        <v>3000000</v>
      </c>
      <c r="AA64">
        <v>2</v>
      </c>
      <c r="AC64" t="s">
        <v>614</v>
      </c>
      <c r="AD64" t="s">
        <v>571</v>
      </c>
      <c r="AE64" s="12">
        <v>44211.517361111109</v>
      </c>
      <c r="AF64">
        <v>13.19406</v>
      </c>
      <c r="AG64" s="12">
        <v>44214.395833333336</v>
      </c>
      <c r="AH64">
        <v>13.43655</v>
      </c>
      <c r="AI64" s="13">
        <v>1.84E-2</v>
      </c>
      <c r="AJ64">
        <v>38242.18</v>
      </c>
      <c r="AK64" s="13">
        <v>1.84E-2</v>
      </c>
      <c r="AL64">
        <v>157706.20000000001</v>
      </c>
      <c r="AM64">
        <v>2080784.5</v>
      </c>
      <c r="AN64">
        <v>358994.94</v>
      </c>
      <c r="AO64">
        <v>45</v>
      </c>
      <c r="AP64">
        <v>849.83</v>
      </c>
      <c r="AQ64" s="13">
        <v>-2.23E-2</v>
      </c>
      <c r="AR64" s="13">
        <v>5.3499999999999999E-2</v>
      </c>
      <c r="AS64" t="s">
        <v>572</v>
      </c>
      <c r="AU64" s="2">
        <v>44211</v>
      </c>
      <c r="AV64" t="s">
        <v>72</v>
      </c>
      <c r="AW64" s="11">
        <v>71.95</v>
      </c>
      <c r="AX64" s="4">
        <v>69.150000000000006</v>
      </c>
      <c r="AZ64" s="2">
        <f t="shared" si="0"/>
        <v>44211</v>
      </c>
      <c r="BA64" t="s">
        <v>56</v>
      </c>
      <c r="BB64">
        <v>13.19406</v>
      </c>
      <c r="BC64">
        <v>13.43655</v>
      </c>
      <c r="BE64" t="str">
        <f t="shared" si="4"/>
        <v>IDEA44211</v>
      </c>
      <c r="BF64">
        <v>1</v>
      </c>
      <c r="BH64" t="str">
        <f t="shared" si="5"/>
        <v>SAIL44211</v>
      </c>
      <c r="BI64">
        <v>1</v>
      </c>
      <c r="BK64" t="str">
        <f t="shared" si="1"/>
        <v>SAIL44211</v>
      </c>
      <c r="BL64">
        <v>1</v>
      </c>
      <c r="BM64">
        <f t="shared" si="2"/>
        <v>1</v>
      </c>
      <c r="BQ64" t="str">
        <f t="shared" si="6"/>
        <v>IDEA44211</v>
      </c>
      <c r="BR64">
        <v>1</v>
      </c>
      <c r="BS64">
        <f t="shared" si="3"/>
        <v>1</v>
      </c>
    </row>
    <row r="65" spans="1:71" x14ac:dyDescent="0.45">
      <c r="A65">
        <v>1</v>
      </c>
      <c r="B65" s="2">
        <v>44215</v>
      </c>
      <c r="C65" s="2">
        <v>44216</v>
      </c>
      <c r="D65" s="3" t="s">
        <v>27</v>
      </c>
      <c r="E65" t="s">
        <v>148</v>
      </c>
      <c r="F65" t="s">
        <v>257</v>
      </c>
      <c r="G65">
        <v>125</v>
      </c>
      <c r="H65">
        <v>250</v>
      </c>
      <c r="I65">
        <v>2</v>
      </c>
      <c r="J65" s="11">
        <v>8790.9</v>
      </c>
      <c r="K65" s="5">
        <v>2197725</v>
      </c>
      <c r="L65" s="4">
        <v>8941.6</v>
      </c>
      <c r="M65" s="4">
        <v>37675.000000000182</v>
      </c>
      <c r="N65" s="6">
        <v>598.47187499999995</v>
      </c>
      <c r="O65" s="6">
        <v>37076.528125000179</v>
      </c>
      <c r="P65" s="5">
        <v>2235400</v>
      </c>
      <c r="Q65" s="5" t="s">
        <v>93</v>
      </c>
      <c r="R65">
        <v>1</v>
      </c>
      <c r="S65">
        <v>0</v>
      </c>
      <c r="T65">
        <v>1</v>
      </c>
      <c r="U65">
        <v>0</v>
      </c>
      <c r="V65">
        <v>900</v>
      </c>
      <c r="W65">
        <v>300</v>
      </c>
      <c r="X65">
        <v>122500</v>
      </c>
      <c r="Y65">
        <v>92500</v>
      </c>
      <c r="Z65" s="7">
        <v>3000000</v>
      </c>
      <c r="AA65">
        <v>2</v>
      </c>
      <c r="AC65" t="s">
        <v>606</v>
      </c>
      <c r="AD65" t="s">
        <v>571</v>
      </c>
      <c r="AE65" s="12">
        <v>44211.517361111109</v>
      </c>
      <c r="AF65">
        <v>48.041240000000002</v>
      </c>
      <c r="AG65" s="12">
        <v>44214.395833333336</v>
      </c>
      <c r="AH65">
        <v>47.30265</v>
      </c>
      <c r="AI65" s="13">
        <v>-1.54E-2</v>
      </c>
      <c r="AJ65">
        <v>-31990.15</v>
      </c>
      <c r="AK65" s="13">
        <v>-1.54E-2</v>
      </c>
      <c r="AL65">
        <v>43312.46</v>
      </c>
      <c r="AM65">
        <v>2080784.5</v>
      </c>
      <c r="AN65">
        <v>327004.78000000003</v>
      </c>
      <c r="AO65">
        <v>45</v>
      </c>
      <c r="AP65">
        <v>-710.89</v>
      </c>
      <c r="AQ65" s="13">
        <v>-2.69E-2</v>
      </c>
      <c r="AR65" s="13">
        <v>1.1599999999999999E-2</v>
      </c>
      <c r="AS65" t="s">
        <v>572</v>
      </c>
      <c r="AU65" s="2">
        <v>44215</v>
      </c>
      <c r="AV65" t="s">
        <v>148</v>
      </c>
      <c r="AW65" s="11">
        <v>8790.9</v>
      </c>
      <c r="AX65" s="4">
        <v>8941.6</v>
      </c>
      <c r="AZ65" s="2">
        <f t="shared" si="0"/>
        <v>44211</v>
      </c>
      <c r="BA65" t="s">
        <v>81</v>
      </c>
      <c r="BB65">
        <v>48.041240000000002</v>
      </c>
      <c r="BC65">
        <v>47.30265</v>
      </c>
      <c r="BE65" t="str">
        <f t="shared" si="4"/>
        <v>IDFCFIRSTB44211</v>
      </c>
      <c r="BF65">
        <v>1</v>
      </c>
      <c r="BH65" t="str">
        <f t="shared" si="5"/>
        <v>BAJAJFINSV44215</v>
      </c>
      <c r="BI65">
        <v>1</v>
      </c>
      <c r="BK65" t="str">
        <f t="shared" si="1"/>
        <v>BAJAJFINSV44215</v>
      </c>
      <c r="BL65">
        <v>1</v>
      </c>
      <c r="BM65">
        <f t="shared" si="2"/>
        <v>1</v>
      </c>
      <c r="BQ65" t="str">
        <f t="shared" si="6"/>
        <v>IDFCFIRSTB44211</v>
      </c>
      <c r="BR65">
        <v>1</v>
      </c>
      <c r="BS65">
        <f t="shared" si="3"/>
        <v>1</v>
      </c>
    </row>
    <row r="66" spans="1:71" x14ac:dyDescent="0.45">
      <c r="A66">
        <v>2</v>
      </c>
      <c r="B66" s="2">
        <v>44215</v>
      </c>
      <c r="C66" s="2">
        <v>44216</v>
      </c>
      <c r="D66" s="3" t="s">
        <v>27</v>
      </c>
      <c r="E66" t="s">
        <v>124</v>
      </c>
      <c r="F66" t="s">
        <v>288</v>
      </c>
      <c r="G66">
        <v>5400</v>
      </c>
      <c r="H66">
        <v>16200</v>
      </c>
      <c r="I66">
        <v>3</v>
      </c>
      <c r="J66" s="11">
        <v>139.15</v>
      </c>
      <c r="K66" s="5">
        <v>2254230</v>
      </c>
      <c r="L66" s="4">
        <v>138.66666666999899</v>
      </c>
      <c r="M66" s="4">
        <v>-7829.9999460164709</v>
      </c>
      <c r="N66" s="6">
        <v>607.58505000728769</v>
      </c>
      <c r="O66" s="6">
        <v>-8437.5849960237592</v>
      </c>
      <c r="P66" s="5">
        <v>2246400.0000539836</v>
      </c>
      <c r="Q66" s="5" t="s">
        <v>93</v>
      </c>
      <c r="R66">
        <v>1</v>
      </c>
      <c r="S66">
        <v>0</v>
      </c>
      <c r="T66">
        <v>2</v>
      </c>
      <c r="U66">
        <v>0</v>
      </c>
      <c r="V66">
        <v>900</v>
      </c>
      <c r="W66">
        <v>300</v>
      </c>
      <c r="X66">
        <v>122500</v>
      </c>
      <c r="Y66">
        <v>92500</v>
      </c>
      <c r="Z66" s="7">
        <v>3000000</v>
      </c>
      <c r="AA66">
        <v>2</v>
      </c>
      <c r="AC66" t="s">
        <v>627</v>
      </c>
      <c r="AD66" t="s">
        <v>571</v>
      </c>
      <c r="AE66" s="12">
        <v>44215.517361111109</v>
      </c>
      <c r="AF66">
        <v>8798.2970000000005</v>
      </c>
      <c r="AG66" s="12">
        <v>44216.392361111109</v>
      </c>
      <c r="AH66">
        <v>8943.0450000000001</v>
      </c>
      <c r="AI66" s="13">
        <v>1.6500000000000001E-2</v>
      </c>
      <c r="AJ66">
        <v>33977.730000000003</v>
      </c>
      <c r="AK66" s="13">
        <v>1.6500000000000001E-2</v>
      </c>
      <c r="AL66">
        <v>234.7501</v>
      </c>
      <c r="AM66">
        <v>2065401</v>
      </c>
      <c r="AN66">
        <v>360982.51</v>
      </c>
      <c r="AO66">
        <v>46</v>
      </c>
      <c r="AP66">
        <v>738.65</v>
      </c>
      <c r="AQ66" s="13">
        <v>-3.0000000000000001E-3</v>
      </c>
      <c r="AR66" s="13">
        <v>2.3099999999999999E-2</v>
      </c>
      <c r="AS66" t="s">
        <v>572</v>
      </c>
      <c r="AU66" s="2">
        <v>44215</v>
      </c>
      <c r="AV66" t="s">
        <v>124</v>
      </c>
      <c r="AW66" s="11">
        <v>139.15</v>
      </c>
      <c r="AX66" s="4">
        <v>138.66666666999899</v>
      </c>
      <c r="AZ66" s="2">
        <f t="shared" si="0"/>
        <v>44215</v>
      </c>
      <c r="BA66" t="s">
        <v>148</v>
      </c>
      <c r="BB66">
        <v>8798.2970000000005</v>
      </c>
      <c r="BC66">
        <v>8943.0450000000001</v>
      </c>
      <c r="BE66" t="str">
        <f t="shared" si="4"/>
        <v>BAJAJFINSV44215</v>
      </c>
      <c r="BF66">
        <v>1</v>
      </c>
      <c r="BH66" t="str">
        <f t="shared" si="5"/>
        <v>CANBK44215</v>
      </c>
      <c r="BI66">
        <v>1</v>
      </c>
      <c r="BK66" t="str">
        <f t="shared" si="1"/>
        <v>CANBK44215</v>
      </c>
      <c r="BL66">
        <v>1</v>
      </c>
      <c r="BM66">
        <f t="shared" si="2"/>
        <v>1</v>
      </c>
      <c r="BQ66" t="str">
        <f t="shared" si="6"/>
        <v>BAJAJFINSV44215</v>
      </c>
      <c r="BR66">
        <v>1</v>
      </c>
      <c r="BS66">
        <f t="shared" si="3"/>
        <v>1</v>
      </c>
    </row>
    <row r="67" spans="1:71" x14ac:dyDescent="0.45">
      <c r="A67">
        <v>3</v>
      </c>
      <c r="B67" s="2">
        <v>44215</v>
      </c>
      <c r="C67" s="2">
        <v>44216</v>
      </c>
      <c r="D67" s="3" t="s">
        <v>27</v>
      </c>
      <c r="E67" t="s">
        <v>68</v>
      </c>
      <c r="F67" t="s">
        <v>296</v>
      </c>
      <c r="G67">
        <v>2500</v>
      </c>
      <c r="H67">
        <v>5000</v>
      </c>
      <c r="I67">
        <v>2</v>
      </c>
      <c r="J67" s="11">
        <v>438.7</v>
      </c>
      <c r="K67" s="5">
        <v>2193500</v>
      </c>
      <c r="L67" s="4">
        <v>441.45</v>
      </c>
      <c r="M67" s="4">
        <v>13750</v>
      </c>
      <c r="N67" s="6">
        <v>594.10125000000005</v>
      </c>
      <c r="O67" s="6">
        <v>13155.89875</v>
      </c>
      <c r="P67" s="5">
        <v>2207250</v>
      </c>
      <c r="Q67" s="5" t="s">
        <v>93</v>
      </c>
      <c r="R67">
        <v>1</v>
      </c>
      <c r="S67">
        <v>0</v>
      </c>
      <c r="T67">
        <v>1</v>
      </c>
      <c r="U67">
        <v>0</v>
      </c>
      <c r="V67">
        <v>900</v>
      </c>
      <c r="W67">
        <v>300</v>
      </c>
      <c r="X67">
        <v>122500</v>
      </c>
      <c r="Y67">
        <v>92500</v>
      </c>
      <c r="Z67" s="7">
        <v>3000000</v>
      </c>
      <c r="AA67">
        <v>2</v>
      </c>
      <c r="AC67" t="s">
        <v>603</v>
      </c>
      <c r="AD67" t="s">
        <v>571</v>
      </c>
      <c r="AE67" s="12">
        <v>44215.517361111109</v>
      </c>
      <c r="AF67">
        <v>438.9316</v>
      </c>
      <c r="AG67" s="12">
        <v>44216.392361111109</v>
      </c>
      <c r="AH67">
        <v>441.22930000000002</v>
      </c>
      <c r="AI67" s="13">
        <v>5.1999999999999998E-3</v>
      </c>
      <c r="AJ67">
        <v>10811.87</v>
      </c>
      <c r="AK67" s="13">
        <v>5.1999999999999998E-3</v>
      </c>
      <c r="AL67">
        <v>4705.5190000000002</v>
      </c>
      <c r="AM67">
        <v>2065401</v>
      </c>
      <c r="AN67">
        <v>371794.38</v>
      </c>
      <c r="AO67">
        <v>46</v>
      </c>
      <c r="AP67">
        <v>235.04</v>
      </c>
      <c r="AQ67" s="13">
        <v>-7.1000000000000004E-3</v>
      </c>
      <c r="AR67" s="13">
        <v>1.06E-2</v>
      </c>
      <c r="AS67" t="s">
        <v>572</v>
      </c>
      <c r="AU67" s="2">
        <v>44215</v>
      </c>
      <c r="AV67" t="s">
        <v>68</v>
      </c>
      <c r="AW67" s="11">
        <v>438.7</v>
      </c>
      <c r="AX67" s="4">
        <v>441.45</v>
      </c>
      <c r="AZ67" s="2">
        <f t="shared" si="0"/>
        <v>44215</v>
      </c>
      <c r="BA67" t="s">
        <v>68</v>
      </c>
      <c r="BB67">
        <v>438.9316</v>
      </c>
      <c r="BC67">
        <v>441.22930000000002</v>
      </c>
      <c r="BE67" t="str">
        <f t="shared" si="4"/>
        <v>CHOLAFIN44215</v>
      </c>
      <c r="BF67">
        <v>1</v>
      </c>
      <c r="BH67" t="str">
        <f t="shared" si="5"/>
        <v>CHOLAFIN44215</v>
      </c>
      <c r="BI67">
        <v>1</v>
      </c>
      <c r="BK67" t="str">
        <f t="shared" si="1"/>
        <v>CHOLAFIN44215</v>
      </c>
      <c r="BL67">
        <v>1</v>
      </c>
      <c r="BM67">
        <f t="shared" si="2"/>
        <v>1</v>
      </c>
      <c r="BQ67" t="str">
        <f t="shared" si="6"/>
        <v>CHOLAFIN44215</v>
      </c>
      <c r="BR67">
        <v>1</v>
      </c>
      <c r="BS67">
        <f t="shared" si="3"/>
        <v>1</v>
      </c>
    </row>
    <row r="68" spans="1:71" x14ac:dyDescent="0.45">
      <c r="A68">
        <v>4</v>
      </c>
      <c r="B68" s="2">
        <v>44215</v>
      </c>
      <c r="C68" s="2">
        <v>44216</v>
      </c>
      <c r="D68" s="3" t="s">
        <v>27</v>
      </c>
      <c r="E68" t="s">
        <v>90</v>
      </c>
      <c r="F68" t="s">
        <v>299</v>
      </c>
      <c r="G68">
        <v>3300</v>
      </c>
      <c r="H68">
        <v>6600</v>
      </c>
      <c r="I68">
        <v>2</v>
      </c>
      <c r="J68" s="11">
        <v>295.45</v>
      </c>
      <c r="K68" s="5">
        <v>1949970</v>
      </c>
      <c r="L68" s="4">
        <v>290.35000000000002</v>
      </c>
      <c r="M68" s="4">
        <v>-33659.999999999774</v>
      </c>
      <c r="N68" s="6">
        <v>521.94780000000003</v>
      </c>
      <c r="O68" s="6">
        <v>-34181.947799999776</v>
      </c>
      <c r="P68" s="5">
        <v>1916310.0000000002</v>
      </c>
      <c r="Q68" s="5" t="s">
        <v>93</v>
      </c>
      <c r="R68">
        <v>1</v>
      </c>
      <c r="S68">
        <v>0</v>
      </c>
      <c r="T68">
        <v>1</v>
      </c>
      <c r="U68">
        <v>0</v>
      </c>
      <c r="V68">
        <v>900</v>
      </c>
      <c r="W68">
        <v>300</v>
      </c>
      <c r="X68">
        <v>122500</v>
      </c>
      <c r="Y68">
        <v>92500</v>
      </c>
      <c r="Z68" s="7">
        <v>3000000</v>
      </c>
      <c r="AA68">
        <v>2</v>
      </c>
      <c r="AC68" t="s">
        <v>604</v>
      </c>
      <c r="AD68" t="s">
        <v>571</v>
      </c>
      <c r="AE68" s="12">
        <v>44215.517361111109</v>
      </c>
      <c r="AF68">
        <v>295.5881</v>
      </c>
      <c r="AG68" s="12">
        <v>44216.392361111109</v>
      </c>
      <c r="AH68">
        <v>290.20479999999998</v>
      </c>
      <c r="AI68" s="13">
        <v>-1.8200000000000001E-2</v>
      </c>
      <c r="AJ68">
        <v>-37615.43</v>
      </c>
      <c r="AK68" s="13">
        <v>-1.8200000000000001E-2</v>
      </c>
      <c r="AL68">
        <v>6987.4290000000001</v>
      </c>
      <c r="AM68">
        <v>2065401</v>
      </c>
      <c r="AN68">
        <v>334178.96000000002</v>
      </c>
      <c r="AO68">
        <v>46</v>
      </c>
      <c r="AP68">
        <v>-817.73</v>
      </c>
      <c r="AQ68" s="13">
        <v>-2.3800000000000002E-2</v>
      </c>
      <c r="AR68" s="13">
        <v>0</v>
      </c>
      <c r="AS68" t="s">
        <v>572</v>
      </c>
      <c r="AU68" s="2">
        <v>44215</v>
      </c>
      <c r="AV68" t="s">
        <v>90</v>
      </c>
      <c r="AW68" s="11">
        <v>295.45</v>
      </c>
      <c r="AX68" s="4">
        <v>290.35000000000002</v>
      </c>
      <c r="AZ68" s="2">
        <f t="shared" si="0"/>
        <v>44215</v>
      </c>
      <c r="BA68" t="s">
        <v>90</v>
      </c>
      <c r="BB68">
        <v>295.5881</v>
      </c>
      <c r="BC68">
        <v>290.20479999999998</v>
      </c>
      <c r="BE68" t="str">
        <f t="shared" si="4"/>
        <v>DLF44215</v>
      </c>
      <c r="BF68">
        <v>1</v>
      </c>
      <c r="BH68" t="str">
        <f t="shared" si="5"/>
        <v>DLF44215</v>
      </c>
      <c r="BI68">
        <v>1</v>
      </c>
      <c r="BK68" t="str">
        <f t="shared" si="1"/>
        <v>DLF44215</v>
      </c>
      <c r="BL68">
        <v>1</v>
      </c>
      <c r="BM68">
        <f t="shared" si="2"/>
        <v>1</v>
      </c>
      <c r="BQ68" t="str">
        <f t="shared" si="6"/>
        <v>DLF44215</v>
      </c>
      <c r="BR68">
        <v>1</v>
      </c>
      <c r="BS68">
        <f t="shared" si="3"/>
        <v>1</v>
      </c>
    </row>
    <row r="69" spans="1:71" x14ac:dyDescent="0.45">
      <c r="A69">
        <v>5</v>
      </c>
      <c r="B69" s="2">
        <v>44215</v>
      </c>
      <c r="C69" s="2">
        <v>44216</v>
      </c>
      <c r="D69" s="3" t="s">
        <v>27</v>
      </c>
      <c r="E69" t="s">
        <v>83</v>
      </c>
      <c r="F69" t="s">
        <v>246</v>
      </c>
      <c r="G69">
        <v>950</v>
      </c>
      <c r="H69">
        <v>1900</v>
      </c>
      <c r="I69">
        <v>2</v>
      </c>
      <c r="J69" s="11">
        <v>1039.8</v>
      </c>
      <c r="K69" s="5">
        <v>1975620</v>
      </c>
      <c r="L69" s="4">
        <v>1024.925</v>
      </c>
      <c r="M69" s="4">
        <v>-28262.5</v>
      </c>
      <c r="N69" s="6">
        <v>529.60196250000001</v>
      </c>
      <c r="O69" s="6">
        <v>-28792.101962500001</v>
      </c>
      <c r="P69" s="5">
        <v>1947357.5</v>
      </c>
      <c r="Q69" s="5" t="s">
        <v>93</v>
      </c>
      <c r="R69">
        <v>1</v>
      </c>
      <c r="S69">
        <v>0</v>
      </c>
      <c r="T69">
        <v>2</v>
      </c>
      <c r="U69">
        <v>0</v>
      </c>
      <c r="V69">
        <v>900</v>
      </c>
      <c r="W69">
        <v>300</v>
      </c>
      <c r="X69">
        <v>122500</v>
      </c>
      <c r="Y69">
        <v>92500</v>
      </c>
      <c r="Z69" s="7">
        <v>3000000</v>
      </c>
      <c r="AA69">
        <v>2</v>
      </c>
      <c r="AC69" t="s">
        <v>589</v>
      </c>
      <c r="AD69" t="s">
        <v>571</v>
      </c>
      <c r="AE69" s="12">
        <v>44215.517361111109</v>
      </c>
      <c r="AF69">
        <v>1246.0170000000001</v>
      </c>
      <c r="AG69" s="12">
        <v>44216.392361111109</v>
      </c>
      <c r="AH69">
        <v>1232.683</v>
      </c>
      <c r="AI69" s="13">
        <v>-1.0699999999999999E-2</v>
      </c>
      <c r="AJ69">
        <v>-22102.47</v>
      </c>
      <c r="AK69" s="13">
        <v>-1.0699999999999999E-2</v>
      </c>
      <c r="AL69">
        <v>1657.6030000000001</v>
      </c>
      <c r="AM69">
        <v>2065400.88</v>
      </c>
      <c r="AN69">
        <v>312076.48</v>
      </c>
      <c r="AO69">
        <v>46</v>
      </c>
      <c r="AP69">
        <v>-480.49</v>
      </c>
      <c r="AQ69" s="13">
        <v>-2.9700000000000001E-2</v>
      </c>
      <c r="AR69" s="13">
        <v>8.0000000000000004E-4</v>
      </c>
      <c r="AS69" t="s">
        <v>572</v>
      </c>
      <c r="AU69" s="2">
        <v>44215</v>
      </c>
      <c r="AV69" t="s">
        <v>83</v>
      </c>
      <c r="AW69" s="11">
        <v>1039.8</v>
      </c>
      <c r="AX69" s="4">
        <v>1024.925</v>
      </c>
      <c r="AZ69" s="2">
        <f t="shared" si="0"/>
        <v>44215</v>
      </c>
      <c r="BA69" t="s">
        <v>55</v>
      </c>
      <c r="BB69">
        <v>1246.0170000000001</v>
      </c>
      <c r="BC69">
        <v>1232.683</v>
      </c>
      <c r="BE69" t="str">
        <f t="shared" si="4"/>
        <v>SRTRANSFIN44215</v>
      </c>
      <c r="BF69">
        <v>1</v>
      </c>
      <c r="BH69" t="str">
        <f t="shared" si="5"/>
        <v>GRASIM44215</v>
      </c>
      <c r="BI69">
        <v>1</v>
      </c>
      <c r="BK69" t="str">
        <f t="shared" si="1"/>
        <v>GRASIM44215</v>
      </c>
      <c r="BL69">
        <v>1</v>
      </c>
      <c r="BM69">
        <f t="shared" si="2"/>
        <v>1</v>
      </c>
      <c r="BQ69" t="str">
        <f t="shared" si="6"/>
        <v>SRTRANSFIN44215</v>
      </c>
      <c r="BR69">
        <v>1</v>
      </c>
      <c r="BS69">
        <f t="shared" si="3"/>
        <v>1</v>
      </c>
    </row>
    <row r="70" spans="1:71" x14ac:dyDescent="0.45">
      <c r="A70">
        <v>6</v>
      </c>
      <c r="B70" s="2">
        <v>44215</v>
      </c>
      <c r="C70" s="2">
        <v>44216</v>
      </c>
      <c r="D70" s="3" t="s">
        <v>27</v>
      </c>
      <c r="E70" t="s">
        <v>66</v>
      </c>
      <c r="F70" t="s">
        <v>215</v>
      </c>
      <c r="G70">
        <v>3100</v>
      </c>
      <c r="H70">
        <v>9300</v>
      </c>
      <c r="I70">
        <v>3</v>
      </c>
      <c r="J70" s="11">
        <v>229.55</v>
      </c>
      <c r="K70" s="5">
        <v>2134815</v>
      </c>
      <c r="L70" s="4">
        <v>227.4</v>
      </c>
      <c r="M70" s="4">
        <v>-19995.000000000055</v>
      </c>
      <c r="N70" s="6">
        <v>573.70072500000003</v>
      </c>
      <c r="O70" s="6">
        <v>-20568.700725000053</v>
      </c>
      <c r="P70" s="5">
        <v>2114820</v>
      </c>
      <c r="Q70" s="5" t="s">
        <v>93</v>
      </c>
      <c r="R70">
        <v>2</v>
      </c>
      <c r="S70">
        <v>2</v>
      </c>
      <c r="T70">
        <v>2</v>
      </c>
      <c r="U70">
        <v>0</v>
      </c>
      <c r="V70">
        <v>900</v>
      </c>
      <c r="W70">
        <v>300</v>
      </c>
      <c r="X70">
        <v>123500</v>
      </c>
      <c r="Y70">
        <v>92500</v>
      </c>
      <c r="Z70" s="7">
        <v>3000000</v>
      </c>
      <c r="AA70">
        <v>2</v>
      </c>
      <c r="AC70" t="s">
        <v>621</v>
      </c>
      <c r="AD70" t="s">
        <v>571</v>
      </c>
      <c r="AE70" s="12">
        <v>44215.520833333336</v>
      </c>
      <c r="AF70">
        <v>2768.634</v>
      </c>
      <c r="AG70" s="12">
        <v>44216.392361111109</v>
      </c>
      <c r="AH70">
        <v>2760.2469999999998</v>
      </c>
      <c r="AI70" s="13">
        <v>-3.0000000000000001E-3</v>
      </c>
      <c r="AJ70">
        <v>-6245.73</v>
      </c>
      <c r="AK70" s="13">
        <v>-3.0000000000000001E-3</v>
      </c>
      <c r="AL70">
        <v>744.69219999999996</v>
      </c>
      <c r="AM70">
        <v>2061779.75</v>
      </c>
      <c r="AN70">
        <v>305830.75</v>
      </c>
      <c r="AO70">
        <v>45</v>
      </c>
      <c r="AP70">
        <v>-138.79</v>
      </c>
      <c r="AQ70" s="13">
        <v>-6.7000000000000002E-3</v>
      </c>
      <c r="AR70" s="13">
        <v>9.1999999999999998E-3</v>
      </c>
      <c r="AS70" t="s">
        <v>572</v>
      </c>
      <c r="AU70" s="2">
        <v>44215</v>
      </c>
      <c r="AV70" t="s">
        <v>66</v>
      </c>
      <c r="AW70" s="11">
        <v>229.55</v>
      </c>
      <c r="AX70" s="4">
        <v>227.4</v>
      </c>
      <c r="AZ70" s="2">
        <f t="shared" si="0"/>
        <v>44215</v>
      </c>
      <c r="BA70" t="s">
        <v>54</v>
      </c>
      <c r="BB70">
        <v>2768.634</v>
      </c>
      <c r="BC70">
        <v>2760.2469999999998</v>
      </c>
      <c r="BE70" t="str">
        <f t="shared" si="4"/>
        <v>TORNTPHARM44215</v>
      </c>
      <c r="BF70">
        <v>1</v>
      </c>
      <c r="BH70" t="str">
        <f t="shared" si="5"/>
        <v>IBULHSGFIN44215</v>
      </c>
      <c r="BI70">
        <v>1</v>
      </c>
      <c r="BK70" t="str">
        <f t="shared" si="1"/>
        <v>IBULHSGFIN44215</v>
      </c>
      <c r="BL70">
        <v>1</v>
      </c>
      <c r="BM70">
        <f t="shared" si="2"/>
        <v>1</v>
      </c>
      <c r="BQ70" t="str">
        <f t="shared" si="6"/>
        <v>TORNTPHARM44215</v>
      </c>
      <c r="BR70">
        <v>1</v>
      </c>
      <c r="BS70">
        <f t="shared" si="3"/>
        <v>1</v>
      </c>
    </row>
    <row r="71" spans="1:71" x14ac:dyDescent="0.45">
      <c r="A71">
        <v>7</v>
      </c>
      <c r="B71" s="2">
        <v>44215</v>
      </c>
      <c r="C71" s="2">
        <v>44216</v>
      </c>
      <c r="D71" s="3" t="s">
        <v>27</v>
      </c>
      <c r="E71" t="s">
        <v>86</v>
      </c>
      <c r="F71" t="s">
        <v>267</v>
      </c>
      <c r="G71">
        <v>500</v>
      </c>
      <c r="H71">
        <v>1500</v>
      </c>
      <c r="I71">
        <v>3</v>
      </c>
      <c r="J71" s="11">
        <v>1675.45</v>
      </c>
      <c r="K71" s="5">
        <v>2513175</v>
      </c>
      <c r="L71" s="4">
        <v>1660.05</v>
      </c>
      <c r="M71" s="4">
        <v>-23100.000000000138</v>
      </c>
      <c r="N71" s="6">
        <v>675.43875000000003</v>
      </c>
      <c r="O71" s="6">
        <v>-23775.438750000139</v>
      </c>
      <c r="P71" s="5">
        <v>2490075</v>
      </c>
      <c r="Q71" s="5" t="s">
        <v>93</v>
      </c>
      <c r="R71">
        <v>1</v>
      </c>
      <c r="S71">
        <v>0</v>
      </c>
      <c r="T71">
        <v>2</v>
      </c>
      <c r="U71">
        <v>0</v>
      </c>
      <c r="V71">
        <v>900</v>
      </c>
      <c r="W71">
        <v>300</v>
      </c>
      <c r="X71">
        <v>122500</v>
      </c>
      <c r="Y71">
        <v>92500</v>
      </c>
      <c r="Z71" s="7">
        <v>3000000</v>
      </c>
      <c r="AA71">
        <v>2</v>
      </c>
      <c r="AC71" t="s">
        <v>618</v>
      </c>
      <c r="AD71" t="s">
        <v>571</v>
      </c>
      <c r="AE71" s="12">
        <v>44215.527777777781</v>
      </c>
      <c r="AF71">
        <v>105.50539999999999</v>
      </c>
      <c r="AG71" s="12">
        <v>44216.392361111109</v>
      </c>
      <c r="AH71">
        <v>104.74760000000001</v>
      </c>
      <c r="AI71" s="13">
        <v>-7.1999999999999998E-3</v>
      </c>
      <c r="AJ71">
        <v>-14789.67</v>
      </c>
      <c r="AK71" s="13">
        <v>-7.1999999999999998E-3</v>
      </c>
      <c r="AL71">
        <v>19516.59</v>
      </c>
      <c r="AM71">
        <v>2059105.63</v>
      </c>
      <c r="AN71">
        <v>291041.08</v>
      </c>
      <c r="AO71">
        <v>43</v>
      </c>
      <c r="AP71">
        <v>-343.95</v>
      </c>
      <c r="AQ71" s="13">
        <v>-1.0999999999999999E-2</v>
      </c>
      <c r="AR71" s="13">
        <v>1.5599999999999999E-2</v>
      </c>
      <c r="AS71" t="s">
        <v>572</v>
      </c>
      <c r="AU71" s="2">
        <v>44215</v>
      </c>
      <c r="AV71" t="s">
        <v>86</v>
      </c>
      <c r="AW71" s="11">
        <v>1675.45</v>
      </c>
      <c r="AX71" s="4">
        <v>1660.05</v>
      </c>
      <c r="AZ71" s="2">
        <f t="shared" si="0"/>
        <v>44215</v>
      </c>
      <c r="BA71" t="s">
        <v>97</v>
      </c>
      <c r="BB71">
        <v>105.50539999999999</v>
      </c>
      <c r="BC71">
        <v>104.74760000000001</v>
      </c>
      <c r="BE71" t="str">
        <f t="shared" si="4"/>
        <v>L_TFH44215</v>
      </c>
      <c r="BF71">
        <v>1</v>
      </c>
      <c r="BH71" t="str">
        <f t="shared" si="5"/>
        <v>INDIGO44215</v>
      </c>
      <c r="BI71">
        <v>1</v>
      </c>
      <c r="BK71" t="str">
        <f t="shared" si="1"/>
        <v>INDIGO44215</v>
      </c>
      <c r="BL71">
        <v>1</v>
      </c>
      <c r="BM71">
        <f t="shared" si="2"/>
        <v>1</v>
      </c>
      <c r="BQ71" t="str">
        <f t="shared" si="6"/>
        <v>L_TFH44215</v>
      </c>
      <c r="BR71">
        <v>1</v>
      </c>
      <c r="BS71">
        <f t="shared" si="3"/>
        <v>1</v>
      </c>
    </row>
    <row r="72" spans="1:71" x14ac:dyDescent="0.45">
      <c r="A72">
        <v>8</v>
      </c>
      <c r="B72" s="2">
        <v>44215</v>
      </c>
      <c r="C72" s="2">
        <v>44216</v>
      </c>
      <c r="D72" s="3" t="s">
        <v>27</v>
      </c>
      <c r="E72" t="s">
        <v>97</v>
      </c>
      <c r="F72" t="s">
        <v>227</v>
      </c>
      <c r="G72">
        <v>8300</v>
      </c>
      <c r="H72">
        <v>24900</v>
      </c>
      <c r="I72">
        <v>3</v>
      </c>
      <c r="J72" s="11">
        <v>105.56666666999899</v>
      </c>
      <c r="K72" s="5">
        <v>2628610.0000829748</v>
      </c>
      <c r="L72" s="4">
        <v>104.78333333</v>
      </c>
      <c r="M72" s="4">
        <v>-19505.000165974845</v>
      </c>
      <c r="N72" s="6">
        <v>707.09152499999664</v>
      </c>
      <c r="O72" s="6">
        <v>-20212.091690974841</v>
      </c>
      <c r="P72" s="5">
        <v>2609104.9999170001</v>
      </c>
      <c r="Q72" s="5" t="s">
        <v>93</v>
      </c>
      <c r="R72">
        <v>3</v>
      </c>
      <c r="S72">
        <v>2</v>
      </c>
      <c r="T72">
        <v>1</v>
      </c>
      <c r="U72">
        <v>0</v>
      </c>
      <c r="V72">
        <v>900</v>
      </c>
      <c r="W72">
        <v>300</v>
      </c>
      <c r="X72">
        <v>124000</v>
      </c>
      <c r="Y72">
        <v>92500</v>
      </c>
      <c r="Z72" s="7">
        <v>3000000</v>
      </c>
      <c r="AA72">
        <v>2</v>
      </c>
      <c r="AC72" t="s">
        <v>689</v>
      </c>
      <c r="AD72" t="s">
        <v>571</v>
      </c>
      <c r="AE72" s="12">
        <v>44215.517361111109</v>
      </c>
      <c r="AF72">
        <v>139.06950000000001</v>
      </c>
      <c r="AG72" s="12">
        <v>44216.395833333336</v>
      </c>
      <c r="AH72">
        <v>138.6113</v>
      </c>
      <c r="AI72" s="13">
        <v>-3.3E-3</v>
      </c>
      <c r="AJ72">
        <v>-6804.99</v>
      </c>
      <c r="AK72" s="13">
        <v>-3.3E-3</v>
      </c>
      <c r="AL72">
        <v>14851.58</v>
      </c>
      <c r="AM72">
        <v>2065401</v>
      </c>
      <c r="AN72">
        <v>284236.09000000003</v>
      </c>
      <c r="AO72">
        <v>47</v>
      </c>
      <c r="AP72">
        <v>-144.79</v>
      </c>
      <c r="AQ72" s="13">
        <v>-9.4999999999999998E-3</v>
      </c>
      <c r="AR72" s="13">
        <v>1.03E-2</v>
      </c>
      <c r="AS72" t="s">
        <v>572</v>
      </c>
      <c r="AU72" s="2">
        <v>44215</v>
      </c>
      <c r="AV72" t="s">
        <v>97</v>
      </c>
      <c r="AW72" s="11">
        <v>105.56666666999899</v>
      </c>
      <c r="AX72" s="4">
        <v>104.78333333</v>
      </c>
      <c r="AZ72" s="2">
        <f t="shared" si="0"/>
        <v>44215</v>
      </c>
      <c r="BA72" t="s">
        <v>124</v>
      </c>
      <c r="BB72">
        <v>139.06950000000001</v>
      </c>
      <c r="BC72">
        <v>138.6113</v>
      </c>
      <c r="BE72" t="str">
        <f t="shared" si="4"/>
        <v>CANBK44215</v>
      </c>
      <c r="BF72">
        <v>1</v>
      </c>
      <c r="BH72" t="str">
        <f t="shared" si="5"/>
        <v>L_TFH44215</v>
      </c>
      <c r="BI72">
        <v>1</v>
      </c>
      <c r="BK72" t="str">
        <f t="shared" si="1"/>
        <v>L_TFH44215</v>
      </c>
      <c r="BL72">
        <v>1</v>
      </c>
      <c r="BM72">
        <f t="shared" si="2"/>
        <v>1</v>
      </c>
      <c r="BQ72" t="str">
        <f t="shared" si="6"/>
        <v>CANBK44215</v>
      </c>
      <c r="BR72">
        <v>1</v>
      </c>
      <c r="BS72">
        <f t="shared" si="3"/>
        <v>1</v>
      </c>
    </row>
    <row r="73" spans="1:71" x14ac:dyDescent="0.45">
      <c r="A73">
        <v>9</v>
      </c>
      <c r="B73" s="2">
        <v>44215</v>
      </c>
      <c r="C73" s="2">
        <v>44216</v>
      </c>
      <c r="D73" s="3" t="s">
        <v>27</v>
      </c>
      <c r="E73" t="s">
        <v>55</v>
      </c>
      <c r="F73" t="s">
        <v>238</v>
      </c>
      <c r="G73">
        <v>800</v>
      </c>
      <c r="H73">
        <v>1600</v>
      </c>
      <c r="I73">
        <v>2</v>
      </c>
      <c r="J73" s="11">
        <v>1246.3</v>
      </c>
      <c r="K73" s="5">
        <v>1994080</v>
      </c>
      <c r="L73" s="4">
        <v>1233.3</v>
      </c>
      <c r="M73" s="4">
        <v>-20800</v>
      </c>
      <c r="N73" s="6">
        <v>535.59360000000004</v>
      </c>
      <c r="O73" s="6">
        <v>-21335.5936</v>
      </c>
      <c r="P73" s="5">
        <v>1973280</v>
      </c>
      <c r="Q73" s="5" t="s">
        <v>93</v>
      </c>
      <c r="R73">
        <v>1</v>
      </c>
      <c r="S73">
        <v>0</v>
      </c>
      <c r="T73">
        <v>1</v>
      </c>
      <c r="U73">
        <v>0</v>
      </c>
      <c r="V73">
        <v>900</v>
      </c>
      <c r="W73">
        <v>300</v>
      </c>
      <c r="X73">
        <v>122500</v>
      </c>
      <c r="Y73">
        <v>92500</v>
      </c>
      <c r="Z73" s="7">
        <v>3000000</v>
      </c>
      <c r="AA73">
        <v>2</v>
      </c>
      <c r="AC73" t="s">
        <v>615</v>
      </c>
      <c r="AD73" t="s">
        <v>571</v>
      </c>
      <c r="AE73" s="12">
        <v>44215.517361111109</v>
      </c>
      <c r="AF73">
        <v>1040.52</v>
      </c>
      <c r="AG73" s="12">
        <v>44216.395833333336</v>
      </c>
      <c r="AH73">
        <v>1023.825</v>
      </c>
      <c r="AI73" s="13">
        <v>-1.6E-2</v>
      </c>
      <c r="AJ73">
        <v>-33138.879999999997</v>
      </c>
      <c r="AK73" s="13">
        <v>-1.6E-2</v>
      </c>
      <c r="AL73">
        <v>1984.97</v>
      </c>
      <c r="AM73">
        <v>2065401</v>
      </c>
      <c r="AN73">
        <v>251097.21</v>
      </c>
      <c r="AO73">
        <v>47</v>
      </c>
      <c r="AP73">
        <v>-705.08</v>
      </c>
      <c r="AQ73" s="13">
        <v>-1.6E-2</v>
      </c>
      <c r="AR73" s="13">
        <v>4.3E-3</v>
      </c>
      <c r="AS73" t="s">
        <v>572</v>
      </c>
      <c r="AU73" s="2">
        <v>44215</v>
      </c>
      <c r="AV73" t="s">
        <v>55</v>
      </c>
      <c r="AW73" s="11">
        <v>1246.3</v>
      </c>
      <c r="AX73" s="4">
        <v>1233.3</v>
      </c>
      <c r="AZ73" s="2">
        <f t="shared" ref="AZ73:AZ136" si="7">DATE(YEAR(AE73),MONTH(AE73),DAY(AE73))</f>
        <v>44215</v>
      </c>
      <c r="BA73" t="s">
        <v>83</v>
      </c>
      <c r="BB73">
        <v>1040.52</v>
      </c>
      <c r="BC73">
        <v>1023.825</v>
      </c>
      <c r="BE73" t="str">
        <f t="shared" si="4"/>
        <v>GRASIM44215</v>
      </c>
      <c r="BF73">
        <v>1</v>
      </c>
      <c r="BH73" t="str">
        <f t="shared" si="5"/>
        <v>SRTRANSFIN44215</v>
      </c>
      <c r="BI73">
        <v>1</v>
      </c>
      <c r="BK73" t="str">
        <f t="shared" ref="BK73:BK136" si="8">CONCATENATE(AV73,AU73)</f>
        <v>SRTRANSFIN44215</v>
      </c>
      <c r="BL73">
        <v>1</v>
      </c>
      <c r="BM73">
        <f t="shared" ref="BM73:BM136" si="9">IFERROR(VLOOKUP(BK73,$BE$9:$BF$1058,2,0),"ERROR")</f>
        <v>1</v>
      </c>
      <c r="BQ73" t="str">
        <f t="shared" si="6"/>
        <v>GRASIM44215</v>
      </c>
      <c r="BR73">
        <v>1</v>
      </c>
      <c r="BS73">
        <f t="shared" ref="BS73:BS136" si="10">IFERROR(VLOOKUP(BQ73,$BH$9:$BI$1058,2,0),"ERROR")</f>
        <v>1</v>
      </c>
    </row>
    <row r="74" spans="1:71" x14ac:dyDescent="0.45">
      <c r="A74">
        <v>10</v>
      </c>
      <c r="B74" s="2">
        <v>44215</v>
      </c>
      <c r="C74" s="2">
        <v>44216</v>
      </c>
      <c r="D74" s="3" t="s">
        <v>27</v>
      </c>
      <c r="E74" t="s">
        <v>54</v>
      </c>
      <c r="F74" t="s">
        <v>261</v>
      </c>
      <c r="G74">
        <v>250</v>
      </c>
      <c r="H74">
        <v>750</v>
      </c>
      <c r="I74">
        <v>3</v>
      </c>
      <c r="J74" s="11">
        <v>2784.6666666699998</v>
      </c>
      <c r="K74" s="5">
        <v>2088500.0000024999</v>
      </c>
      <c r="L74" s="4">
        <v>2761.7</v>
      </c>
      <c r="M74" s="4">
        <v>-17225.000002499997</v>
      </c>
      <c r="N74" s="6">
        <v>561.56962500033751</v>
      </c>
      <c r="O74" s="6">
        <v>-17786.569627500336</v>
      </c>
      <c r="P74" s="5">
        <v>2071274.9999999998</v>
      </c>
      <c r="Q74" s="5" t="s">
        <v>93</v>
      </c>
      <c r="R74">
        <v>3</v>
      </c>
      <c r="S74">
        <v>2</v>
      </c>
      <c r="T74">
        <v>1</v>
      </c>
      <c r="U74">
        <v>0</v>
      </c>
      <c r="V74">
        <v>900</v>
      </c>
      <c r="W74">
        <v>300</v>
      </c>
      <c r="X74">
        <v>124000</v>
      </c>
      <c r="Y74">
        <v>92500</v>
      </c>
      <c r="Z74" s="7">
        <v>3000000</v>
      </c>
      <c r="AA74">
        <v>2</v>
      </c>
      <c r="AC74" t="s">
        <v>617</v>
      </c>
      <c r="AD74" t="s">
        <v>571</v>
      </c>
      <c r="AE74" s="12">
        <v>44215.517361111109</v>
      </c>
      <c r="AF74">
        <v>1676.318</v>
      </c>
      <c r="AG74" s="12">
        <v>44216.395833333336</v>
      </c>
      <c r="AH74">
        <v>1658.39</v>
      </c>
      <c r="AI74" s="13">
        <v>-1.0699999999999999E-2</v>
      </c>
      <c r="AJ74">
        <v>-22089.19</v>
      </c>
      <c r="AK74" s="13">
        <v>-1.0699999999999999E-2</v>
      </c>
      <c r="AL74">
        <v>1232.106</v>
      </c>
      <c r="AM74">
        <v>2065401</v>
      </c>
      <c r="AN74">
        <v>229008.02</v>
      </c>
      <c r="AO74">
        <v>47</v>
      </c>
      <c r="AP74">
        <v>-469.98</v>
      </c>
      <c r="AQ74" s="13">
        <v>-1.26E-2</v>
      </c>
      <c r="AR74" s="13">
        <v>3.5999999999999999E-3</v>
      </c>
      <c r="AS74" t="s">
        <v>572</v>
      </c>
      <c r="AU74" s="2">
        <v>44215</v>
      </c>
      <c r="AV74" t="s">
        <v>54</v>
      </c>
      <c r="AW74" s="11">
        <v>2784.6666666699998</v>
      </c>
      <c r="AX74" s="4">
        <v>2761.7</v>
      </c>
      <c r="AZ74" s="2">
        <f t="shared" si="7"/>
        <v>44215</v>
      </c>
      <c r="BA74" t="s">
        <v>86</v>
      </c>
      <c r="BB74">
        <v>1676.318</v>
      </c>
      <c r="BC74">
        <v>1658.39</v>
      </c>
      <c r="BE74" t="str">
        <f t="shared" ref="BE74:BE137" si="11">CONCATENATE(BA74,AZ74)</f>
        <v>INDIGO44215</v>
      </c>
      <c r="BF74">
        <v>1</v>
      </c>
      <c r="BH74" t="str">
        <f t="shared" ref="BH74:BH137" si="12">CONCATENATE(AV74,AU74)</f>
        <v>TORNTPHARM44215</v>
      </c>
      <c r="BI74">
        <v>1</v>
      </c>
      <c r="BK74" t="str">
        <f t="shared" si="8"/>
        <v>TORNTPHARM44215</v>
      </c>
      <c r="BL74">
        <v>1</v>
      </c>
      <c r="BM74">
        <f t="shared" si="9"/>
        <v>1</v>
      </c>
      <c r="BQ74" t="str">
        <f t="shared" ref="BQ74:BQ137" si="13">CONCATENATE(BA74,AZ74)</f>
        <v>INDIGO44215</v>
      </c>
      <c r="BR74">
        <v>1</v>
      </c>
      <c r="BS74">
        <f t="shared" si="10"/>
        <v>1</v>
      </c>
    </row>
    <row r="75" spans="1:71" x14ac:dyDescent="0.45">
      <c r="A75">
        <v>1</v>
      </c>
      <c r="B75" s="2">
        <v>44216</v>
      </c>
      <c r="C75" s="2">
        <v>44217</v>
      </c>
      <c r="D75" s="3" t="s">
        <v>27</v>
      </c>
      <c r="E75" t="s">
        <v>98</v>
      </c>
      <c r="F75" t="s">
        <v>294</v>
      </c>
      <c r="G75">
        <v>2500</v>
      </c>
      <c r="H75">
        <v>5000</v>
      </c>
      <c r="I75">
        <v>2</v>
      </c>
      <c r="J75" s="11">
        <v>547.85</v>
      </c>
      <c r="K75" s="5">
        <v>2739250</v>
      </c>
      <c r="L75" s="4">
        <v>557</v>
      </c>
      <c r="M75" s="4">
        <v>45749.999999999884</v>
      </c>
      <c r="N75" s="6">
        <v>745.77375000000006</v>
      </c>
      <c r="O75" s="6">
        <v>45004.226249999883</v>
      </c>
      <c r="P75" s="5">
        <v>2785000</v>
      </c>
      <c r="Q75" s="5" t="s">
        <v>93</v>
      </c>
      <c r="R75">
        <v>1</v>
      </c>
      <c r="S75">
        <v>0</v>
      </c>
      <c r="T75">
        <v>1</v>
      </c>
      <c r="U75">
        <v>0</v>
      </c>
      <c r="V75">
        <v>900</v>
      </c>
      <c r="W75">
        <v>300</v>
      </c>
      <c r="X75">
        <v>122500</v>
      </c>
      <c r="Y75">
        <v>92500</v>
      </c>
      <c r="Z75" s="7">
        <v>3000000</v>
      </c>
      <c r="AA75">
        <v>2</v>
      </c>
      <c r="AC75" t="s">
        <v>616</v>
      </c>
      <c r="AD75" t="s">
        <v>571</v>
      </c>
      <c r="AE75" s="12">
        <v>44215.524305555555</v>
      </c>
      <c r="AF75">
        <v>229.65389999999999</v>
      </c>
      <c r="AG75" s="12">
        <v>44216.395833333336</v>
      </c>
      <c r="AH75">
        <v>227.42230000000001</v>
      </c>
      <c r="AI75" s="13">
        <v>-9.7000000000000003E-3</v>
      </c>
      <c r="AJ75">
        <v>-20033.490000000002</v>
      </c>
      <c r="AK75" s="13">
        <v>-9.7000000000000003E-3</v>
      </c>
      <c r="AL75">
        <v>8977.1880000000001</v>
      </c>
      <c r="AM75">
        <v>2061645.88</v>
      </c>
      <c r="AN75">
        <v>208974.53</v>
      </c>
      <c r="AO75">
        <v>45</v>
      </c>
      <c r="AP75">
        <v>-445.19</v>
      </c>
      <c r="AQ75" s="13">
        <v>-1.1599999999999999E-2</v>
      </c>
      <c r="AR75" s="13">
        <v>1.26E-2</v>
      </c>
      <c r="AS75" t="s">
        <v>572</v>
      </c>
      <c r="AU75" s="2">
        <v>44216</v>
      </c>
      <c r="AV75" t="s">
        <v>98</v>
      </c>
      <c r="AW75" s="11">
        <v>547.85</v>
      </c>
      <c r="AX75" s="4">
        <v>557</v>
      </c>
      <c r="AZ75" s="2">
        <f t="shared" si="7"/>
        <v>44215</v>
      </c>
      <c r="BA75" t="s">
        <v>66</v>
      </c>
      <c r="BB75">
        <v>229.65389999999999</v>
      </c>
      <c r="BC75">
        <v>227.42230000000001</v>
      </c>
      <c r="BE75" t="str">
        <f t="shared" si="11"/>
        <v>IBULHSGFIN44215</v>
      </c>
      <c r="BF75">
        <v>1</v>
      </c>
      <c r="BH75" t="str">
        <f t="shared" si="12"/>
        <v>ADANIPORTS44216</v>
      </c>
      <c r="BI75">
        <v>1</v>
      </c>
      <c r="BK75" t="str">
        <f t="shared" si="8"/>
        <v>ADANIPORTS44216</v>
      </c>
      <c r="BL75">
        <v>1</v>
      </c>
      <c r="BM75">
        <f t="shared" si="9"/>
        <v>1</v>
      </c>
      <c r="BQ75" t="str">
        <f t="shared" si="13"/>
        <v>IBULHSGFIN44215</v>
      </c>
      <c r="BR75">
        <v>1</v>
      </c>
      <c r="BS75">
        <f t="shared" si="10"/>
        <v>1</v>
      </c>
    </row>
    <row r="76" spans="1:71" x14ac:dyDescent="0.45">
      <c r="A76">
        <v>2</v>
      </c>
      <c r="B76" s="2">
        <v>44216</v>
      </c>
      <c r="C76" s="2">
        <v>44217</v>
      </c>
      <c r="D76" s="3" t="s">
        <v>27</v>
      </c>
      <c r="E76" t="s">
        <v>113</v>
      </c>
      <c r="F76" t="s">
        <v>268</v>
      </c>
      <c r="G76">
        <v>5000</v>
      </c>
      <c r="H76">
        <v>10000</v>
      </c>
      <c r="I76">
        <v>2</v>
      </c>
      <c r="J76" s="11">
        <v>199.3</v>
      </c>
      <c r="K76" s="5">
        <v>1993000</v>
      </c>
      <c r="L76" s="4">
        <v>207.65</v>
      </c>
      <c r="M76" s="4">
        <v>83499.999999999942</v>
      </c>
      <c r="N76" s="6">
        <v>549.38250000000005</v>
      </c>
      <c r="O76" s="6">
        <v>82950.617499999935</v>
      </c>
      <c r="P76" s="5">
        <v>2076500</v>
      </c>
      <c r="Q76" s="5" t="s">
        <v>93</v>
      </c>
      <c r="R76">
        <v>1</v>
      </c>
      <c r="S76">
        <v>0</v>
      </c>
      <c r="T76">
        <v>1</v>
      </c>
      <c r="U76">
        <v>0</v>
      </c>
      <c r="V76">
        <v>900</v>
      </c>
      <c r="W76">
        <v>300</v>
      </c>
      <c r="X76">
        <v>122500</v>
      </c>
      <c r="Y76">
        <v>92500</v>
      </c>
      <c r="Z76" s="7">
        <v>3000000</v>
      </c>
      <c r="AA76">
        <v>2</v>
      </c>
      <c r="AC76" t="s">
        <v>681</v>
      </c>
      <c r="AD76" t="s">
        <v>571</v>
      </c>
      <c r="AE76" s="12">
        <v>44216.517361111109</v>
      </c>
      <c r="AF76">
        <v>548.12390000000005</v>
      </c>
      <c r="AG76" s="12">
        <v>44217.392361111109</v>
      </c>
      <c r="AH76">
        <v>556.71079999999995</v>
      </c>
      <c r="AI76" s="13">
        <v>1.5699999999999999E-2</v>
      </c>
      <c r="AJ76">
        <v>31986.720000000001</v>
      </c>
      <c r="AK76" s="13">
        <v>1.5699999999999999E-2</v>
      </c>
      <c r="AL76">
        <v>3725.0610000000001</v>
      </c>
      <c r="AM76">
        <v>2041794.88</v>
      </c>
      <c r="AN76">
        <v>240961.25</v>
      </c>
      <c r="AO76">
        <v>44</v>
      </c>
      <c r="AP76">
        <v>726.97</v>
      </c>
      <c r="AQ76" s="13">
        <v>-5.0000000000000001E-3</v>
      </c>
      <c r="AR76" s="13">
        <v>2.64E-2</v>
      </c>
      <c r="AS76" t="s">
        <v>572</v>
      </c>
      <c r="AU76" s="2">
        <v>44216</v>
      </c>
      <c r="AV76" t="s">
        <v>113</v>
      </c>
      <c r="AW76" s="11">
        <v>199.3</v>
      </c>
      <c r="AX76" s="4">
        <v>207.65</v>
      </c>
      <c r="AZ76" s="2">
        <f t="shared" si="7"/>
        <v>44216</v>
      </c>
      <c r="BA76" t="s">
        <v>98</v>
      </c>
      <c r="BB76">
        <v>548.12390000000005</v>
      </c>
      <c r="BC76">
        <v>556.71079999999995</v>
      </c>
      <c r="BE76" t="str">
        <f t="shared" si="11"/>
        <v>ADANIPORTS44216</v>
      </c>
      <c r="BF76">
        <v>1</v>
      </c>
      <c r="BH76" t="str">
        <f t="shared" si="12"/>
        <v>APOLLOTYRE44216</v>
      </c>
      <c r="BI76">
        <v>1</v>
      </c>
      <c r="BK76" t="str">
        <f t="shared" si="8"/>
        <v>APOLLOTYRE44216</v>
      </c>
      <c r="BL76">
        <v>1</v>
      </c>
      <c r="BM76">
        <f t="shared" si="9"/>
        <v>1</v>
      </c>
      <c r="BQ76" t="str">
        <f t="shared" si="13"/>
        <v>ADANIPORTS44216</v>
      </c>
      <c r="BR76">
        <v>1</v>
      </c>
      <c r="BS76">
        <f t="shared" si="10"/>
        <v>1</v>
      </c>
    </row>
    <row r="77" spans="1:71" x14ac:dyDescent="0.45">
      <c r="A77">
        <v>3</v>
      </c>
      <c r="B77" s="2">
        <v>44216</v>
      </c>
      <c r="C77" s="2">
        <v>44217</v>
      </c>
      <c r="D77" s="3" t="s">
        <v>27</v>
      </c>
      <c r="E77" t="s">
        <v>95</v>
      </c>
      <c r="F77" t="s">
        <v>217</v>
      </c>
      <c r="G77">
        <v>400</v>
      </c>
      <c r="H77">
        <v>1200</v>
      </c>
      <c r="I77">
        <v>3</v>
      </c>
      <c r="J77" s="11">
        <v>1695.5</v>
      </c>
      <c r="K77" s="5">
        <v>2034600</v>
      </c>
      <c r="L77" s="4">
        <v>1701.91666667</v>
      </c>
      <c r="M77" s="4">
        <v>7700.0000040000486</v>
      </c>
      <c r="N77" s="6">
        <v>550.38150000053997</v>
      </c>
      <c r="O77" s="6">
        <v>7149.6185039995089</v>
      </c>
      <c r="P77" s="5">
        <v>2042300.000004</v>
      </c>
      <c r="Q77" s="5" t="s">
        <v>93</v>
      </c>
      <c r="R77">
        <v>2</v>
      </c>
      <c r="S77">
        <v>1</v>
      </c>
      <c r="T77">
        <v>2</v>
      </c>
      <c r="U77">
        <v>0</v>
      </c>
      <c r="V77">
        <v>900</v>
      </c>
      <c r="W77">
        <v>300</v>
      </c>
      <c r="X77">
        <v>123000</v>
      </c>
      <c r="Y77">
        <v>92500</v>
      </c>
      <c r="Z77" s="7">
        <v>3000000</v>
      </c>
      <c r="AA77">
        <v>2</v>
      </c>
      <c r="AC77" t="s">
        <v>622</v>
      </c>
      <c r="AD77" t="s">
        <v>571</v>
      </c>
      <c r="AE77" s="12">
        <v>44216.517361111109</v>
      </c>
      <c r="AF77">
        <v>199.4171</v>
      </c>
      <c r="AG77" s="12">
        <v>44217.392361111109</v>
      </c>
      <c r="AH77">
        <v>207.54839999999999</v>
      </c>
      <c r="AI77" s="13">
        <v>4.0800000000000003E-2</v>
      </c>
      <c r="AJ77">
        <v>83254.899999999994</v>
      </c>
      <c r="AK77" s="13">
        <v>4.0800000000000003E-2</v>
      </c>
      <c r="AL77">
        <v>10238.82</v>
      </c>
      <c r="AM77">
        <v>2041795</v>
      </c>
      <c r="AN77">
        <v>324216.15000000002</v>
      </c>
      <c r="AO77">
        <v>44</v>
      </c>
      <c r="AP77">
        <v>1892.16</v>
      </c>
      <c r="AQ77" s="13">
        <v>-1.1599999999999999E-2</v>
      </c>
      <c r="AR77" s="13">
        <v>4.2500000000000003E-2</v>
      </c>
      <c r="AS77" t="s">
        <v>572</v>
      </c>
      <c r="AU77" s="2">
        <v>44216</v>
      </c>
      <c r="AV77" t="s">
        <v>95</v>
      </c>
      <c r="AW77" s="11">
        <v>1695.5</v>
      </c>
      <c r="AX77" s="4">
        <v>1701.91666667</v>
      </c>
      <c r="AZ77" s="2">
        <f t="shared" si="7"/>
        <v>44216</v>
      </c>
      <c r="BA77" t="s">
        <v>113</v>
      </c>
      <c r="BB77">
        <v>199.4171</v>
      </c>
      <c r="BC77">
        <v>207.54839999999999</v>
      </c>
      <c r="BE77" t="str">
        <f t="shared" si="11"/>
        <v>APOLLOTYRE44216</v>
      </c>
      <c r="BF77">
        <v>1</v>
      </c>
      <c r="BH77" t="str">
        <f t="shared" si="12"/>
        <v>BALKRISIND44216</v>
      </c>
      <c r="BI77">
        <v>1</v>
      </c>
      <c r="BK77" t="str">
        <f t="shared" si="8"/>
        <v>BALKRISIND44216</v>
      </c>
      <c r="BL77">
        <v>1</v>
      </c>
      <c r="BM77">
        <f t="shared" si="9"/>
        <v>1</v>
      </c>
      <c r="BQ77" t="str">
        <f t="shared" si="13"/>
        <v>APOLLOTYRE44216</v>
      </c>
      <c r="BR77">
        <v>1</v>
      </c>
      <c r="BS77">
        <f t="shared" si="10"/>
        <v>1</v>
      </c>
    </row>
    <row r="78" spans="1:71" x14ac:dyDescent="0.45">
      <c r="A78">
        <v>4</v>
      </c>
      <c r="B78" s="2">
        <v>44216</v>
      </c>
      <c r="C78" s="2">
        <v>44217</v>
      </c>
      <c r="D78" s="3" t="s">
        <v>27</v>
      </c>
      <c r="E78" t="s">
        <v>92</v>
      </c>
      <c r="F78" t="s">
        <v>216</v>
      </c>
      <c r="G78">
        <v>1500</v>
      </c>
      <c r="H78">
        <v>3000</v>
      </c>
      <c r="I78">
        <v>2</v>
      </c>
      <c r="J78" s="11">
        <v>625.45000000000005</v>
      </c>
      <c r="K78" s="5">
        <v>1876350.0000000002</v>
      </c>
      <c r="L78" s="4">
        <v>629.5</v>
      </c>
      <c r="M78" s="4">
        <v>12149.999999999864</v>
      </c>
      <c r="N78" s="6">
        <v>508.25475</v>
      </c>
      <c r="O78" s="6">
        <v>11641.745249999864</v>
      </c>
      <c r="P78" s="5">
        <v>1888500</v>
      </c>
      <c r="Q78" s="5" t="s">
        <v>93</v>
      </c>
      <c r="R78">
        <v>1</v>
      </c>
      <c r="S78">
        <v>0</v>
      </c>
      <c r="T78">
        <v>1</v>
      </c>
      <c r="U78">
        <v>0</v>
      </c>
      <c r="V78">
        <v>900</v>
      </c>
      <c r="W78">
        <v>300</v>
      </c>
      <c r="X78">
        <v>122500</v>
      </c>
      <c r="Y78">
        <v>92500</v>
      </c>
      <c r="Z78" s="7">
        <v>3000000</v>
      </c>
      <c r="AA78">
        <v>2</v>
      </c>
      <c r="AC78" t="s">
        <v>592</v>
      </c>
      <c r="AD78" t="s">
        <v>571</v>
      </c>
      <c r="AE78" s="12">
        <v>44216.517361111109</v>
      </c>
      <c r="AF78">
        <v>625.75519999999995</v>
      </c>
      <c r="AG78" s="12">
        <v>44217.392361111109</v>
      </c>
      <c r="AH78">
        <v>629.18520000000001</v>
      </c>
      <c r="AI78" s="13">
        <v>5.4999999999999997E-3</v>
      </c>
      <c r="AJ78">
        <v>11191.85</v>
      </c>
      <c r="AK78" s="13">
        <v>5.4999999999999997E-3</v>
      </c>
      <c r="AL78">
        <v>3262.9290000000001</v>
      </c>
      <c r="AM78">
        <v>2041794.88</v>
      </c>
      <c r="AN78">
        <v>335407.99</v>
      </c>
      <c r="AO78">
        <v>44</v>
      </c>
      <c r="AP78">
        <v>254.36</v>
      </c>
      <c r="AQ78" s="13">
        <v>-1.21E-2</v>
      </c>
      <c r="AR78" s="13">
        <v>1.09E-2</v>
      </c>
      <c r="AS78" t="s">
        <v>572</v>
      </c>
      <c r="AU78" s="2">
        <v>44216</v>
      </c>
      <c r="AV78" t="s">
        <v>92</v>
      </c>
      <c r="AW78" s="11">
        <v>625.45000000000005</v>
      </c>
      <c r="AX78" s="4">
        <v>629.5</v>
      </c>
      <c r="AZ78" s="2">
        <f t="shared" si="7"/>
        <v>44216</v>
      </c>
      <c r="BA78" t="s">
        <v>92</v>
      </c>
      <c r="BB78">
        <v>625.75519999999995</v>
      </c>
      <c r="BC78">
        <v>629.18520000000001</v>
      </c>
      <c r="BE78" t="str">
        <f t="shared" si="11"/>
        <v>BHARATFORG44216</v>
      </c>
      <c r="BF78">
        <v>1</v>
      </c>
      <c r="BH78" t="str">
        <f t="shared" si="12"/>
        <v>BHARATFORG44216</v>
      </c>
      <c r="BI78">
        <v>1</v>
      </c>
      <c r="BK78" t="str">
        <f t="shared" si="8"/>
        <v>BHARATFORG44216</v>
      </c>
      <c r="BL78">
        <v>1</v>
      </c>
      <c r="BM78">
        <f t="shared" si="9"/>
        <v>1</v>
      </c>
      <c r="BQ78" t="str">
        <f t="shared" si="13"/>
        <v>BHARATFORG44216</v>
      </c>
      <c r="BR78">
        <v>1</v>
      </c>
      <c r="BS78">
        <f t="shared" si="10"/>
        <v>1</v>
      </c>
    </row>
    <row r="79" spans="1:71" x14ac:dyDescent="0.45">
      <c r="A79">
        <v>5</v>
      </c>
      <c r="B79" s="2">
        <v>44216</v>
      </c>
      <c r="C79" s="2">
        <v>44217</v>
      </c>
      <c r="D79" s="3" t="s">
        <v>27</v>
      </c>
      <c r="E79" t="s">
        <v>65</v>
      </c>
      <c r="F79" t="s">
        <v>244</v>
      </c>
      <c r="G79">
        <v>50</v>
      </c>
      <c r="H79">
        <v>150</v>
      </c>
      <c r="I79">
        <v>3</v>
      </c>
      <c r="J79" s="11">
        <v>15669.7</v>
      </c>
      <c r="K79" s="5">
        <v>2350455</v>
      </c>
      <c r="L79" s="4">
        <v>15809.46666667</v>
      </c>
      <c r="M79" s="4">
        <v>20965.000000499822</v>
      </c>
      <c r="N79" s="6">
        <v>637.45312500006753</v>
      </c>
      <c r="O79" s="6">
        <v>20327.546875499753</v>
      </c>
      <c r="P79" s="5">
        <v>2371420.0000005001</v>
      </c>
      <c r="Q79" s="5" t="s">
        <v>93</v>
      </c>
      <c r="R79">
        <v>2</v>
      </c>
      <c r="S79">
        <v>2</v>
      </c>
      <c r="T79">
        <v>2</v>
      </c>
      <c r="U79">
        <v>0</v>
      </c>
      <c r="V79">
        <v>900</v>
      </c>
      <c r="W79">
        <v>300</v>
      </c>
      <c r="X79">
        <v>123500</v>
      </c>
      <c r="Y79">
        <v>92500</v>
      </c>
      <c r="Z79" s="7">
        <v>3000000</v>
      </c>
      <c r="AA79">
        <v>2</v>
      </c>
      <c r="AC79" t="s">
        <v>625</v>
      </c>
      <c r="AD79" t="s">
        <v>571</v>
      </c>
      <c r="AE79" s="12">
        <v>44216.517361111109</v>
      </c>
      <c r="AF79">
        <v>1785.37</v>
      </c>
      <c r="AG79" s="12">
        <v>44217.392361111109</v>
      </c>
      <c r="AH79">
        <v>1802.5440000000001</v>
      </c>
      <c r="AI79" s="13">
        <v>9.5999999999999992E-3</v>
      </c>
      <c r="AJ79">
        <v>19640.62</v>
      </c>
      <c r="AK79" s="13">
        <v>9.5999999999999992E-3</v>
      </c>
      <c r="AL79">
        <v>1143.625</v>
      </c>
      <c r="AM79">
        <v>2041794.88</v>
      </c>
      <c r="AN79">
        <v>355048.62</v>
      </c>
      <c r="AO79">
        <v>44</v>
      </c>
      <c r="AP79">
        <v>446.38</v>
      </c>
      <c r="AQ79" s="13">
        <v>-2.3599999999999999E-2</v>
      </c>
      <c r="AR79" s="13">
        <v>2.2100000000000002E-2</v>
      </c>
      <c r="AS79" t="s">
        <v>572</v>
      </c>
      <c r="AU79" s="2">
        <v>44216</v>
      </c>
      <c r="AV79" t="s">
        <v>65</v>
      </c>
      <c r="AW79" s="11">
        <v>15669.7</v>
      </c>
      <c r="AX79" s="4">
        <v>15809.46666667</v>
      </c>
      <c r="AZ79" s="2">
        <f t="shared" si="7"/>
        <v>44216</v>
      </c>
      <c r="BA79" t="s">
        <v>109</v>
      </c>
      <c r="BB79">
        <v>1785.37</v>
      </c>
      <c r="BC79">
        <v>1802.5440000000001</v>
      </c>
      <c r="BE79" t="str">
        <f t="shared" si="11"/>
        <v>MINDTREE44216</v>
      </c>
      <c r="BF79">
        <v>1</v>
      </c>
      <c r="BH79" t="str">
        <f t="shared" si="12"/>
        <v>BOSCHLTD44216</v>
      </c>
      <c r="BI79">
        <v>1</v>
      </c>
      <c r="BK79" t="str">
        <f t="shared" si="8"/>
        <v>BOSCHLTD44216</v>
      </c>
      <c r="BL79">
        <v>1</v>
      </c>
      <c r="BM79">
        <f t="shared" si="9"/>
        <v>1</v>
      </c>
      <c r="BQ79" t="str">
        <f t="shared" si="13"/>
        <v>MINDTREE44216</v>
      </c>
      <c r="BR79">
        <v>1</v>
      </c>
      <c r="BS79">
        <f t="shared" si="10"/>
        <v>1</v>
      </c>
    </row>
    <row r="80" spans="1:71" x14ac:dyDescent="0.45">
      <c r="A80">
        <v>6</v>
      </c>
      <c r="B80" s="2">
        <v>44216</v>
      </c>
      <c r="C80" s="2">
        <v>44217</v>
      </c>
      <c r="D80" s="3" t="s">
        <v>27</v>
      </c>
      <c r="E80" t="s">
        <v>153</v>
      </c>
      <c r="F80" t="s">
        <v>331</v>
      </c>
      <c r="G80">
        <v>375</v>
      </c>
      <c r="H80">
        <v>750</v>
      </c>
      <c r="I80">
        <v>2</v>
      </c>
      <c r="J80" s="11">
        <v>2622.05</v>
      </c>
      <c r="K80" s="5">
        <v>1966537.5000000002</v>
      </c>
      <c r="L80" s="4">
        <v>2639.2249999999999</v>
      </c>
      <c r="M80" s="4">
        <v>12881.249999999796</v>
      </c>
      <c r="N80" s="6">
        <v>532.70409374999997</v>
      </c>
      <c r="O80" s="6">
        <v>12348.545906249796</v>
      </c>
      <c r="P80" s="5">
        <v>1979418.75</v>
      </c>
      <c r="Q80" s="5" t="s">
        <v>93</v>
      </c>
      <c r="R80">
        <v>1</v>
      </c>
      <c r="S80">
        <v>0</v>
      </c>
      <c r="T80">
        <v>2</v>
      </c>
      <c r="U80">
        <v>0</v>
      </c>
      <c r="V80">
        <v>900</v>
      </c>
      <c r="W80">
        <v>300</v>
      </c>
      <c r="X80">
        <v>122500</v>
      </c>
      <c r="Y80">
        <v>92500</v>
      </c>
      <c r="Z80" s="7">
        <v>3000000</v>
      </c>
      <c r="AA80">
        <v>2</v>
      </c>
      <c r="AC80" t="s">
        <v>626</v>
      </c>
      <c r="AD80" t="s">
        <v>571</v>
      </c>
      <c r="AE80" s="12">
        <v>44216.517361111109</v>
      </c>
      <c r="AF80">
        <v>5156.3329999999996</v>
      </c>
      <c r="AG80" s="12">
        <v>44217.392361111109</v>
      </c>
      <c r="AH80">
        <v>5237.7299999999996</v>
      </c>
      <c r="AI80" s="13">
        <v>1.5800000000000002E-2</v>
      </c>
      <c r="AJ80">
        <v>32231.43</v>
      </c>
      <c r="AK80" s="13">
        <v>1.5800000000000002E-2</v>
      </c>
      <c r="AL80">
        <v>395.97809999999998</v>
      </c>
      <c r="AM80">
        <v>2041794.88</v>
      </c>
      <c r="AN80">
        <v>387280.04</v>
      </c>
      <c r="AO80">
        <v>44</v>
      </c>
      <c r="AP80">
        <v>732.53</v>
      </c>
      <c r="AQ80" s="13">
        <v>-7.0000000000000001E-3</v>
      </c>
      <c r="AR80" s="13">
        <v>2.01E-2</v>
      </c>
      <c r="AS80" t="s">
        <v>572</v>
      </c>
      <c r="AU80" s="2">
        <v>44216</v>
      </c>
      <c r="AV80" t="s">
        <v>153</v>
      </c>
      <c r="AW80" s="11">
        <v>2622.05</v>
      </c>
      <c r="AX80" s="4">
        <v>2639.2249999999999</v>
      </c>
      <c r="AZ80" s="2">
        <f t="shared" si="7"/>
        <v>44216</v>
      </c>
      <c r="BA80" t="s">
        <v>147</v>
      </c>
      <c r="BB80">
        <v>5156.3329999999996</v>
      </c>
      <c r="BC80">
        <v>5237.7299999999996</v>
      </c>
      <c r="BE80" t="str">
        <f t="shared" si="11"/>
        <v>NAUKRI44216</v>
      </c>
      <c r="BF80">
        <v>1</v>
      </c>
      <c r="BH80" t="str">
        <f t="shared" si="12"/>
        <v>COFORGE44216</v>
      </c>
      <c r="BI80">
        <v>1</v>
      </c>
      <c r="BK80" t="str">
        <f t="shared" si="8"/>
        <v>COFORGE44216</v>
      </c>
      <c r="BL80">
        <v>1</v>
      </c>
      <c r="BM80">
        <f t="shared" si="9"/>
        <v>1</v>
      </c>
      <c r="BQ80" t="str">
        <f t="shared" si="13"/>
        <v>NAUKRI44216</v>
      </c>
      <c r="BR80">
        <v>1</v>
      </c>
      <c r="BS80">
        <f t="shared" si="10"/>
        <v>1</v>
      </c>
    </row>
    <row r="81" spans="1:71" x14ac:dyDescent="0.45">
      <c r="A81">
        <v>7</v>
      </c>
      <c r="B81" s="2">
        <v>44216</v>
      </c>
      <c r="C81" s="2">
        <v>44217</v>
      </c>
      <c r="D81" s="3" t="s">
        <v>27</v>
      </c>
      <c r="E81" t="s">
        <v>109</v>
      </c>
      <c r="F81" t="s">
        <v>210</v>
      </c>
      <c r="G81">
        <v>800</v>
      </c>
      <c r="H81">
        <v>800</v>
      </c>
      <c r="I81">
        <v>1</v>
      </c>
      <c r="J81" s="11">
        <v>1784.45</v>
      </c>
      <c r="K81" s="5">
        <v>1427560</v>
      </c>
      <c r="L81" s="4">
        <v>1804.25</v>
      </c>
      <c r="M81" s="4">
        <v>15839.999999999964</v>
      </c>
      <c r="N81" s="6">
        <v>387.57960000000003</v>
      </c>
      <c r="O81" s="6">
        <v>15452.420399999963</v>
      </c>
      <c r="P81" s="5">
        <v>1443400</v>
      </c>
      <c r="Q81" s="5" t="s">
        <v>93</v>
      </c>
      <c r="R81">
        <v>1</v>
      </c>
      <c r="S81">
        <v>0</v>
      </c>
      <c r="T81">
        <v>1</v>
      </c>
      <c r="U81">
        <v>0</v>
      </c>
      <c r="V81">
        <v>900</v>
      </c>
      <c r="W81">
        <v>300</v>
      </c>
      <c r="X81">
        <v>122500</v>
      </c>
      <c r="Y81">
        <v>92500</v>
      </c>
      <c r="Z81" s="7">
        <v>3000000</v>
      </c>
      <c r="AA81">
        <v>2</v>
      </c>
      <c r="AC81" t="s">
        <v>608</v>
      </c>
      <c r="AD81" t="s">
        <v>571</v>
      </c>
      <c r="AE81" s="12">
        <v>44216.517361111109</v>
      </c>
      <c r="AF81">
        <v>275.15010000000001</v>
      </c>
      <c r="AG81" s="12">
        <v>44217.392361111109</v>
      </c>
      <c r="AH81">
        <v>285.64240000000001</v>
      </c>
      <c r="AI81" s="13">
        <v>3.8100000000000002E-2</v>
      </c>
      <c r="AJ81">
        <v>77859.77</v>
      </c>
      <c r="AK81" s="13">
        <v>3.8100000000000002E-2</v>
      </c>
      <c r="AL81">
        <v>7420.6580000000004</v>
      </c>
      <c r="AM81">
        <v>2041795</v>
      </c>
      <c r="AN81">
        <v>465139.81</v>
      </c>
      <c r="AO81">
        <v>44</v>
      </c>
      <c r="AP81">
        <v>1769.54</v>
      </c>
      <c r="AQ81" s="13">
        <v>-5.5999999999999999E-3</v>
      </c>
      <c r="AR81" s="13">
        <v>4.3099999999999999E-2</v>
      </c>
      <c r="AS81" t="s">
        <v>572</v>
      </c>
      <c r="AU81" s="2">
        <v>44216</v>
      </c>
      <c r="AV81" t="s">
        <v>109</v>
      </c>
      <c r="AW81" s="11">
        <v>1784.45</v>
      </c>
      <c r="AX81" s="4">
        <v>1804.25</v>
      </c>
      <c r="AZ81" s="2">
        <f t="shared" si="7"/>
        <v>44216</v>
      </c>
      <c r="BA81" t="s">
        <v>53</v>
      </c>
      <c r="BB81">
        <v>275.15010000000001</v>
      </c>
      <c r="BC81">
        <v>285.64240000000001</v>
      </c>
      <c r="BE81" t="str">
        <f t="shared" si="11"/>
        <v>TATAMOTORS44216</v>
      </c>
      <c r="BF81">
        <v>1</v>
      </c>
      <c r="BH81" t="str">
        <f t="shared" si="12"/>
        <v>MINDTREE44216</v>
      </c>
      <c r="BI81">
        <v>1</v>
      </c>
      <c r="BK81" t="str">
        <f t="shared" si="8"/>
        <v>MINDTREE44216</v>
      </c>
      <c r="BL81">
        <v>1</v>
      </c>
      <c r="BM81">
        <f t="shared" si="9"/>
        <v>1</v>
      </c>
      <c r="BQ81" t="str">
        <f t="shared" si="13"/>
        <v>TATAMOTORS44216</v>
      </c>
      <c r="BR81">
        <v>1</v>
      </c>
      <c r="BS81">
        <f t="shared" si="10"/>
        <v>1</v>
      </c>
    </row>
    <row r="82" spans="1:71" x14ac:dyDescent="0.45">
      <c r="A82">
        <v>8</v>
      </c>
      <c r="B82" s="2">
        <v>44216</v>
      </c>
      <c r="C82" s="2">
        <v>44217</v>
      </c>
      <c r="D82" s="3" t="s">
        <v>27</v>
      </c>
      <c r="E82" t="s">
        <v>147</v>
      </c>
      <c r="F82" t="s">
        <v>297</v>
      </c>
      <c r="G82">
        <v>250</v>
      </c>
      <c r="H82">
        <v>500</v>
      </c>
      <c r="I82">
        <v>2</v>
      </c>
      <c r="J82" s="11">
        <v>5153.7</v>
      </c>
      <c r="K82" s="5">
        <v>2576850</v>
      </c>
      <c r="L82" s="4">
        <v>5222.6750000000002</v>
      </c>
      <c r="M82" s="4">
        <v>34487.500000000182</v>
      </c>
      <c r="N82" s="6">
        <v>700.40531250000004</v>
      </c>
      <c r="O82" s="6">
        <v>33787.094687500183</v>
      </c>
      <c r="P82" s="5">
        <v>2611337.5</v>
      </c>
      <c r="Q82" s="5" t="s">
        <v>93</v>
      </c>
      <c r="R82">
        <v>1</v>
      </c>
      <c r="S82">
        <v>0</v>
      </c>
      <c r="T82">
        <v>2</v>
      </c>
      <c r="U82">
        <v>0</v>
      </c>
      <c r="V82">
        <v>900</v>
      </c>
      <c r="W82">
        <v>300</v>
      </c>
      <c r="X82">
        <v>122500</v>
      </c>
      <c r="Y82">
        <v>92500</v>
      </c>
      <c r="Z82" s="7">
        <v>3000000</v>
      </c>
      <c r="AA82">
        <v>2</v>
      </c>
      <c r="AC82" t="s">
        <v>623</v>
      </c>
      <c r="AD82" t="s">
        <v>571</v>
      </c>
      <c r="AE82" s="12">
        <v>44216.517361111109</v>
      </c>
      <c r="AF82">
        <v>1696.653</v>
      </c>
      <c r="AG82" s="12">
        <v>44217.395833333336</v>
      </c>
      <c r="AH82">
        <v>1701.097</v>
      </c>
      <c r="AI82" s="13">
        <v>2.5999999999999999E-3</v>
      </c>
      <c r="AJ82">
        <v>5348.02</v>
      </c>
      <c r="AK82" s="13">
        <v>2.5999999999999999E-3</v>
      </c>
      <c r="AL82">
        <v>1203.425</v>
      </c>
      <c r="AM82">
        <v>2041795</v>
      </c>
      <c r="AN82">
        <v>470487.83</v>
      </c>
      <c r="AO82">
        <v>45</v>
      </c>
      <c r="AP82">
        <v>118.84</v>
      </c>
      <c r="AQ82" s="13">
        <v>-6.6E-3</v>
      </c>
      <c r="AR82" s="13">
        <v>8.9999999999999993E-3</v>
      </c>
      <c r="AS82" t="s">
        <v>572</v>
      </c>
      <c r="AU82" s="2">
        <v>44216</v>
      </c>
      <c r="AV82" t="s">
        <v>147</v>
      </c>
      <c r="AW82" s="11">
        <v>5153.7</v>
      </c>
      <c r="AX82" s="4">
        <v>5222.6750000000002</v>
      </c>
      <c r="AZ82" s="2">
        <f t="shared" si="7"/>
        <v>44216</v>
      </c>
      <c r="BA82" t="s">
        <v>95</v>
      </c>
      <c r="BB82">
        <v>1696.653</v>
      </c>
      <c r="BC82">
        <v>1701.097</v>
      </c>
      <c r="BE82" t="str">
        <f t="shared" si="11"/>
        <v>BALKRISIND44216</v>
      </c>
      <c r="BF82">
        <v>1</v>
      </c>
      <c r="BH82" t="str">
        <f t="shared" si="12"/>
        <v>NAUKRI44216</v>
      </c>
      <c r="BI82">
        <v>1</v>
      </c>
      <c r="BK82" t="str">
        <f t="shared" si="8"/>
        <v>NAUKRI44216</v>
      </c>
      <c r="BL82">
        <v>1</v>
      </c>
      <c r="BM82">
        <f t="shared" si="9"/>
        <v>1</v>
      </c>
      <c r="BQ82" t="str">
        <f t="shared" si="13"/>
        <v>BALKRISIND44216</v>
      </c>
      <c r="BR82">
        <v>1</v>
      </c>
      <c r="BS82">
        <f t="shared" si="10"/>
        <v>1</v>
      </c>
    </row>
    <row r="83" spans="1:71" x14ac:dyDescent="0.45">
      <c r="A83">
        <v>9</v>
      </c>
      <c r="B83" s="2">
        <v>44216</v>
      </c>
      <c r="C83" s="2">
        <v>44217</v>
      </c>
      <c r="D83" s="3" t="s">
        <v>27</v>
      </c>
      <c r="E83" t="s">
        <v>53</v>
      </c>
      <c r="F83" t="s">
        <v>214</v>
      </c>
      <c r="G83">
        <v>5700</v>
      </c>
      <c r="H83">
        <v>5700</v>
      </c>
      <c r="I83">
        <v>1</v>
      </c>
      <c r="J83" s="11">
        <v>274.95</v>
      </c>
      <c r="K83" s="5">
        <v>1567215</v>
      </c>
      <c r="L83" s="4">
        <v>284.60000000000002</v>
      </c>
      <c r="M83" s="4">
        <v>55005.000000000196</v>
      </c>
      <c r="N83" s="6">
        <v>430.57372500000002</v>
      </c>
      <c r="O83" s="6">
        <v>54574.426275000194</v>
      </c>
      <c r="P83" s="5">
        <v>1622220.0000000002</v>
      </c>
      <c r="Q83" s="5" t="s">
        <v>93</v>
      </c>
      <c r="R83">
        <v>1</v>
      </c>
      <c r="S83">
        <v>0</v>
      </c>
      <c r="T83">
        <v>2</v>
      </c>
      <c r="U83">
        <v>0</v>
      </c>
      <c r="V83">
        <v>900</v>
      </c>
      <c r="W83">
        <v>300</v>
      </c>
      <c r="X83">
        <v>122500</v>
      </c>
      <c r="Y83">
        <v>92500</v>
      </c>
      <c r="Z83" s="7">
        <v>3000000</v>
      </c>
      <c r="AA83">
        <v>2</v>
      </c>
      <c r="AC83" t="s">
        <v>624</v>
      </c>
      <c r="AD83" t="s">
        <v>571</v>
      </c>
      <c r="AE83" s="12">
        <v>44216.517361111109</v>
      </c>
      <c r="AF83">
        <v>2623.377</v>
      </c>
      <c r="AG83" s="12">
        <v>44217.395833333336</v>
      </c>
      <c r="AH83">
        <v>2637.41</v>
      </c>
      <c r="AI83" s="13">
        <v>5.3E-3</v>
      </c>
      <c r="AJ83">
        <v>10921.99</v>
      </c>
      <c r="AK83" s="13">
        <v>5.3E-3</v>
      </c>
      <c r="AL83">
        <v>778.30790000000002</v>
      </c>
      <c r="AM83">
        <v>2041794.88</v>
      </c>
      <c r="AN83">
        <v>481409.83</v>
      </c>
      <c r="AO83">
        <v>45</v>
      </c>
      <c r="AP83">
        <v>242.71</v>
      </c>
      <c r="AQ83" s="13">
        <v>-8.3999999999999995E-3</v>
      </c>
      <c r="AR83" s="13">
        <v>2.7799999999999998E-2</v>
      </c>
      <c r="AS83" t="s">
        <v>572</v>
      </c>
      <c r="AU83" s="2">
        <v>44216</v>
      </c>
      <c r="AV83" t="s">
        <v>53</v>
      </c>
      <c r="AW83" s="11">
        <v>274.95</v>
      </c>
      <c r="AX83" s="4">
        <v>284.60000000000002</v>
      </c>
      <c r="AZ83" s="2">
        <f t="shared" si="7"/>
        <v>44216</v>
      </c>
      <c r="BA83" t="s">
        <v>153</v>
      </c>
      <c r="BB83">
        <v>2623.377</v>
      </c>
      <c r="BC83">
        <v>2637.41</v>
      </c>
      <c r="BE83" t="str">
        <f t="shared" si="11"/>
        <v>COFORGE44216</v>
      </c>
      <c r="BF83">
        <v>1</v>
      </c>
      <c r="BH83" t="str">
        <f t="shared" si="12"/>
        <v>TATAMOTORS44216</v>
      </c>
      <c r="BI83">
        <v>1</v>
      </c>
      <c r="BK83" t="str">
        <f t="shared" si="8"/>
        <v>TATAMOTORS44216</v>
      </c>
      <c r="BL83">
        <v>1</v>
      </c>
      <c r="BM83">
        <f t="shared" si="9"/>
        <v>1</v>
      </c>
      <c r="BQ83" t="str">
        <f t="shared" si="13"/>
        <v>COFORGE44216</v>
      </c>
      <c r="BR83">
        <v>1</v>
      </c>
      <c r="BS83">
        <f t="shared" si="10"/>
        <v>1</v>
      </c>
    </row>
    <row r="84" spans="1:71" x14ac:dyDescent="0.45">
      <c r="A84">
        <v>1</v>
      </c>
      <c r="B84" s="2">
        <v>44217</v>
      </c>
      <c r="C84" s="2">
        <v>44218</v>
      </c>
      <c r="D84" s="3" t="s">
        <v>27</v>
      </c>
      <c r="E84" t="s">
        <v>113</v>
      </c>
      <c r="F84" t="s">
        <v>268</v>
      </c>
      <c r="G84">
        <v>5000</v>
      </c>
      <c r="H84">
        <v>10000</v>
      </c>
      <c r="I84">
        <v>2</v>
      </c>
      <c r="J84" s="11">
        <v>220.7</v>
      </c>
      <c r="K84" s="5">
        <v>2207000</v>
      </c>
      <c r="L84" s="4">
        <v>228.2</v>
      </c>
      <c r="M84" s="4">
        <v>75000</v>
      </c>
      <c r="N84" s="6">
        <v>606.01499999999999</v>
      </c>
      <c r="O84" s="6">
        <v>74393.985000000001</v>
      </c>
      <c r="P84" s="5">
        <v>2282000</v>
      </c>
      <c r="Q84" s="5" t="s">
        <v>93</v>
      </c>
      <c r="R84">
        <v>1</v>
      </c>
      <c r="S84">
        <v>0</v>
      </c>
      <c r="T84">
        <v>1</v>
      </c>
      <c r="U84">
        <v>0</v>
      </c>
      <c r="V84">
        <v>900</v>
      </c>
      <c r="W84">
        <v>300</v>
      </c>
      <c r="X84">
        <v>122500</v>
      </c>
      <c r="Y84">
        <v>92500</v>
      </c>
      <c r="Z84" s="7">
        <v>3000000</v>
      </c>
      <c r="AA84">
        <v>2</v>
      </c>
      <c r="AC84" t="s">
        <v>602</v>
      </c>
      <c r="AD84" t="s">
        <v>571</v>
      </c>
      <c r="AE84" s="12">
        <v>44216.527777777781</v>
      </c>
      <c r="AF84">
        <v>15685.37</v>
      </c>
      <c r="AG84" s="12">
        <v>44217.395833333336</v>
      </c>
      <c r="AH84">
        <v>15791.54</v>
      </c>
      <c r="AI84" s="13">
        <v>6.7999999999999996E-3</v>
      </c>
      <c r="AJ84">
        <v>13749.41</v>
      </c>
      <c r="AK84" s="13">
        <v>6.7999999999999996E-3</v>
      </c>
      <c r="AL84">
        <v>129.50370000000001</v>
      </c>
      <c r="AM84">
        <v>2031313.5</v>
      </c>
      <c r="AN84">
        <v>495159.24</v>
      </c>
      <c r="AO84">
        <v>42</v>
      </c>
      <c r="AP84">
        <v>327.37</v>
      </c>
      <c r="AQ84" s="13">
        <v>-1.5E-3</v>
      </c>
      <c r="AR84" s="13">
        <v>2.3E-2</v>
      </c>
      <c r="AS84" t="s">
        <v>572</v>
      </c>
      <c r="AU84" s="2">
        <v>44217</v>
      </c>
      <c r="AV84" t="s">
        <v>113</v>
      </c>
      <c r="AW84" s="11">
        <v>220.7</v>
      </c>
      <c r="AX84" s="4">
        <v>228.2</v>
      </c>
      <c r="AZ84" s="2">
        <f t="shared" si="7"/>
        <v>44216</v>
      </c>
      <c r="BA84" t="s">
        <v>65</v>
      </c>
      <c r="BB84">
        <v>15685.37</v>
      </c>
      <c r="BC84">
        <v>15791.54</v>
      </c>
      <c r="BE84" t="str">
        <f t="shared" si="11"/>
        <v>BOSCHLTD44216</v>
      </c>
      <c r="BF84">
        <v>1</v>
      </c>
      <c r="BH84" t="str">
        <f t="shared" si="12"/>
        <v>APOLLOTYRE44217</v>
      </c>
      <c r="BI84">
        <v>1</v>
      </c>
      <c r="BK84" t="str">
        <f t="shared" si="8"/>
        <v>APOLLOTYRE44217</v>
      </c>
      <c r="BL84">
        <v>1</v>
      </c>
      <c r="BM84">
        <f t="shared" si="9"/>
        <v>1</v>
      </c>
      <c r="BQ84" t="str">
        <f t="shared" si="13"/>
        <v>BOSCHLTD44216</v>
      </c>
      <c r="BR84">
        <v>1</v>
      </c>
      <c r="BS84">
        <f t="shared" si="10"/>
        <v>1</v>
      </c>
    </row>
    <row r="85" spans="1:71" x14ac:dyDescent="0.45">
      <c r="A85">
        <v>2</v>
      </c>
      <c r="B85" s="2">
        <v>44217</v>
      </c>
      <c r="C85" s="2">
        <v>44218</v>
      </c>
      <c r="D85" s="3" t="s">
        <v>27</v>
      </c>
      <c r="E85" t="s">
        <v>148</v>
      </c>
      <c r="F85" t="s">
        <v>257</v>
      </c>
      <c r="G85">
        <v>125</v>
      </c>
      <c r="H85">
        <v>250</v>
      </c>
      <c r="I85">
        <v>2</v>
      </c>
      <c r="J85" s="11">
        <v>9380.85</v>
      </c>
      <c r="K85" s="5">
        <v>2345212.5</v>
      </c>
      <c r="L85" s="4">
        <v>8996.7250000000004</v>
      </c>
      <c r="M85" s="4">
        <v>-96031.25</v>
      </c>
      <c r="N85" s="6">
        <v>620.24315624999997</v>
      </c>
      <c r="O85" s="6">
        <v>-96651.493156249999</v>
      </c>
      <c r="P85" s="5">
        <v>2249181.25</v>
      </c>
      <c r="Q85" s="5" t="s">
        <v>93</v>
      </c>
      <c r="R85">
        <v>1</v>
      </c>
      <c r="S85">
        <v>0</v>
      </c>
      <c r="T85">
        <v>2</v>
      </c>
      <c r="U85">
        <v>0</v>
      </c>
      <c r="V85">
        <v>900</v>
      </c>
      <c r="W85">
        <v>300</v>
      </c>
      <c r="X85">
        <v>122500</v>
      </c>
      <c r="Y85">
        <v>92500</v>
      </c>
      <c r="Z85" s="7">
        <v>3000000</v>
      </c>
      <c r="AA85">
        <v>2</v>
      </c>
      <c r="AC85" t="s">
        <v>622</v>
      </c>
      <c r="AD85" t="s">
        <v>571</v>
      </c>
      <c r="AE85" s="12">
        <v>44217.517361111109</v>
      </c>
      <c r="AF85">
        <v>220.80019999999999</v>
      </c>
      <c r="AG85" s="12">
        <v>44218.392361111109</v>
      </c>
      <c r="AH85">
        <v>228.0461</v>
      </c>
      <c r="AI85" s="13">
        <v>3.2800000000000003E-2</v>
      </c>
      <c r="AJ85">
        <v>68882.97</v>
      </c>
      <c r="AK85" s="13">
        <v>3.2800000000000003E-2</v>
      </c>
      <c r="AL85">
        <v>9506.4760000000006</v>
      </c>
      <c r="AM85">
        <v>2099031.75</v>
      </c>
      <c r="AN85">
        <v>564042.21</v>
      </c>
      <c r="AO85">
        <v>44</v>
      </c>
      <c r="AP85">
        <v>1565.52</v>
      </c>
      <c r="AQ85" s="13">
        <v>-2.7199999999999998E-2</v>
      </c>
      <c r="AR85" s="13">
        <v>3.6499999999999998E-2</v>
      </c>
      <c r="AS85" t="s">
        <v>572</v>
      </c>
      <c r="AU85" s="2">
        <v>44217</v>
      </c>
      <c r="AV85" t="s">
        <v>148</v>
      </c>
      <c r="AW85" s="11">
        <v>9380.85</v>
      </c>
      <c r="AX85" s="4">
        <v>8996.7250000000004</v>
      </c>
      <c r="AZ85" s="2">
        <f t="shared" si="7"/>
        <v>44217</v>
      </c>
      <c r="BA85" t="s">
        <v>113</v>
      </c>
      <c r="BB85">
        <v>220.80019999999999</v>
      </c>
      <c r="BC85">
        <v>228.0461</v>
      </c>
      <c r="BE85" t="str">
        <f t="shared" si="11"/>
        <v>APOLLOTYRE44217</v>
      </c>
      <c r="BF85">
        <v>1</v>
      </c>
      <c r="BH85" t="str">
        <f t="shared" si="12"/>
        <v>BAJAJFINSV44217</v>
      </c>
      <c r="BI85">
        <v>1</v>
      </c>
      <c r="BK85" t="str">
        <f t="shared" si="8"/>
        <v>BAJAJFINSV44217</v>
      </c>
      <c r="BL85">
        <v>1</v>
      </c>
      <c r="BM85">
        <f t="shared" si="9"/>
        <v>1</v>
      </c>
      <c r="BQ85" t="str">
        <f t="shared" si="13"/>
        <v>APOLLOTYRE44217</v>
      </c>
      <c r="BR85">
        <v>1</v>
      </c>
      <c r="BS85">
        <f t="shared" si="10"/>
        <v>1</v>
      </c>
    </row>
    <row r="86" spans="1:71" x14ac:dyDescent="0.45">
      <c r="A86">
        <v>3</v>
      </c>
      <c r="B86" s="2">
        <v>44217</v>
      </c>
      <c r="C86" s="2">
        <v>44218</v>
      </c>
      <c r="D86" s="3" t="s">
        <v>27</v>
      </c>
      <c r="E86" t="s">
        <v>145</v>
      </c>
      <c r="F86" t="s">
        <v>303</v>
      </c>
      <c r="G86">
        <v>250</v>
      </c>
      <c r="H86">
        <v>500</v>
      </c>
      <c r="I86">
        <v>2</v>
      </c>
      <c r="J86" s="11">
        <v>5217.1000000000004</v>
      </c>
      <c r="K86" s="5">
        <v>2608550</v>
      </c>
      <c r="L86" s="4">
        <v>5124.3500000000004</v>
      </c>
      <c r="M86" s="4">
        <v>-46375</v>
      </c>
      <c r="N86" s="6">
        <v>698.04787499999998</v>
      </c>
      <c r="O86" s="6">
        <v>-47073.047874999997</v>
      </c>
      <c r="P86" s="5">
        <v>2562175</v>
      </c>
      <c r="Q86" s="5" t="s">
        <v>93</v>
      </c>
      <c r="R86">
        <v>1</v>
      </c>
      <c r="S86">
        <v>0</v>
      </c>
      <c r="T86">
        <v>1</v>
      </c>
      <c r="U86">
        <v>0</v>
      </c>
      <c r="V86">
        <v>900</v>
      </c>
      <c r="W86">
        <v>300</v>
      </c>
      <c r="X86">
        <v>122500</v>
      </c>
      <c r="Y86">
        <v>92500</v>
      </c>
      <c r="Z86" s="7">
        <v>3000000</v>
      </c>
      <c r="AA86">
        <v>2</v>
      </c>
      <c r="AC86" t="s">
        <v>627</v>
      </c>
      <c r="AD86" t="s">
        <v>571</v>
      </c>
      <c r="AE86" s="12">
        <v>44217.517361111109</v>
      </c>
      <c r="AF86">
        <v>9385.5990000000002</v>
      </c>
      <c r="AG86" s="12">
        <v>44218.392361111109</v>
      </c>
      <c r="AH86">
        <v>9093.5789999999997</v>
      </c>
      <c r="AI86" s="13">
        <v>-3.1099999999999999E-2</v>
      </c>
      <c r="AJ86">
        <v>-65308.49</v>
      </c>
      <c r="AK86" s="13">
        <v>-3.1099999999999999E-2</v>
      </c>
      <c r="AL86">
        <v>223.6439</v>
      </c>
      <c r="AM86">
        <v>2099031.75</v>
      </c>
      <c r="AN86">
        <v>498733.72</v>
      </c>
      <c r="AO86">
        <v>44</v>
      </c>
      <c r="AP86">
        <v>-1484.28</v>
      </c>
      <c r="AQ86" s="13">
        <v>-3.8199999999999998E-2</v>
      </c>
      <c r="AR86" s="13">
        <v>2.7000000000000001E-3</v>
      </c>
      <c r="AS86" t="s">
        <v>572</v>
      </c>
      <c r="AU86" s="2">
        <v>44217</v>
      </c>
      <c r="AV86" t="s">
        <v>145</v>
      </c>
      <c r="AW86" s="11">
        <v>5217.1000000000004</v>
      </c>
      <c r="AX86" s="4">
        <v>5124.3500000000004</v>
      </c>
      <c r="AZ86" s="2">
        <f t="shared" si="7"/>
        <v>44217</v>
      </c>
      <c r="BA86" t="s">
        <v>148</v>
      </c>
      <c r="BB86">
        <v>9385.5990000000002</v>
      </c>
      <c r="BC86">
        <v>9093.5789999999997</v>
      </c>
      <c r="BE86" t="str">
        <f t="shared" si="11"/>
        <v>BAJAJFINSV44217</v>
      </c>
      <c r="BF86">
        <v>1</v>
      </c>
      <c r="BH86" t="str">
        <f t="shared" si="12"/>
        <v>BAJFINANCE44217</v>
      </c>
      <c r="BI86">
        <v>1</v>
      </c>
      <c r="BK86" t="str">
        <f t="shared" si="8"/>
        <v>BAJFINANCE44217</v>
      </c>
      <c r="BL86">
        <v>1</v>
      </c>
      <c r="BM86">
        <f t="shared" si="9"/>
        <v>1</v>
      </c>
      <c r="BQ86" t="str">
        <f t="shared" si="13"/>
        <v>BAJAJFINSV44217</v>
      </c>
      <c r="BR86">
        <v>1</v>
      </c>
      <c r="BS86">
        <f t="shared" si="10"/>
        <v>1</v>
      </c>
    </row>
    <row r="87" spans="1:71" x14ac:dyDescent="0.45">
      <c r="A87">
        <v>4</v>
      </c>
      <c r="B87" s="2">
        <v>44217</v>
      </c>
      <c r="C87" s="2">
        <v>44218</v>
      </c>
      <c r="D87" s="3" t="s">
        <v>27</v>
      </c>
      <c r="E87" t="s">
        <v>140</v>
      </c>
      <c r="F87" t="s">
        <v>328</v>
      </c>
      <c r="G87">
        <v>1000</v>
      </c>
      <c r="H87">
        <v>2000</v>
      </c>
      <c r="I87">
        <v>2</v>
      </c>
      <c r="J87" s="11">
        <v>1133.25</v>
      </c>
      <c r="K87" s="5">
        <v>2266500</v>
      </c>
      <c r="L87" s="4">
        <v>1132.0250000000001</v>
      </c>
      <c r="M87" s="4">
        <v>-2449.9999999998181</v>
      </c>
      <c r="N87" s="6">
        <v>611.62424999999996</v>
      </c>
      <c r="O87" s="6">
        <v>-3061.6242499998179</v>
      </c>
      <c r="P87" s="5">
        <v>2264050</v>
      </c>
      <c r="Q87" s="5" t="s">
        <v>93</v>
      </c>
      <c r="R87">
        <v>1</v>
      </c>
      <c r="S87">
        <v>0</v>
      </c>
      <c r="T87">
        <v>2</v>
      </c>
      <c r="U87">
        <v>0</v>
      </c>
      <c r="V87">
        <v>900</v>
      </c>
      <c r="W87">
        <v>300</v>
      </c>
      <c r="X87">
        <v>122500</v>
      </c>
      <c r="Y87">
        <v>92500</v>
      </c>
      <c r="Z87" s="7">
        <v>3000000</v>
      </c>
      <c r="AA87">
        <v>2</v>
      </c>
      <c r="AC87" t="s">
        <v>628</v>
      </c>
      <c r="AD87" t="s">
        <v>571</v>
      </c>
      <c r="AE87" s="12">
        <v>44217.517361111109</v>
      </c>
      <c r="AF87">
        <v>5219.7659999999996</v>
      </c>
      <c r="AG87" s="12">
        <v>44218.392361111109</v>
      </c>
      <c r="AH87">
        <v>5119.6890000000003</v>
      </c>
      <c r="AI87" s="13">
        <v>-1.9199999999999998E-2</v>
      </c>
      <c r="AJ87">
        <v>-40244.11</v>
      </c>
      <c r="AK87" s="13">
        <v>-1.9199999999999998E-2</v>
      </c>
      <c r="AL87">
        <v>402.13139999999999</v>
      </c>
      <c r="AM87">
        <v>2099031.75</v>
      </c>
      <c r="AN87">
        <v>458489.61</v>
      </c>
      <c r="AO87">
        <v>44</v>
      </c>
      <c r="AP87">
        <v>-914.64</v>
      </c>
      <c r="AQ87" s="13">
        <v>-2.5999999999999999E-2</v>
      </c>
      <c r="AR87" s="13">
        <v>5.4999999999999997E-3</v>
      </c>
      <c r="AS87" t="s">
        <v>572</v>
      </c>
      <c r="AU87" s="2">
        <v>44217</v>
      </c>
      <c r="AV87" t="s">
        <v>140</v>
      </c>
      <c r="AW87" s="11">
        <v>1133.25</v>
      </c>
      <c r="AX87" s="4">
        <v>1132.0250000000001</v>
      </c>
      <c r="AZ87" s="2">
        <f t="shared" si="7"/>
        <v>44217</v>
      </c>
      <c r="BA87" t="s">
        <v>145</v>
      </c>
      <c r="BB87">
        <v>5219.7659999999996</v>
      </c>
      <c r="BC87">
        <v>5119.6890000000003</v>
      </c>
      <c r="BE87" t="str">
        <f t="shared" si="11"/>
        <v>BAJFINANCE44217</v>
      </c>
      <c r="BF87">
        <v>1</v>
      </c>
      <c r="BH87" t="str">
        <f t="shared" si="12"/>
        <v>HAVELLS44217</v>
      </c>
      <c r="BI87">
        <v>1</v>
      </c>
      <c r="BK87" t="str">
        <f t="shared" si="8"/>
        <v>HAVELLS44217</v>
      </c>
      <c r="BL87">
        <v>1</v>
      </c>
      <c r="BM87">
        <f t="shared" si="9"/>
        <v>1</v>
      </c>
      <c r="BQ87" t="str">
        <f t="shared" si="13"/>
        <v>BAJFINANCE44217</v>
      </c>
      <c r="BR87">
        <v>1</v>
      </c>
      <c r="BS87">
        <f t="shared" si="10"/>
        <v>1</v>
      </c>
    </row>
    <row r="88" spans="1:71" x14ac:dyDescent="0.45">
      <c r="A88">
        <v>5</v>
      </c>
      <c r="B88" s="2">
        <v>44217</v>
      </c>
      <c r="C88" s="2">
        <v>44218</v>
      </c>
      <c r="D88" s="3" t="s">
        <v>27</v>
      </c>
      <c r="E88" t="s">
        <v>52</v>
      </c>
      <c r="F88" t="s">
        <v>248</v>
      </c>
      <c r="G88">
        <v>2900</v>
      </c>
      <c r="H88">
        <v>8700</v>
      </c>
      <c r="I88">
        <v>3</v>
      </c>
      <c r="J88" s="11">
        <v>265.10000000000002</v>
      </c>
      <c r="K88" s="5">
        <v>2306370</v>
      </c>
      <c r="L88" s="4">
        <v>247.95</v>
      </c>
      <c r="M88" s="4">
        <v>-149205.00000000029</v>
      </c>
      <c r="N88" s="6">
        <v>602.577225</v>
      </c>
      <c r="O88" s="6">
        <v>-149807.57722500028</v>
      </c>
      <c r="P88" s="5">
        <v>2157165</v>
      </c>
      <c r="Q88" s="5" t="s">
        <v>93</v>
      </c>
      <c r="R88">
        <v>1</v>
      </c>
      <c r="S88">
        <v>0</v>
      </c>
      <c r="T88">
        <v>1</v>
      </c>
      <c r="U88">
        <v>0</v>
      </c>
      <c r="V88">
        <v>900</v>
      </c>
      <c r="W88">
        <v>300</v>
      </c>
      <c r="X88">
        <v>122500</v>
      </c>
      <c r="Y88">
        <v>92500</v>
      </c>
      <c r="Z88" s="7">
        <v>3000000</v>
      </c>
      <c r="AA88">
        <v>2</v>
      </c>
      <c r="AC88" t="s">
        <v>630</v>
      </c>
      <c r="AD88" t="s">
        <v>571</v>
      </c>
      <c r="AE88" s="12">
        <v>44217.517361111109</v>
      </c>
      <c r="AF88">
        <v>644.52210000000002</v>
      </c>
      <c r="AG88" s="12">
        <v>44218.392361111109</v>
      </c>
      <c r="AH88">
        <v>631.98339999999996</v>
      </c>
      <c r="AI88" s="13">
        <v>-1.95E-2</v>
      </c>
      <c r="AJ88">
        <v>-40835.11</v>
      </c>
      <c r="AK88" s="13">
        <v>-1.95E-2</v>
      </c>
      <c r="AL88">
        <v>3256.7260000000001</v>
      </c>
      <c r="AM88">
        <v>2099032</v>
      </c>
      <c r="AN88">
        <v>417654.5</v>
      </c>
      <c r="AO88">
        <v>44</v>
      </c>
      <c r="AP88">
        <v>-928.07</v>
      </c>
      <c r="AQ88" s="13">
        <v>-3.09E-2</v>
      </c>
      <c r="AR88" s="13">
        <v>0</v>
      </c>
      <c r="AS88" t="s">
        <v>572</v>
      </c>
      <c r="AU88" s="2">
        <v>44217</v>
      </c>
      <c r="AV88" t="s">
        <v>52</v>
      </c>
      <c r="AW88" s="11">
        <v>265.10000000000002</v>
      </c>
      <c r="AX88" s="4">
        <v>247.95</v>
      </c>
      <c r="AZ88" s="2">
        <f t="shared" si="7"/>
        <v>44217</v>
      </c>
      <c r="BA88" t="s">
        <v>174</v>
      </c>
      <c r="BB88">
        <v>644.52210000000002</v>
      </c>
      <c r="BC88">
        <v>631.98339999999996</v>
      </c>
      <c r="BE88" t="str">
        <f t="shared" si="11"/>
        <v>MCDOWELL_N44217</v>
      </c>
      <c r="BF88">
        <v>1</v>
      </c>
      <c r="BH88" t="str">
        <f t="shared" si="12"/>
        <v>RBLBANK44217</v>
      </c>
      <c r="BI88">
        <v>1</v>
      </c>
      <c r="BK88" t="str">
        <f t="shared" si="8"/>
        <v>RBLBANK44217</v>
      </c>
      <c r="BL88">
        <v>1</v>
      </c>
      <c r="BM88">
        <f t="shared" si="9"/>
        <v>1</v>
      </c>
      <c r="BQ88" t="str">
        <f t="shared" si="13"/>
        <v>MCDOWELL_N44217</v>
      </c>
      <c r="BR88">
        <v>1</v>
      </c>
      <c r="BS88" t="str">
        <f t="shared" si="10"/>
        <v>ERROR</v>
      </c>
    </row>
    <row r="89" spans="1:71" x14ac:dyDescent="0.45">
      <c r="A89">
        <v>6</v>
      </c>
      <c r="B89" s="2">
        <v>44217</v>
      </c>
      <c r="C89" s="2">
        <v>44218</v>
      </c>
      <c r="D89" s="3" t="s">
        <v>27</v>
      </c>
      <c r="E89" t="s">
        <v>53</v>
      </c>
      <c r="F89" t="s">
        <v>214</v>
      </c>
      <c r="G89">
        <v>5700</v>
      </c>
      <c r="H89">
        <v>5700</v>
      </c>
      <c r="I89">
        <v>1</v>
      </c>
      <c r="J89" s="11">
        <v>295.55</v>
      </c>
      <c r="K89" s="5">
        <v>1684635</v>
      </c>
      <c r="L89" s="4">
        <v>305.55</v>
      </c>
      <c r="M89" s="4">
        <v>57000</v>
      </c>
      <c r="N89" s="6">
        <v>462.54644999999999</v>
      </c>
      <c r="O89" s="6">
        <v>56537.453549999998</v>
      </c>
      <c r="P89" s="5">
        <v>1741635</v>
      </c>
      <c r="Q89" s="5" t="s">
        <v>93</v>
      </c>
      <c r="R89">
        <v>2</v>
      </c>
      <c r="S89">
        <v>1</v>
      </c>
      <c r="T89">
        <v>1</v>
      </c>
      <c r="U89">
        <v>0</v>
      </c>
      <c r="V89">
        <v>900</v>
      </c>
      <c r="W89">
        <v>300</v>
      </c>
      <c r="X89">
        <v>123000</v>
      </c>
      <c r="Y89">
        <v>92500</v>
      </c>
      <c r="Z89" s="7">
        <v>3000000</v>
      </c>
      <c r="AA89">
        <v>2</v>
      </c>
      <c r="AC89" t="s">
        <v>588</v>
      </c>
      <c r="AD89" t="s">
        <v>571</v>
      </c>
      <c r="AE89" s="12">
        <v>44217.517361111109</v>
      </c>
      <c r="AF89">
        <v>265.23390000000001</v>
      </c>
      <c r="AG89" s="12">
        <v>44218.392361111109</v>
      </c>
      <c r="AH89">
        <v>247.82599999999999</v>
      </c>
      <c r="AI89" s="13">
        <v>-6.5600000000000006E-2</v>
      </c>
      <c r="AJ89">
        <v>-137764.17000000001</v>
      </c>
      <c r="AK89" s="13">
        <v>-6.5600000000000006E-2</v>
      </c>
      <c r="AL89">
        <v>7913.8879999999999</v>
      </c>
      <c r="AM89">
        <v>2099031.75</v>
      </c>
      <c r="AN89">
        <v>279890.33</v>
      </c>
      <c r="AO89">
        <v>44</v>
      </c>
      <c r="AP89">
        <v>-3131</v>
      </c>
      <c r="AQ89" s="13">
        <v>-7.2700000000000001E-2</v>
      </c>
      <c r="AR89" s="13">
        <v>1.4E-3</v>
      </c>
      <c r="AS89" t="s">
        <v>572</v>
      </c>
      <c r="AU89" s="2">
        <v>44217</v>
      </c>
      <c r="AV89" t="s">
        <v>53</v>
      </c>
      <c r="AW89" s="11">
        <v>295.55</v>
      </c>
      <c r="AX89" s="4">
        <v>305.55</v>
      </c>
      <c r="AZ89" s="2">
        <f t="shared" si="7"/>
        <v>44217</v>
      </c>
      <c r="BA89" t="s">
        <v>52</v>
      </c>
      <c r="BB89">
        <v>265.23390000000001</v>
      </c>
      <c r="BC89">
        <v>247.82599999999999</v>
      </c>
      <c r="BE89" t="str">
        <f t="shared" si="11"/>
        <v>RBLBANK44217</v>
      </c>
      <c r="BF89">
        <v>1</v>
      </c>
      <c r="BH89" t="str">
        <f t="shared" si="12"/>
        <v>TATAMOTORS44217</v>
      </c>
      <c r="BI89">
        <v>1</v>
      </c>
      <c r="BK89" t="str">
        <f t="shared" si="8"/>
        <v>TATAMOTORS44217</v>
      </c>
      <c r="BL89">
        <v>1</v>
      </c>
      <c r="BM89">
        <f t="shared" si="9"/>
        <v>1</v>
      </c>
      <c r="BQ89" t="str">
        <f t="shared" si="13"/>
        <v>RBLBANK44217</v>
      </c>
      <c r="BR89">
        <v>1</v>
      </c>
      <c r="BS89">
        <f t="shared" si="10"/>
        <v>1</v>
      </c>
    </row>
    <row r="90" spans="1:71" x14ac:dyDescent="0.45">
      <c r="A90">
        <v>7</v>
      </c>
      <c r="B90" s="2">
        <v>44217</v>
      </c>
      <c r="C90" s="2">
        <v>44218</v>
      </c>
      <c r="D90" s="3" t="s">
        <v>27</v>
      </c>
      <c r="E90" t="s">
        <v>91</v>
      </c>
      <c r="F90" t="s">
        <v>327</v>
      </c>
      <c r="G90">
        <v>1000</v>
      </c>
      <c r="H90">
        <v>2000</v>
      </c>
      <c r="I90">
        <v>2</v>
      </c>
      <c r="J90" s="11">
        <v>981.5</v>
      </c>
      <c r="K90" s="5">
        <v>1963000</v>
      </c>
      <c r="L90" s="4">
        <v>950.32500000000005</v>
      </c>
      <c r="M90" s="4">
        <v>-62349.999999999913</v>
      </c>
      <c r="N90" s="6">
        <v>521.59275000000002</v>
      </c>
      <c r="O90" s="6">
        <v>-62871.592749999916</v>
      </c>
      <c r="P90" s="5">
        <v>1900650</v>
      </c>
      <c r="Q90" s="5" t="s">
        <v>93</v>
      </c>
      <c r="R90">
        <v>1</v>
      </c>
      <c r="S90">
        <v>0</v>
      </c>
      <c r="T90">
        <v>2</v>
      </c>
      <c r="U90">
        <v>0</v>
      </c>
      <c r="V90">
        <v>900</v>
      </c>
      <c r="W90">
        <v>300</v>
      </c>
      <c r="X90">
        <v>122500</v>
      </c>
      <c r="Y90">
        <v>92500</v>
      </c>
      <c r="Z90" s="7">
        <v>3000000</v>
      </c>
      <c r="AA90">
        <v>2</v>
      </c>
      <c r="AC90" t="s">
        <v>608</v>
      </c>
      <c r="AD90" t="s">
        <v>571</v>
      </c>
      <c r="AE90" s="12">
        <v>44217.520833333336</v>
      </c>
      <c r="AF90">
        <v>295.79610000000002</v>
      </c>
      <c r="AG90" s="12">
        <v>44218.392361111109</v>
      </c>
      <c r="AH90">
        <v>305.57100000000003</v>
      </c>
      <c r="AI90" s="13">
        <v>3.3000000000000002E-2</v>
      </c>
      <c r="AJ90">
        <v>69117.52</v>
      </c>
      <c r="AK90" s="13">
        <v>3.3000000000000002E-2</v>
      </c>
      <c r="AL90">
        <v>7070.9179999999997</v>
      </c>
      <c r="AM90">
        <v>2091549.63</v>
      </c>
      <c r="AN90">
        <v>349007.84</v>
      </c>
      <c r="AO90">
        <v>43</v>
      </c>
      <c r="AP90">
        <v>1607.38</v>
      </c>
      <c r="AQ90" s="13">
        <v>-3.1600000000000003E-2</v>
      </c>
      <c r="AR90" s="13">
        <v>3.5799999999999998E-2</v>
      </c>
      <c r="AS90" t="s">
        <v>572</v>
      </c>
      <c r="AU90" s="2">
        <v>44217</v>
      </c>
      <c r="AV90" t="s">
        <v>91</v>
      </c>
      <c r="AW90" s="11">
        <v>981.5</v>
      </c>
      <c r="AX90" s="4">
        <v>950.32500000000005</v>
      </c>
      <c r="AZ90" s="2">
        <f t="shared" si="7"/>
        <v>44217</v>
      </c>
      <c r="BA90" t="s">
        <v>53</v>
      </c>
      <c r="BB90">
        <v>295.79610000000002</v>
      </c>
      <c r="BC90">
        <v>305.57100000000003</v>
      </c>
      <c r="BE90" t="str">
        <f t="shared" si="11"/>
        <v>TATAMOTORS44217</v>
      </c>
      <c r="BF90">
        <v>1</v>
      </c>
      <c r="BH90" t="str">
        <f t="shared" si="12"/>
        <v>VOLTAS44217</v>
      </c>
      <c r="BI90">
        <v>1</v>
      </c>
      <c r="BK90" t="str">
        <f t="shared" si="8"/>
        <v>VOLTAS44217</v>
      </c>
      <c r="BL90">
        <v>1</v>
      </c>
      <c r="BM90">
        <f t="shared" si="9"/>
        <v>1</v>
      </c>
      <c r="BQ90" t="str">
        <f t="shared" si="13"/>
        <v>TATAMOTORS44217</v>
      </c>
      <c r="BR90">
        <v>1</v>
      </c>
      <c r="BS90">
        <f t="shared" si="10"/>
        <v>1</v>
      </c>
    </row>
    <row r="91" spans="1:71" x14ac:dyDescent="0.45">
      <c r="A91">
        <v>1</v>
      </c>
      <c r="B91" s="2">
        <v>44218</v>
      </c>
      <c r="C91" s="2">
        <v>44221</v>
      </c>
      <c r="D91" s="3" t="s">
        <v>27</v>
      </c>
      <c r="E91" t="s">
        <v>113</v>
      </c>
      <c r="F91" t="s">
        <v>268</v>
      </c>
      <c r="G91">
        <v>5000</v>
      </c>
      <c r="H91">
        <v>10000</v>
      </c>
      <c r="I91">
        <v>2</v>
      </c>
      <c r="J91" s="11">
        <v>235.6</v>
      </c>
      <c r="K91" s="5">
        <v>2356000</v>
      </c>
      <c r="L91" s="4">
        <v>232.1</v>
      </c>
      <c r="M91" s="4">
        <v>-35000</v>
      </c>
      <c r="N91" s="6">
        <v>631.39499999999998</v>
      </c>
      <c r="O91" s="6">
        <v>-35631.394999999997</v>
      </c>
      <c r="P91" s="5">
        <v>2321000</v>
      </c>
      <c r="Q91" s="5" t="s">
        <v>93</v>
      </c>
      <c r="R91">
        <v>1</v>
      </c>
      <c r="S91">
        <v>0</v>
      </c>
      <c r="T91">
        <v>1</v>
      </c>
      <c r="U91">
        <v>0</v>
      </c>
      <c r="V91">
        <v>900</v>
      </c>
      <c r="W91">
        <v>300</v>
      </c>
      <c r="X91">
        <v>122500</v>
      </c>
      <c r="Y91">
        <v>92500</v>
      </c>
      <c r="Z91" s="7">
        <v>3000000</v>
      </c>
      <c r="AA91">
        <v>2</v>
      </c>
      <c r="AC91" t="s">
        <v>629</v>
      </c>
      <c r="AD91" t="s">
        <v>571</v>
      </c>
      <c r="AE91" s="12">
        <v>44217.517361111109</v>
      </c>
      <c r="AF91">
        <v>1133.81</v>
      </c>
      <c r="AG91" s="12">
        <v>44218.395833333336</v>
      </c>
      <c r="AH91">
        <v>1132.117</v>
      </c>
      <c r="AI91" s="13">
        <v>-1.5E-3</v>
      </c>
      <c r="AJ91">
        <v>-3134.27</v>
      </c>
      <c r="AK91" s="13">
        <v>-1.5E-3</v>
      </c>
      <c r="AL91">
        <v>1851.309</v>
      </c>
      <c r="AM91">
        <v>2099031.75</v>
      </c>
      <c r="AN91">
        <v>345873.58</v>
      </c>
      <c r="AO91">
        <v>45</v>
      </c>
      <c r="AP91">
        <v>-69.650000000000006</v>
      </c>
      <c r="AQ91" s="13">
        <v>-1.77E-2</v>
      </c>
      <c r="AR91" s="13">
        <v>1.78E-2</v>
      </c>
      <c r="AS91" t="s">
        <v>572</v>
      </c>
      <c r="AU91" s="2">
        <v>44218</v>
      </c>
      <c r="AV91" t="s">
        <v>113</v>
      </c>
      <c r="AW91" s="11">
        <v>235.6</v>
      </c>
      <c r="AX91" s="4">
        <v>232.1</v>
      </c>
      <c r="AZ91" s="2">
        <f t="shared" si="7"/>
        <v>44217</v>
      </c>
      <c r="BA91" t="s">
        <v>140</v>
      </c>
      <c r="BB91">
        <v>1133.81</v>
      </c>
      <c r="BC91">
        <v>1132.117</v>
      </c>
      <c r="BE91" t="str">
        <f t="shared" si="11"/>
        <v>HAVELLS44217</v>
      </c>
      <c r="BF91">
        <v>1</v>
      </c>
      <c r="BH91" t="str">
        <f t="shared" si="12"/>
        <v>APOLLOTYRE44218</v>
      </c>
      <c r="BI91">
        <v>1</v>
      </c>
      <c r="BK91" t="str">
        <f t="shared" si="8"/>
        <v>APOLLOTYRE44218</v>
      </c>
      <c r="BL91">
        <v>1</v>
      </c>
      <c r="BM91">
        <f t="shared" si="9"/>
        <v>1</v>
      </c>
      <c r="BQ91" t="str">
        <f t="shared" si="13"/>
        <v>HAVELLS44217</v>
      </c>
      <c r="BR91">
        <v>1</v>
      </c>
      <c r="BS91">
        <f t="shared" si="10"/>
        <v>1</v>
      </c>
    </row>
    <row r="92" spans="1:71" x14ac:dyDescent="0.45">
      <c r="A92">
        <v>2</v>
      </c>
      <c r="B92" s="2">
        <v>44218</v>
      </c>
      <c r="C92" s="2">
        <v>44221</v>
      </c>
      <c r="D92" s="3" t="s">
        <v>27</v>
      </c>
      <c r="E92" t="s">
        <v>32</v>
      </c>
      <c r="F92" t="s">
        <v>231</v>
      </c>
      <c r="G92">
        <v>9000</v>
      </c>
      <c r="H92">
        <v>18000</v>
      </c>
      <c r="I92">
        <v>2</v>
      </c>
      <c r="J92" s="11">
        <v>125.1</v>
      </c>
      <c r="K92" s="5">
        <v>2251800</v>
      </c>
      <c r="L92" s="4">
        <v>121.65</v>
      </c>
      <c r="M92" s="4">
        <v>-62099.999999999796</v>
      </c>
      <c r="N92" s="6">
        <v>599.60249999999996</v>
      </c>
      <c r="O92" s="6">
        <v>-62699.602499999797</v>
      </c>
      <c r="P92" s="5">
        <v>2189700</v>
      </c>
      <c r="Q92" s="5" t="s">
        <v>93</v>
      </c>
      <c r="R92">
        <v>1</v>
      </c>
      <c r="S92">
        <v>0</v>
      </c>
      <c r="T92">
        <v>1</v>
      </c>
      <c r="U92">
        <v>0</v>
      </c>
      <c r="V92">
        <v>900</v>
      </c>
      <c r="W92">
        <v>300</v>
      </c>
      <c r="X92">
        <v>122500</v>
      </c>
      <c r="Y92">
        <v>92500</v>
      </c>
      <c r="Z92" s="7">
        <v>3000000</v>
      </c>
      <c r="AA92">
        <v>2</v>
      </c>
      <c r="AC92" t="s">
        <v>591</v>
      </c>
      <c r="AD92" t="s">
        <v>571</v>
      </c>
      <c r="AE92" s="12">
        <v>44217.520833333336</v>
      </c>
      <c r="AF92">
        <v>981.88869999999997</v>
      </c>
      <c r="AG92" s="12">
        <v>44218.395833333336</v>
      </c>
      <c r="AH92">
        <v>951.44759999999997</v>
      </c>
      <c r="AI92" s="13">
        <v>-3.1E-2</v>
      </c>
      <c r="AJ92">
        <v>-64843.47</v>
      </c>
      <c r="AK92" s="13">
        <v>-3.1E-2</v>
      </c>
      <c r="AL92">
        <v>2130.1289999999999</v>
      </c>
      <c r="AM92">
        <v>2091549.63</v>
      </c>
      <c r="AN92">
        <v>281030.09999999998</v>
      </c>
      <c r="AO92">
        <v>44</v>
      </c>
      <c r="AP92">
        <v>-1473.72</v>
      </c>
      <c r="AQ92" s="13">
        <v>-3.2199999999999999E-2</v>
      </c>
      <c r="AR92" s="13">
        <v>1.9E-3</v>
      </c>
      <c r="AS92" t="s">
        <v>572</v>
      </c>
      <c r="AU92" s="2">
        <v>44218</v>
      </c>
      <c r="AV92" t="s">
        <v>32</v>
      </c>
      <c r="AW92" s="11">
        <v>125.1</v>
      </c>
      <c r="AX92" s="4">
        <v>121.65</v>
      </c>
      <c r="AZ92" s="2">
        <f t="shared" si="7"/>
        <v>44217</v>
      </c>
      <c r="BA92" t="s">
        <v>91</v>
      </c>
      <c r="BB92">
        <v>981.88869999999997</v>
      </c>
      <c r="BC92">
        <v>951.44759999999997</v>
      </c>
      <c r="BE92" t="str">
        <f t="shared" si="11"/>
        <v>VOLTAS44217</v>
      </c>
      <c r="BF92">
        <v>1</v>
      </c>
      <c r="BH92" t="str">
        <f t="shared" si="12"/>
        <v>ASHOKLEY44218</v>
      </c>
      <c r="BI92">
        <v>1</v>
      </c>
      <c r="BK92" t="str">
        <f t="shared" si="8"/>
        <v>ASHOKLEY44218</v>
      </c>
      <c r="BL92">
        <v>1</v>
      </c>
      <c r="BM92">
        <f t="shared" si="9"/>
        <v>1</v>
      </c>
      <c r="BQ92" t="str">
        <f t="shared" si="13"/>
        <v>VOLTAS44217</v>
      </c>
      <c r="BR92">
        <v>1</v>
      </c>
      <c r="BS92">
        <f t="shared" si="10"/>
        <v>1</v>
      </c>
    </row>
    <row r="93" spans="1:71" x14ac:dyDescent="0.45">
      <c r="A93">
        <v>3</v>
      </c>
      <c r="B93" s="2">
        <v>44218</v>
      </c>
      <c r="C93" s="2">
        <v>44221</v>
      </c>
      <c r="D93" s="3" t="s">
        <v>27</v>
      </c>
      <c r="E93" t="s">
        <v>92</v>
      </c>
      <c r="F93" t="s">
        <v>216</v>
      </c>
      <c r="G93">
        <v>1500</v>
      </c>
      <c r="H93">
        <v>3000</v>
      </c>
      <c r="I93">
        <v>2</v>
      </c>
      <c r="J93" s="11">
        <v>643.6</v>
      </c>
      <c r="K93" s="5">
        <v>1930800</v>
      </c>
      <c r="L93" s="4">
        <v>619.35</v>
      </c>
      <c r="M93" s="4">
        <v>-72750</v>
      </c>
      <c r="N93" s="6">
        <v>511.49475000000001</v>
      </c>
      <c r="O93" s="6">
        <v>-73261.494749999998</v>
      </c>
      <c r="P93" s="5">
        <v>1858050</v>
      </c>
      <c r="Q93" s="5" t="s">
        <v>93</v>
      </c>
      <c r="R93">
        <v>1</v>
      </c>
      <c r="S93">
        <v>0</v>
      </c>
      <c r="T93">
        <v>1</v>
      </c>
      <c r="U93">
        <v>0</v>
      </c>
      <c r="V93">
        <v>900</v>
      </c>
      <c r="W93">
        <v>300</v>
      </c>
      <c r="X93">
        <v>122500</v>
      </c>
      <c r="Y93">
        <v>92500</v>
      </c>
      <c r="Z93" s="7">
        <v>3000000</v>
      </c>
      <c r="AA93">
        <v>2</v>
      </c>
      <c r="AC93" t="s">
        <v>583</v>
      </c>
      <c r="AD93" t="s">
        <v>571</v>
      </c>
      <c r="AE93" s="12">
        <v>44218.517361111109</v>
      </c>
      <c r="AF93">
        <v>125.1832</v>
      </c>
      <c r="AG93" s="12">
        <v>44221.392361111109</v>
      </c>
      <c r="AH93">
        <v>121.58920000000001</v>
      </c>
      <c r="AI93" s="13">
        <v>-2.87E-2</v>
      </c>
      <c r="AJ93">
        <v>-59033.5</v>
      </c>
      <c r="AK93" s="13">
        <v>-2.87E-2</v>
      </c>
      <c r="AL93">
        <v>16425.57</v>
      </c>
      <c r="AM93">
        <v>2056205.88</v>
      </c>
      <c r="AN93">
        <v>221996.6</v>
      </c>
      <c r="AO93">
        <v>44</v>
      </c>
      <c r="AP93">
        <v>-1341.67</v>
      </c>
      <c r="AQ93" s="13">
        <v>-3.6200000000000003E-2</v>
      </c>
      <c r="AR93" s="13">
        <v>5.7000000000000002E-3</v>
      </c>
      <c r="AS93" t="s">
        <v>572</v>
      </c>
      <c r="AU93" s="2">
        <v>44218</v>
      </c>
      <c r="AV93" t="s">
        <v>92</v>
      </c>
      <c r="AW93" s="11">
        <v>643.6</v>
      </c>
      <c r="AX93" s="4">
        <v>619.35</v>
      </c>
      <c r="AZ93" s="2">
        <f t="shared" si="7"/>
        <v>44218</v>
      </c>
      <c r="BA93" t="s">
        <v>32</v>
      </c>
      <c r="BB93">
        <v>125.1832</v>
      </c>
      <c r="BC93">
        <v>121.58920000000001</v>
      </c>
      <c r="BE93" t="str">
        <f t="shared" si="11"/>
        <v>ASHOKLEY44218</v>
      </c>
      <c r="BF93">
        <v>1</v>
      </c>
      <c r="BH93" t="str">
        <f t="shared" si="12"/>
        <v>BHARATFORG44218</v>
      </c>
      <c r="BI93">
        <v>1</v>
      </c>
      <c r="BK93" t="str">
        <f t="shared" si="8"/>
        <v>BHARATFORG44218</v>
      </c>
      <c r="BL93">
        <v>1</v>
      </c>
      <c r="BM93">
        <f t="shared" si="9"/>
        <v>1</v>
      </c>
      <c r="BQ93" t="str">
        <f t="shared" si="13"/>
        <v>ASHOKLEY44218</v>
      </c>
      <c r="BR93">
        <v>1</v>
      </c>
      <c r="BS93">
        <f t="shared" si="10"/>
        <v>1</v>
      </c>
    </row>
    <row r="94" spans="1:71" x14ac:dyDescent="0.45">
      <c r="A94">
        <v>4</v>
      </c>
      <c r="B94" s="2">
        <v>44218</v>
      </c>
      <c r="C94" s="2">
        <v>44221</v>
      </c>
      <c r="D94" s="3" t="s">
        <v>27</v>
      </c>
      <c r="E94" t="s">
        <v>64</v>
      </c>
      <c r="F94" t="s">
        <v>243</v>
      </c>
      <c r="G94">
        <v>350</v>
      </c>
      <c r="H94">
        <v>700</v>
      </c>
      <c r="I94">
        <v>2</v>
      </c>
      <c r="J94" s="11">
        <v>3019.5</v>
      </c>
      <c r="K94" s="5">
        <v>2113650</v>
      </c>
      <c r="L94" s="4">
        <v>2945.2</v>
      </c>
      <c r="M94" s="4">
        <v>-52010.000000000131</v>
      </c>
      <c r="N94" s="6">
        <v>563.66415000000006</v>
      </c>
      <c r="O94" s="6">
        <v>-52573.664150000128</v>
      </c>
      <c r="P94" s="5">
        <v>2061639.9999999998</v>
      </c>
      <c r="Q94" s="5" t="s">
        <v>93</v>
      </c>
      <c r="R94">
        <v>1</v>
      </c>
      <c r="S94">
        <v>0</v>
      </c>
      <c r="T94">
        <v>1</v>
      </c>
      <c r="U94">
        <v>0</v>
      </c>
      <c r="V94">
        <v>900</v>
      </c>
      <c r="W94">
        <v>300</v>
      </c>
      <c r="X94">
        <v>122500</v>
      </c>
      <c r="Y94">
        <v>92500</v>
      </c>
      <c r="Z94" s="7">
        <v>3000000</v>
      </c>
      <c r="AA94">
        <v>2</v>
      </c>
      <c r="AC94" t="s">
        <v>631</v>
      </c>
      <c r="AD94" t="s">
        <v>571</v>
      </c>
      <c r="AE94" s="12">
        <v>44218.517361111109</v>
      </c>
      <c r="AF94">
        <v>4109.5119999999997</v>
      </c>
      <c r="AG94" s="12">
        <v>44221.392361111109</v>
      </c>
      <c r="AH94">
        <v>4115.4750000000004</v>
      </c>
      <c r="AI94" s="13">
        <v>1.5E-3</v>
      </c>
      <c r="AJ94">
        <v>2983.6</v>
      </c>
      <c r="AK94" s="13">
        <v>1.5E-3</v>
      </c>
      <c r="AL94">
        <v>500.3528</v>
      </c>
      <c r="AM94">
        <v>2056206</v>
      </c>
      <c r="AN94">
        <v>224980.21</v>
      </c>
      <c r="AO94">
        <v>44</v>
      </c>
      <c r="AP94">
        <v>67.81</v>
      </c>
      <c r="AQ94" s="13">
        <v>-1.3899999999999999E-2</v>
      </c>
      <c r="AR94" s="13">
        <v>1.5900000000000001E-2</v>
      </c>
      <c r="AS94" t="s">
        <v>572</v>
      </c>
      <c r="AU94" s="2">
        <v>44218</v>
      </c>
      <c r="AV94" t="s">
        <v>64</v>
      </c>
      <c r="AW94" s="11">
        <v>3019.5</v>
      </c>
      <c r="AX94" s="4">
        <v>2945.2</v>
      </c>
      <c r="AZ94" s="2">
        <f t="shared" si="7"/>
        <v>44218</v>
      </c>
      <c r="BA94" t="s">
        <v>204</v>
      </c>
      <c r="BB94">
        <v>4109.5119999999997</v>
      </c>
      <c r="BC94">
        <v>4115.4750000000004</v>
      </c>
      <c r="BE94" t="str">
        <f t="shared" si="11"/>
        <v>BAJAJ_AUTO44218</v>
      </c>
      <c r="BF94">
        <v>1</v>
      </c>
      <c r="BH94" t="str">
        <f t="shared" si="12"/>
        <v>EICHERMOT44218</v>
      </c>
      <c r="BI94">
        <v>1</v>
      </c>
      <c r="BK94" t="str">
        <f t="shared" si="8"/>
        <v>EICHERMOT44218</v>
      </c>
      <c r="BL94">
        <v>1</v>
      </c>
      <c r="BM94">
        <f t="shared" si="9"/>
        <v>1</v>
      </c>
      <c r="BQ94" t="str">
        <f t="shared" si="13"/>
        <v>BAJAJ_AUTO44218</v>
      </c>
      <c r="BR94">
        <v>1</v>
      </c>
      <c r="BS94" t="str">
        <f t="shared" si="10"/>
        <v>ERROR</v>
      </c>
    </row>
    <row r="95" spans="1:71" x14ac:dyDescent="0.45">
      <c r="A95">
        <v>5</v>
      </c>
      <c r="B95" s="2">
        <v>44218</v>
      </c>
      <c r="C95" s="2">
        <v>44221</v>
      </c>
      <c r="D95" s="3" t="s">
        <v>27</v>
      </c>
      <c r="E95" t="s">
        <v>143</v>
      </c>
      <c r="F95" t="s">
        <v>309</v>
      </c>
      <c r="G95">
        <v>300</v>
      </c>
      <c r="H95">
        <v>600</v>
      </c>
      <c r="I95">
        <v>2</v>
      </c>
      <c r="J95" s="11">
        <v>3443.4</v>
      </c>
      <c r="K95" s="5">
        <v>2066040</v>
      </c>
      <c r="L95" s="4">
        <v>3379.4</v>
      </c>
      <c r="M95" s="4">
        <v>-38400</v>
      </c>
      <c r="N95" s="6">
        <v>552.64679999999998</v>
      </c>
      <c r="O95" s="6">
        <v>-38952.646800000002</v>
      </c>
      <c r="P95" s="5">
        <v>2027640</v>
      </c>
      <c r="Q95" s="5" t="s">
        <v>93</v>
      </c>
      <c r="R95">
        <v>1</v>
      </c>
      <c r="S95">
        <v>0</v>
      </c>
      <c r="T95">
        <v>1</v>
      </c>
      <c r="U95">
        <v>0</v>
      </c>
      <c r="V95">
        <v>900</v>
      </c>
      <c r="W95">
        <v>300</v>
      </c>
      <c r="X95">
        <v>122500</v>
      </c>
      <c r="Y95">
        <v>92500</v>
      </c>
      <c r="Z95" s="7">
        <v>3000000</v>
      </c>
      <c r="AA95">
        <v>2</v>
      </c>
      <c r="AC95" t="s">
        <v>592</v>
      </c>
      <c r="AD95" t="s">
        <v>571</v>
      </c>
      <c r="AE95" s="12">
        <v>44218.517361111109</v>
      </c>
      <c r="AF95">
        <v>643.92579999999998</v>
      </c>
      <c r="AG95" s="12">
        <v>44221.392361111109</v>
      </c>
      <c r="AH95">
        <v>619.04020000000003</v>
      </c>
      <c r="AI95" s="13">
        <v>-3.8600000000000002E-2</v>
      </c>
      <c r="AJ95">
        <v>-79465.56</v>
      </c>
      <c r="AK95" s="13">
        <v>-3.8600000000000002E-2</v>
      </c>
      <c r="AL95">
        <v>3193.2350000000001</v>
      </c>
      <c r="AM95">
        <v>2056206.13</v>
      </c>
      <c r="AN95">
        <v>145514.65</v>
      </c>
      <c r="AO95">
        <v>44</v>
      </c>
      <c r="AP95">
        <v>-1806.04</v>
      </c>
      <c r="AQ95" s="13">
        <v>-4.1200000000000001E-2</v>
      </c>
      <c r="AR95" s="13">
        <v>1.6999999999999999E-3</v>
      </c>
      <c r="AS95" t="s">
        <v>572</v>
      </c>
      <c r="AU95" s="2">
        <v>44218</v>
      </c>
      <c r="AV95" t="s">
        <v>143</v>
      </c>
      <c r="AW95" s="11">
        <v>3443.4</v>
      </c>
      <c r="AX95" s="4">
        <v>3379.4</v>
      </c>
      <c r="AZ95" s="2">
        <f t="shared" si="7"/>
        <v>44218</v>
      </c>
      <c r="BA95" t="s">
        <v>92</v>
      </c>
      <c r="BB95">
        <v>643.92579999999998</v>
      </c>
      <c r="BC95">
        <v>619.04020000000003</v>
      </c>
      <c r="BE95" t="str">
        <f t="shared" si="11"/>
        <v>BHARATFORG44218</v>
      </c>
      <c r="BF95">
        <v>1</v>
      </c>
      <c r="BH95" t="str">
        <f t="shared" si="12"/>
        <v>HEROMOTOCO44218</v>
      </c>
      <c r="BI95">
        <v>1</v>
      </c>
      <c r="BK95" t="str">
        <f t="shared" si="8"/>
        <v>HEROMOTOCO44218</v>
      </c>
      <c r="BL95">
        <v>1</v>
      </c>
      <c r="BM95">
        <f t="shared" si="9"/>
        <v>1</v>
      </c>
      <c r="BQ95" t="str">
        <f t="shared" si="13"/>
        <v>BHARATFORG44218</v>
      </c>
      <c r="BR95">
        <v>1</v>
      </c>
      <c r="BS95">
        <f t="shared" si="10"/>
        <v>1</v>
      </c>
    </row>
    <row r="96" spans="1:71" x14ac:dyDescent="0.45">
      <c r="A96">
        <v>6</v>
      </c>
      <c r="B96" s="2">
        <v>44218</v>
      </c>
      <c r="C96" s="2">
        <v>44221</v>
      </c>
      <c r="D96" s="3" t="s">
        <v>27</v>
      </c>
      <c r="E96" t="s">
        <v>48</v>
      </c>
      <c r="F96" t="s">
        <v>218</v>
      </c>
      <c r="G96">
        <v>1400</v>
      </c>
      <c r="H96">
        <v>4200</v>
      </c>
      <c r="I96">
        <v>3</v>
      </c>
      <c r="J96" s="11">
        <v>533.54999999999995</v>
      </c>
      <c r="K96" s="5">
        <v>2240910</v>
      </c>
      <c r="L96" s="4">
        <v>527.54999999999995</v>
      </c>
      <c r="M96" s="4">
        <v>-25200</v>
      </c>
      <c r="N96" s="6">
        <v>601.64369999999997</v>
      </c>
      <c r="O96" s="6">
        <v>-25801.643700000001</v>
      </c>
      <c r="P96" s="5">
        <v>2215710</v>
      </c>
      <c r="Q96" s="5" t="s">
        <v>93</v>
      </c>
      <c r="R96">
        <v>2</v>
      </c>
      <c r="S96">
        <v>1</v>
      </c>
      <c r="T96">
        <v>1</v>
      </c>
      <c r="U96">
        <v>0</v>
      </c>
      <c r="V96">
        <v>900</v>
      </c>
      <c r="W96">
        <v>300</v>
      </c>
      <c r="X96">
        <v>123000</v>
      </c>
      <c r="Y96">
        <v>92500</v>
      </c>
      <c r="Z96" s="7">
        <v>3000000</v>
      </c>
      <c r="AA96">
        <v>2</v>
      </c>
      <c r="AC96" t="s">
        <v>605</v>
      </c>
      <c r="AD96" t="s">
        <v>571</v>
      </c>
      <c r="AE96" s="12">
        <v>44218.517361111109</v>
      </c>
      <c r="AF96">
        <v>3021.0140000000001</v>
      </c>
      <c r="AG96" s="12">
        <v>44221.392361111109</v>
      </c>
      <c r="AH96">
        <v>2945.0030000000002</v>
      </c>
      <c r="AI96" s="13">
        <v>-2.52E-2</v>
      </c>
      <c r="AJ96">
        <v>-51735.71</v>
      </c>
      <c r="AK96" s="13">
        <v>-2.52E-2</v>
      </c>
      <c r="AL96">
        <v>680.6345</v>
      </c>
      <c r="AM96">
        <v>2056206</v>
      </c>
      <c r="AN96">
        <v>93778.94</v>
      </c>
      <c r="AO96">
        <v>44</v>
      </c>
      <c r="AP96">
        <v>-1175.81</v>
      </c>
      <c r="AQ96" s="13">
        <v>-2.8000000000000001E-2</v>
      </c>
      <c r="AR96" s="13">
        <v>3.0000000000000001E-3</v>
      </c>
      <c r="AS96" t="s">
        <v>572</v>
      </c>
      <c r="AU96" s="2">
        <v>44218</v>
      </c>
      <c r="AV96" t="s">
        <v>48</v>
      </c>
      <c r="AW96" s="11">
        <v>533.54999999999995</v>
      </c>
      <c r="AX96" s="4">
        <v>527.54999999999995</v>
      </c>
      <c r="AZ96" s="2">
        <f t="shared" si="7"/>
        <v>44218</v>
      </c>
      <c r="BA96" t="s">
        <v>64</v>
      </c>
      <c r="BB96">
        <v>3021.0140000000001</v>
      </c>
      <c r="BC96">
        <v>2945.0030000000002</v>
      </c>
      <c r="BE96" t="str">
        <f t="shared" si="11"/>
        <v>EICHERMOT44218</v>
      </c>
      <c r="BF96">
        <v>1</v>
      </c>
      <c r="BH96" t="str">
        <f t="shared" si="12"/>
        <v>TVSMOTOR44218</v>
      </c>
      <c r="BI96">
        <v>1</v>
      </c>
      <c r="BK96" t="str">
        <f t="shared" si="8"/>
        <v>TVSMOTOR44218</v>
      </c>
      <c r="BL96">
        <v>1</v>
      </c>
      <c r="BM96">
        <f t="shared" si="9"/>
        <v>1</v>
      </c>
      <c r="BQ96" t="str">
        <f t="shared" si="13"/>
        <v>EICHERMOT44218</v>
      </c>
      <c r="BR96">
        <v>1</v>
      </c>
      <c r="BS96">
        <f t="shared" si="10"/>
        <v>1</v>
      </c>
    </row>
    <row r="97" spans="1:71" x14ac:dyDescent="0.45">
      <c r="A97">
        <v>1</v>
      </c>
      <c r="B97" s="2">
        <v>44221</v>
      </c>
      <c r="C97" s="2">
        <v>44223</v>
      </c>
      <c r="D97" s="3" t="s">
        <v>27</v>
      </c>
      <c r="E97" t="s">
        <v>55</v>
      </c>
      <c r="F97" t="s">
        <v>238</v>
      </c>
      <c r="G97">
        <v>800</v>
      </c>
      <c r="H97">
        <v>1600</v>
      </c>
      <c r="I97">
        <v>2</v>
      </c>
      <c r="J97" s="11">
        <v>1237</v>
      </c>
      <c r="K97" s="5">
        <v>1979200</v>
      </c>
      <c r="L97" s="4">
        <v>1154.95</v>
      </c>
      <c r="M97" s="4">
        <v>-131279.99999999994</v>
      </c>
      <c r="N97" s="6">
        <v>516.66120000000001</v>
      </c>
      <c r="O97" s="6">
        <v>-131796.66119999994</v>
      </c>
      <c r="P97" s="5">
        <v>1847920</v>
      </c>
      <c r="Q97" s="5" t="s">
        <v>93</v>
      </c>
      <c r="R97">
        <v>1</v>
      </c>
      <c r="S97">
        <v>0</v>
      </c>
      <c r="T97">
        <v>1</v>
      </c>
      <c r="U97">
        <v>0</v>
      </c>
      <c r="V97">
        <v>900</v>
      </c>
      <c r="W97">
        <v>300</v>
      </c>
      <c r="X97">
        <v>102500</v>
      </c>
      <c r="Y97">
        <v>92500</v>
      </c>
      <c r="Z97" s="7">
        <v>3000000</v>
      </c>
      <c r="AA97">
        <v>2</v>
      </c>
      <c r="AC97" t="s">
        <v>632</v>
      </c>
      <c r="AD97" t="s">
        <v>571</v>
      </c>
      <c r="AE97" s="12">
        <v>44218.517361111109</v>
      </c>
      <c r="AF97">
        <v>3445.1770000000001</v>
      </c>
      <c r="AG97" s="12">
        <v>44221.392361111109</v>
      </c>
      <c r="AH97">
        <v>3377.5819999999999</v>
      </c>
      <c r="AI97" s="13">
        <v>-1.9599999999999999E-2</v>
      </c>
      <c r="AJ97">
        <v>-40343.129999999997</v>
      </c>
      <c r="AK97" s="13">
        <v>-1.9599999999999999E-2</v>
      </c>
      <c r="AL97">
        <v>596.83609999999999</v>
      </c>
      <c r="AM97">
        <v>2056206</v>
      </c>
      <c r="AN97">
        <v>53435.81</v>
      </c>
      <c r="AO97">
        <v>44</v>
      </c>
      <c r="AP97">
        <v>-916.89</v>
      </c>
      <c r="AQ97" s="13">
        <v>-2.4299999999999999E-2</v>
      </c>
      <c r="AR97" s="13">
        <v>5.4999999999999997E-3</v>
      </c>
      <c r="AS97" t="s">
        <v>572</v>
      </c>
      <c r="AU97" s="2">
        <v>44221</v>
      </c>
      <c r="AV97" t="s">
        <v>55</v>
      </c>
      <c r="AW97" s="11">
        <v>1237</v>
      </c>
      <c r="AX97" s="4">
        <v>1154.95</v>
      </c>
      <c r="AZ97" s="2">
        <f t="shared" si="7"/>
        <v>44218</v>
      </c>
      <c r="BA97" t="s">
        <v>143</v>
      </c>
      <c r="BB97">
        <v>3445.1770000000001</v>
      </c>
      <c r="BC97">
        <v>3377.5819999999999</v>
      </c>
      <c r="BE97" t="str">
        <f t="shared" si="11"/>
        <v>HEROMOTOCO44218</v>
      </c>
      <c r="BF97">
        <v>1</v>
      </c>
      <c r="BH97" t="str">
        <f t="shared" si="12"/>
        <v>SRTRANSFIN44221</v>
      </c>
      <c r="BI97">
        <v>1</v>
      </c>
      <c r="BK97" t="str">
        <f t="shared" si="8"/>
        <v>SRTRANSFIN44221</v>
      </c>
      <c r="BL97">
        <v>1</v>
      </c>
      <c r="BM97">
        <f t="shared" si="9"/>
        <v>1</v>
      </c>
      <c r="BQ97" t="str">
        <f t="shared" si="13"/>
        <v>HEROMOTOCO44218</v>
      </c>
      <c r="BR97">
        <v>1</v>
      </c>
      <c r="BS97">
        <f t="shared" si="10"/>
        <v>1</v>
      </c>
    </row>
    <row r="98" spans="1:71" x14ac:dyDescent="0.45">
      <c r="A98">
        <v>1</v>
      </c>
      <c r="B98" s="2">
        <v>44228</v>
      </c>
      <c r="C98" s="2">
        <v>44229</v>
      </c>
      <c r="D98" s="3" t="s">
        <v>27</v>
      </c>
      <c r="E98" t="s">
        <v>58</v>
      </c>
      <c r="F98" t="s">
        <v>270</v>
      </c>
      <c r="G98">
        <v>900</v>
      </c>
      <c r="H98">
        <v>1800</v>
      </c>
      <c r="I98">
        <v>2</v>
      </c>
      <c r="J98" s="11">
        <v>915.85</v>
      </c>
      <c r="K98" s="5">
        <v>1648530</v>
      </c>
      <c r="L98" s="4">
        <v>985.9</v>
      </c>
      <c r="M98" s="4">
        <v>126089.99999999991</v>
      </c>
      <c r="N98" s="6">
        <v>462.12524999999999</v>
      </c>
      <c r="O98" s="6">
        <v>125627.87474999992</v>
      </c>
      <c r="P98" s="5">
        <v>1774620</v>
      </c>
      <c r="Q98" s="5" t="s">
        <v>93</v>
      </c>
      <c r="R98">
        <v>1</v>
      </c>
      <c r="S98">
        <v>0</v>
      </c>
      <c r="T98">
        <v>1</v>
      </c>
      <c r="U98">
        <v>0</v>
      </c>
      <c r="V98">
        <v>900</v>
      </c>
      <c r="W98">
        <v>300</v>
      </c>
      <c r="X98">
        <v>102500</v>
      </c>
      <c r="Y98">
        <v>92500</v>
      </c>
      <c r="Z98" s="7">
        <v>3000000</v>
      </c>
      <c r="AA98">
        <v>2</v>
      </c>
      <c r="AC98" t="s">
        <v>622</v>
      </c>
      <c r="AD98" t="s">
        <v>571</v>
      </c>
      <c r="AE98" s="12">
        <v>44218.520833333336</v>
      </c>
      <c r="AF98">
        <v>235.7398</v>
      </c>
      <c r="AG98" s="12">
        <v>44221.392361111109</v>
      </c>
      <c r="AH98">
        <v>231.95400000000001</v>
      </c>
      <c r="AI98" s="13">
        <v>-1.61E-2</v>
      </c>
      <c r="AJ98">
        <v>-32998.32</v>
      </c>
      <c r="AK98" s="13">
        <v>-1.61E-2</v>
      </c>
      <c r="AL98">
        <v>8716.3389999999999</v>
      </c>
      <c r="AM98">
        <v>2054787.88</v>
      </c>
      <c r="AN98">
        <v>20437.490000000002</v>
      </c>
      <c r="AO98">
        <v>43</v>
      </c>
      <c r="AP98">
        <v>-767.4</v>
      </c>
      <c r="AQ98" s="13">
        <v>-4.5999999999999999E-2</v>
      </c>
      <c r="AR98" s="13">
        <v>1.72E-2</v>
      </c>
      <c r="AS98" t="s">
        <v>572</v>
      </c>
      <c r="AU98" s="2">
        <v>44228</v>
      </c>
      <c r="AV98" t="s">
        <v>58</v>
      </c>
      <c r="AW98" s="11">
        <v>915.85</v>
      </c>
      <c r="AX98" s="4">
        <v>985.9</v>
      </c>
      <c r="AZ98" s="2">
        <f t="shared" si="7"/>
        <v>44218</v>
      </c>
      <c r="BA98" t="s">
        <v>113</v>
      </c>
      <c r="BB98">
        <v>235.7398</v>
      </c>
      <c r="BC98">
        <v>231.95400000000001</v>
      </c>
      <c r="BE98" t="str">
        <f t="shared" si="11"/>
        <v>APOLLOTYRE44218</v>
      </c>
      <c r="BF98">
        <v>1</v>
      </c>
      <c r="BH98" t="str">
        <f t="shared" si="12"/>
        <v>INDUSINDBK44228</v>
      </c>
      <c r="BI98">
        <v>1</v>
      </c>
      <c r="BK98" t="str">
        <f t="shared" si="8"/>
        <v>INDUSINDBK44228</v>
      </c>
      <c r="BL98">
        <v>1</v>
      </c>
      <c r="BM98">
        <f t="shared" si="9"/>
        <v>1</v>
      </c>
      <c r="BQ98" t="str">
        <f t="shared" si="13"/>
        <v>APOLLOTYRE44218</v>
      </c>
      <c r="BR98">
        <v>1</v>
      </c>
      <c r="BS98">
        <f t="shared" si="10"/>
        <v>1</v>
      </c>
    </row>
    <row r="99" spans="1:71" x14ac:dyDescent="0.45">
      <c r="A99">
        <v>1</v>
      </c>
      <c r="B99" s="2">
        <v>44229</v>
      </c>
      <c r="C99" s="2">
        <v>44230</v>
      </c>
      <c r="D99" s="3" t="s">
        <v>27</v>
      </c>
      <c r="E99" t="s">
        <v>32</v>
      </c>
      <c r="F99" t="s">
        <v>231</v>
      </c>
      <c r="G99">
        <v>9000</v>
      </c>
      <c r="H99">
        <v>18000</v>
      </c>
      <c r="I99">
        <v>2</v>
      </c>
      <c r="J99" s="11">
        <v>130.9</v>
      </c>
      <c r="K99" s="5">
        <v>2356200</v>
      </c>
      <c r="L99" s="4">
        <v>135.65</v>
      </c>
      <c r="M99" s="4">
        <v>85500</v>
      </c>
      <c r="N99" s="6">
        <v>647.7165</v>
      </c>
      <c r="O99" s="6">
        <v>84852.283500000005</v>
      </c>
      <c r="P99" s="5">
        <v>2441700</v>
      </c>
      <c r="Q99" s="5" t="s">
        <v>93</v>
      </c>
      <c r="R99">
        <v>2</v>
      </c>
      <c r="S99">
        <v>1</v>
      </c>
      <c r="T99">
        <v>1</v>
      </c>
      <c r="U99">
        <v>0</v>
      </c>
      <c r="V99">
        <v>900</v>
      </c>
      <c r="W99">
        <v>300</v>
      </c>
      <c r="X99">
        <v>123000</v>
      </c>
      <c r="Y99">
        <v>92500</v>
      </c>
      <c r="Z99" s="7">
        <v>3000000</v>
      </c>
      <c r="AA99">
        <v>2</v>
      </c>
      <c r="AC99" t="s">
        <v>639</v>
      </c>
      <c r="AD99" t="s">
        <v>571</v>
      </c>
      <c r="AE99" s="12">
        <v>44218.520833333336</v>
      </c>
      <c r="AF99">
        <v>533.84059999999999</v>
      </c>
      <c r="AG99" s="12">
        <v>44221.392361111109</v>
      </c>
      <c r="AH99">
        <v>527.29160000000002</v>
      </c>
      <c r="AI99" s="13">
        <v>-1.23E-2</v>
      </c>
      <c r="AJ99">
        <v>-25207.53</v>
      </c>
      <c r="AK99" s="13">
        <v>-1.23E-2</v>
      </c>
      <c r="AL99">
        <v>3849.0659999999998</v>
      </c>
      <c r="AM99">
        <v>2054787.88</v>
      </c>
      <c r="AN99">
        <v>-4770.04</v>
      </c>
      <c r="AO99">
        <v>43</v>
      </c>
      <c r="AP99">
        <v>-586.22</v>
      </c>
      <c r="AQ99" s="13">
        <v>-2.7900000000000001E-2</v>
      </c>
      <c r="AR99" s="13">
        <v>9.1000000000000004E-3</v>
      </c>
      <c r="AS99" t="s">
        <v>572</v>
      </c>
      <c r="AU99" s="2">
        <v>44229</v>
      </c>
      <c r="AV99" t="s">
        <v>32</v>
      </c>
      <c r="AW99" s="11">
        <v>130.9</v>
      </c>
      <c r="AX99" s="4">
        <v>135.65</v>
      </c>
      <c r="AZ99" s="2">
        <f t="shared" si="7"/>
        <v>44218</v>
      </c>
      <c r="BA99" t="s">
        <v>48</v>
      </c>
      <c r="BB99">
        <v>533.84059999999999</v>
      </c>
      <c r="BC99">
        <v>527.29160000000002</v>
      </c>
      <c r="BE99" t="str">
        <f t="shared" si="11"/>
        <v>TVSMOTOR44218</v>
      </c>
      <c r="BF99">
        <v>1</v>
      </c>
      <c r="BH99" t="str">
        <f t="shared" si="12"/>
        <v>ASHOKLEY44229</v>
      </c>
      <c r="BI99">
        <v>1</v>
      </c>
      <c r="BK99" t="str">
        <f t="shared" si="8"/>
        <v>ASHOKLEY44229</v>
      </c>
      <c r="BL99">
        <v>1</v>
      </c>
      <c r="BM99">
        <f t="shared" si="9"/>
        <v>1</v>
      </c>
      <c r="BQ99" t="str">
        <f t="shared" si="13"/>
        <v>TVSMOTOR44218</v>
      </c>
      <c r="BR99">
        <v>1</v>
      </c>
      <c r="BS99">
        <f t="shared" si="10"/>
        <v>1</v>
      </c>
    </row>
    <row r="100" spans="1:71" x14ac:dyDescent="0.45">
      <c r="A100">
        <v>2</v>
      </c>
      <c r="B100" s="2">
        <v>44229</v>
      </c>
      <c r="C100" s="2">
        <v>44230</v>
      </c>
      <c r="D100" s="3" t="s">
        <v>27</v>
      </c>
      <c r="E100" t="s">
        <v>83</v>
      </c>
      <c r="F100" t="s">
        <v>246</v>
      </c>
      <c r="G100">
        <v>950</v>
      </c>
      <c r="H100">
        <v>1900</v>
      </c>
      <c r="I100">
        <v>2</v>
      </c>
      <c r="J100" s="11">
        <v>1185.4000000000001</v>
      </c>
      <c r="K100" s="5">
        <v>2252260</v>
      </c>
      <c r="L100" s="4">
        <v>1185.075</v>
      </c>
      <c r="M100" s="4">
        <v>-617.5000000000864</v>
      </c>
      <c r="N100" s="6">
        <v>608.02683750000006</v>
      </c>
      <c r="O100" s="6">
        <v>-1225.5268375000865</v>
      </c>
      <c r="P100" s="5">
        <v>2251642.5</v>
      </c>
      <c r="Q100" s="5" t="s">
        <v>93</v>
      </c>
      <c r="R100">
        <v>2</v>
      </c>
      <c r="S100">
        <v>1</v>
      </c>
      <c r="T100">
        <v>2</v>
      </c>
      <c r="U100">
        <v>0</v>
      </c>
      <c r="V100">
        <v>900</v>
      </c>
      <c r="W100">
        <v>300</v>
      </c>
      <c r="X100">
        <v>123000</v>
      </c>
      <c r="Y100">
        <v>92500</v>
      </c>
      <c r="Z100" s="7">
        <v>3000000</v>
      </c>
      <c r="AA100">
        <v>2</v>
      </c>
      <c r="AC100" t="s">
        <v>589</v>
      </c>
      <c r="AD100" t="s">
        <v>571</v>
      </c>
      <c r="AE100" s="12">
        <v>44221.434027777781</v>
      </c>
      <c r="AF100">
        <v>1238.7190000000001</v>
      </c>
      <c r="AG100" s="12">
        <v>44223.392361111109</v>
      </c>
      <c r="AH100">
        <v>1154.307</v>
      </c>
      <c r="AI100" s="13">
        <v>-6.8099999999999994E-2</v>
      </c>
      <c r="AJ100">
        <v>-136224.17000000001</v>
      </c>
      <c r="AK100" s="13">
        <v>-6.8099999999999994E-2</v>
      </c>
      <c r="AL100">
        <v>1613.8009999999999</v>
      </c>
      <c r="AM100">
        <v>1999046</v>
      </c>
      <c r="AN100">
        <v>-140994.22</v>
      </c>
      <c r="AO100">
        <v>68</v>
      </c>
      <c r="AP100">
        <v>-2003.3</v>
      </c>
      <c r="AQ100" s="13">
        <v>-7.1400000000000005E-2</v>
      </c>
      <c r="AR100" s="13">
        <v>1.03E-2</v>
      </c>
      <c r="AS100" t="s">
        <v>572</v>
      </c>
      <c r="AU100" s="2">
        <v>44229</v>
      </c>
      <c r="AV100" t="s">
        <v>83</v>
      </c>
      <c r="AW100" s="11">
        <v>1185.4000000000001</v>
      </c>
      <c r="AX100" s="4">
        <v>1185.075</v>
      </c>
      <c r="AZ100" s="2">
        <f t="shared" si="7"/>
        <v>44221</v>
      </c>
      <c r="BA100" t="s">
        <v>55</v>
      </c>
      <c r="BB100">
        <v>1238.7190000000001</v>
      </c>
      <c r="BC100">
        <v>1154.307</v>
      </c>
      <c r="BE100" t="str">
        <f t="shared" si="11"/>
        <v>SRTRANSFIN44221</v>
      </c>
      <c r="BF100">
        <v>1</v>
      </c>
      <c r="BH100" t="str">
        <f t="shared" si="12"/>
        <v>GRASIM44229</v>
      </c>
      <c r="BI100">
        <v>1</v>
      </c>
      <c r="BK100" t="str">
        <f t="shared" si="8"/>
        <v>GRASIM44229</v>
      </c>
      <c r="BL100">
        <v>1</v>
      </c>
      <c r="BM100">
        <f t="shared" si="9"/>
        <v>1</v>
      </c>
      <c r="BQ100" t="str">
        <f t="shared" si="13"/>
        <v>SRTRANSFIN44221</v>
      </c>
      <c r="BR100">
        <v>1</v>
      </c>
      <c r="BS100">
        <f t="shared" si="10"/>
        <v>1</v>
      </c>
    </row>
    <row r="101" spans="1:71" x14ac:dyDescent="0.45">
      <c r="A101">
        <v>3</v>
      </c>
      <c r="B101" s="2">
        <v>44229</v>
      </c>
      <c r="C101" s="2">
        <v>44230</v>
      </c>
      <c r="D101" s="3" t="s">
        <v>27</v>
      </c>
      <c r="E101" t="s">
        <v>140</v>
      </c>
      <c r="F101" t="s">
        <v>328</v>
      </c>
      <c r="G101">
        <v>1000</v>
      </c>
      <c r="H101">
        <v>2000</v>
      </c>
      <c r="I101">
        <v>2</v>
      </c>
      <c r="J101" s="11">
        <v>1124.45</v>
      </c>
      <c r="K101" s="5">
        <v>2248900</v>
      </c>
      <c r="L101" s="4">
        <v>1130.5</v>
      </c>
      <c r="M101" s="4">
        <v>12099.999999999909</v>
      </c>
      <c r="N101" s="6">
        <v>608.8365</v>
      </c>
      <c r="O101" s="6">
        <v>11491.16349999991</v>
      </c>
      <c r="P101" s="5">
        <v>2261000</v>
      </c>
      <c r="Q101" s="5" t="s">
        <v>93</v>
      </c>
      <c r="R101">
        <v>2</v>
      </c>
      <c r="S101">
        <v>1</v>
      </c>
      <c r="T101">
        <v>1</v>
      </c>
      <c r="U101">
        <v>0</v>
      </c>
      <c r="V101">
        <v>900</v>
      </c>
      <c r="W101">
        <v>300</v>
      </c>
      <c r="X101">
        <v>123000</v>
      </c>
      <c r="Y101">
        <v>92500</v>
      </c>
      <c r="Z101" s="7">
        <v>3000000</v>
      </c>
      <c r="AA101">
        <v>2</v>
      </c>
      <c r="AC101" t="s">
        <v>634</v>
      </c>
      <c r="AD101" t="s">
        <v>571</v>
      </c>
      <c r="AE101" s="12">
        <v>44228.434027777781</v>
      </c>
      <c r="AF101">
        <v>916.3279</v>
      </c>
      <c r="AG101" s="12">
        <v>44229.392361111109</v>
      </c>
      <c r="AH101">
        <v>985.36320000000001</v>
      </c>
      <c r="AI101" s="13">
        <v>7.5300000000000006E-2</v>
      </c>
      <c r="AJ101">
        <v>148553.47</v>
      </c>
      <c r="AK101" s="13">
        <v>7.5300000000000006E-2</v>
      </c>
      <c r="AL101">
        <v>2151.8510000000001</v>
      </c>
      <c r="AM101">
        <v>1971801.13</v>
      </c>
      <c r="AN101">
        <v>7559.25</v>
      </c>
      <c r="AO101">
        <v>73</v>
      </c>
      <c r="AP101">
        <v>2034.98</v>
      </c>
      <c r="AQ101" s="13">
        <v>-6.1000000000000004E-3</v>
      </c>
      <c r="AR101" s="13">
        <v>9.3899999999999997E-2</v>
      </c>
      <c r="AS101" t="s">
        <v>572</v>
      </c>
      <c r="AU101" s="2">
        <v>44229</v>
      </c>
      <c r="AV101" t="s">
        <v>140</v>
      </c>
      <c r="AW101" s="11">
        <v>1124.45</v>
      </c>
      <c r="AX101" s="4">
        <v>1130.5</v>
      </c>
      <c r="AZ101" s="2">
        <f t="shared" si="7"/>
        <v>44228</v>
      </c>
      <c r="BA101" t="s">
        <v>58</v>
      </c>
      <c r="BB101">
        <v>916.3279</v>
      </c>
      <c r="BC101">
        <v>985.36320000000001</v>
      </c>
      <c r="BE101" t="str">
        <f t="shared" si="11"/>
        <v>INDUSINDBK44228</v>
      </c>
      <c r="BF101">
        <v>1</v>
      </c>
      <c r="BH101" t="str">
        <f t="shared" si="12"/>
        <v>HAVELLS44229</v>
      </c>
      <c r="BI101">
        <v>1</v>
      </c>
      <c r="BK101" t="str">
        <f t="shared" si="8"/>
        <v>HAVELLS44229</v>
      </c>
      <c r="BL101">
        <v>1</v>
      </c>
      <c r="BM101">
        <f t="shared" si="9"/>
        <v>1</v>
      </c>
      <c r="BQ101" t="str">
        <f t="shared" si="13"/>
        <v>INDUSINDBK44228</v>
      </c>
      <c r="BR101">
        <v>1</v>
      </c>
      <c r="BS101">
        <f t="shared" si="10"/>
        <v>1</v>
      </c>
    </row>
    <row r="102" spans="1:71" x14ac:dyDescent="0.45">
      <c r="A102">
        <v>4</v>
      </c>
      <c r="B102" s="2">
        <v>44229</v>
      </c>
      <c r="C102" s="2">
        <v>44230</v>
      </c>
      <c r="D102" s="3" t="s">
        <v>27</v>
      </c>
      <c r="E102" t="s">
        <v>146</v>
      </c>
      <c r="F102" t="s">
        <v>308</v>
      </c>
      <c r="G102">
        <v>300</v>
      </c>
      <c r="H102">
        <v>600</v>
      </c>
      <c r="I102">
        <v>2</v>
      </c>
      <c r="J102" s="11">
        <v>2735.3</v>
      </c>
      <c r="K102" s="5">
        <v>1641180</v>
      </c>
      <c r="L102" s="4">
        <v>2645.1</v>
      </c>
      <c r="M102" s="4">
        <v>-54120.00000000016</v>
      </c>
      <c r="N102" s="6">
        <v>435.81240000000003</v>
      </c>
      <c r="O102" s="6">
        <v>-54555.812400000163</v>
      </c>
      <c r="P102" s="5">
        <v>1587060</v>
      </c>
      <c r="Q102" s="5" t="s">
        <v>93</v>
      </c>
      <c r="R102">
        <v>1</v>
      </c>
      <c r="S102">
        <v>0</v>
      </c>
      <c r="T102">
        <v>1</v>
      </c>
      <c r="U102">
        <v>0</v>
      </c>
      <c r="V102">
        <v>900</v>
      </c>
      <c r="W102">
        <v>300</v>
      </c>
      <c r="X102">
        <v>122500</v>
      </c>
      <c r="Y102">
        <v>92500</v>
      </c>
      <c r="Z102" s="7">
        <v>3000000</v>
      </c>
      <c r="AA102">
        <v>2</v>
      </c>
      <c r="AC102" t="s">
        <v>721</v>
      </c>
      <c r="AD102" t="s">
        <v>571</v>
      </c>
      <c r="AE102" s="12">
        <v>44229.517361111109</v>
      </c>
      <c r="AF102">
        <v>2736.7179999999998</v>
      </c>
      <c r="AG102" s="12">
        <v>44230.392361111109</v>
      </c>
      <c r="AH102">
        <v>2643.6509999999998</v>
      </c>
      <c r="AI102" s="13">
        <v>-3.4000000000000002E-2</v>
      </c>
      <c r="AJ102">
        <v>-68064.990000000005</v>
      </c>
      <c r="AK102" s="13">
        <v>-3.4000000000000002E-2</v>
      </c>
      <c r="AL102">
        <v>731.35469999999998</v>
      </c>
      <c r="AM102">
        <v>2001511.88</v>
      </c>
      <c r="AN102">
        <v>-60505.74</v>
      </c>
      <c r="AO102">
        <v>48</v>
      </c>
      <c r="AP102">
        <v>-1418.02</v>
      </c>
      <c r="AQ102" s="13">
        <v>-3.9E-2</v>
      </c>
      <c r="AR102" s="13">
        <v>2.5000000000000001E-3</v>
      </c>
      <c r="AS102" t="s">
        <v>572</v>
      </c>
      <c r="AU102" s="2">
        <v>44229</v>
      </c>
      <c r="AV102" t="s">
        <v>146</v>
      </c>
      <c r="AW102" s="11">
        <v>2735.3</v>
      </c>
      <c r="AX102" s="4">
        <v>2645.1</v>
      </c>
      <c r="AZ102" s="2">
        <f t="shared" si="7"/>
        <v>44229</v>
      </c>
      <c r="BA102" t="s">
        <v>146</v>
      </c>
      <c r="BB102">
        <v>2736.7179999999998</v>
      </c>
      <c r="BC102">
        <v>2643.6509999999998</v>
      </c>
      <c r="BE102" t="str">
        <f t="shared" si="11"/>
        <v>HDFC44229</v>
      </c>
      <c r="BF102">
        <v>1</v>
      </c>
      <c r="BH102" t="str">
        <f t="shared" si="12"/>
        <v>HDFC44229</v>
      </c>
      <c r="BI102">
        <v>1</v>
      </c>
      <c r="BK102" t="str">
        <f t="shared" si="8"/>
        <v>HDFC44229</v>
      </c>
      <c r="BL102">
        <v>1</v>
      </c>
      <c r="BM102">
        <f t="shared" si="9"/>
        <v>1</v>
      </c>
      <c r="BQ102" t="str">
        <f t="shared" si="13"/>
        <v>HDFC44229</v>
      </c>
      <c r="BR102">
        <v>1</v>
      </c>
      <c r="BS102">
        <f t="shared" si="10"/>
        <v>1</v>
      </c>
    </row>
    <row r="103" spans="1:71" x14ac:dyDescent="0.45">
      <c r="A103">
        <v>5</v>
      </c>
      <c r="B103" s="2">
        <v>44229</v>
      </c>
      <c r="C103" s="2">
        <v>44230</v>
      </c>
      <c r="D103" s="3" t="s">
        <v>27</v>
      </c>
      <c r="E103" t="s">
        <v>151</v>
      </c>
      <c r="F103" t="s">
        <v>329</v>
      </c>
      <c r="G103">
        <v>550</v>
      </c>
      <c r="H103">
        <v>1100</v>
      </c>
      <c r="I103">
        <v>2</v>
      </c>
      <c r="J103" s="11">
        <v>1565</v>
      </c>
      <c r="K103" s="5">
        <v>1721500</v>
      </c>
      <c r="L103" s="4">
        <v>1548.45</v>
      </c>
      <c r="M103" s="4">
        <v>-18204.999999999949</v>
      </c>
      <c r="N103" s="6">
        <v>462.34732500000001</v>
      </c>
      <c r="O103" s="6">
        <v>-18667.347324999948</v>
      </c>
      <c r="P103" s="5">
        <v>1703295</v>
      </c>
      <c r="Q103" s="5" t="s">
        <v>93</v>
      </c>
      <c r="R103">
        <v>1</v>
      </c>
      <c r="S103">
        <v>0</v>
      </c>
      <c r="T103">
        <v>1</v>
      </c>
      <c r="U103">
        <v>0</v>
      </c>
      <c r="V103">
        <v>900</v>
      </c>
      <c r="W103">
        <v>300</v>
      </c>
      <c r="X103">
        <v>122500</v>
      </c>
      <c r="Y103">
        <v>92500</v>
      </c>
      <c r="Z103" s="7">
        <v>3000000</v>
      </c>
      <c r="AA103">
        <v>2</v>
      </c>
      <c r="AC103" t="s">
        <v>638</v>
      </c>
      <c r="AD103" t="s">
        <v>571</v>
      </c>
      <c r="AE103" s="12">
        <v>44229.517361111109</v>
      </c>
      <c r="AF103">
        <v>1565.808</v>
      </c>
      <c r="AG103" s="12">
        <v>44230.392361111109</v>
      </c>
      <c r="AH103">
        <v>1547.826</v>
      </c>
      <c r="AI103" s="13">
        <v>-1.15E-2</v>
      </c>
      <c r="AJ103">
        <v>-22985.69</v>
      </c>
      <c r="AK103" s="13">
        <v>-1.15E-2</v>
      </c>
      <c r="AL103">
        <v>1278.261</v>
      </c>
      <c r="AM103">
        <v>2001511.75</v>
      </c>
      <c r="AN103">
        <v>-83491.429999999993</v>
      </c>
      <c r="AO103">
        <v>48</v>
      </c>
      <c r="AP103">
        <v>-478.87</v>
      </c>
      <c r="AQ103" s="13">
        <v>-1.24E-2</v>
      </c>
      <c r="AR103" s="13">
        <v>8.9999999999999993E-3</v>
      </c>
      <c r="AS103" t="s">
        <v>572</v>
      </c>
      <c r="AU103" s="2">
        <v>44229</v>
      </c>
      <c r="AV103" t="s">
        <v>151</v>
      </c>
      <c r="AW103" s="11">
        <v>1565</v>
      </c>
      <c r="AX103" s="4">
        <v>1548.45</v>
      </c>
      <c r="AZ103" s="2">
        <f t="shared" si="7"/>
        <v>44229</v>
      </c>
      <c r="BA103" t="s">
        <v>151</v>
      </c>
      <c r="BB103">
        <v>1565.808</v>
      </c>
      <c r="BC103">
        <v>1547.826</v>
      </c>
      <c r="BE103" t="str">
        <f t="shared" si="11"/>
        <v>HDFCBANK44229</v>
      </c>
      <c r="BF103">
        <v>1</v>
      </c>
      <c r="BH103" t="str">
        <f t="shared" si="12"/>
        <v>HDFCBANK44229</v>
      </c>
      <c r="BI103">
        <v>1</v>
      </c>
      <c r="BK103" t="str">
        <f t="shared" si="8"/>
        <v>HDFCBANK44229</v>
      </c>
      <c r="BL103">
        <v>1</v>
      </c>
      <c r="BM103">
        <f t="shared" si="9"/>
        <v>1</v>
      </c>
      <c r="BQ103" t="str">
        <f t="shared" si="13"/>
        <v>HDFCBANK44229</v>
      </c>
      <c r="BR103">
        <v>1</v>
      </c>
      <c r="BS103">
        <f t="shared" si="10"/>
        <v>1</v>
      </c>
    </row>
    <row r="104" spans="1:71" x14ac:dyDescent="0.45">
      <c r="A104">
        <v>6</v>
      </c>
      <c r="B104" s="2">
        <v>44229</v>
      </c>
      <c r="C104" s="2">
        <v>44230</v>
      </c>
      <c r="D104" s="3" t="s">
        <v>27</v>
      </c>
      <c r="E104" t="s">
        <v>53</v>
      </c>
      <c r="F104" t="s">
        <v>214</v>
      </c>
      <c r="G104">
        <v>5700</v>
      </c>
      <c r="H104">
        <v>5700</v>
      </c>
      <c r="I104">
        <v>1</v>
      </c>
      <c r="J104" s="11">
        <v>313.39999999999998</v>
      </c>
      <c r="K104" s="5">
        <v>1786379.9999999998</v>
      </c>
      <c r="L104" s="4">
        <v>332.8</v>
      </c>
      <c r="M104" s="4">
        <v>110580.00000000019</v>
      </c>
      <c r="N104" s="6">
        <v>497.2509</v>
      </c>
      <c r="O104" s="6">
        <v>110082.74910000019</v>
      </c>
      <c r="P104" s="5">
        <v>1896960</v>
      </c>
      <c r="Q104" s="5" t="s">
        <v>93</v>
      </c>
      <c r="R104">
        <v>2</v>
      </c>
      <c r="S104">
        <v>1</v>
      </c>
      <c r="T104">
        <v>2</v>
      </c>
      <c r="U104">
        <v>0</v>
      </c>
      <c r="V104">
        <v>900</v>
      </c>
      <c r="W104">
        <v>300</v>
      </c>
      <c r="X104">
        <v>123000</v>
      </c>
      <c r="Y104">
        <v>92500</v>
      </c>
      <c r="Z104" s="7">
        <v>3000000</v>
      </c>
      <c r="AA104">
        <v>2</v>
      </c>
      <c r="AC104" t="s">
        <v>640</v>
      </c>
      <c r="AD104" t="s">
        <v>571</v>
      </c>
      <c r="AE104" s="12">
        <v>44229.517361111109</v>
      </c>
      <c r="AF104">
        <v>6090.1260000000002</v>
      </c>
      <c r="AG104" s="12">
        <v>44230.392361111109</v>
      </c>
      <c r="AH104">
        <v>6159.2070000000003</v>
      </c>
      <c r="AI104" s="13">
        <v>1.1299999999999999E-2</v>
      </c>
      <c r="AJ104">
        <v>22703.38</v>
      </c>
      <c r="AK104" s="13">
        <v>1.1299999999999999E-2</v>
      </c>
      <c r="AL104">
        <v>328.64870000000002</v>
      </c>
      <c r="AM104">
        <v>2001511.88</v>
      </c>
      <c r="AN104">
        <v>-60788.05</v>
      </c>
      <c r="AO104">
        <v>48</v>
      </c>
      <c r="AP104">
        <v>472.99</v>
      </c>
      <c r="AQ104" s="13">
        <v>-8.0000000000000004E-4</v>
      </c>
      <c r="AR104" s="13">
        <v>2.7900000000000001E-2</v>
      </c>
      <c r="AS104" t="s">
        <v>572</v>
      </c>
      <c r="AU104" s="2">
        <v>44229</v>
      </c>
      <c r="AV104" t="s">
        <v>53</v>
      </c>
      <c r="AW104" s="11">
        <v>313.39999999999998</v>
      </c>
      <c r="AX104" s="4">
        <v>332.8</v>
      </c>
      <c r="AZ104" s="2">
        <f t="shared" si="7"/>
        <v>44229</v>
      </c>
      <c r="BA104" t="s">
        <v>60</v>
      </c>
      <c r="BB104">
        <v>6090.1260000000002</v>
      </c>
      <c r="BC104">
        <v>6159.2070000000003</v>
      </c>
      <c r="BE104" t="str">
        <f t="shared" si="11"/>
        <v>ULTRACEMCO44229</v>
      </c>
      <c r="BF104">
        <v>1</v>
      </c>
      <c r="BH104" t="str">
        <f t="shared" si="12"/>
        <v>TATAMOTORS44229</v>
      </c>
      <c r="BI104">
        <v>1</v>
      </c>
      <c r="BK104" t="str">
        <f t="shared" si="8"/>
        <v>TATAMOTORS44229</v>
      </c>
      <c r="BL104">
        <v>1</v>
      </c>
      <c r="BM104">
        <f t="shared" si="9"/>
        <v>1</v>
      </c>
      <c r="BQ104" t="str">
        <f t="shared" si="13"/>
        <v>ULTRACEMCO44229</v>
      </c>
      <c r="BR104">
        <v>1</v>
      </c>
      <c r="BS104">
        <f t="shared" si="10"/>
        <v>1</v>
      </c>
    </row>
    <row r="105" spans="1:71" x14ac:dyDescent="0.45">
      <c r="A105">
        <v>7</v>
      </c>
      <c r="B105" s="2">
        <v>44229</v>
      </c>
      <c r="C105" s="2">
        <v>44230</v>
      </c>
      <c r="D105" s="3" t="s">
        <v>27</v>
      </c>
      <c r="E105" t="s">
        <v>48</v>
      </c>
      <c r="F105" t="s">
        <v>218</v>
      </c>
      <c r="G105">
        <v>1400</v>
      </c>
      <c r="H105">
        <v>2800</v>
      </c>
      <c r="I105">
        <v>2</v>
      </c>
      <c r="J105" s="11">
        <v>617.70000000000005</v>
      </c>
      <c r="K105" s="5">
        <v>1729560.0000000002</v>
      </c>
      <c r="L105" s="4">
        <v>619.5</v>
      </c>
      <c r="M105" s="4">
        <v>5039.9999999998727</v>
      </c>
      <c r="N105" s="6">
        <v>467.66160000000002</v>
      </c>
      <c r="O105" s="6">
        <v>4572.3383999998723</v>
      </c>
      <c r="P105" s="5">
        <v>1734600</v>
      </c>
      <c r="Q105" s="5" t="s">
        <v>93</v>
      </c>
      <c r="R105">
        <v>2</v>
      </c>
      <c r="S105">
        <v>1</v>
      </c>
      <c r="T105">
        <v>1</v>
      </c>
      <c r="U105">
        <v>0</v>
      </c>
      <c r="V105">
        <v>900</v>
      </c>
      <c r="W105">
        <v>300</v>
      </c>
      <c r="X105">
        <v>123000</v>
      </c>
      <c r="Y105">
        <v>92500</v>
      </c>
      <c r="Z105" s="7">
        <v>3000000</v>
      </c>
      <c r="AA105">
        <v>2</v>
      </c>
      <c r="AC105" t="s">
        <v>601</v>
      </c>
      <c r="AD105" t="s">
        <v>571</v>
      </c>
      <c r="AE105" s="12">
        <v>44229.517361111109</v>
      </c>
      <c r="AF105">
        <v>248.33260000000001</v>
      </c>
      <c r="AG105" s="12">
        <v>44230.392361111109</v>
      </c>
      <c r="AH105">
        <v>247.87950000000001</v>
      </c>
      <c r="AI105" s="13">
        <v>-1.8E-3</v>
      </c>
      <c r="AJ105">
        <v>-3651.9</v>
      </c>
      <c r="AK105" s="13">
        <v>-1.8E-3</v>
      </c>
      <c r="AL105">
        <v>8059.8029999999999</v>
      </c>
      <c r="AM105">
        <v>2001511.88</v>
      </c>
      <c r="AN105">
        <v>-64439.95</v>
      </c>
      <c r="AO105">
        <v>48</v>
      </c>
      <c r="AP105">
        <v>-76.08</v>
      </c>
      <c r="AQ105" s="13">
        <v>-2.3900000000000001E-2</v>
      </c>
      <c r="AR105" s="13">
        <v>1.1000000000000001E-3</v>
      </c>
      <c r="AS105" t="s">
        <v>572</v>
      </c>
      <c r="AU105" s="2">
        <v>44229</v>
      </c>
      <c r="AV105" t="s">
        <v>48</v>
      </c>
      <c r="AW105" s="11">
        <v>617.70000000000005</v>
      </c>
      <c r="AX105" s="4">
        <v>619.5</v>
      </c>
      <c r="AZ105" s="2">
        <f t="shared" si="7"/>
        <v>44229</v>
      </c>
      <c r="BA105" t="s">
        <v>41</v>
      </c>
      <c r="BB105">
        <v>248.33260000000001</v>
      </c>
      <c r="BC105">
        <v>247.87950000000001</v>
      </c>
      <c r="BE105" t="str">
        <f t="shared" si="11"/>
        <v>ZEEL44229</v>
      </c>
      <c r="BF105">
        <v>1</v>
      </c>
      <c r="BH105" t="str">
        <f t="shared" si="12"/>
        <v>TVSMOTOR44229</v>
      </c>
      <c r="BI105">
        <v>1</v>
      </c>
      <c r="BK105" t="str">
        <f t="shared" si="8"/>
        <v>TVSMOTOR44229</v>
      </c>
      <c r="BL105">
        <v>1</v>
      </c>
      <c r="BM105">
        <f t="shared" si="9"/>
        <v>1</v>
      </c>
      <c r="BQ105" t="str">
        <f t="shared" si="13"/>
        <v>ZEEL44229</v>
      </c>
      <c r="BR105">
        <v>1</v>
      </c>
      <c r="BS105">
        <f t="shared" si="10"/>
        <v>1</v>
      </c>
    </row>
    <row r="106" spans="1:71" x14ac:dyDescent="0.45">
      <c r="A106">
        <v>8</v>
      </c>
      <c r="B106" s="2">
        <v>44229</v>
      </c>
      <c r="C106" s="2">
        <v>44230</v>
      </c>
      <c r="D106" s="3" t="s">
        <v>27</v>
      </c>
      <c r="E106" t="s">
        <v>60</v>
      </c>
      <c r="F106" t="s">
        <v>234</v>
      </c>
      <c r="G106">
        <v>200</v>
      </c>
      <c r="H106">
        <v>400</v>
      </c>
      <c r="I106">
        <v>2</v>
      </c>
      <c r="J106" s="11">
        <v>6087.05</v>
      </c>
      <c r="K106" s="5">
        <v>2434820</v>
      </c>
      <c r="L106" s="4">
        <v>6162.55</v>
      </c>
      <c r="M106" s="4">
        <v>30200</v>
      </c>
      <c r="N106" s="6">
        <v>661.47839999999997</v>
      </c>
      <c r="O106" s="6">
        <v>29538.5216</v>
      </c>
      <c r="P106" s="5">
        <v>2465020</v>
      </c>
      <c r="Q106" s="5" t="s">
        <v>93</v>
      </c>
      <c r="R106">
        <v>1</v>
      </c>
      <c r="S106">
        <v>0</v>
      </c>
      <c r="T106">
        <v>1</v>
      </c>
      <c r="U106">
        <v>0</v>
      </c>
      <c r="V106">
        <v>900</v>
      </c>
      <c r="W106">
        <v>300</v>
      </c>
      <c r="X106">
        <v>122500</v>
      </c>
      <c r="Y106">
        <v>92500</v>
      </c>
      <c r="Z106" s="7">
        <v>3000000</v>
      </c>
      <c r="AA106">
        <v>2</v>
      </c>
      <c r="AC106" t="s">
        <v>583</v>
      </c>
      <c r="AD106" t="s">
        <v>571</v>
      </c>
      <c r="AE106" s="12">
        <v>44229.520833333336</v>
      </c>
      <c r="AF106">
        <v>130.97229999999999</v>
      </c>
      <c r="AG106" s="12">
        <v>44230.392361111109</v>
      </c>
      <c r="AH106">
        <v>135.5633</v>
      </c>
      <c r="AI106" s="13">
        <v>3.5099999999999999E-2</v>
      </c>
      <c r="AJ106">
        <v>70257.279999999999</v>
      </c>
      <c r="AK106" s="13">
        <v>3.5099999999999999E-2</v>
      </c>
      <c r="AL106">
        <v>15303.26</v>
      </c>
      <c r="AM106">
        <v>2004303.5</v>
      </c>
      <c r="AN106">
        <v>5817.34</v>
      </c>
      <c r="AO106">
        <v>47</v>
      </c>
      <c r="AP106">
        <v>1494.84</v>
      </c>
      <c r="AQ106" s="13">
        <v>-1.43E-2</v>
      </c>
      <c r="AR106" s="13">
        <v>4.87E-2</v>
      </c>
      <c r="AS106" t="s">
        <v>572</v>
      </c>
      <c r="AU106" s="2">
        <v>44229</v>
      </c>
      <c r="AV106" t="s">
        <v>60</v>
      </c>
      <c r="AW106" s="11">
        <v>6087.05</v>
      </c>
      <c r="AX106" s="4">
        <v>6162.55</v>
      </c>
      <c r="AZ106" s="2">
        <f t="shared" si="7"/>
        <v>44229</v>
      </c>
      <c r="BA106" t="s">
        <v>32</v>
      </c>
      <c r="BB106">
        <v>130.97229999999999</v>
      </c>
      <c r="BC106">
        <v>135.5633</v>
      </c>
      <c r="BE106" t="str">
        <f t="shared" si="11"/>
        <v>ASHOKLEY44229</v>
      </c>
      <c r="BF106">
        <v>1</v>
      </c>
      <c r="BH106" t="str">
        <f t="shared" si="12"/>
        <v>ULTRACEMCO44229</v>
      </c>
      <c r="BI106">
        <v>1</v>
      </c>
      <c r="BK106" t="str">
        <f t="shared" si="8"/>
        <v>ULTRACEMCO44229</v>
      </c>
      <c r="BL106">
        <v>1</v>
      </c>
      <c r="BM106">
        <f t="shared" si="9"/>
        <v>1</v>
      </c>
      <c r="BQ106" t="str">
        <f t="shared" si="13"/>
        <v>ASHOKLEY44229</v>
      </c>
      <c r="BR106">
        <v>1</v>
      </c>
      <c r="BS106">
        <f t="shared" si="10"/>
        <v>1</v>
      </c>
    </row>
    <row r="107" spans="1:71" x14ac:dyDescent="0.45">
      <c r="A107">
        <v>9</v>
      </c>
      <c r="B107" s="2">
        <v>44229</v>
      </c>
      <c r="C107" s="2">
        <v>44230</v>
      </c>
      <c r="D107" s="3" t="s">
        <v>27</v>
      </c>
      <c r="E107" t="s">
        <v>101</v>
      </c>
      <c r="F107" t="s">
        <v>279</v>
      </c>
      <c r="G107">
        <v>1300</v>
      </c>
      <c r="H107">
        <v>3900</v>
      </c>
      <c r="I107">
        <v>3</v>
      </c>
      <c r="J107" s="11">
        <v>561.1</v>
      </c>
      <c r="K107" s="5">
        <v>2188290</v>
      </c>
      <c r="L107" s="4">
        <v>571.20000000000005</v>
      </c>
      <c r="M107" s="4">
        <v>39390.000000000087</v>
      </c>
      <c r="N107" s="6">
        <v>596.15594999999996</v>
      </c>
      <c r="O107" s="6">
        <v>38793.844050000087</v>
      </c>
      <c r="P107" s="5">
        <v>2227680</v>
      </c>
      <c r="Q107" s="5" t="s">
        <v>93</v>
      </c>
      <c r="R107">
        <v>2</v>
      </c>
      <c r="S107">
        <v>1</v>
      </c>
      <c r="T107">
        <v>1</v>
      </c>
      <c r="U107">
        <v>0</v>
      </c>
      <c r="V107">
        <v>900</v>
      </c>
      <c r="W107">
        <v>300</v>
      </c>
      <c r="X107">
        <v>123000</v>
      </c>
      <c r="Y107">
        <v>92500</v>
      </c>
      <c r="Z107" s="7">
        <v>3000000</v>
      </c>
      <c r="AA107">
        <v>2</v>
      </c>
      <c r="AC107" t="s">
        <v>629</v>
      </c>
      <c r="AD107" t="s">
        <v>571</v>
      </c>
      <c r="AE107" s="12">
        <v>44229.520833333336</v>
      </c>
      <c r="AF107">
        <v>1125.01</v>
      </c>
      <c r="AG107" s="12">
        <v>44230.392361111109</v>
      </c>
      <c r="AH107">
        <v>1129.9000000000001</v>
      </c>
      <c r="AI107" s="13">
        <v>4.3E-3</v>
      </c>
      <c r="AJ107">
        <v>8711.9599999999991</v>
      </c>
      <c r="AK107" s="13">
        <v>4.3E-3</v>
      </c>
      <c r="AL107">
        <v>1781.588</v>
      </c>
      <c r="AM107">
        <v>2004303.5</v>
      </c>
      <c r="AN107">
        <v>14529.3</v>
      </c>
      <c r="AO107">
        <v>47</v>
      </c>
      <c r="AP107">
        <v>185.36</v>
      </c>
      <c r="AQ107" s="13">
        <v>-2.7000000000000001E-3</v>
      </c>
      <c r="AR107" s="13">
        <v>2.12E-2</v>
      </c>
      <c r="AS107" t="s">
        <v>572</v>
      </c>
      <c r="AU107" s="2">
        <v>44229</v>
      </c>
      <c r="AV107" t="s">
        <v>101</v>
      </c>
      <c r="AW107" s="11">
        <v>561.1</v>
      </c>
      <c r="AX107" s="4">
        <v>571.20000000000005</v>
      </c>
      <c r="AZ107" s="2">
        <f t="shared" si="7"/>
        <v>44229</v>
      </c>
      <c r="BA107" t="s">
        <v>140</v>
      </c>
      <c r="BB107">
        <v>1125.01</v>
      </c>
      <c r="BC107">
        <v>1129.9000000000001</v>
      </c>
      <c r="BE107" t="str">
        <f t="shared" si="11"/>
        <v>HAVELLS44229</v>
      </c>
      <c r="BF107">
        <v>1</v>
      </c>
      <c r="BH107" t="str">
        <f t="shared" si="12"/>
        <v>UPL44229</v>
      </c>
      <c r="BI107">
        <v>1</v>
      </c>
      <c r="BK107" t="str">
        <f t="shared" si="8"/>
        <v>UPL44229</v>
      </c>
      <c r="BL107">
        <v>1</v>
      </c>
      <c r="BM107">
        <f t="shared" si="9"/>
        <v>1</v>
      </c>
      <c r="BQ107" t="str">
        <f t="shared" si="13"/>
        <v>HAVELLS44229</v>
      </c>
      <c r="BR107">
        <v>1</v>
      </c>
      <c r="BS107">
        <f t="shared" si="10"/>
        <v>1</v>
      </c>
    </row>
    <row r="108" spans="1:71" x14ac:dyDescent="0.45">
      <c r="A108">
        <v>10</v>
      </c>
      <c r="B108" s="2">
        <v>44229</v>
      </c>
      <c r="C108" s="2">
        <v>44230</v>
      </c>
      <c r="D108" s="3" t="s">
        <v>27</v>
      </c>
      <c r="E108" t="s">
        <v>41</v>
      </c>
      <c r="F108" t="s">
        <v>249</v>
      </c>
      <c r="G108">
        <v>3000</v>
      </c>
      <c r="H108">
        <v>9000</v>
      </c>
      <c r="I108">
        <v>3</v>
      </c>
      <c r="J108" s="11">
        <v>248.3</v>
      </c>
      <c r="K108" s="5">
        <v>2234700</v>
      </c>
      <c r="L108" s="4">
        <v>248</v>
      </c>
      <c r="M108" s="4">
        <v>-2700.0000000001023</v>
      </c>
      <c r="N108" s="6">
        <v>603.00450000000001</v>
      </c>
      <c r="O108" s="6">
        <v>-3303.0045000001023</v>
      </c>
      <c r="P108" s="5">
        <v>2232000</v>
      </c>
      <c r="Q108" s="5" t="s">
        <v>93</v>
      </c>
      <c r="R108">
        <v>1</v>
      </c>
      <c r="S108">
        <v>0</v>
      </c>
      <c r="T108">
        <v>1</v>
      </c>
      <c r="U108">
        <v>0</v>
      </c>
      <c r="V108">
        <v>900</v>
      </c>
      <c r="W108">
        <v>300</v>
      </c>
      <c r="X108">
        <v>122500</v>
      </c>
      <c r="Y108">
        <v>92500</v>
      </c>
      <c r="Z108" s="7">
        <v>3000000</v>
      </c>
      <c r="AA108">
        <v>2</v>
      </c>
      <c r="AC108" t="s">
        <v>639</v>
      </c>
      <c r="AD108" t="s">
        <v>571</v>
      </c>
      <c r="AE108" s="12">
        <v>44229.520833333336</v>
      </c>
      <c r="AF108">
        <v>617.99760000000003</v>
      </c>
      <c r="AG108" s="12">
        <v>44230.392361111109</v>
      </c>
      <c r="AH108">
        <v>619.1902</v>
      </c>
      <c r="AI108" s="13">
        <v>1.9E-3</v>
      </c>
      <c r="AJ108">
        <v>3867.87</v>
      </c>
      <c r="AK108" s="13">
        <v>1.9E-3</v>
      </c>
      <c r="AL108">
        <v>3243.2220000000002</v>
      </c>
      <c r="AM108">
        <v>2004303.5</v>
      </c>
      <c r="AN108">
        <v>18397.169999999998</v>
      </c>
      <c r="AO108">
        <v>47</v>
      </c>
      <c r="AP108">
        <v>82.3</v>
      </c>
      <c r="AQ108" s="13">
        <v>-1.01E-2</v>
      </c>
      <c r="AR108" s="13">
        <v>1.7899999999999999E-2</v>
      </c>
      <c r="AS108" t="s">
        <v>572</v>
      </c>
      <c r="AU108" s="2">
        <v>44229</v>
      </c>
      <c r="AV108" t="s">
        <v>41</v>
      </c>
      <c r="AW108" s="11">
        <v>248.3</v>
      </c>
      <c r="AX108" s="4">
        <v>248</v>
      </c>
      <c r="AZ108" s="2">
        <f t="shared" si="7"/>
        <v>44229</v>
      </c>
      <c r="BA108" t="s">
        <v>48</v>
      </c>
      <c r="BB108">
        <v>617.99760000000003</v>
      </c>
      <c r="BC108">
        <v>619.1902</v>
      </c>
      <c r="BE108" t="str">
        <f t="shared" si="11"/>
        <v>TVSMOTOR44229</v>
      </c>
      <c r="BF108">
        <v>1</v>
      </c>
      <c r="BH108" t="str">
        <f t="shared" si="12"/>
        <v>ZEEL44229</v>
      </c>
      <c r="BI108">
        <v>1</v>
      </c>
      <c r="BK108" t="str">
        <f t="shared" si="8"/>
        <v>ZEEL44229</v>
      </c>
      <c r="BL108">
        <v>1</v>
      </c>
      <c r="BM108">
        <f t="shared" si="9"/>
        <v>1</v>
      </c>
      <c r="BQ108" t="str">
        <f t="shared" si="13"/>
        <v>TVSMOTOR44229</v>
      </c>
      <c r="BR108">
        <v>1</v>
      </c>
      <c r="BS108">
        <f t="shared" si="10"/>
        <v>1</v>
      </c>
    </row>
    <row r="109" spans="1:71" x14ac:dyDescent="0.45">
      <c r="A109">
        <v>1</v>
      </c>
      <c r="B109" s="2">
        <v>44230</v>
      </c>
      <c r="C109" s="2">
        <v>44231</v>
      </c>
      <c r="D109" s="3" t="s">
        <v>27</v>
      </c>
      <c r="E109" t="s">
        <v>115</v>
      </c>
      <c r="F109" t="s">
        <v>271</v>
      </c>
      <c r="G109">
        <v>1300</v>
      </c>
      <c r="H109">
        <v>2600</v>
      </c>
      <c r="I109">
        <v>2</v>
      </c>
      <c r="J109" s="11">
        <v>869.15</v>
      </c>
      <c r="K109" s="5">
        <v>2259790</v>
      </c>
      <c r="L109" s="4">
        <v>846.72500000000002</v>
      </c>
      <c r="M109" s="4">
        <v>-58304.999999999884</v>
      </c>
      <c r="N109" s="6">
        <v>602.27212499999996</v>
      </c>
      <c r="O109" s="6">
        <v>-58907.272124999887</v>
      </c>
      <c r="P109" s="5">
        <v>2201485</v>
      </c>
      <c r="Q109" s="5" t="s">
        <v>93</v>
      </c>
      <c r="R109">
        <v>1</v>
      </c>
      <c r="S109">
        <v>0</v>
      </c>
      <c r="T109">
        <v>2</v>
      </c>
      <c r="U109">
        <v>0</v>
      </c>
      <c r="V109">
        <v>900</v>
      </c>
      <c r="W109">
        <v>300</v>
      </c>
      <c r="X109">
        <v>122500</v>
      </c>
      <c r="Y109">
        <v>92500</v>
      </c>
      <c r="Z109" s="7">
        <v>3000000</v>
      </c>
      <c r="AA109">
        <v>2</v>
      </c>
      <c r="AC109" t="s">
        <v>599</v>
      </c>
      <c r="AD109" t="s">
        <v>571</v>
      </c>
      <c r="AE109" s="12">
        <v>44229.520833333336</v>
      </c>
      <c r="AF109">
        <v>561.36760000000004</v>
      </c>
      <c r="AG109" s="12">
        <v>44230.392361111109</v>
      </c>
      <c r="AH109">
        <v>571.51409999999998</v>
      </c>
      <c r="AI109" s="13">
        <v>1.8100000000000002E-2</v>
      </c>
      <c r="AJ109">
        <v>35974.720000000001</v>
      </c>
      <c r="AK109" s="13">
        <v>1.8100000000000002E-2</v>
      </c>
      <c r="AL109">
        <v>3545.53</v>
      </c>
      <c r="AM109">
        <v>1990345.25</v>
      </c>
      <c r="AN109">
        <v>54371.88</v>
      </c>
      <c r="AO109">
        <v>47</v>
      </c>
      <c r="AP109">
        <v>765.42</v>
      </c>
      <c r="AQ109" s="13">
        <v>-5.3E-3</v>
      </c>
      <c r="AR109" s="13">
        <v>2.3099999999999999E-2</v>
      </c>
      <c r="AS109" t="s">
        <v>572</v>
      </c>
      <c r="AU109" s="2">
        <v>44230</v>
      </c>
      <c r="AV109" t="s">
        <v>115</v>
      </c>
      <c r="AW109" s="11">
        <v>869.15</v>
      </c>
      <c r="AX109" s="4">
        <v>846.72500000000002</v>
      </c>
      <c r="AZ109" s="2">
        <f t="shared" si="7"/>
        <v>44229</v>
      </c>
      <c r="BA109" t="s">
        <v>101</v>
      </c>
      <c r="BB109">
        <v>561.36760000000004</v>
      </c>
      <c r="BC109">
        <v>571.51409999999998</v>
      </c>
      <c r="BE109" t="str">
        <f t="shared" si="11"/>
        <v>UPL44229</v>
      </c>
      <c r="BF109">
        <v>1</v>
      </c>
      <c r="BH109" t="str">
        <f t="shared" si="12"/>
        <v>CIPLA44230</v>
      </c>
      <c r="BI109">
        <v>1</v>
      </c>
      <c r="BK109" t="str">
        <f t="shared" si="8"/>
        <v>CIPLA44230</v>
      </c>
      <c r="BL109">
        <v>1</v>
      </c>
      <c r="BM109">
        <f t="shared" si="9"/>
        <v>1</v>
      </c>
      <c r="BQ109" t="str">
        <f t="shared" si="13"/>
        <v>UPL44229</v>
      </c>
      <c r="BR109">
        <v>1</v>
      </c>
      <c r="BS109">
        <f t="shared" si="10"/>
        <v>1</v>
      </c>
    </row>
    <row r="110" spans="1:71" x14ac:dyDescent="0.45">
      <c r="A110">
        <v>2</v>
      </c>
      <c r="B110" s="2">
        <v>44230</v>
      </c>
      <c r="C110" s="2">
        <v>44231</v>
      </c>
      <c r="D110" s="3" t="s">
        <v>27</v>
      </c>
      <c r="E110" t="s">
        <v>71</v>
      </c>
      <c r="F110" t="s">
        <v>209</v>
      </c>
      <c r="G110">
        <v>22500</v>
      </c>
      <c r="H110">
        <v>67500</v>
      </c>
      <c r="I110">
        <v>3</v>
      </c>
      <c r="J110" s="11">
        <v>27</v>
      </c>
      <c r="K110" s="5">
        <v>1822500</v>
      </c>
      <c r="L110" s="4">
        <v>26.45</v>
      </c>
      <c r="M110" s="4">
        <v>-37125.000000000051</v>
      </c>
      <c r="N110" s="6">
        <v>487.06312500000001</v>
      </c>
      <c r="O110" s="6">
        <v>-37612.063125000052</v>
      </c>
      <c r="P110" s="5">
        <v>1785375</v>
      </c>
      <c r="Q110" s="5" t="s">
        <v>93</v>
      </c>
      <c r="R110">
        <v>1</v>
      </c>
      <c r="S110">
        <v>0</v>
      </c>
      <c r="T110">
        <v>1</v>
      </c>
      <c r="U110">
        <v>0</v>
      </c>
      <c r="V110">
        <v>900</v>
      </c>
      <c r="W110">
        <v>300</v>
      </c>
      <c r="X110">
        <v>122500</v>
      </c>
      <c r="Y110">
        <v>92500</v>
      </c>
      <c r="Z110" s="7">
        <v>3000000</v>
      </c>
      <c r="AA110">
        <v>2</v>
      </c>
      <c r="AC110" t="s">
        <v>608</v>
      </c>
      <c r="AD110" t="s">
        <v>571</v>
      </c>
      <c r="AE110" s="12">
        <v>44229.517361111109</v>
      </c>
      <c r="AF110">
        <v>311.20549999999997</v>
      </c>
      <c r="AG110" s="12">
        <v>44230.395833333336</v>
      </c>
      <c r="AH110">
        <v>332.56709999999998</v>
      </c>
      <c r="AI110" s="13">
        <v>6.8599999999999994E-2</v>
      </c>
      <c r="AJ110">
        <v>137386.69</v>
      </c>
      <c r="AK110" s="13">
        <v>6.8599999999999994E-2</v>
      </c>
      <c r="AL110">
        <v>6431.4790000000003</v>
      </c>
      <c r="AM110">
        <v>2001511.88</v>
      </c>
      <c r="AN110">
        <v>191758.58</v>
      </c>
      <c r="AO110">
        <v>49</v>
      </c>
      <c r="AP110">
        <v>2803.81</v>
      </c>
      <c r="AQ110" s="13">
        <v>-3.8999999999999998E-3</v>
      </c>
      <c r="AR110" s="13">
        <v>9.9299999999999999E-2</v>
      </c>
      <c r="AS110" t="s">
        <v>572</v>
      </c>
      <c r="AU110" s="2">
        <v>44230</v>
      </c>
      <c r="AV110" t="s">
        <v>71</v>
      </c>
      <c r="AW110" s="11">
        <v>27</v>
      </c>
      <c r="AX110" s="4">
        <v>26.45</v>
      </c>
      <c r="AZ110" s="2">
        <f t="shared" si="7"/>
        <v>44229</v>
      </c>
      <c r="BA110" t="s">
        <v>53</v>
      </c>
      <c r="BB110">
        <v>311.20549999999997</v>
      </c>
      <c r="BC110">
        <v>332.56709999999998</v>
      </c>
      <c r="BE110" t="str">
        <f t="shared" si="11"/>
        <v>TATAMOTORS44229</v>
      </c>
      <c r="BF110">
        <v>1</v>
      </c>
      <c r="BH110" t="str">
        <f t="shared" si="12"/>
        <v>GMRINFRA44230</v>
      </c>
      <c r="BI110">
        <v>1</v>
      </c>
      <c r="BK110" t="str">
        <f t="shared" si="8"/>
        <v>GMRINFRA44230</v>
      </c>
      <c r="BL110">
        <v>1</v>
      </c>
      <c r="BM110">
        <f t="shared" si="9"/>
        <v>1</v>
      </c>
      <c r="BQ110" t="str">
        <f t="shared" si="13"/>
        <v>TATAMOTORS44229</v>
      </c>
      <c r="BR110">
        <v>1</v>
      </c>
      <c r="BS110">
        <f t="shared" si="10"/>
        <v>1</v>
      </c>
    </row>
    <row r="111" spans="1:71" x14ac:dyDescent="0.45">
      <c r="A111">
        <v>3</v>
      </c>
      <c r="B111" s="2">
        <v>44230</v>
      </c>
      <c r="C111" s="2">
        <v>44231</v>
      </c>
      <c r="D111" s="3" t="s">
        <v>27</v>
      </c>
      <c r="E111" t="s">
        <v>158</v>
      </c>
      <c r="F111" t="s">
        <v>336</v>
      </c>
      <c r="G111">
        <v>425</v>
      </c>
      <c r="H111">
        <v>1275</v>
      </c>
      <c r="I111">
        <v>3</v>
      </c>
      <c r="J111" s="11">
        <v>1457.05</v>
      </c>
      <c r="K111" s="5">
        <v>1857738.75</v>
      </c>
      <c r="L111" s="4">
        <v>1430.03333332999</v>
      </c>
      <c r="M111" s="4">
        <v>-34446.250004262693</v>
      </c>
      <c r="N111" s="6">
        <v>496.93921874942453</v>
      </c>
      <c r="O111" s="6">
        <v>-34943.189223012116</v>
      </c>
      <c r="P111" s="5">
        <v>1823292.4999957373</v>
      </c>
      <c r="Q111" s="5" t="s">
        <v>93</v>
      </c>
      <c r="R111">
        <v>2</v>
      </c>
      <c r="S111">
        <v>2</v>
      </c>
      <c r="T111">
        <v>2</v>
      </c>
      <c r="U111">
        <v>0</v>
      </c>
      <c r="V111">
        <v>900</v>
      </c>
      <c r="W111">
        <v>300</v>
      </c>
      <c r="X111">
        <v>123500</v>
      </c>
      <c r="Y111">
        <v>92500</v>
      </c>
      <c r="Z111" s="7">
        <v>3000000</v>
      </c>
      <c r="AA111">
        <v>2</v>
      </c>
      <c r="AC111" t="s">
        <v>615</v>
      </c>
      <c r="AD111" t="s">
        <v>571</v>
      </c>
      <c r="AE111" s="12">
        <v>44229.520833333336</v>
      </c>
      <c r="AF111">
        <v>1185.9939999999999</v>
      </c>
      <c r="AG111" s="12">
        <v>44230.395833333336</v>
      </c>
      <c r="AH111">
        <v>1184.8140000000001</v>
      </c>
      <c r="AI111" s="13">
        <v>-1E-3</v>
      </c>
      <c r="AJ111">
        <v>-1994.17</v>
      </c>
      <c r="AK111" s="13">
        <v>-1E-3</v>
      </c>
      <c r="AL111">
        <v>1689.9780000000001</v>
      </c>
      <c r="AM111">
        <v>2004303.5</v>
      </c>
      <c r="AN111">
        <v>189764.4</v>
      </c>
      <c r="AO111">
        <v>48</v>
      </c>
      <c r="AP111">
        <v>-41.55</v>
      </c>
      <c r="AQ111" s="13">
        <v>-8.0999999999999996E-3</v>
      </c>
      <c r="AR111" s="13">
        <v>2.4E-2</v>
      </c>
      <c r="AS111" t="s">
        <v>572</v>
      </c>
      <c r="AU111" s="2">
        <v>44230</v>
      </c>
      <c r="AV111" t="s">
        <v>158</v>
      </c>
      <c r="AW111" s="11">
        <v>1457.05</v>
      </c>
      <c r="AX111" s="4">
        <v>1430.03333332999</v>
      </c>
      <c r="AZ111" s="2">
        <f t="shared" si="7"/>
        <v>44229</v>
      </c>
      <c r="BA111" t="s">
        <v>83</v>
      </c>
      <c r="BB111">
        <v>1185.9939999999999</v>
      </c>
      <c r="BC111">
        <v>1184.8140000000001</v>
      </c>
      <c r="BE111" t="str">
        <f t="shared" si="11"/>
        <v>GRASIM44229</v>
      </c>
      <c r="BF111">
        <v>1</v>
      </c>
      <c r="BH111" t="str">
        <f t="shared" si="12"/>
        <v>ICICIGI44230</v>
      </c>
      <c r="BI111">
        <v>1</v>
      </c>
      <c r="BK111" t="str">
        <f t="shared" si="8"/>
        <v>ICICIGI44230</v>
      </c>
      <c r="BL111">
        <v>1</v>
      </c>
      <c r="BM111">
        <f t="shared" si="9"/>
        <v>1</v>
      </c>
      <c r="BQ111" t="str">
        <f t="shared" si="13"/>
        <v>GRASIM44229</v>
      </c>
      <c r="BR111">
        <v>1</v>
      </c>
      <c r="BS111">
        <f t="shared" si="10"/>
        <v>1</v>
      </c>
    </row>
    <row r="112" spans="1:71" x14ac:dyDescent="0.45">
      <c r="A112">
        <v>4</v>
      </c>
      <c r="B112" s="2">
        <v>44230</v>
      </c>
      <c r="C112" s="2">
        <v>44231</v>
      </c>
      <c r="D112" s="3" t="s">
        <v>27</v>
      </c>
      <c r="E112" t="s">
        <v>58</v>
      </c>
      <c r="F112" t="s">
        <v>270</v>
      </c>
      <c r="G112">
        <v>900</v>
      </c>
      <c r="H112">
        <v>1800</v>
      </c>
      <c r="I112">
        <v>2</v>
      </c>
      <c r="J112" s="11">
        <v>1059.95</v>
      </c>
      <c r="K112" s="5">
        <v>1907910</v>
      </c>
      <c r="L112" s="4">
        <v>1032.3499999999999</v>
      </c>
      <c r="M112" s="4">
        <v>-49680.000000000247</v>
      </c>
      <c r="N112" s="6">
        <v>508.4289</v>
      </c>
      <c r="O112" s="6">
        <v>-50188.428900000246</v>
      </c>
      <c r="P112" s="5">
        <v>1858229.9999999998</v>
      </c>
      <c r="Q112" s="5" t="s">
        <v>93</v>
      </c>
      <c r="R112">
        <v>1</v>
      </c>
      <c r="S112">
        <v>0</v>
      </c>
      <c r="T112">
        <v>1</v>
      </c>
      <c r="U112">
        <v>0</v>
      </c>
      <c r="V112">
        <v>900</v>
      </c>
      <c r="W112">
        <v>300</v>
      </c>
      <c r="X112">
        <v>122500</v>
      </c>
      <c r="Y112">
        <v>92500</v>
      </c>
      <c r="Z112" s="7">
        <v>3000000</v>
      </c>
      <c r="AA112">
        <v>2</v>
      </c>
      <c r="AC112" t="s">
        <v>634</v>
      </c>
      <c r="AD112" t="s">
        <v>571</v>
      </c>
      <c r="AE112" s="12">
        <v>44230.517361111109</v>
      </c>
      <c r="AF112">
        <v>1060.7860000000001</v>
      </c>
      <c r="AG112" s="12">
        <v>44231.392361111109</v>
      </c>
      <c r="AH112">
        <v>1031.7429999999999</v>
      </c>
      <c r="AI112" s="13">
        <v>-2.7400000000000001E-2</v>
      </c>
      <c r="AJ112">
        <v>-55796.6</v>
      </c>
      <c r="AK112" s="13">
        <v>-2.7400000000000001E-2</v>
      </c>
      <c r="AL112">
        <v>1921.172</v>
      </c>
      <c r="AM112">
        <v>2037952.88</v>
      </c>
      <c r="AN112">
        <v>133967.79999999999</v>
      </c>
      <c r="AO112">
        <v>50</v>
      </c>
      <c r="AP112">
        <v>-1115.93</v>
      </c>
      <c r="AQ112" s="13">
        <v>-3.4500000000000003E-2</v>
      </c>
      <c r="AR112" s="13">
        <v>2.41E-2</v>
      </c>
      <c r="AS112" t="s">
        <v>572</v>
      </c>
      <c r="AU112" s="2">
        <v>44230</v>
      </c>
      <c r="AV112" t="s">
        <v>58</v>
      </c>
      <c r="AW112" s="11">
        <v>1059.95</v>
      </c>
      <c r="AX112" s="4">
        <v>1032.3499999999999</v>
      </c>
      <c r="AZ112" s="2">
        <f t="shared" si="7"/>
        <v>44230</v>
      </c>
      <c r="BA112" t="s">
        <v>58</v>
      </c>
      <c r="BB112">
        <v>1060.7860000000001</v>
      </c>
      <c r="BC112">
        <v>1031.7429999999999</v>
      </c>
      <c r="BE112" t="str">
        <f t="shared" si="11"/>
        <v>INDUSINDBK44230</v>
      </c>
      <c r="BF112">
        <v>1</v>
      </c>
      <c r="BH112" t="str">
        <f t="shared" si="12"/>
        <v>INDUSINDBK44230</v>
      </c>
      <c r="BI112">
        <v>1</v>
      </c>
      <c r="BK112" t="str">
        <f t="shared" si="8"/>
        <v>INDUSINDBK44230</v>
      </c>
      <c r="BL112">
        <v>1</v>
      </c>
      <c r="BM112">
        <f t="shared" si="9"/>
        <v>1</v>
      </c>
      <c r="BQ112" t="str">
        <f t="shared" si="13"/>
        <v>INDUSINDBK44230</v>
      </c>
      <c r="BR112">
        <v>1</v>
      </c>
      <c r="BS112">
        <f t="shared" si="10"/>
        <v>1</v>
      </c>
    </row>
    <row r="113" spans="1:71" x14ac:dyDescent="0.45">
      <c r="A113">
        <v>5</v>
      </c>
      <c r="B113" s="2">
        <v>44230</v>
      </c>
      <c r="C113" s="2">
        <v>44231</v>
      </c>
      <c r="D113" s="3" t="s">
        <v>27</v>
      </c>
      <c r="E113" t="s">
        <v>139</v>
      </c>
      <c r="F113" t="s">
        <v>305</v>
      </c>
      <c r="G113">
        <v>1400</v>
      </c>
      <c r="H113">
        <v>2800</v>
      </c>
      <c r="I113">
        <v>2</v>
      </c>
      <c r="J113" s="11">
        <v>856.3</v>
      </c>
      <c r="K113" s="5">
        <v>2397640</v>
      </c>
      <c r="L113" s="4">
        <v>869.3</v>
      </c>
      <c r="M113" s="4">
        <v>36400</v>
      </c>
      <c r="N113" s="6">
        <v>652.27679999999998</v>
      </c>
      <c r="O113" s="6">
        <v>35747.7232</v>
      </c>
      <c r="P113" s="5">
        <v>2434040</v>
      </c>
      <c r="Q113" s="5" t="s">
        <v>93</v>
      </c>
      <c r="R113">
        <v>2</v>
      </c>
      <c r="S113">
        <v>1</v>
      </c>
      <c r="T113">
        <v>1</v>
      </c>
      <c r="U113">
        <v>0</v>
      </c>
      <c r="V113">
        <v>900</v>
      </c>
      <c r="W113">
        <v>300</v>
      </c>
      <c r="X113">
        <v>123000</v>
      </c>
      <c r="Y113">
        <v>92500</v>
      </c>
      <c r="Z113" s="7">
        <v>3000000</v>
      </c>
      <c r="AA113">
        <v>2</v>
      </c>
      <c r="AC113" t="s">
        <v>645</v>
      </c>
      <c r="AD113" t="s">
        <v>571</v>
      </c>
      <c r="AE113" s="12">
        <v>44230.517361111109</v>
      </c>
      <c r="AF113">
        <v>153.93170000000001</v>
      </c>
      <c r="AG113" s="12">
        <v>44231.392361111109</v>
      </c>
      <c r="AH113">
        <v>154.64760000000001</v>
      </c>
      <c r="AI113" s="13">
        <v>4.7000000000000002E-3</v>
      </c>
      <c r="AJ113">
        <v>9478.0400000000009</v>
      </c>
      <c r="AK113" s="13">
        <v>4.7000000000000002E-3</v>
      </c>
      <c r="AL113">
        <v>13239.33</v>
      </c>
      <c r="AM113">
        <v>2037952.88</v>
      </c>
      <c r="AN113">
        <v>143445.84</v>
      </c>
      <c r="AO113">
        <v>50</v>
      </c>
      <c r="AP113">
        <v>189.56</v>
      </c>
      <c r="AQ113" s="13">
        <v>-3.8999999999999998E-3</v>
      </c>
      <c r="AR113" s="13">
        <v>2.1999999999999999E-2</v>
      </c>
      <c r="AS113" t="s">
        <v>572</v>
      </c>
      <c r="AU113" s="2">
        <v>44230</v>
      </c>
      <c r="AV113" t="s">
        <v>139</v>
      </c>
      <c r="AW113" s="11">
        <v>856.3</v>
      </c>
      <c r="AX113" s="4">
        <v>869.3</v>
      </c>
      <c r="AZ113" s="2">
        <f t="shared" si="7"/>
        <v>44230</v>
      </c>
      <c r="BA113" t="s">
        <v>42</v>
      </c>
      <c r="BB113">
        <v>153.93170000000001</v>
      </c>
      <c r="BC113">
        <v>154.64760000000001</v>
      </c>
      <c r="BE113" t="str">
        <f t="shared" si="11"/>
        <v>POWERGRID44230</v>
      </c>
      <c r="BF113">
        <v>1</v>
      </c>
      <c r="BH113" t="str">
        <f t="shared" si="12"/>
        <v>M_M44230</v>
      </c>
      <c r="BI113">
        <v>1</v>
      </c>
      <c r="BK113" t="str">
        <f t="shared" si="8"/>
        <v>M_M44230</v>
      </c>
      <c r="BL113">
        <v>1</v>
      </c>
      <c r="BM113">
        <f t="shared" si="9"/>
        <v>1</v>
      </c>
      <c r="BQ113" t="str">
        <f t="shared" si="13"/>
        <v>POWERGRID44230</v>
      </c>
      <c r="BR113">
        <v>1</v>
      </c>
      <c r="BS113">
        <f t="shared" si="10"/>
        <v>1</v>
      </c>
    </row>
    <row r="114" spans="1:71" x14ac:dyDescent="0.45">
      <c r="A114">
        <v>6</v>
      </c>
      <c r="B114" s="2">
        <v>44230</v>
      </c>
      <c r="C114" s="2">
        <v>44231</v>
      </c>
      <c r="D114" s="3" t="s">
        <v>27</v>
      </c>
      <c r="E114" t="s">
        <v>42</v>
      </c>
      <c r="F114" t="s">
        <v>287</v>
      </c>
      <c r="G114">
        <v>4000</v>
      </c>
      <c r="H114">
        <v>8000</v>
      </c>
      <c r="I114">
        <v>2</v>
      </c>
      <c r="J114" s="11">
        <v>205.15</v>
      </c>
      <c r="K114" s="5">
        <v>1641200</v>
      </c>
      <c r="L114" s="4">
        <v>206.3</v>
      </c>
      <c r="M114" s="4">
        <v>9200.0000000000455</v>
      </c>
      <c r="N114" s="6">
        <v>444.36599999999999</v>
      </c>
      <c r="O114" s="6">
        <v>8755.6340000000455</v>
      </c>
      <c r="P114" s="5">
        <v>1650400</v>
      </c>
      <c r="Q114" s="5" t="s">
        <v>93</v>
      </c>
      <c r="R114">
        <v>1</v>
      </c>
      <c r="S114">
        <v>0</v>
      </c>
      <c r="T114">
        <v>1</v>
      </c>
      <c r="U114">
        <v>0</v>
      </c>
      <c r="V114">
        <v>900</v>
      </c>
      <c r="W114">
        <v>300</v>
      </c>
      <c r="X114">
        <v>122500</v>
      </c>
      <c r="Y114">
        <v>92500</v>
      </c>
      <c r="Z114" s="7">
        <v>3000000</v>
      </c>
      <c r="AA114">
        <v>2</v>
      </c>
      <c r="AC114" t="s">
        <v>588</v>
      </c>
      <c r="AD114" t="s">
        <v>571</v>
      </c>
      <c r="AE114" s="12">
        <v>44230.517361111109</v>
      </c>
      <c r="AF114">
        <v>257.07029999999997</v>
      </c>
      <c r="AG114" s="12">
        <v>44231.392361111109</v>
      </c>
      <c r="AH114">
        <v>255.17230000000001</v>
      </c>
      <c r="AI114" s="13">
        <v>-7.4000000000000003E-3</v>
      </c>
      <c r="AJ114">
        <v>-15046.6</v>
      </c>
      <c r="AK114" s="13">
        <v>-7.4000000000000003E-3</v>
      </c>
      <c r="AL114">
        <v>7927.6080000000002</v>
      </c>
      <c r="AM114">
        <v>2037952.88</v>
      </c>
      <c r="AN114">
        <v>128399.24</v>
      </c>
      <c r="AO114">
        <v>50</v>
      </c>
      <c r="AP114">
        <v>-300.93</v>
      </c>
      <c r="AQ114" s="13">
        <v>-2.3E-2</v>
      </c>
      <c r="AR114" s="13">
        <v>2.3099999999999999E-2</v>
      </c>
      <c r="AS114" t="s">
        <v>572</v>
      </c>
      <c r="AU114" s="2">
        <v>44230</v>
      </c>
      <c r="AV114" t="s">
        <v>42</v>
      </c>
      <c r="AW114" s="11">
        <v>205.15</v>
      </c>
      <c r="AX114" s="4">
        <v>206.3</v>
      </c>
      <c r="AZ114" s="2">
        <f t="shared" si="7"/>
        <v>44230</v>
      </c>
      <c r="BA114" t="s">
        <v>52</v>
      </c>
      <c r="BB114">
        <v>257.07029999999997</v>
      </c>
      <c r="BC114">
        <v>255.17230000000001</v>
      </c>
      <c r="BE114" t="str">
        <f t="shared" si="11"/>
        <v>RBLBANK44230</v>
      </c>
      <c r="BF114">
        <v>1</v>
      </c>
      <c r="BH114" t="str">
        <f t="shared" si="12"/>
        <v>POWERGRID44230</v>
      </c>
      <c r="BI114">
        <v>1</v>
      </c>
      <c r="BK114" t="str">
        <f t="shared" si="8"/>
        <v>POWERGRID44230</v>
      </c>
      <c r="BL114">
        <v>1</v>
      </c>
      <c r="BM114">
        <f t="shared" si="9"/>
        <v>1</v>
      </c>
      <c r="BQ114" t="str">
        <f t="shared" si="13"/>
        <v>RBLBANK44230</v>
      </c>
      <c r="BR114">
        <v>1</v>
      </c>
      <c r="BS114">
        <f t="shared" si="10"/>
        <v>1</v>
      </c>
    </row>
    <row r="115" spans="1:71" x14ac:dyDescent="0.45">
      <c r="A115">
        <v>7</v>
      </c>
      <c r="B115" s="2">
        <v>44230</v>
      </c>
      <c r="C115" s="2">
        <v>44231</v>
      </c>
      <c r="D115" s="3" t="s">
        <v>27</v>
      </c>
      <c r="E115" t="s">
        <v>52</v>
      </c>
      <c r="F115" t="s">
        <v>248</v>
      </c>
      <c r="G115">
        <v>2900</v>
      </c>
      <c r="H115">
        <v>8700</v>
      </c>
      <c r="I115">
        <v>3</v>
      </c>
      <c r="J115" s="11">
        <v>256.95</v>
      </c>
      <c r="K115" s="5">
        <v>2235465</v>
      </c>
      <c r="L115" s="4">
        <v>255.45</v>
      </c>
      <c r="M115" s="4">
        <v>-13050</v>
      </c>
      <c r="N115" s="6">
        <v>601.81380000000001</v>
      </c>
      <c r="O115" s="6">
        <v>-13651.8138</v>
      </c>
      <c r="P115" s="5">
        <v>2222415</v>
      </c>
      <c r="Q115" s="5" t="s">
        <v>93</v>
      </c>
      <c r="R115">
        <v>1</v>
      </c>
      <c r="S115">
        <v>0</v>
      </c>
      <c r="T115">
        <v>1</v>
      </c>
      <c r="U115">
        <v>0</v>
      </c>
      <c r="V115">
        <v>900</v>
      </c>
      <c r="W115">
        <v>300</v>
      </c>
      <c r="X115">
        <v>122500</v>
      </c>
      <c r="Y115">
        <v>92500</v>
      </c>
      <c r="Z115" s="7">
        <v>3000000</v>
      </c>
      <c r="AA115">
        <v>2</v>
      </c>
      <c r="AC115" t="s">
        <v>589</v>
      </c>
      <c r="AD115" t="s">
        <v>571</v>
      </c>
      <c r="AE115" s="12">
        <v>44230.517361111109</v>
      </c>
      <c r="AF115">
        <v>1450.27</v>
      </c>
      <c r="AG115" s="12">
        <v>44231.392361111109</v>
      </c>
      <c r="AH115">
        <v>1436.5309999999999</v>
      </c>
      <c r="AI115" s="13">
        <v>-9.4999999999999998E-3</v>
      </c>
      <c r="AJ115">
        <v>-19306.36</v>
      </c>
      <c r="AK115" s="13">
        <v>-9.4999999999999998E-3</v>
      </c>
      <c r="AL115">
        <v>1405.223</v>
      </c>
      <c r="AM115">
        <v>2037952.88</v>
      </c>
      <c r="AN115">
        <v>109092.88</v>
      </c>
      <c r="AO115">
        <v>50</v>
      </c>
      <c r="AP115">
        <v>-386.13</v>
      </c>
      <c r="AQ115" s="13">
        <v>-1.0500000000000001E-2</v>
      </c>
      <c r="AR115" s="13">
        <v>2.2599999999999999E-2</v>
      </c>
      <c r="AS115" t="s">
        <v>572</v>
      </c>
      <c r="AU115" s="2">
        <v>44230</v>
      </c>
      <c r="AV115" t="s">
        <v>52</v>
      </c>
      <c r="AW115" s="11">
        <v>256.95</v>
      </c>
      <c r="AX115" s="4">
        <v>255.45</v>
      </c>
      <c r="AZ115" s="2">
        <f t="shared" si="7"/>
        <v>44230</v>
      </c>
      <c r="BA115" t="s">
        <v>55</v>
      </c>
      <c r="BB115">
        <v>1450.27</v>
      </c>
      <c r="BC115">
        <v>1436.5309999999999</v>
      </c>
      <c r="BE115" t="str">
        <f t="shared" si="11"/>
        <v>SRTRANSFIN44230</v>
      </c>
      <c r="BF115">
        <v>1</v>
      </c>
      <c r="BH115" t="str">
        <f t="shared" si="12"/>
        <v>RBLBANK44230</v>
      </c>
      <c r="BI115">
        <v>1</v>
      </c>
      <c r="BK115" t="str">
        <f t="shared" si="8"/>
        <v>RBLBANK44230</v>
      </c>
      <c r="BL115">
        <v>1</v>
      </c>
      <c r="BM115">
        <f t="shared" si="9"/>
        <v>1</v>
      </c>
      <c r="BQ115" t="str">
        <f t="shared" si="13"/>
        <v>SRTRANSFIN44230</v>
      </c>
      <c r="BR115">
        <v>1</v>
      </c>
      <c r="BS115">
        <f t="shared" si="10"/>
        <v>1</v>
      </c>
    </row>
    <row r="116" spans="1:71" x14ac:dyDescent="0.45">
      <c r="A116">
        <v>8</v>
      </c>
      <c r="B116" s="2">
        <v>44230</v>
      </c>
      <c r="C116" s="2">
        <v>44231</v>
      </c>
      <c r="D116" s="3" t="s">
        <v>27</v>
      </c>
      <c r="E116" t="s">
        <v>55</v>
      </c>
      <c r="F116" t="s">
        <v>238</v>
      </c>
      <c r="G116">
        <v>800</v>
      </c>
      <c r="H116">
        <v>1600</v>
      </c>
      <c r="I116">
        <v>2</v>
      </c>
      <c r="J116" s="11">
        <v>1449.55</v>
      </c>
      <c r="K116" s="5">
        <v>2319280</v>
      </c>
      <c r="L116" s="4">
        <v>1437.25</v>
      </c>
      <c r="M116" s="4">
        <v>-19679.999999999927</v>
      </c>
      <c r="N116" s="6">
        <v>623.54880000000003</v>
      </c>
      <c r="O116" s="6">
        <v>-20303.548799999928</v>
      </c>
      <c r="P116" s="5">
        <v>2299600</v>
      </c>
      <c r="Q116" s="5" t="s">
        <v>93</v>
      </c>
      <c r="R116">
        <v>1</v>
      </c>
      <c r="S116">
        <v>0</v>
      </c>
      <c r="T116">
        <v>1</v>
      </c>
      <c r="U116">
        <v>0</v>
      </c>
      <c r="V116">
        <v>900</v>
      </c>
      <c r="W116">
        <v>300</v>
      </c>
      <c r="X116">
        <v>122500</v>
      </c>
      <c r="Y116">
        <v>92500</v>
      </c>
      <c r="Z116" s="7">
        <v>3000000</v>
      </c>
      <c r="AA116">
        <v>2</v>
      </c>
      <c r="AC116" t="s">
        <v>621</v>
      </c>
      <c r="AD116" t="s">
        <v>571</v>
      </c>
      <c r="AE116" s="12">
        <v>44230.517361111109</v>
      </c>
      <c r="AF116">
        <v>2698.4969999999998</v>
      </c>
      <c r="AG116" s="12">
        <v>44231.392361111109</v>
      </c>
      <c r="AH116">
        <v>2656.5210000000002</v>
      </c>
      <c r="AI116" s="13">
        <v>-1.5599999999999999E-2</v>
      </c>
      <c r="AJ116">
        <v>-31701.03</v>
      </c>
      <c r="AK116" s="13">
        <v>-1.5599999999999999E-2</v>
      </c>
      <c r="AL116">
        <v>755.21789999999999</v>
      </c>
      <c r="AM116">
        <v>2037952.88</v>
      </c>
      <c r="AN116">
        <v>77391.850000000006</v>
      </c>
      <c r="AO116">
        <v>50</v>
      </c>
      <c r="AP116">
        <v>-634.02</v>
      </c>
      <c r="AQ116" s="13">
        <v>-1.7999999999999999E-2</v>
      </c>
      <c r="AR116" s="13">
        <v>2.3999999999999998E-3</v>
      </c>
      <c r="AS116" t="s">
        <v>572</v>
      </c>
      <c r="AU116" s="2">
        <v>44230</v>
      </c>
      <c r="AV116" t="s">
        <v>55</v>
      </c>
      <c r="AW116" s="11">
        <v>1449.55</v>
      </c>
      <c r="AX116" s="4">
        <v>1437.25</v>
      </c>
      <c r="AZ116" s="2">
        <f t="shared" si="7"/>
        <v>44230</v>
      </c>
      <c r="BA116" t="s">
        <v>54</v>
      </c>
      <c r="BB116">
        <v>2698.4969999999998</v>
      </c>
      <c r="BC116">
        <v>2656.5210000000002</v>
      </c>
      <c r="BE116" t="str">
        <f t="shared" si="11"/>
        <v>TORNTPHARM44230</v>
      </c>
      <c r="BF116">
        <v>1</v>
      </c>
      <c r="BH116" t="str">
        <f t="shared" si="12"/>
        <v>SRTRANSFIN44230</v>
      </c>
      <c r="BI116">
        <v>1</v>
      </c>
      <c r="BK116" t="str">
        <f t="shared" si="8"/>
        <v>SRTRANSFIN44230</v>
      </c>
      <c r="BL116">
        <v>1</v>
      </c>
      <c r="BM116">
        <f t="shared" si="9"/>
        <v>1</v>
      </c>
      <c r="BQ116" t="str">
        <f t="shared" si="13"/>
        <v>TORNTPHARM44230</v>
      </c>
      <c r="BR116">
        <v>1</v>
      </c>
      <c r="BS116">
        <f t="shared" si="10"/>
        <v>1</v>
      </c>
    </row>
    <row r="117" spans="1:71" x14ac:dyDescent="0.45">
      <c r="A117">
        <v>9</v>
      </c>
      <c r="B117" s="2">
        <v>44230</v>
      </c>
      <c r="C117" s="2">
        <v>44231</v>
      </c>
      <c r="D117" s="3" t="s">
        <v>27</v>
      </c>
      <c r="E117" t="s">
        <v>116</v>
      </c>
      <c r="F117" t="s">
        <v>253</v>
      </c>
      <c r="G117">
        <v>1400</v>
      </c>
      <c r="H117">
        <v>2800</v>
      </c>
      <c r="I117">
        <v>2</v>
      </c>
      <c r="J117" s="11">
        <v>641.35</v>
      </c>
      <c r="K117" s="5">
        <v>1795780</v>
      </c>
      <c r="L117" s="4">
        <v>622.72500000000002</v>
      </c>
      <c r="M117" s="4">
        <v>-52150</v>
      </c>
      <c r="N117" s="6">
        <v>477.82035000000002</v>
      </c>
      <c r="O117" s="6">
        <v>-52627.820350000002</v>
      </c>
      <c r="P117" s="5">
        <v>1743630</v>
      </c>
      <c r="Q117" s="5" t="s">
        <v>93</v>
      </c>
      <c r="R117">
        <v>1</v>
      </c>
      <c r="S117">
        <v>0</v>
      </c>
      <c r="T117">
        <v>2</v>
      </c>
      <c r="U117">
        <v>0</v>
      </c>
      <c r="V117">
        <v>900</v>
      </c>
      <c r="W117">
        <v>300</v>
      </c>
      <c r="X117">
        <v>122500</v>
      </c>
      <c r="Y117">
        <v>92500</v>
      </c>
      <c r="Z117" s="7">
        <v>3000000</v>
      </c>
      <c r="AA117">
        <v>2</v>
      </c>
      <c r="AC117" t="s">
        <v>612</v>
      </c>
      <c r="AD117" t="s">
        <v>571</v>
      </c>
      <c r="AE117" s="12">
        <v>44230.520833333336</v>
      </c>
      <c r="AF117">
        <v>856.73500000000001</v>
      </c>
      <c r="AG117" s="12">
        <v>44231.392361111109</v>
      </c>
      <c r="AH117">
        <v>868.41549999999995</v>
      </c>
      <c r="AI117" s="13">
        <v>1.3599999999999999E-2</v>
      </c>
      <c r="AJ117">
        <v>27698.35</v>
      </c>
      <c r="AK117" s="13">
        <v>1.3599999999999999E-2</v>
      </c>
      <c r="AL117">
        <v>2371.3330000000001</v>
      </c>
      <c r="AM117">
        <v>2031603.5</v>
      </c>
      <c r="AN117">
        <v>105090.2</v>
      </c>
      <c r="AO117">
        <v>49</v>
      </c>
      <c r="AP117">
        <v>565.27</v>
      </c>
      <c r="AQ117" s="13">
        <v>-3.56E-2</v>
      </c>
      <c r="AR117" s="13">
        <v>1.9E-2</v>
      </c>
      <c r="AS117" t="s">
        <v>572</v>
      </c>
      <c r="AU117" s="2">
        <v>44230</v>
      </c>
      <c r="AV117" t="s">
        <v>116</v>
      </c>
      <c r="AW117" s="11">
        <v>641.35</v>
      </c>
      <c r="AX117" s="4">
        <v>622.72500000000002</v>
      </c>
      <c r="AZ117" s="2">
        <f t="shared" si="7"/>
        <v>44230</v>
      </c>
      <c r="BA117" t="s">
        <v>139</v>
      </c>
      <c r="BB117">
        <v>856.73500000000001</v>
      </c>
      <c r="BC117">
        <v>868.41549999999995</v>
      </c>
      <c r="BE117" t="str">
        <f t="shared" si="11"/>
        <v>M_M44230</v>
      </c>
      <c r="BF117">
        <v>1</v>
      </c>
      <c r="BH117" t="str">
        <f t="shared" si="12"/>
        <v>SUNPHARMA44230</v>
      </c>
      <c r="BI117">
        <v>1</v>
      </c>
      <c r="BK117" t="str">
        <f t="shared" si="8"/>
        <v>SUNPHARMA44230</v>
      </c>
      <c r="BL117">
        <v>1</v>
      </c>
      <c r="BM117">
        <f t="shared" si="9"/>
        <v>1</v>
      </c>
      <c r="BQ117" t="str">
        <f t="shared" si="13"/>
        <v>M_M44230</v>
      </c>
      <c r="BR117">
        <v>1</v>
      </c>
      <c r="BS117">
        <f t="shared" si="10"/>
        <v>1</v>
      </c>
    </row>
    <row r="118" spans="1:71" x14ac:dyDescent="0.45">
      <c r="A118">
        <v>10</v>
      </c>
      <c r="B118" s="2">
        <v>44230</v>
      </c>
      <c r="C118" s="2">
        <v>44231</v>
      </c>
      <c r="D118" s="3" t="s">
        <v>27</v>
      </c>
      <c r="E118" t="s">
        <v>54</v>
      </c>
      <c r="F118" t="s">
        <v>261</v>
      </c>
      <c r="G118">
        <v>250</v>
      </c>
      <c r="H118">
        <v>750</v>
      </c>
      <c r="I118">
        <v>3</v>
      </c>
      <c r="J118" s="11">
        <v>2697.15</v>
      </c>
      <c r="K118" s="5">
        <v>2022862.5</v>
      </c>
      <c r="L118" s="4">
        <v>2641.1</v>
      </c>
      <c r="M118" s="4">
        <v>-42037.500000000138</v>
      </c>
      <c r="N118" s="6">
        <v>540.49781250000001</v>
      </c>
      <c r="O118" s="6">
        <v>-42577.997812500136</v>
      </c>
      <c r="P118" s="5">
        <v>1980825</v>
      </c>
      <c r="Q118" s="5" t="s">
        <v>93</v>
      </c>
      <c r="R118">
        <v>1</v>
      </c>
      <c r="S118">
        <v>0</v>
      </c>
      <c r="T118">
        <v>2</v>
      </c>
      <c r="U118">
        <v>0</v>
      </c>
      <c r="V118">
        <v>900</v>
      </c>
      <c r="W118">
        <v>300</v>
      </c>
      <c r="X118">
        <v>122500</v>
      </c>
      <c r="Y118">
        <v>92500</v>
      </c>
      <c r="Z118" s="7">
        <v>3000000</v>
      </c>
      <c r="AA118">
        <v>2</v>
      </c>
      <c r="AC118" t="s">
        <v>644</v>
      </c>
      <c r="AD118" t="s">
        <v>571</v>
      </c>
      <c r="AE118" s="12">
        <v>44230.524305555555</v>
      </c>
      <c r="AF118">
        <v>1457.7739999999999</v>
      </c>
      <c r="AG118" s="12">
        <v>44231.392361111109</v>
      </c>
      <c r="AH118">
        <v>1432.748</v>
      </c>
      <c r="AI118" s="13">
        <v>-1.72E-2</v>
      </c>
      <c r="AJ118">
        <v>-34821.379999999997</v>
      </c>
      <c r="AK118" s="13">
        <v>-1.72E-2</v>
      </c>
      <c r="AL118">
        <v>1391.4079999999999</v>
      </c>
      <c r="AM118">
        <v>2028358.13</v>
      </c>
      <c r="AN118">
        <v>70268.820000000007</v>
      </c>
      <c r="AO118">
        <v>48</v>
      </c>
      <c r="AP118">
        <v>-725.45</v>
      </c>
      <c r="AQ118" s="13">
        <v>-2.07E-2</v>
      </c>
      <c r="AR118" s="13">
        <v>4.3E-3</v>
      </c>
      <c r="AS118" t="s">
        <v>572</v>
      </c>
      <c r="AU118" s="2">
        <v>44230</v>
      </c>
      <c r="AV118" t="s">
        <v>54</v>
      </c>
      <c r="AW118" s="11">
        <v>2697.15</v>
      </c>
      <c r="AX118" s="4">
        <v>2641.1</v>
      </c>
      <c r="AZ118" s="2">
        <f t="shared" si="7"/>
        <v>44230</v>
      </c>
      <c r="BA118" t="s">
        <v>158</v>
      </c>
      <c r="BB118">
        <v>1457.7739999999999</v>
      </c>
      <c r="BC118">
        <v>1432.748</v>
      </c>
      <c r="BE118" t="str">
        <f t="shared" si="11"/>
        <v>ICICIGI44230</v>
      </c>
      <c r="BF118">
        <v>1</v>
      </c>
      <c r="BH118" t="str">
        <f t="shared" si="12"/>
        <v>TORNTPHARM44230</v>
      </c>
      <c r="BI118">
        <v>1</v>
      </c>
      <c r="BK118" t="str">
        <f t="shared" si="8"/>
        <v>TORNTPHARM44230</v>
      </c>
      <c r="BL118">
        <v>1</v>
      </c>
      <c r="BM118">
        <f t="shared" si="9"/>
        <v>1</v>
      </c>
      <c r="BQ118" t="str">
        <f t="shared" si="13"/>
        <v>ICICIGI44230</v>
      </c>
      <c r="BR118">
        <v>1</v>
      </c>
      <c r="BS118">
        <f t="shared" si="10"/>
        <v>1</v>
      </c>
    </row>
    <row r="119" spans="1:71" x14ac:dyDescent="0.45">
      <c r="A119">
        <v>1</v>
      </c>
      <c r="B119" s="2">
        <v>44231</v>
      </c>
      <c r="C119" s="2">
        <v>44232</v>
      </c>
      <c r="D119" s="3" t="s">
        <v>27</v>
      </c>
      <c r="E119" t="s">
        <v>63</v>
      </c>
      <c r="F119" t="s">
        <v>223</v>
      </c>
      <c r="G119">
        <v>2000</v>
      </c>
      <c r="H119">
        <v>4000</v>
      </c>
      <c r="I119">
        <v>2</v>
      </c>
      <c r="J119" s="11">
        <v>606.95000000000005</v>
      </c>
      <c r="K119" s="5">
        <v>2427800</v>
      </c>
      <c r="L119" s="4">
        <v>590.65</v>
      </c>
      <c r="M119" s="4">
        <v>-65200.000000000276</v>
      </c>
      <c r="N119" s="6">
        <v>646.70400000000006</v>
      </c>
      <c r="O119" s="6">
        <v>-65846.704000000274</v>
      </c>
      <c r="P119" s="5">
        <v>2362600</v>
      </c>
      <c r="Q119" s="5" t="s">
        <v>93</v>
      </c>
      <c r="R119">
        <v>1</v>
      </c>
      <c r="S119">
        <v>0</v>
      </c>
      <c r="T119">
        <v>1</v>
      </c>
      <c r="U119">
        <v>0</v>
      </c>
      <c r="V119">
        <v>900</v>
      </c>
      <c r="W119">
        <v>300</v>
      </c>
      <c r="X119">
        <v>122500</v>
      </c>
      <c r="Y119">
        <v>92500</v>
      </c>
      <c r="Z119" s="7">
        <v>3000000</v>
      </c>
      <c r="AA119">
        <v>2</v>
      </c>
      <c r="AC119" t="s">
        <v>641</v>
      </c>
      <c r="AD119" t="s">
        <v>571</v>
      </c>
      <c r="AE119" s="12">
        <v>44230.517361111109</v>
      </c>
      <c r="AF119">
        <v>869.98469999999998</v>
      </c>
      <c r="AG119" s="12">
        <v>44231.395833333336</v>
      </c>
      <c r="AH119">
        <v>846.3528</v>
      </c>
      <c r="AI119" s="13">
        <v>-2.7199999999999998E-2</v>
      </c>
      <c r="AJ119">
        <v>-55358.09</v>
      </c>
      <c r="AK119" s="13">
        <v>-2.7199999999999998E-2</v>
      </c>
      <c r="AL119">
        <v>2342.5160000000001</v>
      </c>
      <c r="AM119">
        <v>2037952.88</v>
      </c>
      <c r="AN119">
        <v>14910.73</v>
      </c>
      <c r="AO119">
        <v>51</v>
      </c>
      <c r="AP119">
        <v>-1085.45</v>
      </c>
      <c r="AQ119" s="13">
        <v>-2.9600000000000001E-2</v>
      </c>
      <c r="AR119" s="13">
        <v>0</v>
      </c>
      <c r="AS119" t="s">
        <v>572</v>
      </c>
      <c r="AU119" s="2">
        <v>44231</v>
      </c>
      <c r="AV119" t="s">
        <v>63</v>
      </c>
      <c r="AW119" s="11">
        <v>606.95000000000005</v>
      </c>
      <c r="AX119" s="4">
        <v>590.65</v>
      </c>
      <c r="AZ119" s="2">
        <f t="shared" si="7"/>
        <v>44230</v>
      </c>
      <c r="BA119" t="s">
        <v>115</v>
      </c>
      <c r="BB119">
        <v>869.98469999999998</v>
      </c>
      <c r="BC119">
        <v>846.3528</v>
      </c>
      <c r="BE119" t="str">
        <f t="shared" si="11"/>
        <v>CIPLA44230</v>
      </c>
      <c r="BF119">
        <v>1</v>
      </c>
      <c r="BH119" t="str">
        <f t="shared" si="12"/>
        <v>ADANIENT44231</v>
      </c>
      <c r="BI119">
        <v>1</v>
      </c>
      <c r="BK119" t="str">
        <f t="shared" si="8"/>
        <v>ADANIENT44231</v>
      </c>
      <c r="BL119">
        <v>1</v>
      </c>
      <c r="BM119">
        <f t="shared" si="9"/>
        <v>1</v>
      </c>
      <c r="BQ119" t="str">
        <f t="shared" si="13"/>
        <v>CIPLA44230</v>
      </c>
      <c r="BR119">
        <v>1</v>
      </c>
      <c r="BS119">
        <f t="shared" si="10"/>
        <v>1</v>
      </c>
    </row>
    <row r="120" spans="1:71" x14ac:dyDescent="0.45">
      <c r="A120">
        <v>2</v>
      </c>
      <c r="B120" s="2">
        <v>44231</v>
      </c>
      <c r="C120" s="2">
        <v>44232</v>
      </c>
      <c r="D120" s="3" t="s">
        <v>27</v>
      </c>
      <c r="E120" t="s">
        <v>95</v>
      </c>
      <c r="F120" t="s">
        <v>217</v>
      </c>
      <c r="G120">
        <v>400</v>
      </c>
      <c r="H120">
        <v>1200</v>
      </c>
      <c r="I120">
        <v>3</v>
      </c>
      <c r="J120" s="11">
        <v>1807.25</v>
      </c>
      <c r="K120" s="5">
        <v>2168700</v>
      </c>
      <c r="L120" s="4">
        <v>1792.78333332999</v>
      </c>
      <c r="M120" s="4">
        <v>-17360.000004011999</v>
      </c>
      <c r="N120" s="6">
        <v>583.20539999945834</v>
      </c>
      <c r="O120" s="6">
        <v>-17943.205404011456</v>
      </c>
      <c r="P120" s="5">
        <v>2151339.9999959879</v>
      </c>
      <c r="Q120" s="5" t="s">
        <v>93</v>
      </c>
      <c r="R120">
        <v>1</v>
      </c>
      <c r="S120">
        <v>0</v>
      </c>
      <c r="T120">
        <v>2</v>
      </c>
      <c r="U120">
        <v>0</v>
      </c>
      <c r="V120">
        <v>900</v>
      </c>
      <c r="W120">
        <v>300</v>
      </c>
      <c r="X120">
        <v>122500</v>
      </c>
      <c r="Y120">
        <v>92500</v>
      </c>
      <c r="Z120" s="7">
        <v>3000000</v>
      </c>
      <c r="AA120">
        <v>2</v>
      </c>
      <c r="AC120" t="s">
        <v>643</v>
      </c>
      <c r="AD120" t="s">
        <v>571</v>
      </c>
      <c r="AE120" s="12">
        <v>44230.517361111109</v>
      </c>
      <c r="AF120">
        <v>26.996939999999999</v>
      </c>
      <c r="AG120" s="12">
        <v>44231.395833333336</v>
      </c>
      <c r="AH120">
        <v>26.223749999999999</v>
      </c>
      <c r="AI120" s="13">
        <v>-2.86E-2</v>
      </c>
      <c r="AJ120">
        <v>-58366.8</v>
      </c>
      <c r="AK120" s="13">
        <v>-2.86E-2</v>
      </c>
      <c r="AL120">
        <v>75488.3</v>
      </c>
      <c r="AM120">
        <v>2037952.75</v>
      </c>
      <c r="AN120">
        <v>-43456.07</v>
      </c>
      <c r="AO120">
        <v>51</v>
      </c>
      <c r="AP120">
        <v>-1144.45</v>
      </c>
      <c r="AQ120" s="13">
        <v>-3.5099999999999999E-2</v>
      </c>
      <c r="AR120" s="13">
        <v>2.0500000000000001E-2</v>
      </c>
      <c r="AS120" t="s">
        <v>572</v>
      </c>
      <c r="AU120" s="2">
        <v>44231</v>
      </c>
      <c r="AV120" t="s">
        <v>95</v>
      </c>
      <c r="AW120" s="11">
        <v>1807.25</v>
      </c>
      <c r="AX120" s="4">
        <v>1792.78333332999</v>
      </c>
      <c r="AZ120" s="2">
        <f t="shared" si="7"/>
        <v>44230</v>
      </c>
      <c r="BA120" t="s">
        <v>71</v>
      </c>
      <c r="BB120">
        <v>26.996939999999999</v>
      </c>
      <c r="BC120">
        <v>26.223749999999999</v>
      </c>
      <c r="BE120" t="str">
        <f t="shared" si="11"/>
        <v>GMRINFRA44230</v>
      </c>
      <c r="BF120">
        <v>1</v>
      </c>
      <c r="BH120" t="str">
        <f t="shared" si="12"/>
        <v>BALKRISIND44231</v>
      </c>
      <c r="BI120">
        <v>1</v>
      </c>
      <c r="BK120" t="str">
        <f t="shared" si="8"/>
        <v>BALKRISIND44231</v>
      </c>
      <c r="BL120">
        <v>1</v>
      </c>
      <c r="BM120">
        <f t="shared" si="9"/>
        <v>1</v>
      </c>
      <c r="BQ120" t="str">
        <f t="shared" si="13"/>
        <v>GMRINFRA44230</v>
      </c>
      <c r="BR120">
        <v>1</v>
      </c>
      <c r="BS120">
        <f t="shared" si="10"/>
        <v>1</v>
      </c>
    </row>
    <row r="121" spans="1:71" x14ac:dyDescent="0.45">
      <c r="A121">
        <v>3</v>
      </c>
      <c r="B121" s="2">
        <v>44231</v>
      </c>
      <c r="C121" s="2">
        <v>44232</v>
      </c>
      <c r="D121" s="3" t="s">
        <v>27</v>
      </c>
      <c r="E121" t="s">
        <v>47</v>
      </c>
      <c r="F121" t="s">
        <v>319</v>
      </c>
      <c r="G121">
        <v>21000</v>
      </c>
      <c r="H121">
        <v>42000</v>
      </c>
      <c r="I121">
        <v>2</v>
      </c>
      <c r="J121" s="11">
        <v>41.6</v>
      </c>
      <c r="K121" s="5">
        <v>1747200</v>
      </c>
      <c r="L121" s="4">
        <v>42.7</v>
      </c>
      <c r="M121" s="4">
        <v>46200.000000000058</v>
      </c>
      <c r="N121" s="6">
        <v>477.98099999999999</v>
      </c>
      <c r="O121" s="6">
        <v>45722.019000000058</v>
      </c>
      <c r="P121" s="5">
        <v>1793400.0000000002</v>
      </c>
      <c r="Q121" s="5" t="s">
        <v>93</v>
      </c>
      <c r="R121">
        <v>2</v>
      </c>
      <c r="S121">
        <v>1</v>
      </c>
      <c r="T121">
        <v>1</v>
      </c>
      <c r="U121">
        <v>0</v>
      </c>
      <c r="V121">
        <v>900</v>
      </c>
      <c r="W121">
        <v>300</v>
      </c>
      <c r="X121">
        <v>123000</v>
      </c>
      <c r="Y121">
        <v>92500</v>
      </c>
      <c r="Z121" s="7">
        <v>3000000</v>
      </c>
      <c r="AA121">
        <v>2</v>
      </c>
      <c r="AC121" t="s">
        <v>691</v>
      </c>
      <c r="AD121" t="s">
        <v>571</v>
      </c>
      <c r="AE121" s="12">
        <v>44230.517361111109</v>
      </c>
      <c r="AF121">
        <v>641.68169999999998</v>
      </c>
      <c r="AG121" s="12">
        <v>44231.395833333336</v>
      </c>
      <c r="AH121">
        <v>622.22709999999995</v>
      </c>
      <c r="AI121" s="13">
        <v>-3.0300000000000001E-2</v>
      </c>
      <c r="AJ121">
        <v>-61786.95</v>
      </c>
      <c r="AK121" s="13">
        <v>-3.0300000000000001E-2</v>
      </c>
      <c r="AL121">
        <v>3175.9560000000001</v>
      </c>
      <c r="AM121">
        <v>2037952.88</v>
      </c>
      <c r="AN121">
        <v>-105243.03</v>
      </c>
      <c r="AO121">
        <v>51</v>
      </c>
      <c r="AP121">
        <v>-1211.51</v>
      </c>
      <c r="AQ121" s="13">
        <v>-3.0599999999999999E-2</v>
      </c>
      <c r="AR121" s="13">
        <v>6.7000000000000002E-3</v>
      </c>
      <c r="AS121" t="s">
        <v>572</v>
      </c>
      <c r="AU121" s="2">
        <v>44231</v>
      </c>
      <c r="AV121" t="s">
        <v>47</v>
      </c>
      <c r="AW121" s="11">
        <v>41.6</v>
      </c>
      <c r="AX121" s="4">
        <v>42.7</v>
      </c>
      <c r="AZ121" s="2">
        <f t="shared" si="7"/>
        <v>44230</v>
      </c>
      <c r="BA121" t="s">
        <v>116</v>
      </c>
      <c r="BB121">
        <v>641.68169999999998</v>
      </c>
      <c r="BC121">
        <v>622.22709999999995</v>
      </c>
      <c r="BE121" t="str">
        <f t="shared" si="11"/>
        <v>SUNPHARMA44230</v>
      </c>
      <c r="BF121">
        <v>1</v>
      </c>
      <c r="BH121" t="str">
        <f t="shared" si="12"/>
        <v>BHEL44231</v>
      </c>
      <c r="BI121">
        <v>1</v>
      </c>
      <c r="BK121" t="str">
        <f t="shared" si="8"/>
        <v>BHEL44231</v>
      </c>
      <c r="BL121">
        <v>1</v>
      </c>
      <c r="BM121">
        <f t="shared" si="9"/>
        <v>1</v>
      </c>
      <c r="BQ121" t="str">
        <f t="shared" si="13"/>
        <v>SUNPHARMA44230</v>
      </c>
      <c r="BR121">
        <v>1</v>
      </c>
      <c r="BS121">
        <f t="shared" si="10"/>
        <v>1</v>
      </c>
    </row>
    <row r="122" spans="1:71" x14ac:dyDescent="0.45">
      <c r="A122">
        <v>4</v>
      </c>
      <c r="B122" s="2">
        <v>44231</v>
      </c>
      <c r="C122" s="2">
        <v>44232</v>
      </c>
      <c r="D122" s="3" t="s">
        <v>27</v>
      </c>
      <c r="E122" t="s">
        <v>124</v>
      </c>
      <c r="F122" t="s">
        <v>288</v>
      </c>
      <c r="G122">
        <v>5400</v>
      </c>
      <c r="H122">
        <v>10800</v>
      </c>
      <c r="I122">
        <v>2</v>
      </c>
      <c r="J122" s="11">
        <v>162.05000000000001</v>
      </c>
      <c r="K122" s="5">
        <v>1750140.0000000002</v>
      </c>
      <c r="L122" s="4">
        <v>169.35</v>
      </c>
      <c r="M122" s="4">
        <v>78839.999999999811</v>
      </c>
      <c r="N122" s="6">
        <v>483.18119999999999</v>
      </c>
      <c r="O122" s="6">
        <v>78356.818799999804</v>
      </c>
      <c r="P122" s="5">
        <v>1828980</v>
      </c>
      <c r="Q122" s="5" t="s">
        <v>93</v>
      </c>
      <c r="R122">
        <v>1</v>
      </c>
      <c r="S122">
        <v>0</v>
      </c>
      <c r="T122">
        <v>2</v>
      </c>
      <c r="U122">
        <v>0</v>
      </c>
      <c r="V122">
        <v>900</v>
      </c>
      <c r="W122">
        <v>300</v>
      </c>
      <c r="X122">
        <v>122500</v>
      </c>
      <c r="Y122">
        <v>92500</v>
      </c>
      <c r="Z122" s="7">
        <v>3000000</v>
      </c>
      <c r="AA122">
        <v>2</v>
      </c>
      <c r="AC122" t="s">
        <v>579</v>
      </c>
      <c r="AD122" t="s">
        <v>571</v>
      </c>
      <c r="AE122" s="12">
        <v>44231.517361111109</v>
      </c>
      <c r="AF122">
        <v>607.26969999999994</v>
      </c>
      <c r="AG122" s="12">
        <v>44232.392361111109</v>
      </c>
      <c r="AH122">
        <v>590.35469999999998</v>
      </c>
      <c r="AI122" s="13">
        <v>-2.7900000000000001E-2</v>
      </c>
      <c r="AJ122">
        <v>-55122.07</v>
      </c>
      <c r="AK122" s="13">
        <v>-2.7900000000000001E-2</v>
      </c>
      <c r="AL122">
        <v>3258.7689999999998</v>
      </c>
      <c r="AM122">
        <v>1978951.5</v>
      </c>
      <c r="AN122">
        <v>-160365.1</v>
      </c>
      <c r="AO122">
        <v>49</v>
      </c>
      <c r="AP122">
        <v>-1124.94</v>
      </c>
      <c r="AQ122" s="13">
        <v>-3.4599999999999999E-2</v>
      </c>
      <c r="AR122" s="13">
        <v>2E-3</v>
      </c>
      <c r="AS122" t="s">
        <v>572</v>
      </c>
      <c r="AU122" s="2">
        <v>44231</v>
      </c>
      <c r="AV122" t="s">
        <v>124</v>
      </c>
      <c r="AW122" s="11">
        <v>162.05000000000001</v>
      </c>
      <c r="AX122" s="4">
        <v>169.35</v>
      </c>
      <c r="AZ122" s="2">
        <f t="shared" si="7"/>
        <v>44231</v>
      </c>
      <c r="BA122" t="s">
        <v>63</v>
      </c>
      <c r="BB122">
        <v>607.26969999999994</v>
      </c>
      <c r="BC122">
        <v>590.35469999999998</v>
      </c>
      <c r="BE122" t="str">
        <f t="shared" si="11"/>
        <v>ADANIENT44231</v>
      </c>
      <c r="BF122">
        <v>1</v>
      </c>
      <c r="BH122" t="str">
        <f t="shared" si="12"/>
        <v>CANBK44231</v>
      </c>
      <c r="BI122">
        <v>1</v>
      </c>
      <c r="BK122" t="str">
        <f t="shared" si="8"/>
        <v>CANBK44231</v>
      </c>
      <c r="BL122">
        <v>1</v>
      </c>
      <c r="BM122">
        <f t="shared" si="9"/>
        <v>1</v>
      </c>
      <c r="BQ122" t="str">
        <f t="shared" si="13"/>
        <v>ADANIENT44231</v>
      </c>
      <c r="BR122">
        <v>1</v>
      </c>
      <c r="BS122">
        <f t="shared" si="10"/>
        <v>1</v>
      </c>
    </row>
    <row r="123" spans="1:71" x14ac:dyDescent="0.45">
      <c r="A123">
        <v>5</v>
      </c>
      <c r="B123" s="2">
        <v>44231</v>
      </c>
      <c r="C123" s="2">
        <v>44232</v>
      </c>
      <c r="D123" s="3" t="s">
        <v>27</v>
      </c>
      <c r="E123" t="s">
        <v>70</v>
      </c>
      <c r="F123" t="s">
        <v>236</v>
      </c>
      <c r="G123">
        <v>4200</v>
      </c>
      <c r="H123">
        <v>12600</v>
      </c>
      <c r="I123">
        <v>3</v>
      </c>
      <c r="J123" s="11">
        <v>143.30000000000001</v>
      </c>
      <c r="K123" s="5">
        <v>1805580.0000000002</v>
      </c>
      <c r="L123" s="4">
        <v>141.69999999999999</v>
      </c>
      <c r="M123" s="4">
        <v>-20160.000000000287</v>
      </c>
      <c r="N123" s="6">
        <v>484.78500000000003</v>
      </c>
      <c r="O123" s="6">
        <v>-20644.785000000287</v>
      </c>
      <c r="P123" s="5">
        <v>1785419.9999999998</v>
      </c>
      <c r="Q123" s="5" t="s">
        <v>93</v>
      </c>
      <c r="R123">
        <v>1</v>
      </c>
      <c r="S123">
        <v>0</v>
      </c>
      <c r="T123">
        <v>1</v>
      </c>
      <c r="U123">
        <v>0</v>
      </c>
      <c r="V123">
        <v>900</v>
      </c>
      <c r="W123">
        <v>300</v>
      </c>
      <c r="X123">
        <v>122500</v>
      </c>
      <c r="Y123">
        <v>92500</v>
      </c>
      <c r="Z123" s="7">
        <v>3000000</v>
      </c>
      <c r="AA123">
        <v>2</v>
      </c>
      <c r="AC123" t="s">
        <v>700</v>
      </c>
      <c r="AD123" t="s">
        <v>571</v>
      </c>
      <c r="AE123" s="12">
        <v>44231.517361111109</v>
      </c>
      <c r="AF123">
        <v>143.36340000000001</v>
      </c>
      <c r="AG123" s="12">
        <v>44232.392361111109</v>
      </c>
      <c r="AH123">
        <v>141.62549999999999</v>
      </c>
      <c r="AI123" s="13">
        <v>-1.21E-2</v>
      </c>
      <c r="AJ123">
        <v>-23989.52</v>
      </c>
      <c r="AK123" s="13">
        <v>-1.21E-2</v>
      </c>
      <c r="AL123">
        <v>13803.74</v>
      </c>
      <c r="AM123">
        <v>1978951.38</v>
      </c>
      <c r="AN123">
        <v>-184354.62</v>
      </c>
      <c r="AO123">
        <v>49</v>
      </c>
      <c r="AP123">
        <v>-489.58</v>
      </c>
      <c r="AQ123" s="13">
        <v>-1.21E-2</v>
      </c>
      <c r="AR123" s="13">
        <v>3.3999999999999998E-3</v>
      </c>
      <c r="AS123" t="s">
        <v>572</v>
      </c>
      <c r="AU123" s="2">
        <v>44231</v>
      </c>
      <c r="AV123" t="s">
        <v>70</v>
      </c>
      <c r="AW123" s="11">
        <v>143.30000000000001</v>
      </c>
      <c r="AX123" s="4">
        <v>141.69999999999999</v>
      </c>
      <c r="AZ123" s="2">
        <f t="shared" si="7"/>
        <v>44231</v>
      </c>
      <c r="BA123" t="s">
        <v>70</v>
      </c>
      <c r="BB123">
        <v>143.36340000000001</v>
      </c>
      <c r="BC123">
        <v>141.62549999999999</v>
      </c>
      <c r="BE123" t="str">
        <f t="shared" si="11"/>
        <v>COALINDIA44231</v>
      </c>
      <c r="BF123">
        <v>1</v>
      </c>
      <c r="BH123" t="str">
        <f t="shared" si="12"/>
        <v>COALINDIA44231</v>
      </c>
      <c r="BI123">
        <v>1</v>
      </c>
      <c r="BK123" t="str">
        <f t="shared" si="8"/>
        <v>COALINDIA44231</v>
      </c>
      <c r="BL123">
        <v>1</v>
      </c>
      <c r="BM123">
        <f t="shared" si="9"/>
        <v>1</v>
      </c>
      <c r="BQ123" t="str">
        <f t="shared" si="13"/>
        <v>COALINDIA44231</v>
      </c>
      <c r="BR123">
        <v>1</v>
      </c>
      <c r="BS123">
        <f t="shared" si="10"/>
        <v>1</v>
      </c>
    </row>
    <row r="124" spans="1:71" x14ac:dyDescent="0.45">
      <c r="A124">
        <v>6</v>
      </c>
      <c r="B124" s="2">
        <v>44231</v>
      </c>
      <c r="C124" s="2">
        <v>44232</v>
      </c>
      <c r="D124" s="3" t="s">
        <v>27</v>
      </c>
      <c r="E124" t="s">
        <v>90</v>
      </c>
      <c r="F124" t="s">
        <v>299</v>
      </c>
      <c r="G124">
        <v>3300</v>
      </c>
      <c r="H124">
        <v>6600</v>
      </c>
      <c r="I124">
        <v>2</v>
      </c>
      <c r="J124" s="11">
        <v>306.60000000000002</v>
      </c>
      <c r="K124" s="5">
        <v>2023560.0000000002</v>
      </c>
      <c r="L124" s="4">
        <v>306.14999999999998</v>
      </c>
      <c r="M124" s="4">
        <v>-2970.0000000003001</v>
      </c>
      <c r="N124" s="6">
        <v>545.96024999999997</v>
      </c>
      <c r="O124" s="6">
        <v>-3515.9602500003002</v>
      </c>
      <c r="P124" s="5">
        <v>2020589.9999999998</v>
      </c>
      <c r="Q124" s="5" t="s">
        <v>93</v>
      </c>
      <c r="R124">
        <v>1</v>
      </c>
      <c r="S124">
        <v>0</v>
      </c>
      <c r="T124">
        <v>1</v>
      </c>
      <c r="U124">
        <v>0</v>
      </c>
      <c r="V124">
        <v>900</v>
      </c>
      <c r="W124">
        <v>300</v>
      </c>
      <c r="X124">
        <v>122500</v>
      </c>
      <c r="Y124">
        <v>92500</v>
      </c>
      <c r="Z124" s="7">
        <v>3000000</v>
      </c>
      <c r="AA124">
        <v>2</v>
      </c>
      <c r="AC124" t="s">
        <v>604</v>
      </c>
      <c r="AD124" t="s">
        <v>571</v>
      </c>
      <c r="AE124" s="12">
        <v>44231.517361111109</v>
      </c>
      <c r="AF124">
        <v>306.77789999999999</v>
      </c>
      <c r="AG124" s="12">
        <v>44232.392361111109</v>
      </c>
      <c r="AH124">
        <v>306.20600000000002</v>
      </c>
      <c r="AI124" s="13">
        <v>-1.9E-3</v>
      </c>
      <c r="AJ124">
        <v>-3689.19</v>
      </c>
      <c r="AK124" s="13">
        <v>-1.9E-3</v>
      </c>
      <c r="AL124">
        <v>6450.7629999999999</v>
      </c>
      <c r="AM124">
        <v>1978951.38</v>
      </c>
      <c r="AN124">
        <v>-188043.81</v>
      </c>
      <c r="AO124">
        <v>49</v>
      </c>
      <c r="AP124">
        <v>-75.290000000000006</v>
      </c>
      <c r="AQ124" s="13">
        <v>-1.43E-2</v>
      </c>
      <c r="AR124" s="13">
        <v>1.0200000000000001E-2</v>
      </c>
      <c r="AS124" t="s">
        <v>572</v>
      </c>
      <c r="AU124" s="2">
        <v>44231</v>
      </c>
      <c r="AV124" t="s">
        <v>90</v>
      </c>
      <c r="AW124" s="11">
        <v>306.60000000000002</v>
      </c>
      <c r="AX124" s="4">
        <v>306.14999999999998</v>
      </c>
      <c r="AZ124" s="2">
        <f t="shared" si="7"/>
        <v>44231</v>
      </c>
      <c r="BA124" t="s">
        <v>90</v>
      </c>
      <c r="BB124">
        <v>306.77789999999999</v>
      </c>
      <c r="BC124">
        <v>306.20600000000002</v>
      </c>
      <c r="BE124" t="str">
        <f t="shared" si="11"/>
        <v>DLF44231</v>
      </c>
      <c r="BF124">
        <v>1</v>
      </c>
      <c r="BH124" t="str">
        <f t="shared" si="12"/>
        <v>DLF44231</v>
      </c>
      <c r="BI124">
        <v>1</v>
      </c>
      <c r="BK124" t="str">
        <f t="shared" si="8"/>
        <v>DLF44231</v>
      </c>
      <c r="BL124">
        <v>1</v>
      </c>
      <c r="BM124">
        <f t="shared" si="9"/>
        <v>1</v>
      </c>
      <c r="BQ124" t="str">
        <f t="shared" si="13"/>
        <v>DLF44231</v>
      </c>
      <c r="BR124">
        <v>1</v>
      </c>
      <c r="BS124">
        <f t="shared" si="10"/>
        <v>1</v>
      </c>
    </row>
    <row r="125" spans="1:71" x14ac:dyDescent="0.45">
      <c r="A125">
        <v>7</v>
      </c>
      <c r="B125" s="2">
        <v>44231</v>
      </c>
      <c r="C125" s="2">
        <v>44232</v>
      </c>
      <c r="D125" s="3" t="s">
        <v>27</v>
      </c>
      <c r="E125" t="s">
        <v>78</v>
      </c>
      <c r="F125" t="s">
        <v>273</v>
      </c>
      <c r="G125">
        <v>250</v>
      </c>
      <c r="H125">
        <v>750</v>
      </c>
      <c r="I125">
        <v>3</v>
      </c>
      <c r="J125" s="11">
        <v>2853.45</v>
      </c>
      <c r="K125" s="5">
        <v>2140087.5</v>
      </c>
      <c r="L125" s="4">
        <v>2836.25</v>
      </c>
      <c r="M125" s="4">
        <v>-12899.999999999864</v>
      </c>
      <c r="N125" s="6">
        <v>576.08212500000002</v>
      </c>
      <c r="O125" s="6">
        <v>-13476.082124999864</v>
      </c>
      <c r="P125" s="5">
        <v>2127187.5</v>
      </c>
      <c r="Q125" s="5" t="s">
        <v>93</v>
      </c>
      <c r="R125">
        <v>1</v>
      </c>
      <c r="S125">
        <v>0</v>
      </c>
      <c r="T125">
        <v>1</v>
      </c>
      <c r="U125">
        <v>0</v>
      </c>
      <c r="V125">
        <v>900</v>
      </c>
      <c r="W125">
        <v>300</v>
      </c>
      <c r="X125">
        <v>122500</v>
      </c>
      <c r="Y125">
        <v>92500</v>
      </c>
      <c r="Z125" s="7">
        <v>3000000</v>
      </c>
      <c r="AA125">
        <v>2</v>
      </c>
      <c r="AC125" t="s">
        <v>664</v>
      </c>
      <c r="AD125" t="s">
        <v>571</v>
      </c>
      <c r="AE125" s="12">
        <v>44231.517361111109</v>
      </c>
      <c r="AF125">
        <v>570.98019999999997</v>
      </c>
      <c r="AG125" s="12">
        <v>44232.392361111109</v>
      </c>
      <c r="AH125">
        <v>566.94259999999997</v>
      </c>
      <c r="AI125" s="13">
        <v>-7.1000000000000004E-3</v>
      </c>
      <c r="AJ125">
        <v>-13993.86</v>
      </c>
      <c r="AK125" s="13">
        <v>-7.1000000000000004E-3</v>
      </c>
      <c r="AL125">
        <v>3465.8850000000002</v>
      </c>
      <c r="AM125">
        <v>1978951.5</v>
      </c>
      <c r="AN125">
        <v>-202037.66</v>
      </c>
      <c r="AO125">
        <v>49</v>
      </c>
      <c r="AP125">
        <v>-285.58999999999997</v>
      </c>
      <c r="AQ125" s="13">
        <v>-1.7100000000000001E-2</v>
      </c>
      <c r="AR125" s="13">
        <v>5.3E-3</v>
      </c>
      <c r="AS125" t="s">
        <v>572</v>
      </c>
      <c r="AU125" s="2">
        <v>44231</v>
      </c>
      <c r="AV125" t="s">
        <v>78</v>
      </c>
      <c r="AW125" s="11">
        <v>2853.45</v>
      </c>
      <c r="AX125" s="4">
        <v>2836.25</v>
      </c>
      <c r="AZ125" s="2">
        <f t="shared" si="7"/>
        <v>44231</v>
      </c>
      <c r="BA125" t="s">
        <v>78</v>
      </c>
      <c r="BB125">
        <v>570.98019999999997</v>
      </c>
      <c r="BC125">
        <v>566.94259999999997</v>
      </c>
      <c r="BE125" t="str">
        <f t="shared" si="11"/>
        <v>JUBLFOOD44231</v>
      </c>
      <c r="BF125">
        <v>1</v>
      </c>
      <c r="BH125" t="str">
        <f t="shared" si="12"/>
        <v>JUBLFOOD44231</v>
      </c>
      <c r="BI125">
        <v>1</v>
      </c>
      <c r="BK125" t="str">
        <f t="shared" si="8"/>
        <v>JUBLFOOD44231</v>
      </c>
      <c r="BL125">
        <v>1</v>
      </c>
      <c r="BM125">
        <f t="shared" si="9"/>
        <v>1</v>
      </c>
      <c r="BQ125" t="str">
        <f t="shared" si="13"/>
        <v>JUBLFOOD44231</v>
      </c>
      <c r="BR125">
        <v>1</v>
      </c>
      <c r="BS125">
        <f t="shared" si="10"/>
        <v>1</v>
      </c>
    </row>
    <row r="126" spans="1:71" x14ac:dyDescent="0.45">
      <c r="A126">
        <v>8</v>
      </c>
      <c r="B126" s="2">
        <v>44231</v>
      </c>
      <c r="C126" s="2">
        <v>44232</v>
      </c>
      <c r="D126" s="3" t="s">
        <v>27</v>
      </c>
      <c r="E126" t="s">
        <v>49</v>
      </c>
      <c r="F126" t="s">
        <v>264</v>
      </c>
      <c r="G126">
        <v>6000</v>
      </c>
      <c r="H126">
        <v>12000</v>
      </c>
      <c r="I126">
        <v>2</v>
      </c>
      <c r="J126" s="11">
        <v>182.95</v>
      </c>
      <c r="K126" s="5">
        <v>2195400</v>
      </c>
      <c r="L126" s="4">
        <v>181.375</v>
      </c>
      <c r="M126" s="4">
        <v>-18899.999999999862</v>
      </c>
      <c r="N126" s="6">
        <v>590.20650000000001</v>
      </c>
      <c r="O126" s="6">
        <v>-19490.206499999862</v>
      </c>
      <c r="P126" s="5">
        <v>2176500</v>
      </c>
      <c r="Q126" s="5" t="s">
        <v>93</v>
      </c>
      <c r="R126">
        <v>1</v>
      </c>
      <c r="S126">
        <v>0</v>
      </c>
      <c r="T126">
        <v>2</v>
      </c>
      <c r="U126">
        <v>0</v>
      </c>
      <c r="V126">
        <v>900</v>
      </c>
      <c r="W126">
        <v>300</v>
      </c>
      <c r="X126">
        <v>122500</v>
      </c>
      <c r="Y126">
        <v>92500</v>
      </c>
      <c r="Z126" s="7">
        <v>3000000</v>
      </c>
      <c r="AA126">
        <v>2</v>
      </c>
      <c r="AC126" t="s">
        <v>610</v>
      </c>
      <c r="AD126" t="s">
        <v>571</v>
      </c>
      <c r="AE126" s="12">
        <v>44231.520833333336</v>
      </c>
      <c r="AF126">
        <v>41.64443</v>
      </c>
      <c r="AG126" s="12">
        <v>44232.392361111109</v>
      </c>
      <c r="AH126">
        <v>42.655099999999997</v>
      </c>
      <c r="AI126" s="13">
        <v>2.4299999999999999E-2</v>
      </c>
      <c r="AJ126">
        <v>47938.21</v>
      </c>
      <c r="AK126" s="13">
        <v>2.4299999999999999E-2</v>
      </c>
      <c r="AL126">
        <v>47432.11</v>
      </c>
      <c r="AM126">
        <v>1975282.88</v>
      </c>
      <c r="AN126">
        <v>-154099.46</v>
      </c>
      <c r="AO126">
        <v>48</v>
      </c>
      <c r="AP126">
        <v>998.71</v>
      </c>
      <c r="AQ126" s="13">
        <v>-2.5100000000000001E-2</v>
      </c>
      <c r="AR126" s="13">
        <v>3.9800000000000002E-2</v>
      </c>
      <c r="AS126" t="s">
        <v>572</v>
      </c>
      <c r="AU126" s="2">
        <v>44231</v>
      </c>
      <c r="AV126" t="s">
        <v>49</v>
      </c>
      <c r="AW126" s="11">
        <v>182.95</v>
      </c>
      <c r="AX126" s="4">
        <v>181.375</v>
      </c>
      <c r="AZ126" s="2">
        <f t="shared" si="7"/>
        <v>44231</v>
      </c>
      <c r="BA126" t="s">
        <v>47</v>
      </c>
      <c r="BB126">
        <v>41.64443</v>
      </c>
      <c r="BC126">
        <v>42.655099999999997</v>
      </c>
      <c r="BE126" t="str">
        <f t="shared" si="11"/>
        <v>BHEL44231</v>
      </c>
      <c r="BF126">
        <v>1</v>
      </c>
      <c r="BH126" t="str">
        <f t="shared" si="12"/>
        <v>MANAPPURAM44231</v>
      </c>
      <c r="BI126">
        <v>1</v>
      </c>
      <c r="BK126" t="str">
        <f t="shared" si="8"/>
        <v>MANAPPURAM44231</v>
      </c>
      <c r="BL126">
        <v>1</v>
      </c>
      <c r="BM126">
        <f t="shared" si="9"/>
        <v>1</v>
      </c>
      <c r="BQ126" t="str">
        <f t="shared" si="13"/>
        <v>BHEL44231</v>
      </c>
      <c r="BR126">
        <v>1</v>
      </c>
      <c r="BS126">
        <f t="shared" si="10"/>
        <v>1</v>
      </c>
    </row>
    <row r="127" spans="1:71" x14ac:dyDescent="0.45">
      <c r="A127">
        <v>9</v>
      </c>
      <c r="B127" s="2">
        <v>44231</v>
      </c>
      <c r="C127" s="2">
        <v>44232</v>
      </c>
      <c r="D127" s="3" t="s">
        <v>27</v>
      </c>
      <c r="E127" t="s">
        <v>129</v>
      </c>
      <c r="F127" t="s">
        <v>293</v>
      </c>
      <c r="G127">
        <v>7700</v>
      </c>
      <c r="H127">
        <v>23100</v>
      </c>
      <c r="I127">
        <v>3</v>
      </c>
      <c r="J127" s="11">
        <v>98.8</v>
      </c>
      <c r="K127" s="5">
        <v>2282280</v>
      </c>
      <c r="L127" s="4">
        <v>98.55</v>
      </c>
      <c r="M127" s="4">
        <v>-5775</v>
      </c>
      <c r="N127" s="6">
        <v>615.43597499999998</v>
      </c>
      <c r="O127" s="6">
        <v>-6390.4359750000003</v>
      </c>
      <c r="P127" s="5">
        <v>2276505</v>
      </c>
      <c r="Q127" s="5" t="s">
        <v>93</v>
      </c>
      <c r="R127">
        <v>2</v>
      </c>
      <c r="S127">
        <v>1</v>
      </c>
      <c r="T127">
        <v>1</v>
      </c>
      <c r="U127">
        <v>0</v>
      </c>
      <c r="V127">
        <v>900</v>
      </c>
      <c r="W127">
        <v>300</v>
      </c>
      <c r="X127">
        <v>123000</v>
      </c>
      <c r="Y127">
        <v>92500</v>
      </c>
      <c r="Z127" s="7">
        <v>3000000</v>
      </c>
      <c r="AA127">
        <v>2</v>
      </c>
      <c r="AC127" t="s">
        <v>647</v>
      </c>
      <c r="AD127" t="s">
        <v>571</v>
      </c>
      <c r="AE127" s="12">
        <v>44231.520833333336</v>
      </c>
      <c r="AF127">
        <v>98.849400000000003</v>
      </c>
      <c r="AG127" s="12">
        <v>44232.392361111109</v>
      </c>
      <c r="AH127">
        <v>98.482569999999996</v>
      </c>
      <c r="AI127" s="13">
        <v>-3.7000000000000002E-3</v>
      </c>
      <c r="AJ127">
        <v>-7329.67</v>
      </c>
      <c r="AK127" s="13">
        <v>-3.7000000000000002E-3</v>
      </c>
      <c r="AL127">
        <v>19982.75</v>
      </c>
      <c r="AM127">
        <v>1975283</v>
      </c>
      <c r="AN127">
        <v>-161429.13</v>
      </c>
      <c r="AO127">
        <v>48</v>
      </c>
      <c r="AP127">
        <v>-152.69999999999999</v>
      </c>
      <c r="AQ127" s="13">
        <v>-1.5699999999999999E-2</v>
      </c>
      <c r="AR127" s="13">
        <v>6.1000000000000004E-3</v>
      </c>
      <c r="AS127" t="s">
        <v>572</v>
      </c>
      <c r="AU127" s="2">
        <v>44231</v>
      </c>
      <c r="AV127" t="s">
        <v>129</v>
      </c>
      <c r="AW127" s="11">
        <v>98.8</v>
      </c>
      <c r="AX127" s="4">
        <v>98.55</v>
      </c>
      <c r="AZ127" s="2">
        <f t="shared" si="7"/>
        <v>44231</v>
      </c>
      <c r="BA127" t="s">
        <v>129</v>
      </c>
      <c r="BB127">
        <v>98.849400000000003</v>
      </c>
      <c r="BC127">
        <v>98.482569999999996</v>
      </c>
      <c r="BE127" t="str">
        <f t="shared" si="11"/>
        <v>ONGC44231</v>
      </c>
      <c r="BF127">
        <v>1</v>
      </c>
      <c r="BH127" t="str">
        <f t="shared" si="12"/>
        <v>ONGC44231</v>
      </c>
      <c r="BI127">
        <v>1</v>
      </c>
      <c r="BK127" t="str">
        <f t="shared" si="8"/>
        <v>ONGC44231</v>
      </c>
      <c r="BL127">
        <v>1</v>
      </c>
      <c r="BM127">
        <f t="shared" si="9"/>
        <v>1</v>
      </c>
      <c r="BQ127" t="str">
        <f t="shared" si="13"/>
        <v>ONGC44231</v>
      </c>
      <c r="BR127">
        <v>1</v>
      </c>
      <c r="BS127">
        <f t="shared" si="10"/>
        <v>1</v>
      </c>
    </row>
    <row r="128" spans="1:71" x14ac:dyDescent="0.45">
      <c r="A128">
        <v>10</v>
      </c>
      <c r="B128" s="2">
        <v>44231</v>
      </c>
      <c r="C128" s="2">
        <v>44232</v>
      </c>
      <c r="D128" s="3" t="s">
        <v>27</v>
      </c>
      <c r="E128" t="s">
        <v>77</v>
      </c>
      <c r="F128" t="s">
        <v>281</v>
      </c>
      <c r="G128">
        <v>13500</v>
      </c>
      <c r="H128">
        <v>27000</v>
      </c>
      <c r="I128">
        <v>2</v>
      </c>
      <c r="J128" s="11">
        <v>88.85</v>
      </c>
      <c r="K128" s="5">
        <v>2398950</v>
      </c>
      <c r="L128" s="4">
        <v>87.6</v>
      </c>
      <c r="M128" s="4">
        <v>-33750</v>
      </c>
      <c r="N128" s="6">
        <v>643.16025000000002</v>
      </c>
      <c r="O128" s="6">
        <v>-34393.160250000001</v>
      </c>
      <c r="P128" s="5">
        <v>2365200</v>
      </c>
      <c r="Q128" s="5" t="s">
        <v>93</v>
      </c>
      <c r="R128">
        <v>2</v>
      </c>
      <c r="S128">
        <v>1</v>
      </c>
      <c r="T128">
        <v>1</v>
      </c>
      <c r="U128">
        <v>0</v>
      </c>
      <c r="V128">
        <v>900</v>
      </c>
      <c r="W128">
        <v>300</v>
      </c>
      <c r="X128">
        <v>123000</v>
      </c>
      <c r="Y128">
        <v>92500</v>
      </c>
      <c r="Z128" s="7">
        <v>3000000</v>
      </c>
      <c r="AA128">
        <v>2</v>
      </c>
      <c r="AC128" t="s">
        <v>609</v>
      </c>
      <c r="AD128" t="s">
        <v>571</v>
      </c>
      <c r="AE128" s="12">
        <v>44231.520833333336</v>
      </c>
      <c r="AF128">
        <v>88.901600000000002</v>
      </c>
      <c r="AG128" s="12">
        <v>44232.392361111109</v>
      </c>
      <c r="AH128">
        <v>87.562280000000001</v>
      </c>
      <c r="AI128" s="13">
        <v>-1.5100000000000001E-2</v>
      </c>
      <c r="AJ128">
        <v>-29757.58</v>
      </c>
      <c r="AK128" s="13">
        <v>-1.5100000000000001E-2</v>
      </c>
      <c r="AL128">
        <v>22218.76</v>
      </c>
      <c r="AM128">
        <v>1975283</v>
      </c>
      <c r="AN128">
        <v>-191186.71</v>
      </c>
      <c r="AO128">
        <v>48</v>
      </c>
      <c r="AP128">
        <v>-619.95000000000005</v>
      </c>
      <c r="AQ128" s="13">
        <v>-2.4199999999999999E-2</v>
      </c>
      <c r="AR128" s="13">
        <v>2.7E-2</v>
      </c>
      <c r="AS128" t="s">
        <v>572</v>
      </c>
      <c r="AU128" s="2">
        <v>44231</v>
      </c>
      <c r="AV128" t="s">
        <v>77</v>
      </c>
      <c r="AW128" s="11">
        <v>88.85</v>
      </c>
      <c r="AX128" s="4">
        <v>87.6</v>
      </c>
      <c r="AZ128" s="2">
        <f t="shared" si="7"/>
        <v>44231</v>
      </c>
      <c r="BA128" t="s">
        <v>77</v>
      </c>
      <c r="BB128">
        <v>88.901600000000002</v>
      </c>
      <c r="BC128">
        <v>87.562280000000001</v>
      </c>
      <c r="BE128" t="str">
        <f t="shared" si="11"/>
        <v>TATAPOWER44231</v>
      </c>
      <c r="BF128">
        <v>1</v>
      </c>
      <c r="BH128" t="str">
        <f t="shared" si="12"/>
        <v>TATAPOWER44231</v>
      </c>
      <c r="BI128">
        <v>1</v>
      </c>
      <c r="BK128" t="str">
        <f t="shared" si="8"/>
        <v>TATAPOWER44231</v>
      </c>
      <c r="BL128">
        <v>1</v>
      </c>
      <c r="BM128">
        <f t="shared" si="9"/>
        <v>1</v>
      </c>
      <c r="BQ128" t="str">
        <f t="shared" si="13"/>
        <v>TATAPOWER44231</v>
      </c>
      <c r="BR128">
        <v>1</v>
      </c>
      <c r="BS128">
        <f t="shared" si="10"/>
        <v>1</v>
      </c>
    </row>
    <row r="129" spans="1:71" x14ac:dyDescent="0.45">
      <c r="A129">
        <v>1</v>
      </c>
      <c r="B129" s="2">
        <v>44232</v>
      </c>
      <c r="C129" s="2">
        <v>44235</v>
      </c>
      <c r="D129" s="3" t="s">
        <v>27</v>
      </c>
      <c r="E129" t="s">
        <v>138</v>
      </c>
      <c r="F129" t="s">
        <v>306</v>
      </c>
      <c r="G129">
        <v>650</v>
      </c>
      <c r="H129">
        <v>1300</v>
      </c>
      <c r="I129">
        <v>2</v>
      </c>
      <c r="J129" s="7">
        <v>1419.55</v>
      </c>
      <c r="K129" s="5">
        <v>1845415</v>
      </c>
      <c r="L129" s="4">
        <v>1405.125</v>
      </c>
      <c r="M129" s="4">
        <v>-18752.499999999942</v>
      </c>
      <c r="N129" s="6">
        <v>495.73046249999999</v>
      </c>
      <c r="O129" s="6">
        <v>-19248.230462499941</v>
      </c>
      <c r="P129" s="5">
        <v>1826662.5</v>
      </c>
      <c r="Q129" s="5" t="s">
        <v>93</v>
      </c>
      <c r="R129">
        <v>1</v>
      </c>
      <c r="S129">
        <v>0</v>
      </c>
      <c r="T129">
        <v>2</v>
      </c>
      <c r="U129">
        <v>0</v>
      </c>
      <c r="V129">
        <v>900</v>
      </c>
      <c r="W129">
        <v>300</v>
      </c>
      <c r="X129">
        <v>122500</v>
      </c>
      <c r="Y129">
        <v>92500</v>
      </c>
      <c r="Z129" s="7">
        <v>3000000</v>
      </c>
      <c r="AA129">
        <v>2</v>
      </c>
      <c r="AC129" t="s">
        <v>646</v>
      </c>
      <c r="AD129" t="s">
        <v>571</v>
      </c>
      <c r="AE129" s="12">
        <v>44231.517361111109</v>
      </c>
      <c r="AF129">
        <v>183.05</v>
      </c>
      <c r="AG129" s="12">
        <v>44232.395833333336</v>
      </c>
      <c r="AH129">
        <v>181.1687</v>
      </c>
      <c r="AI129" s="13">
        <v>-1.03E-2</v>
      </c>
      <c r="AJ129">
        <v>-20338.71</v>
      </c>
      <c r="AK129" s="13">
        <v>-1.03E-2</v>
      </c>
      <c r="AL129">
        <v>10810.99</v>
      </c>
      <c r="AM129">
        <v>1978951.38</v>
      </c>
      <c r="AN129">
        <v>-211525.42</v>
      </c>
      <c r="AO129">
        <v>50</v>
      </c>
      <c r="AP129">
        <v>-406.77</v>
      </c>
      <c r="AQ129" s="13">
        <v>-1.5599999999999999E-2</v>
      </c>
      <c r="AR129" s="13">
        <v>7.9000000000000008E-3</v>
      </c>
      <c r="AS129" t="s">
        <v>572</v>
      </c>
      <c r="AU129" s="2">
        <v>44232</v>
      </c>
      <c r="AV129" t="s">
        <v>138</v>
      </c>
      <c r="AW129" s="7">
        <v>1419.55</v>
      </c>
      <c r="AX129" s="4">
        <v>1405.125</v>
      </c>
      <c r="AZ129" s="2">
        <f t="shared" si="7"/>
        <v>44231</v>
      </c>
      <c r="BA129" t="s">
        <v>49</v>
      </c>
      <c r="BB129">
        <v>183.05</v>
      </c>
      <c r="BC129">
        <v>181.1687</v>
      </c>
      <c r="BE129" t="str">
        <f t="shared" si="11"/>
        <v>MANAPPURAM44231</v>
      </c>
      <c r="BF129">
        <v>1</v>
      </c>
      <c r="BH129" t="str">
        <f t="shared" si="12"/>
        <v>GODREJPROP44232</v>
      </c>
      <c r="BI129">
        <v>1</v>
      </c>
      <c r="BK129" t="str">
        <f t="shared" si="8"/>
        <v>GODREJPROP44232</v>
      </c>
      <c r="BL129">
        <v>1</v>
      </c>
      <c r="BM129">
        <f t="shared" si="9"/>
        <v>1</v>
      </c>
      <c r="BQ129" t="str">
        <f t="shared" si="13"/>
        <v>MANAPPURAM44231</v>
      </c>
      <c r="BR129">
        <v>1</v>
      </c>
      <c r="BS129">
        <f t="shared" si="10"/>
        <v>1</v>
      </c>
    </row>
    <row r="130" spans="1:71" x14ac:dyDescent="0.45">
      <c r="A130">
        <v>2</v>
      </c>
      <c r="B130" s="2">
        <v>44232</v>
      </c>
      <c r="C130" s="2">
        <v>44235</v>
      </c>
      <c r="D130" s="3" t="s">
        <v>27</v>
      </c>
      <c r="E130" t="s">
        <v>151</v>
      </c>
      <c r="F130" t="s">
        <v>329</v>
      </c>
      <c r="G130">
        <v>550</v>
      </c>
      <c r="H130">
        <v>1100</v>
      </c>
      <c r="I130">
        <v>2</v>
      </c>
      <c r="J130" s="7">
        <v>1587.95</v>
      </c>
      <c r="K130" s="5">
        <v>1746745</v>
      </c>
      <c r="L130" s="4">
        <v>1609.7</v>
      </c>
      <c r="M130" s="4">
        <v>23925</v>
      </c>
      <c r="N130" s="6">
        <v>474.85102499999999</v>
      </c>
      <c r="O130" s="6">
        <v>23450.148975</v>
      </c>
      <c r="P130" s="5">
        <v>1770670</v>
      </c>
      <c r="Q130" s="5" t="s">
        <v>93</v>
      </c>
      <c r="R130">
        <v>1</v>
      </c>
      <c r="S130">
        <v>0</v>
      </c>
      <c r="T130">
        <v>1</v>
      </c>
      <c r="U130">
        <v>0</v>
      </c>
      <c r="V130">
        <v>900</v>
      </c>
      <c r="W130">
        <v>300</v>
      </c>
      <c r="X130">
        <v>122500</v>
      </c>
      <c r="Y130">
        <v>92500</v>
      </c>
      <c r="Z130" s="7">
        <v>3000000</v>
      </c>
      <c r="AA130">
        <v>2</v>
      </c>
      <c r="AC130" t="s">
        <v>623</v>
      </c>
      <c r="AD130" t="s">
        <v>571</v>
      </c>
      <c r="AE130" s="12">
        <v>44231.520833333336</v>
      </c>
      <c r="AF130">
        <v>1806.703</v>
      </c>
      <c r="AG130" s="12">
        <v>44232.395833333336</v>
      </c>
      <c r="AH130">
        <v>1794.104</v>
      </c>
      <c r="AI130" s="13">
        <v>-7.0000000000000001E-3</v>
      </c>
      <c r="AJ130">
        <v>-13774.59</v>
      </c>
      <c r="AK130" s="13">
        <v>-7.0000000000000001E-3</v>
      </c>
      <c r="AL130">
        <v>1093.308</v>
      </c>
      <c r="AM130">
        <v>1975282.88</v>
      </c>
      <c r="AN130">
        <v>-225300.01</v>
      </c>
      <c r="AO130">
        <v>49</v>
      </c>
      <c r="AP130">
        <v>-281.11</v>
      </c>
      <c r="AQ130" s="13">
        <v>-1.04E-2</v>
      </c>
      <c r="AR130" s="13">
        <v>2.23E-2</v>
      </c>
      <c r="AS130" t="s">
        <v>572</v>
      </c>
      <c r="AU130" s="2">
        <v>44232</v>
      </c>
      <c r="AV130" t="s">
        <v>151</v>
      </c>
      <c r="AW130" s="7">
        <v>1587.95</v>
      </c>
      <c r="AX130" s="4">
        <v>1609.7</v>
      </c>
      <c r="AZ130" s="2">
        <f t="shared" si="7"/>
        <v>44231</v>
      </c>
      <c r="BA130" t="s">
        <v>95</v>
      </c>
      <c r="BB130">
        <v>1806.703</v>
      </c>
      <c r="BC130">
        <v>1794.104</v>
      </c>
      <c r="BE130" t="str">
        <f t="shared" si="11"/>
        <v>BALKRISIND44231</v>
      </c>
      <c r="BF130">
        <v>1</v>
      </c>
      <c r="BH130" t="str">
        <f t="shared" si="12"/>
        <v>HDFCBANK44232</v>
      </c>
      <c r="BI130">
        <v>1</v>
      </c>
      <c r="BK130" t="str">
        <f t="shared" si="8"/>
        <v>HDFCBANK44232</v>
      </c>
      <c r="BL130">
        <v>1</v>
      </c>
      <c r="BM130">
        <f t="shared" si="9"/>
        <v>1</v>
      </c>
      <c r="BQ130" t="str">
        <f t="shared" si="13"/>
        <v>BALKRISIND44231</v>
      </c>
      <c r="BR130">
        <v>1</v>
      </c>
      <c r="BS130">
        <f t="shared" si="10"/>
        <v>1</v>
      </c>
    </row>
    <row r="131" spans="1:71" x14ac:dyDescent="0.45">
      <c r="A131">
        <v>3</v>
      </c>
      <c r="B131" s="2">
        <v>44232</v>
      </c>
      <c r="C131" s="2">
        <v>44235</v>
      </c>
      <c r="D131" s="3" t="s">
        <v>27</v>
      </c>
      <c r="E131" t="s">
        <v>117</v>
      </c>
      <c r="F131" t="s">
        <v>316</v>
      </c>
      <c r="G131">
        <v>400</v>
      </c>
      <c r="H131">
        <v>800</v>
      </c>
      <c r="I131">
        <v>2</v>
      </c>
      <c r="J131" s="7">
        <v>1976.6</v>
      </c>
      <c r="K131" s="5">
        <v>1581280</v>
      </c>
      <c r="L131" s="4">
        <v>2012.15</v>
      </c>
      <c r="M131" s="4">
        <v>28440.000000000146</v>
      </c>
      <c r="N131" s="6">
        <v>430.78500000000003</v>
      </c>
      <c r="O131" s="6">
        <v>28009.215000000146</v>
      </c>
      <c r="P131" s="5">
        <v>1609720</v>
      </c>
      <c r="Q131" s="5" t="s">
        <v>93</v>
      </c>
      <c r="R131">
        <v>1</v>
      </c>
      <c r="S131">
        <v>0</v>
      </c>
      <c r="T131">
        <v>1</v>
      </c>
      <c r="U131">
        <v>0</v>
      </c>
      <c r="V131">
        <v>900</v>
      </c>
      <c r="W131">
        <v>300</v>
      </c>
      <c r="X131">
        <v>122500</v>
      </c>
      <c r="Y131">
        <v>92500</v>
      </c>
      <c r="Z131" s="7">
        <v>3000000</v>
      </c>
      <c r="AA131">
        <v>2</v>
      </c>
      <c r="AC131" t="s">
        <v>689</v>
      </c>
      <c r="AD131" t="s">
        <v>571</v>
      </c>
      <c r="AE131" s="12">
        <v>44231.520833333336</v>
      </c>
      <c r="AF131">
        <v>162.33080000000001</v>
      </c>
      <c r="AG131" s="12">
        <v>44232.395833333336</v>
      </c>
      <c r="AH131">
        <v>169.1807</v>
      </c>
      <c r="AI131" s="13">
        <v>4.2200000000000001E-2</v>
      </c>
      <c r="AJ131">
        <v>83351.360000000001</v>
      </c>
      <c r="AK131" s="13">
        <v>4.2200000000000001E-2</v>
      </c>
      <c r="AL131">
        <v>12168.26</v>
      </c>
      <c r="AM131">
        <v>1975283</v>
      </c>
      <c r="AN131">
        <v>-141948.65</v>
      </c>
      <c r="AO131">
        <v>49</v>
      </c>
      <c r="AP131">
        <v>1701.05</v>
      </c>
      <c r="AQ131" s="13">
        <v>-3.5299999999999998E-2</v>
      </c>
      <c r="AR131" s="13">
        <v>6.5699999999999995E-2</v>
      </c>
      <c r="AS131" t="s">
        <v>572</v>
      </c>
      <c r="AU131" s="2">
        <v>44232</v>
      </c>
      <c r="AV131" t="s">
        <v>117</v>
      </c>
      <c r="AW131" s="7">
        <v>1976.6</v>
      </c>
      <c r="AX131" s="4">
        <v>2012.15</v>
      </c>
      <c r="AZ131" s="2">
        <f t="shared" si="7"/>
        <v>44231</v>
      </c>
      <c r="BA131" t="s">
        <v>124</v>
      </c>
      <c r="BB131">
        <v>162.33080000000001</v>
      </c>
      <c r="BC131">
        <v>169.1807</v>
      </c>
      <c r="BE131" t="str">
        <f t="shared" si="11"/>
        <v>CANBK44231</v>
      </c>
      <c r="BF131">
        <v>1</v>
      </c>
      <c r="BH131" t="str">
        <f t="shared" si="12"/>
        <v>KOTAKBANK44232</v>
      </c>
      <c r="BI131">
        <v>1</v>
      </c>
      <c r="BK131" t="str">
        <f t="shared" si="8"/>
        <v>KOTAKBANK44232</v>
      </c>
      <c r="BL131">
        <v>1</v>
      </c>
      <c r="BM131">
        <f t="shared" si="9"/>
        <v>1</v>
      </c>
      <c r="BQ131" t="str">
        <f t="shared" si="13"/>
        <v>CANBK44231</v>
      </c>
      <c r="BR131">
        <v>1</v>
      </c>
      <c r="BS131">
        <f t="shared" si="10"/>
        <v>1</v>
      </c>
    </row>
    <row r="132" spans="1:71" x14ac:dyDescent="0.45">
      <c r="A132">
        <v>4</v>
      </c>
      <c r="B132" s="2">
        <v>44232</v>
      </c>
      <c r="C132" s="2">
        <v>44235</v>
      </c>
      <c r="D132" s="3" t="s">
        <v>27</v>
      </c>
      <c r="E132" t="s">
        <v>67</v>
      </c>
      <c r="F132" t="s">
        <v>242</v>
      </c>
      <c r="G132">
        <v>550</v>
      </c>
      <c r="H132">
        <v>1100</v>
      </c>
      <c r="I132">
        <v>2</v>
      </c>
      <c r="J132" s="7">
        <v>1576.25</v>
      </c>
      <c r="K132" s="5">
        <v>1733875</v>
      </c>
      <c r="L132" s="4">
        <v>1571.925</v>
      </c>
      <c r="M132" s="4">
        <v>-4757.50000000005</v>
      </c>
      <c r="N132" s="6">
        <v>467.50398749999999</v>
      </c>
      <c r="O132" s="6">
        <v>-5225.0039875000502</v>
      </c>
      <c r="P132" s="5">
        <v>1729117.5</v>
      </c>
      <c r="Q132" s="5" t="s">
        <v>93</v>
      </c>
      <c r="R132">
        <v>1</v>
      </c>
      <c r="S132">
        <v>0</v>
      </c>
      <c r="T132">
        <v>2</v>
      </c>
      <c r="U132">
        <v>0</v>
      </c>
      <c r="V132">
        <v>900</v>
      </c>
      <c r="W132">
        <v>300</v>
      </c>
      <c r="X132">
        <v>122500</v>
      </c>
      <c r="Y132">
        <v>92500</v>
      </c>
      <c r="Z132" s="7">
        <v>3000000</v>
      </c>
      <c r="AA132">
        <v>2</v>
      </c>
      <c r="AC132" t="s">
        <v>649</v>
      </c>
      <c r="AD132" t="s">
        <v>571</v>
      </c>
      <c r="AE132" s="12">
        <v>44232.517361111109</v>
      </c>
      <c r="AF132">
        <v>1420.26</v>
      </c>
      <c r="AG132" s="12">
        <v>44235.392361111109</v>
      </c>
      <c r="AH132">
        <v>1415.242</v>
      </c>
      <c r="AI132" s="13">
        <v>-3.5000000000000001E-3</v>
      </c>
      <c r="AJ132">
        <v>-6966.01</v>
      </c>
      <c r="AK132" s="13">
        <v>-3.5000000000000001E-3</v>
      </c>
      <c r="AL132">
        <v>1388.204</v>
      </c>
      <c r="AM132">
        <v>1971610.25</v>
      </c>
      <c r="AN132">
        <v>-148914.66</v>
      </c>
      <c r="AO132">
        <v>48</v>
      </c>
      <c r="AP132">
        <v>-145.13</v>
      </c>
      <c r="AQ132" s="13">
        <v>-2.3199999999999998E-2</v>
      </c>
      <c r="AR132" s="13">
        <v>4.7000000000000002E-3</v>
      </c>
      <c r="AS132" t="s">
        <v>572</v>
      </c>
      <c r="AU132" s="2">
        <v>44232</v>
      </c>
      <c r="AV132" t="s">
        <v>67</v>
      </c>
      <c r="AW132" s="7">
        <v>1576.25</v>
      </c>
      <c r="AX132" s="4">
        <v>1571.925</v>
      </c>
      <c r="AZ132" s="2">
        <f t="shared" si="7"/>
        <v>44232</v>
      </c>
      <c r="BA132" t="s">
        <v>138</v>
      </c>
      <c r="BB132">
        <v>1420.26</v>
      </c>
      <c r="BC132">
        <v>1415.242</v>
      </c>
      <c r="BE132" t="str">
        <f t="shared" si="11"/>
        <v>GODREJPROP44232</v>
      </c>
      <c r="BF132">
        <v>1</v>
      </c>
      <c r="BH132" t="str">
        <f t="shared" si="12"/>
        <v>PEL44232</v>
      </c>
      <c r="BI132">
        <v>1</v>
      </c>
      <c r="BK132" t="str">
        <f t="shared" si="8"/>
        <v>PEL44232</v>
      </c>
      <c r="BL132">
        <v>1</v>
      </c>
      <c r="BM132">
        <f t="shared" si="9"/>
        <v>1</v>
      </c>
      <c r="BQ132" t="str">
        <f t="shared" si="13"/>
        <v>GODREJPROP44232</v>
      </c>
      <c r="BR132">
        <v>1</v>
      </c>
      <c r="BS132">
        <f t="shared" si="10"/>
        <v>1</v>
      </c>
    </row>
    <row r="133" spans="1:71" x14ac:dyDescent="0.45">
      <c r="A133">
        <v>5</v>
      </c>
      <c r="B133" s="2">
        <v>44232</v>
      </c>
      <c r="C133" s="2">
        <v>44235</v>
      </c>
      <c r="D133" s="3" t="s">
        <v>27</v>
      </c>
      <c r="E133" t="s">
        <v>82</v>
      </c>
      <c r="F133" t="s">
        <v>282</v>
      </c>
      <c r="G133">
        <v>3000</v>
      </c>
      <c r="H133">
        <v>6000</v>
      </c>
      <c r="I133">
        <v>2</v>
      </c>
      <c r="J133" s="7">
        <v>399.5</v>
      </c>
      <c r="K133" s="5">
        <v>2397000</v>
      </c>
      <c r="L133" s="4">
        <v>407.05</v>
      </c>
      <c r="M133" s="4">
        <v>45300.000000000065</v>
      </c>
      <c r="N133" s="6">
        <v>653.30550000000005</v>
      </c>
      <c r="O133" s="6">
        <v>44646.694500000063</v>
      </c>
      <c r="P133" s="5">
        <v>2442300</v>
      </c>
      <c r="Q133" s="5" t="s">
        <v>93</v>
      </c>
      <c r="R133">
        <v>1</v>
      </c>
      <c r="S133">
        <v>0</v>
      </c>
      <c r="T133">
        <v>1</v>
      </c>
      <c r="U133">
        <v>0</v>
      </c>
      <c r="V133">
        <v>900</v>
      </c>
      <c r="W133">
        <v>300</v>
      </c>
      <c r="X133">
        <v>122500</v>
      </c>
      <c r="Y133">
        <v>92500</v>
      </c>
      <c r="Z133" s="7">
        <v>3000000</v>
      </c>
      <c r="AA133">
        <v>2</v>
      </c>
      <c r="AC133" t="s">
        <v>638</v>
      </c>
      <c r="AD133" t="s">
        <v>571</v>
      </c>
      <c r="AE133" s="12">
        <v>44232.517361111109</v>
      </c>
      <c r="AF133">
        <v>1588.771</v>
      </c>
      <c r="AG133" s="12">
        <v>44235.392361111109</v>
      </c>
      <c r="AH133">
        <v>1608.874</v>
      </c>
      <c r="AI133" s="13">
        <v>1.2699999999999999E-2</v>
      </c>
      <c r="AJ133">
        <v>24947.14</v>
      </c>
      <c r="AK133" s="13">
        <v>1.2699999999999999E-2</v>
      </c>
      <c r="AL133">
        <v>1240.9659999999999</v>
      </c>
      <c r="AM133">
        <v>1971610.25</v>
      </c>
      <c r="AN133">
        <v>-123967.52</v>
      </c>
      <c r="AO133">
        <v>48</v>
      </c>
      <c r="AP133">
        <v>519.73</v>
      </c>
      <c r="AQ133" s="13">
        <v>-5.4999999999999997E-3</v>
      </c>
      <c r="AR133" s="13">
        <v>1.6400000000000001E-2</v>
      </c>
      <c r="AS133" t="s">
        <v>572</v>
      </c>
      <c r="AU133" s="2">
        <v>44232</v>
      </c>
      <c r="AV133" t="s">
        <v>82</v>
      </c>
      <c r="AW133" s="7">
        <v>399.5</v>
      </c>
      <c r="AX133" s="4">
        <v>407.05</v>
      </c>
      <c r="AZ133" s="2">
        <f t="shared" si="7"/>
        <v>44232</v>
      </c>
      <c r="BA133" t="s">
        <v>151</v>
      </c>
      <c r="BB133">
        <v>1588.771</v>
      </c>
      <c r="BC133">
        <v>1608.874</v>
      </c>
      <c r="BE133" t="str">
        <f t="shared" si="11"/>
        <v>HDFCBANK44232</v>
      </c>
      <c r="BF133">
        <v>1</v>
      </c>
      <c r="BH133" t="str">
        <f t="shared" si="12"/>
        <v>SBIN44232</v>
      </c>
      <c r="BI133">
        <v>1</v>
      </c>
      <c r="BK133" t="str">
        <f t="shared" si="8"/>
        <v>SBIN44232</v>
      </c>
      <c r="BL133">
        <v>1</v>
      </c>
      <c r="BM133">
        <f t="shared" si="9"/>
        <v>1</v>
      </c>
      <c r="BQ133" t="str">
        <f t="shared" si="13"/>
        <v>HDFCBANK44232</v>
      </c>
      <c r="BR133">
        <v>1</v>
      </c>
      <c r="BS133">
        <f t="shared" si="10"/>
        <v>1</v>
      </c>
    </row>
    <row r="134" spans="1:71" x14ac:dyDescent="0.45">
      <c r="A134">
        <v>6</v>
      </c>
      <c r="B134" s="2">
        <v>44232</v>
      </c>
      <c r="C134" s="2">
        <v>44235</v>
      </c>
      <c r="D134" s="3" t="s">
        <v>27</v>
      </c>
      <c r="E134" t="s">
        <v>80</v>
      </c>
      <c r="F134" t="s">
        <v>221</v>
      </c>
      <c r="G134">
        <v>1700</v>
      </c>
      <c r="H134">
        <v>3400</v>
      </c>
      <c r="I134">
        <v>2</v>
      </c>
      <c r="J134" s="7">
        <v>681.55</v>
      </c>
      <c r="K134" s="5">
        <v>2317270</v>
      </c>
      <c r="L134" s="4">
        <v>688.7</v>
      </c>
      <c r="M134" s="4">
        <v>24310.000000000309</v>
      </c>
      <c r="N134" s="6">
        <v>628.94475</v>
      </c>
      <c r="O134" s="6">
        <v>23681.05525000031</v>
      </c>
      <c r="P134" s="5">
        <v>2341580</v>
      </c>
      <c r="Q134" s="5" t="s">
        <v>93</v>
      </c>
      <c r="R134">
        <v>1</v>
      </c>
      <c r="S134">
        <v>0</v>
      </c>
      <c r="T134">
        <v>2</v>
      </c>
      <c r="U134">
        <v>0</v>
      </c>
      <c r="V134">
        <v>900</v>
      </c>
      <c r="W134">
        <v>300</v>
      </c>
      <c r="X134">
        <v>122500</v>
      </c>
      <c r="Y134">
        <v>92500</v>
      </c>
      <c r="Z134" s="7">
        <v>3000000</v>
      </c>
      <c r="AA134">
        <v>2</v>
      </c>
      <c r="AC134" t="s">
        <v>650</v>
      </c>
      <c r="AD134" t="s">
        <v>571</v>
      </c>
      <c r="AE134" s="12">
        <v>44232.517361111109</v>
      </c>
      <c r="AF134">
        <v>1977.5909999999999</v>
      </c>
      <c r="AG134" s="12">
        <v>44235.392361111109</v>
      </c>
      <c r="AH134">
        <v>2011.076</v>
      </c>
      <c r="AI134" s="13">
        <v>1.6899999999999998E-2</v>
      </c>
      <c r="AJ134">
        <v>33383.730000000003</v>
      </c>
      <c r="AK134" s="13">
        <v>1.6899999999999998E-2</v>
      </c>
      <c r="AL134">
        <v>996.97559999999999</v>
      </c>
      <c r="AM134">
        <v>1971610.25</v>
      </c>
      <c r="AN134">
        <v>-90583.79</v>
      </c>
      <c r="AO134">
        <v>48</v>
      </c>
      <c r="AP134">
        <v>695.49</v>
      </c>
      <c r="AQ134" s="13">
        <v>-5.7999999999999996E-3</v>
      </c>
      <c r="AR134" s="13">
        <v>1.8700000000000001E-2</v>
      </c>
      <c r="AS134" t="s">
        <v>572</v>
      </c>
      <c r="AU134" s="2">
        <v>44232</v>
      </c>
      <c r="AV134" t="s">
        <v>80</v>
      </c>
      <c r="AW134" s="7">
        <v>681.55</v>
      </c>
      <c r="AX134" s="4">
        <v>688.7</v>
      </c>
      <c r="AZ134" s="2">
        <f t="shared" si="7"/>
        <v>44232</v>
      </c>
      <c r="BA134" t="s">
        <v>117</v>
      </c>
      <c r="BB134">
        <v>1977.5909999999999</v>
      </c>
      <c r="BC134">
        <v>2011.076</v>
      </c>
      <c r="BE134" t="str">
        <f t="shared" si="11"/>
        <v>KOTAKBANK44232</v>
      </c>
      <c r="BF134">
        <v>1</v>
      </c>
      <c r="BH134" t="str">
        <f t="shared" si="12"/>
        <v>TATASTEEL44232</v>
      </c>
      <c r="BI134">
        <v>1</v>
      </c>
      <c r="BK134" t="str">
        <f t="shared" si="8"/>
        <v>TATASTEEL44232</v>
      </c>
      <c r="BL134">
        <v>1</v>
      </c>
      <c r="BM134">
        <f t="shared" si="9"/>
        <v>1</v>
      </c>
      <c r="BQ134" t="str">
        <f t="shared" si="13"/>
        <v>KOTAKBANK44232</v>
      </c>
      <c r="BR134">
        <v>1</v>
      </c>
      <c r="BS134">
        <f t="shared" si="10"/>
        <v>1</v>
      </c>
    </row>
    <row r="135" spans="1:71" x14ac:dyDescent="0.45">
      <c r="A135">
        <v>1</v>
      </c>
      <c r="B135" s="2">
        <v>44235</v>
      </c>
      <c r="C135" s="2">
        <v>44236</v>
      </c>
      <c r="D135" s="3" t="s">
        <v>27</v>
      </c>
      <c r="E135" t="s">
        <v>63</v>
      </c>
      <c r="F135" t="s">
        <v>223</v>
      </c>
      <c r="G135">
        <v>2000</v>
      </c>
      <c r="H135">
        <v>4000</v>
      </c>
      <c r="I135">
        <v>2</v>
      </c>
      <c r="J135" s="7">
        <v>627.15</v>
      </c>
      <c r="K135" s="5">
        <v>2508600</v>
      </c>
      <c r="L135" s="4">
        <v>626.20000000000005</v>
      </c>
      <c r="M135" s="4">
        <v>-3799.9999999997272</v>
      </c>
      <c r="N135" s="6">
        <v>676.80899999999997</v>
      </c>
      <c r="O135" s="6">
        <v>-4476.8089999997273</v>
      </c>
      <c r="P135" s="5">
        <v>2504800</v>
      </c>
      <c r="Q135" s="5" t="s">
        <v>93</v>
      </c>
      <c r="R135">
        <v>1</v>
      </c>
      <c r="S135">
        <v>0</v>
      </c>
      <c r="T135">
        <v>1</v>
      </c>
      <c r="U135">
        <v>0</v>
      </c>
      <c r="V135">
        <v>900</v>
      </c>
      <c r="W135">
        <v>300</v>
      </c>
      <c r="X135">
        <v>102500</v>
      </c>
      <c r="Y135">
        <v>92500</v>
      </c>
      <c r="Z135" s="7">
        <v>3000000</v>
      </c>
      <c r="AA135">
        <v>2</v>
      </c>
      <c r="AC135" t="s">
        <v>651</v>
      </c>
      <c r="AD135" t="s">
        <v>571</v>
      </c>
      <c r="AE135" s="12">
        <v>44232.517361111109</v>
      </c>
      <c r="AF135">
        <v>399.68150000000003</v>
      </c>
      <c r="AG135" s="12">
        <v>44235.392361111109</v>
      </c>
      <c r="AH135">
        <v>406.82190000000003</v>
      </c>
      <c r="AI135" s="13">
        <v>1.7899999999999999E-2</v>
      </c>
      <c r="AJ135">
        <v>35223.26</v>
      </c>
      <c r="AK135" s="13">
        <v>1.7899999999999999E-2</v>
      </c>
      <c r="AL135">
        <v>4932.9530000000004</v>
      </c>
      <c r="AM135">
        <v>1971610.38</v>
      </c>
      <c r="AN135">
        <v>-55360.54</v>
      </c>
      <c r="AO135">
        <v>48</v>
      </c>
      <c r="AP135">
        <v>733.82</v>
      </c>
      <c r="AQ135" s="13">
        <v>-3.2500000000000001E-2</v>
      </c>
      <c r="AR135" s="13">
        <v>2.2100000000000002E-2</v>
      </c>
      <c r="AS135" t="s">
        <v>572</v>
      </c>
      <c r="AU135" s="2">
        <v>44235</v>
      </c>
      <c r="AV135" t="s">
        <v>63</v>
      </c>
      <c r="AW135" s="7">
        <v>627.15</v>
      </c>
      <c r="AX135" s="4">
        <v>626.20000000000005</v>
      </c>
      <c r="AZ135" s="2">
        <f t="shared" si="7"/>
        <v>44232</v>
      </c>
      <c r="BA135" t="s">
        <v>82</v>
      </c>
      <c r="BB135">
        <v>399.68150000000003</v>
      </c>
      <c r="BC135">
        <v>406.82190000000003</v>
      </c>
      <c r="BE135" t="str">
        <f t="shared" si="11"/>
        <v>SBIN44232</v>
      </c>
      <c r="BF135">
        <v>1</v>
      </c>
      <c r="BH135" t="str">
        <f t="shared" si="12"/>
        <v>ADANIENT44235</v>
      </c>
      <c r="BI135">
        <v>1</v>
      </c>
      <c r="BK135" t="str">
        <f t="shared" si="8"/>
        <v>ADANIENT44235</v>
      </c>
      <c r="BL135">
        <v>1</v>
      </c>
      <c r="BM135">
        <f t="shared" si="9"/>
        <v>1</v>
      </c>
      <c r="BQ135" t="str">
        <f t="shared" si="13"/>
        <v>SBIN44232</v>
      </c>
      <c r="BR135">
        <v>1</v>
      </c>
      <c r="BS135">
        <f t="shared" si="10"/>
        <v>1</v>
      </c>
    </row>
    <row r="136" spans="1:71" x14ac:dyDescent="0.45">
      <c r="A136">
        <v>2</v>
      </c>
      <c r="B136" s="2">
        <v>44235</v>
      </c>
      <c r="C136" s="2">
        <v>44236</v>
      </c>
      <c r="D136" s="3" t="s">
        <v>27</v>
      </c>
      <c r="E136" t="s">
        <v>127</v>
      </c>
      <c r="F136" t="s">
        <v>289</v>
      </c>
      <c r="G136">
        <v>1563</v>
      </c>
      <c r="H136">
        <v>4689</v>
      </c>
      <c r="I136">
        <v>3</v>
      </c>
      <c r="J136" s="7">
        <v>501.65</v>
      </c>
      <c r="K136" s="5">
        <v>2352236.85</v>
      </c>
      <c r="L136" s="4">
        <v>503.2</v>
      </c>
      <c r="M136" s="4">
        <v>7267.9500000000535</v>
      </c>
      <c r="N136" s="6">
        <v>636.0851227500001</v>
      </c>
      <c r="O136" s="6">
        <v>6631.8648772500537</v>
      </c>
      <c r="P136" s="5">
        <v>2359504.7999999998</v>
      </c>
      <c r="Q136" s="5" t="s">
        <v>93</v>
      </c>
      <c r="R136">
        <v>1</v>
      </c>
      <c r="S136">
        <v>0</v>
      </c>
      <c r="T136">
        <v>1</v>
      </c>
      <c r="U136">
        <v>0</v>
      </c>
      <c r="V136">
        <v>900</v>
      </c>
      <c r="W136">
        <v>300</v>
      </c>
      <c r="X136">
        <v>102500</v>
      </c>
      <c r="Y136">
        <v>92500</v>
      </c>
      <c r="Z136" s="7">
        <v>3000000</v>
      </c>
      <c r="AA136">
        <v>2</v>
      </c>
      <c r="AC136" t="s">
        <v>597</v>
      </c>
      <c r="AD136" t="s">
        <v>571</v>
      </c>
      <c r="AE136" s="12">
        <v>44232.517361111109</v>
      </c>
      <c r="AF136">
        <v>1577.8389999999999</v>
      </c>
      <c r="AG136" s="12">
        <v>44235.395833333336</v>
      </c>
      <c r="AH136">
        <v>1570.328</v>
      </c>
      <c r="AI136" s="13">
        <v>-4.7999999999999996E-3</v>
      </c>
      <c r="AJ136">
        <v>-9385.48</v>
      </c>
      <c r="AK136" s="13">
        <v>-4.7999999999999996E-3</v>
      </c>
      <c r="AL136">
        <v>1249.5640000000001</v>
      </c>
      <c r="AM136">
        <v>1971610.38</v>
      </c>
      <c r="AN136">
        <v>-64746.01</v>
      </c>
      <c r="AO136">
        <v>49</v>
      </c>
      <c r="AP136">
        <v>-191.54</v>
      </c>
      <c r="AQ136" s="13">
        <v>-2.5399999999999999E-2</v>
      </c>
      <c r="AR136" s="13">
        <v>5.7000000000000002E-3</v>
      </c>
      <c r="AS136" t="s">
        <v>572</v>
      </c>
      <c r="AU136" s="2">
        <v>44235</v>
      </c>
      <c r="AV136" t="s">
        <v>127</v>
      </c>
      <c r="AW136" s="7">
        <v>501.65</v>
      </c>
      <c r="AX136" s="4">
        <v>503.2</v>
      </c>
      <c r="AZ136" s="2">
        <f t="shared" si="7"/>
        <v>44232</v>
      </c>
      <c r="BA136" t="s">
        <v>67</v>
      </c>
      <c r="BB136">
        <v>1577.8389999999999</v>
      </c>
      <c r="BC136">
        <v>1570.328</v>
      </c>
      <c r="BE136" t="str">
        <f t="shared" si="11"/>
        <v>PEL44232</v>
      </c>
      <c r="BF136">
        <v>1</v>
      </c>
      <c r="BH136" t="str">
        <f t="shared" si="12"/>
        <v>CONCOR44235</v>
      </c>
      <c r="BI136">
        <v>1</v>
      </c>
      <c r="BK136" t="str">
        <f t="shared" si="8"/>
        <v>CONCOR44235</v>
      </c>
      <c r="BL136">
        <v>1</v>
      </c>
      <c r="BM136">
        <f t="shared" si="9"/>
        <v>1</v>
      </c>
      <c r="BQ136" t="str">
        <f t="shared" si="13"/>
        <v>PEL44232</v>
      </c>
      <c r="BR136">
        <v>1</v>
      </c>
      <c r="BS136">
        <f t="shared" si="10"/>
        <v>1</v>
      </c>
    </row>
    <row r="137" spans="1:71" x14ac:dyDescent="0.45">
      <c r="A137">
        <v>3</v>
      </c>
      <c r="B137" s="2">
        <v>44235</v>
      </c>
      <c r="C137" s="2">
        <v>44236</v>
      </c>
      <c r="D137" s="3" t="s">
        <v>27</v>
      </c>
      <c r="E137" t="s">
        <v>30</v>
      </c>
      <c r="F137" t="s">
        <v>225</v>
      </c>
      <c r="G137">
        <v>3600</v>
      </c>
      <c r="H137">
        <v>10800</v>
      </c>
      <c r="I137">
        <v>3</v>
      </c>
      <c r="J137" s="7">
        <v>214</v>
      </c>
      <c r="K137" s="5">
        <v>2311200</v>
      </c>
      <c r="L137" s="4">
        <v>213.55</v>
      </c>
      <c r="M137" s="4">
        <v>-4859.9999999998772</v>
      </c>
      <c r="N137" s="6">
        <v>623.36789999999996</v>
      </c>
      <c r="O137" s="6">
        <v>-5483.3678999998774</v>
      </c>
      <c r="P137" s="5">
        <v>2306340</v>
      </c>
      <c r="Q137" s="5" t="s">
        <v>93</v>
      </c>
      <c r="R137">
        <v>1</v>
      </c>
      <c r="S137">
        <v>0</v>
      </c>
      <c r="T137">
        <v>1</v>
      </c>
      <c r="U137">
        <v>0</v>
      </c>
      <c r="V137">
        <v>900</v>
      </c>
      <c r="W137">
        <v>300</v>
      </c>
      <c r="X137">
        <v>102500</v>
      </c>
      <c r="Y137">
        <v>92500</v>
      </c>
      <c r="Z137" s="7">
        <v>3000000</v>
      </c>
      <c r="AA137">
        <v>2</v>
      </c>
      <c r="AC137" t="s">
        <v>595</v>
      </c>
      <c r="AD137" t="s">
        <v>571</v>
      </c>
      <c r="AE137" s="12">
        <v>44232.517361111109</v>
      </c>
      <c r="AF137">
        <v>681.69510000000002</v>
      </c>
      <c r="AG137" s="12">
        <v>44235.395833333336</v>
      </c>
      <c r="AH137">
        <v>688.11120000000005</v>
      </c>
      <c r="AI137" s="13">
        <v>9.4000000000000004E-3</v>
      </c>
      <c r="AJ137">
        <v>18556.75</v>
      </c>
      <c r="AK137" s="13">
        <v>9.4000000000000004E-3</v>
      </c>
      <c r="AL137">
        <v>2892.2170000000001</v>
      </c>
      <c r="AM137">
        <v>1971610.25</v>
      </c>
      <c r="AN137">
        <v>-46189.26</v>
      </c>
      <c r="AO137">
        <v>49</v>
      </c>
      <c r="AP137">
        <v>378.71</v>
      </c>
      <c r="AQ137" s="13">
        <v>-2.3300000000000001E-2</v>
      </c>
      <c r="AR137" s="13">
        <v>2.9600000000000001E-2</v>
      </c>
      <c r="AS137" t="s">
        <v>572</v>
      </c>
      <c r="AU137" s="2">
        <v>44235</v>
      </c>
      <c r="AV137" t="s">
        <v>30</v>
      </c>
      <c r="AW137" s="7">
        <v>214</v>
      </c>
      <c r="AX137" s="4">
        <v>213.55</v>
      </c>
      <c r="AZ137" s="2">
        <f t="shared" ref="AZ137:AZ200" si="14">DATE(YEAR(AE137),MONTH(AE137),DAY(AE137))</f>
        <v>44232</v>
      </c>
      <c r="BA137" t="s">
        <v>80</v>
      </c>
      <c r="BB137">
        <v>681.69510000000002</v>
      </c>
      <c r="BC137">
        <v>688.11120000000005</v>
      </c>
      <c r="BE137" t="str">
        <f t="shared" si="11"/>
        <v>TATASTEEL44232</v>
      </c>
      <c r="BF137">
        <v>1</v>
      </c>
      <c r="BH137" t="str">
        <f t="shared" si="12"/>
        <v>EXIDEIND44235</v>
      </c>
      <c r="BI137">
        <v>1</v>
      </c>
      <c r="BK137" t="str">
        <f t="shared" ref="BK137:BK200" si="15">CONCATENATE(AV137,AU137)</f>
        <v>EXIDEIND44235</v>
      </c>
      <c r="BL137">
        <v>1</v>
      </c>
      <c r="BM137">
        <f t="shared" ref="BM137:BM200" si="16">IFERROR(VLOOKUP(BK137,$BE$9:$BF$1058,2,0),"ERROR")</f>
        <v>1</v>
      </c>
      <c r="BQ137" t="str">
        <f t="shared" si="13"/>
        <v>TATASTEEL44232</v>
      </c>
      <c r="BR137">
        <v>1</v>
      </c>
      <c r="BS137">
        <f t="shared" ref="BS137:BS200" si="17">IFERROR(VLOOKUP(BQ137,$BH$9:$BI$1058,2,0),"ERROR")</f>
        <v>1</v>
      </c>
    </row>
    <row r="138" spans="1:71" x14ac:dyDescent="0.45">
      <c r="A138">
        <v>4</v>
      </c>
      <c r="B138" s="2">
        <v>44235</v>
      </c>
      <c r="C138" s="2">
        <v>44236</v>
      </c>
      <c r="D138" s="3" t="s">
        <v>27</v>
      </c>
      <c r="E138" t="s">
        <v>139</v>
      </c>
      <c r="F138" t="s">
        <v>305</v>
      </c>
      <c r="G138">
        <v>1400</v>
      </c>
      <c r="H138">
        <v>2800</v>
      </c>
      <c r="I138">
        <v>2</v>
      </c>
      <c r="J138" s="7">
        <v>921.4</v>
      </c>
      <c r="K138" s="5">
        <v>2579920</v>
      </c>
      <c r="L138" s="4">
        <v>931</v>
      </c>
      <c r="M138" s="4">
        <v>26880.000000000065</v>
      </c>
      <c r="N138" s="6">
        <v>700.20720000000006</v>
      </c>
      <c r="O138" s="6">
        <v>26179.792800000065</v>
      </c>
      <c r="P138" s="5">
        <v>2606800</v>
      </c>
      <c r="Q138" s="5" t="s">
        <v>93</v>
      </c>
      <c r="R138">
        <v>1</v>
      </c>
      <c r="S138">
        <v>0</v>
      </c>
      <c r="T138">
        <v>1</v>
      </c>
      <c r="U138">
        <v>0</v>
      </c>
      <c r="V138">
        <v>900</v>
      </c>
      <c r="W138">
        <v>300</v>
      </c>
      <c r="X138">
        <v>102500</v>
      </c>
      <c r="Y138">
        <v>92500</v>
      </c>
      <c r="Z138" s="7">
        <v>3000000</v>
      </c>
      <c r="AA138">
        <v>2</v>
      </c>
      <c r="AC138" t="s">
        <v>579</v>
      </c>
      <c r="AD138" t="s">
        <v>571</v>
      </c>
      <c r="AE138" s="12">
        <v>44235.434027777781</v>
      </c>
      <c r="AF138">
        <v>627.45640000000003</v>
      </c>
      <c r="AG138" s="12">
        <v>44236.392361111109</v>
      </c>
      <c r="AH138">
        <v>625.86829999999998</v>
      </c>
      <c r="AI138" s="13">
        <v>-2.5000000000000001E-3</v>
      </c>
      <c r="AJ138">
        <v>-5038.6400000000003</v>
      </c>
      <c r="AK138" s="13">
        <v>-2.5000000000000001E-3</v>
      </c>
      <c r="AL138">
        <v>3172.75</v>
      </c>
      <c r="AM138">
        <v>1990762.25</v>
      </c>
      <c r="AN138">
        <v>-51227.9</v>
      </c>
      <c r="AO138">
        <v>72</v>
      </c>
      <c r="AP138">
        <v>-69.98</v>
      </c>
      <c r="AQ138" s="13">
        <v>-5.4999999999999997E-3</v>
      </c>
      <c r="AR138" s="13">
        <v>1.12E-2</v>
      </c>
      <c r="AS138" t="s">
        <v>572</v>
      </c>
      <c r="AU138" s="2">
        <v>44235</v>
      </c>
      <c r="AV138" t="s">
        <v>139</v>
      </c>
      <c r="AW138" s="7">
        <v>921.4</v>
      </c>
      <c r="AX138" s="4">
        <v>931</v>
      </c>
      <c r="AZ138" s="2">
        <f t="shared" si="14"/>
        <v>44235</v>
      </c>
      <c r="BA138" t="s">
        <v>63</v>
      </c>
      <c r="BB138">
        <v>627.45640000000003</v>
      </c>
      <c r="BC138">
        <v>625.86829999999998</v>
      </c>
      <c r="BE138" t="str">
        <f t="shared" ref="BE138:BE201" si="18">CONCATENATE(BA138,AZ138)</f>
        <v>ADANIENT44235</v>
      </c>
      <c r="BF138">
        <v>1</v>
      </c>
      <c r="BH138" t="str">
        <f t="shared" ref="BH138:BH201" si="19">CONCATENATE(AV138,AU138)</f>
        <v>M_M44235</v>
      </c>
      <c r="BI138">
        <v>1</v>
      </c>
      <c r="BK138" t="str">
        <f t="shared" si="15"/>
        <v>M_M44235</v>
      </c>
      <c r="BL138">
        <v>1</v>
      </c>
      <c r="BM138">
        <f t="shared" si="16"/>
        <v>1</v>
      </c>
      <c r="BQ138" t="str">
        <f t="shared" ref="BQ138:BQ201" si="20">CONCATENATE(BA138,AZ138)</f>
        <v>ADANIENT44235</v>
      </c>
      <c r="BR138">
        <v>1</v>
      </c>
      <c r="BS138">
        <f t="shared" si="17"/>
        <v>1</v>
      </c>
    </row>
    <row r="139" spans="1:71" x14ac:dyDescent="0.45">
      <c r="A139">
        <v>5</v>
      </c>
      <c r="B139" s="2">
        <v>44235</v>
      </c>
      <c r="C139" s="2">
        <v>44236</v>
      </c>
      <c r="D139" s="3" t="s">
        <v>27</v>
      </c>
      <c r="E139" t="s">
        <v>67</v>
      </c>
      <c r="F139" t="s">
        <v>242</v>
      </c>
      <c r="G139">
        <v>550</v>
      </c>
      <c r="H139">
        <v>1100</v>
      </c>
      <c r="I139">
        <v>2</v>
      </c>
      <c r="J139" s="7">
        <v>1621.95</v>
      </c>
      <c r="K139" s="5">
        <v>1784145</v>
      </c>
      <c r="L139" s="4">
        <v>1561.55</v>
      </c>
      <c r="M139" s="4">
        <v>-66440.000000000102</v>
      </c>
      <c r="N139" s="6">
        <v>472.74975000000001</v>
      </c>
      <c r="O139" s="6">
        <v>-66912.749750000105</v>
      </c>
      <c r="P139" s="5">
        <v>1717705</v>
      </c>
      <c r="Q139" s="5" t="s">
        <v>93</v>
      </c>
      <c r="R139">
        <v>2</v>
      </c>
      <c r="S139">
        <v>1</v>
      </c>
      <c r="T139">
        <v>1</v>
      </c>
      <c r="U139">
        <v>0</v>
      </c>
      <c r="V139">
        <v>900</v>
      </c>
      <c r="W139">
        <v>300</v>
      </c>
      <c r="X139">
        <v>103000</v>
      </c>
      <c r="Y139">
        <v>92500</v>
      </c>
      <c r="Z139" s="7">
        <v>3000000</v>
      </c>
      <c r="AA139">
        <v>2</v>
      </c>
      <c r="AC139" t="s">
        <v>587</v>
      </c>
      <c r="AD139" t="s">
        <v>571</v>
      </c>
      <c r="AE139" s="12">
        <v>44235.434027777781</v>
      </c>
      <c r="AF139">
        <v>501.93770000000001</v>
      </c>
      <c r="AG139" s="12">
        <v>44236.392361111109</v>
      </c>
      <c r="AH139">
        <v>502.93950000000001</v>
      </c>
      <c r="AI139" s="13">
        <v>2E-3</v>
      </c>
      <c r="AJ139">
        <v>3973.29</v>
      </c>
      <c r="AK139" s="13">
        <v>2E-3</v>
      </c>
      <c r="AL139">
        <v>3966.154</v>
      </c>
      <c r="AM139">
        <v>1990762.13</v>
      </c>
      <c r="AN139">
        <v>-47254.61</v>
      </c>
      <c r="AO139">
        <v>72</v>
      </c>
      <c r="AP139">
        <v>55.18</v>
      </c>
      <c r="AQ139" s="13">
        <v>-4.7999999999999996E-3</v>
      </c>
      <c r="AR139" s="13">
        <v>3.1600000000000003E-2</v>
      </c>
      <c r="AS139" t="s">
        <v>572</v>
      </c>
      <c r="AU139" s="2">
        <v>44235</v>
      </c>
      <c r="AV139" t="s">
        <v>67</v>
      </c>
      <c r="AW139" s="7">
        <v>1621.95</v>
      </c>
      <c r="AX139" s="4">
        <v>1561.55</v>
      </c>
      <c r="AZ139" s="2">
        <f t="shared" si="14"/>
        <v>44235</v>
      </c>
      <c r="BA139" t="s">
        <v>127</v>
      </c>
      <c r="BB139">
        <v>501.93770000000001</v>
      </c>
      <c r="BC139">
        <v>502.93950000000001</v>
      </c>
      <c r="BE139" t="str">
        <f t="shared" si="18"/>
        <v>CONCOR44235</v>
      </c>
      <c r="BF139">
        <v>1</v>
      </c>
      <c r="BH139" t="str">
        <f t="shared" si="19"/>
        <v>PEL44235</v>
      </c>
      <c r="BI139">
        <v>1</v>
      </c>
      <c r="BK139" t="str">
        <f t="shared" si="15"/>
        <v>PEL44235</v>
      </c>
      <c r="BL139">
        <v>1</v>
      </c>
      <c r="BM139">
        <f t="shared" si="16"/>
        <v>1</v>
      </c>
      <c r="BQ139" t="str">
        <f t="shared" si="20"/>
        <v>CONCOR44235</v>
      </c>
      <c r="BR139">
        <v>1</v>
      </c>
      <c r="BS139">
        <f t="shared" si="17"/>
        <v>1</v>
      </c>
    </row>
    <row r="140" spans="1:71" x14ac:dyDescent="0.45">
      <c r="A140">
        <v>1</v>
      </c>
      <c r="B140" s="2">
        <v>44236</v>
      </c>
      <c r="C140" s="2">
        <v>44237</v>
      </c>
      <c r="D140" s="3" t="s">
        <v>27</v>
      </c>
      <c r="E140" t="s">
        <v>31</v>
      </c>
      <c r="F140" t="s">
        <v>312</v>
      </c>
      <c r="G140">
        <v>300</v>
      </c>
      <c r="H140">
        <v>900</v>
      </c>
      <c r="I140">
        <v>3</v>
      </c>
      <c r="J140" s="7">
        <v>2516.78333333</v>
      </c>
      <c r="K140" s="5">
        <v>2265104.9999970002</v>
      </c>
      <c r="L140" s="4">
        <v>2524.4</v>
      </c>
      <c r="M140" s="4">
        <v>6855.0000030000774</v>
      </c>
      <c r="N140" s="6">
        <v>612.50377499959507</v>
      </c>
      <c r="O140" s="6">
        <v>6242.496228000482</v>
      </c>
      <c r="P140" s="5">
        <v>2271960</v>
      </c>
      <c r="Q140" s="5" t="s">
        <v>93</v>
      </c>
      <c r="R140">
        <v>2</v>
      </c>
      <c r="S140">
        <v>1</v>
      </c>
      <c r="T140">
        <v>1</v>
      </c>
      <c r="U140">
        <v>0</v>
      </c>
      <c r="V140">
        <v>900</v>
      </c>
      <c r="W140">
        <v>300</v>
      </c>
      <c r="X140">
        <v>123000</v>
      </c>
      <c r="Y140">
        <v>92500</v>
      </c>
      <c r="Z140" s="7">
        <v>3000000</v>
      </c>
      <c r="AA140">
        <v>2</v>
      </c>
      <c r="AC140" t="s">
        <v>652</v>
      </c>
      <c r="AD140" t="s">
        <v>571</v>
      </c>
      <c r="AE140" s="12">
        <v>44235.434027777781</v>
      </c>
      <c r="AF140">
        <v>214.13759999999999</v>
      </c>
      <c r="AG140" s="12">
        <v>44236.392361111109</v>
      </c>
      <c r="AH140">
        <v>213.4365</v>
      </c>
      <c r="AI140" s="13">
        <v>-3.3E-3</v>
      </c>
      <c r="AJ140">
        <v>-6517.88</v>
      </c>
      <c r="AK140" s="13">
        <v>-3.3E-3</v>
      </c>
      <c r="AL140">
        <v>9296.6489999999994</v>
      </c>
      <c r="AM140">
        <v>1990762.13</v>
      </c>
      <c r="AN140">
        <v>-53772.49</v>
      </c>
      <c r="AO140">
        <v>72</v>
      </c>
      <c r="AP140">
        <v>-90.53</v>
      </c>
      <c r="AQ140" s="13">
        <v>-6.0000000000000001E-3</v>
      </c>
      <c r="AR140" s="13">
        <v>2.2700000000000001E-2</v>
      </c>
      <c r="AS140" t="s">
        <v>572</v>
      </c>
      <c r="AU140" s="2">
        <v>44236</v>
      </c>
      <c r="AV140" t="s">
        <v>31</v>
      </c>
      <c r="AW140" s="7">
        <v>2516.78333333</v>
      </c>
      <c r="AX140" s="4">
        <v>2524.4</v>
      </c>
      <c r="AZ140" s="2">
        <f t="shared" si="14"/>
        <v>44235</v>
      </c>
      <c r="BA140" t="s">
        <v>30</v>
      </c>
      <c r="BB140">
        <v>214.13759999999999</v>
      </c>
      <c r="BC140">
        <v>213.4365</v>
      </c>
      <c r="BE140" t="str">
        <f t="shared" si="18"/>
        <v>EXIDEIND44235</v>
      </c>
      <c r="BF140">
        <v>1</v>
      </c>
      <c r="BH140" t="str">
        <f t="shared" si="19"/>
        <v>ASIANPAINT44236</v>
      </c>
      <c r="BI140">
        <v>1</v>
      </c>
      <c r="BK140" t="str">
        <f t="shared" si="15"/>
        <v>ASIANPAINT44236</v>
      </c>
      <c r="BL140">
        <v>1</v>
      </c>
      <c r="BM140">
        <f t="shared" si="16"/>
        <v>1</v>
      </c>
      <c r="BQ140" t="str">
        <f t="shared" si="20"/>
        <v>EXIDEIND44235</v>
      </c>
      <c r="BR140">
        <v>1</v>
      </c>
      <c r="BS140">
        <f t="shared" si="17"/>
        <v>1</v>
      </c>
    </row>
    <row r="141" spans="1:71" x14ac:dyDescent="0.45">
      <c r="A141">
        <v>2</v>
      </c>
      <c r="B141" s="2">
        <v>44236</v>
      </c>
      <c r="C141" s="2">
        <v>44237</v>
      </c>
      <c r="D141" s="3" t="s">
        <v>27</v>
      </c>
      <c r="E141" t="s">
        <v>56</v>
      </c>
      <c r="F141" t="s">
        <v>212</v>
      </c>
      <c r="G141">
        <v>70000</v>
      </c>
      <c r="H141">
        <v>140000</v>
      </c>
      <c r="I141">
        <v>2</v>
      </c>
      <c r="J141" s="7">
        <v>12.3</v>
      </c>
      <c r="K141" s="5">
        <v>1722000</v>
      </c>
      <c r="L141" s="4">
        <v>12</v>
      </c>
      <c r="M141" s="4">
        <v>-42000.000000000102</v>
      </c>
      <c r="N141" s="6">
        <v>459.27</v>
      </c>
      <c r="O141" s="6">
        <v>-42459.270000000099</v>
      </c>
      <c r="P141" s="5">
        <v>1680000</v>
      </c>
      <c r="Q141" s="5" t="s">
        <v>93</v>
      </c>
      <c r="R141">
        <v>2</v>
      </c>
      <c r="S141">
        <v>1</v>
      </c>
      <c r="T141">
        <v>1</v>
      </c>
      <c r="U141">
        <v>0</v>
      </c>
      <c r="V141">
        <v>900</v>
      </c>
      <c r="W141">
        <v>300</v>
      </c>
      <c r="X141">
        <v>123000</v>
      </c>
      <c r="Y141">
        <v>92500</v>
      </c>
      <c r="Z141" s="7">
        <v>3000000</v>
      </c>
      <c r="AA141">
        <v>2</v>
      </c>
      <c r="AC141" t="s">
        <v>612</v>
      </c>
      <c r="AD141" t="s">
        <v>571</v>
      </c>
      <c r="AE141" s="12">
        <v>44235.4375</v>
      </c>
      <c r="AF141">
        <v>921.57979999999998</v>
      </c>
      <c r="AG141" s="12">
        <v>44236.392361111109</v>
      </c>
      <c r="AH141">
        <v>930.13459999999998</v>
      </c>
      <c r="AI141" s="13">
        <v>9.2999999999999992E-3</v>
      </c>
      <c r="AJ141">
        <v>18469.82</v>
      </c>
      <c r="AK141" s="13">
        <v>9.2999999999999992E-3</v>
      </c>
      <c r="AL141">
        <v>2159.0010000000002</v>
      </c>
      <c r="AM141">
        <v>1989691.88</v>
      </c>
      <c r="AN141">
        <v>-35302.67</v>
      </c>
      <c r="AO141">
        <v>71</v>
      </c>
      <c r="AP141">
        <v>260.14</v>
      </c>
      <c r="AQ141" s="13">
        <v>-6.3E-3</v>
      </c>
      <c r="AR141" s="13">
        <v>1.5900000000000001E-2</v>
      </c>
      <c r="AS141" t="s">
        <v>572</v>
      </c>
      <c r="AU141" s="2">
        <v>44236</v>
      </c>
      <c r="AV141" t="s">
        <v>56</v>
      </c>
      <c r="AW141" s="7">
        <v>12.3</v>
      </c>
      <c r="AX141" s="4">
        <v>12</v>
      </c>
      <c r="AZ141" s="2">
        <f t="shared" si="14"/>
        <v>44235</v>
      </c>
      <c r="BA141" t="s">
        <v>139</v>
      </c>
      <c r="BB141">
        <v>921.57979999999998</v>
      </c>
      <c r="BC141">
        <v>930.13459999999998</v>
      </c>
      <c r="BE141" t="str">
        <f t="shared" si="18"/>
        <v>M_M44235</v>
      </c>
      <c r="BF141">
        <v>1</v>
      </c>
      <c r="BH141" t="str">
        <f t="shared" si="19"/>
        <v>IDEA44236</v>
      </c>
      <c r="BI141">
        <v>1</v>
      </c>
      <c r="BK141" t="str">
        <f t="shared" si="15"/>
        <v>IDEA44236</v>
      </c>
      <c r="BL141">
        <v>1</v>
      </c>
      <c r="BM141">
        <f t="shared" si="16"/>
        <v>1</v>
      </c>
      <c r="BQ141" t="str">
        <f t="shared" si="20"/>
        <v>M_M44235</v>
      </c>
      <c r="BR141">
        <v>1</v>
      </c>
      <c r="BS141">
        <f t="shared" si="17"/>
        <v>1</v>
      </c>
    </row>
    <row r="142" spans="1:71" x14ac:dyDescent="0.45">
      <c r="A142">
        <v>3</v>
      </c>
      <c r="B142" s="2">
        <v>44236</v>
      </c>
      <c r="C142" s="2">
        <v>44237</v>
      </c>
      <c r="D142" s="3" t="s">
        <v>27</v>
      </c>
      <c r="E142" t="s">
        <v>156</v>
      </c>
      <c r="F142" t="s">
        <v>335</v>
      </c>
      <c r="G142">
        <v>2800</v>
      </c>
      <c r="H142">
        <v>8400</v>
      </c>
      <c r="I142">
        <v>3</v>
      </c>
      <c r="J142" s="7">
        <v>254.8</v>
      </c>
      <c r="K142" s="5">
        <v>2140320</v>
      </c>
      <c r="L142" s="4">
        <v>248.3</v>
      </c>
      <c r="M142" s="4">
        <v>-54600</v>
      </c>
      <c r="N142" s="6">
        <v>570.5154</v>
      </c>
      <c r="O142" s="6">
        <v>-55170.515399999997</v>
      </c>
      <c r="P142" s="5">
        <v>2085720</v>
      </c>
      <c r="Q142" s="5" t="s">
        <v>93</v>
      </c>
      <c r="R142">
        <v>1</v>
      </c>
      <c r="S142">
        <v>0</v>
      </c>
      <c r="T142">
        <v>2</v>
      </c>
      <c r="U142">
        <v>0</v>
      </c>
      <c r="V142">
        <v>900</v>
      </c>
      <c r="W142">
        <v>300</v>
      </c>
      <c r="X142">
        <v>122500</v>
      </c>
      <c r="Y142">
        <v>92500</v>
      </c>
      <c r="Z142" s="7">
        <v>3000000</v>
      </c>
      <c r="AA142">
        <v>2</v>
      </c>
      <c r="AC142" t="s">
        <v>597</v>
      </c>
      <c r="AD142" t="s">
        <v>571</v>
      </c>
      <c r="AE142" s="12">
        <v>44235.4375</v>
      </c>
      <c r="AF142">
        <v>1622.796</v>
      </c>
      <c r="AG142" s="12">
        <v>44236.392361111109</v>
      </c>
      <c r="AH142">
        <v>1560.7429999999999</v>
      </c>
      <c r="AI142" s="13">
        <v>-3.8199999999999998E-2</v>
      </c>
      <c r="AJ142">
        <v>-76082.48</v>
      </c>
      <c r="AK142" s="13">
        <v>-3.8199999999999998E-2</v>
      </c>
      <c r="AL142">
        <v>1226.0889999999999</v>
      </c>
      <c r="AM142">
        <v>1989691.88</v>
      </c>
      <c r="AN142">
        <v>-111385.15</v>
      </c>
      <c r="AO142">
        <v>71</v>
      </c>
      <c r="AP142">
        <v>-1071.58</v>
      </c>
      <c r="AQ142" s="13">
        <v>-3.9899999999999998E-2</v>
      </c>
      <c r="AR142" s="13">
        <v>0</v>
      </c>
      <c r="AS142" t="s">
        <v>572</v>
      </c>
      <c r="AU142" s="2">
        <v>44236</v>
      </c>
      <c r="AV142" t="s">
        <v>156</v>
      </c>
      <c r="AW142" s="7">
        <v>254.8</v>
      </c>
      <c r="AX142" s="4">
        <v>248.3</v>
      </c>
      <c r="AZ142" s="2">
        <f t="shared" si="14"/>
        <v>44235</v>
      </c>
      <c r="BA142" t="s">
        <v>67</v>
      </c>
      <c r="BB142">
        <v>1622.796</v>
      </c>
      <c r="BC142">
        <v>1560.7429999999999</v>
      </c>
      <c r="BE142" t="str">
        <f t="shared" si="18"/>
        <v>PEL44235</v>
      </c>
      <c r="BF142">
        <v>1</v>
      </c>
      <c r="BH142" t="str">
        <f t="shared" si="19"/>
        <v>INDUSTOWER44236</v>
      </c>
      <c r="BI142">
        <v>1</v>
      </c>
      <c r="BK142" t="str">
        <f t="shared" si="15"/>
        <v>INDUSTOWER44236</v>
      </c>
      <c r="BL142">
        <v>1</v>
      </c>
      <c r="BM142">
        <f t="shared" si="16"/>
        <v>1</v>
      </c>
      <c r="BQ142" t="str">
        <f t="shared" si="20"/>
        <v>PEL44235</v>
      </c>
      <c r="BR142">
        <v>1</v>
      </c>
      <c r="BS142">
        <f t="shared" si="17"/>
        <v>1</v>
      </c>
    </row>
    <row r="143" spans="1:71" x14ac:dyDescent="0.45">
      <c r="A143">
        <v>4</v>
      </c>
      <c r="B143" s="2">
        <v>44236</v>
      </c>
      <c r="C143" s="2">
        <v>44237</v>
      </c>
      <c r="D143" s="3" t="s">
        <v>27</v>
      </c>
      <c r="E143" t="s">
        <v>129</v>
      </c>
      <c r="F143" t="s">
        <v>293</v>
      </c>
      <c r="G143">
        <v>7700</v>
      </c>
      <c r="H143">
        <v>23100</v>
      </c>
      <c r="I143">
        <v>3</v>
      </c>
      <c r="J143" s="7">
        <v>101.1</v>
      </c>
      <c r="K143" s="5">
        <v>2335410</v>
      </c>
      <c r="L143" s="4">
        <v>99.4</v>
      </c>
      <c r="M143" s="4">
        <v>-39269.999999999738</v>
      </c>
      <c r="N143" s="6">
        <v>625.25924999999995</v>
      </c>
      <c r="O143" s="6">
        <v>-39895.259249999741</v>
      </c>
      <c r="P143" s="5">
        <v>2296140</v>
      </c>
      <c r="Q143" s="5" t="s">
        <v>93</v>
      </c>
      <c r="R143">
        <v>2</v>
      </c>
      <c r="S143">
        <v>1</v>
      </c>
      <c r="T143">
        <v>1</v>
      </c>
      <c r="U143">
        <v>0</v>
      </c>
      <c r="V143">
        <v>900</v>
      </c>
      <c r="W143">
        <v>300</v>
      </c>
      <c r="X143">
        <v>123000</v>
      </c>
      <c r="Y143">
        <v>92500</v>
      </c>
      <c r="Z143" s="7">
        <v>3000000</v>
      </c>
      <c r="AA143">
        <v>2</v>
      </c>
      <c r="AC143" t="s">
        <v>653</v>
      </c>
      <c r="AD143" t="s">
        <v>571</v>
      </c>
      <c r="AE143" s="12">
        <v>44236.517361111109</v>
      </c>
      <c r="AF143">
        <v>2517.0390000000002</v>
      </c>
      <c r="AG143" s="12">
        <v>44237.392361111109</v>
      </c>
      <c r="AH143">
        <v>2522.462</v>
      </c>
      <c r="AI143" s="13">
        <v>2.2000000000000001E-3</v>
      </c>
      <c r="AJ143">
        <v>4261.04</v>
      </c>
      <c r="AK143" s="13">
        <v>2.2000000000000001E-3</v>
      </c>
      <c r="AL143">
        <v>785.73389999999995</v>
      </c>
      <c r="AM143">
        <v>1977723</v>
      </c>
      <c r="AN143">
        <v>-107124.12</v>
      </c>
      <c r="AO143">
        <v>49</v>
      </c>
      <c r="AP143">
        <v>86.96</v>
      </c>
      <c r="AQ143" s="13">
        <v>-6.8999999999999999E-3</v>
      </c>
      <c r="AR143" s="13">
        <v>1.66E-2</v>
      </c>
      <c r="AS143" t="s">
        <v>572</v>
      </c>
      <c r="AU143" s="2">
        <v>44236</v>
      </c>
      <c r="AV143" t="s">
        <v>129</v>
      </c>
      <c r="AW143" s="7">
        <v>101.1</v>
      </c>
      <c r="AX143" s="4">
        <v>99.4</v>
      </c>
      <c r="AZ143" s="2">
        <f t="shared" si="14"/>
        <v>44236</v>
      </c>
      <c r="BA143" t="s">
        <v>31</v>
      </c>
      <c r="BB143">
        <v>2517.0390000000002</v>
      </c>
      <c r="BC143">
        <v>2522.462</v>
      </c>
      <c r="BE143" t="str">
        <f t="shared" si="18"/>
        <v>ASIANPAINT44236</v>
      </c>
      <c r="BF143">
        <v>1</v>
      </c>
      <c r="BH143" t="str">
        <f t="shared" si="19"/>
        <v>ONGC44236</v>
      </c>
      <c r="BI143">
        <v>1</v>
      </c>
      <c r="BK143" t="str">
        <f t="shared" si="15"/>
        <v>ONGC44236</v>
      </c>
      <c r="BL143">
        <v>1</v>
      </c>
      <c r="BM143">
        <f t="shared" si="16"/>
        <v>1</v>
      </c>
      <c r="BQ143" t="str">
        <f t="shared" si="20"/>
        <v>ASIANPAINT44236</v>
      </c>
      <c r="BR143">
        <v>1</v>
      </c>
      <c r="BS143">
        <f t="shared" si="17"/>
        <v>1</v>
      </c>
    </row>
    <row r="144" spans="1:71" x14ac:dyDescent="0.45">
      <c r="A144">
        <v>5</v>
      </c>
      <c r="B144" s="2">
        <v>44236</v>
      </c>
      <c r="C144" s="2">
        <v>44237</v>
      </c>
      <c r="D144" s="3" t="s">
        <v>27</v>
      </c>
      <c r="E144" t="s">
        <v>118</v>
      </c>
      <c r="F144" t="s">
        <v>274</v>
      </c>
      <c r="G144">
        <v>500</v>
      </c>
      <c r="H144">
        <v>1000</v>
      </c>
      <c r="I144">
        <v>2</v>
      </c>
      <c r="J144" s="7">
        <v>1798.1</v>
      </c>
      <c r="K144" s="5">
        <v>1798100</v>
      </c>
      <c r="L144" s="4">
        <v>1776.1</v>
      </c>
      <c r="M144" s="4">
        <v>-22000</v>
      </c>
      <c r="N144" s="6">
        <v>482.517</v>
      </c>
      <c r="O144" s="6">
        <v>-22482.517</v>
      </c>
      <c r="P144" s="5">
        <v>1776100</v>
      </c>
      <c r="Q144" s="5" t="s">
        <v>93</v>
      </c>
      <c r="R144">
        <v>1</v>
      </c>
      <c r="S144">
        <v>0</v>
      </c>
      <c r="T144">
        <v>1</v>
      </c>
      <c r="U144">
        <v>0</v>
      </c>
      <c r="V144">
        <v>900</v>
      </c>
      <c r="W144">
        <v>300</v>
      </c>
      <c r="X144">
        <v>122500</v>
      </c>
      <c r="Y144">
        <v>92500</v>
      </c>
      <c r="Z144" s="7">
        <v>3000000</v>
      </c>
      <c r="AA144">
        <v>2</v>
      </c>
      <c r="AC144" t="s">
        <v>730</v>
      </c>
      <c r="AD144" t="s">
        <v>571</v>
      </c>
      <c r="AE144" s="12">
        <v>44236.517361111109</v>
      </c>
      <c r="AF144">
        <v>28176.83</v>
      </c>
      <c r="AG144" s="12">
        <v>44237.392361111109</v>
      </c>
      <c r="AH144">
        <v>28418.62</v>
      </c>
      <c r="AI144" s="13">
        <v>8.6E-3</v>
      </c>
      <c r="AJ144">
        <v>16971.169999999998</v>
      </c>
      <c r="AK144" s="13">
        <v>8.6E-3</v>
      </c>
      <c r="AL144">
        <v>70.189689999999999</v>
      </c>
      <c r="AM144">
        <v>1977723</v>
      </c>
      <c r="AN144">
        <v>-90152.95</v>
      </c>
      <c r="AO144">
        <v>49</v>
      </c>
      <c r="AP144">
        <v>346.35</v>
      </c>
      <c r="AQ144" s="13">
        <v>-5.0000000000000001E-3</v>
      </c>
      <c r="AR144" s="13">
        <v>1.4200000000000001E-2</v>
      </c>
      <c r="AS144" t="s">
        <v>572</v>
      </c>
      <c r="AU144" s="2">
        <v>44236</v>
      </c>
      <c r="AV144" t="s">
        <v>118</v>
      </c>
      <c r="AW144" s="7">
        <v>1798.1</v>
      </c>
      <c r="AX144" s="4">
        <v>1776.1</v>
      </c>
      <c r="AZ144" s="2">
        <f t="shared" si="14"/>
        <v>44236</v>
      </c>
      <c r="BA144" t="s">
        <v>110</v>
      </c>
      <c r="BB144">
        <v>28176.83</v>
      </c>
      <c r="BC144">
        <v>28418.62</v>
      </c>
      <c r="BE144" t="str">
        <f t="shared" si="18"/>
        <v>SHREECEM44236</v>
      </c>
      <c r="BF144">
        <v>1</v>
      </c>
      <c r="BH144" t="str">
        <f t="shared" si="19"/>
        <v>PIDILITIND44236</v>
      </c>
      <c r="BI144">
        <v>1</v>
      </c>
      <c r="BK144" t="str">
        <f t="shared" si="15"/>
        <v>PIDILITIND44236</v>
      </c>
      <c r="BL144">
        <v>1</v>
      </c>
      <c r="BM144">
        <f t="shared" si="16"/>
        <v>1</v>
      </c>
      <c r="BQ144" t="str">
        <f t="shared" si="20"/>
        <v>SHREECEM44236</v>
      </c>
      <c r="BR144">
        <v>1</v>
      </c>
      <c r="BS144">
        <f t="shared" si="17"/>
        <v>1</v>
      </c>
    </row>
    <row r="145" spans="1:71" x14ac:dyDescent="0.45">
      <c r="A145">
        <v>6</v>
      </c>
      <c r="B145" s="2">
        <v>44236</v>
      </c>
      <c r="C145" s="2">
        <v>44237</v>
      </c>
      <c r="D145" s="3" t="s">
        <v>27</v>
      </c>
      <c r="E145" t="s">
        <v>100</v>
      </c>
      <c r="F145" t="s">
        <v>230</v>
      </c>
      <c r="G145">
        <v>16000</v>
      </c>
      <c r="H145">
        <v>48000</v>
      </c>
      <c r="I145">
        <v>3</v>
      </c>
      <c r="J145" s="7">
        <v>40.700000000000003</v>
      </c>
      <c r="K145" s="5">
        <v>1953600.0000000002</v>
      </c>
      <c r="L145" s="4">
        <v>39.1</v>
      </c>
      <c r="M145" s="4">
        <v>-76800.000000000073</v>
      </c>
      <c r="N145" s="6">
        <v>517.10400000000004</v>
      </c>
      <c r="O145" s="6">
        <v>-77317.104000000079</v>
      </c>
      <c r="P145" s="5">
        <v>1876800</v>
      </c>
      <c r="Q145" s="5" t="s">
        <v>93</v>
      </c>
      <c r="R145">
        <v>2</v>
      </c>
      <c r="S145">
        <v>1</v>
      </c>
      <c r="T145">
        <v>1</v>
      </c>
      <c r="U145">
        <v>0</v>
      </c>
      <c r="V145">
        <v>900</v>
      </c>
      <c r="W145">
        <v>300</v>
      </c>
      <c r="X145">
        <v>123000</v>
      </c>
      <c r="Y145">
        <v>92500</v>
      </c>
      <c r="Z145" s="7">
        <v>3000000</v>
      </c>
      <c r="AA145">
        <v>2</v>
      </c>
      <c r="AC145" t="s">
        <v>647</v>
      </c>
      <c r="AD145" t="s">
        <v>571</v>
      </c>
      <c r="AE145" s="12">
        <v>44236.520833333336</v>
      </c>
      <c r="AF145">
        <v>101.15049999999999</v>
      </c>
      <c r="AG145" s="12">
        <v>44237.392361111109</v>
      </c>
      <c r="AH145">
        <v>99.336280000000002</v>
      </c>
      <c r="AI145" s="13">
        <v>-1.7899999999999999E-2</v>
      </c>
      <c r="AJ145">
        <v>-35459.75</v>
      </c>
      <c r="AK145" s="13">
        <v>-1.7899999999999999E-2</v>
      </c>
      <c r="AL145">
        <v>19545.669999999998</v>
      </c>
      <c r="AM145">
        <v>1977055.13</v>
      </c>
      <c r="AN145">
        <v>-125612.7</v>
      </c>
      <c r="AO145">
        <v>48</v>
      </c>
      <c r="AP145">
        <v>-738.74</v>
      </c>
      <c r="AQ145" s="13">
        <v>-2.4199999999999999E-2</v>
      </c>
      <c r="AR145" s="13">
        <v>3.0000000000000001E-3</v>
      </c>
      <c r="AS145" t="s">
        <v>572</v>
      </c>
      <c r="AU145" s="2">
        <v>44236</v>
      </c>
      <c r="AV145" t="s">
        <v>100</v>
      </c>
      <c r="AW145" s="7">
        <v>40.700000000000003</v>
      </c>
      <c r="AX145" s="4">
        <v>39.1</v>
      </c>
      <c r="AZ145" s="2">
        <f t="shared" si="14"/>
        <v>44236</v>
      </c>
      <c r="BA145" t="s">
        <v>129</v>
      </c>
      <c r="BB145">
        <v>101.15049999999999</v>
      </c>
      <c r="BC145">
        <v>99.336280000000002</v>
      </c>
      <c r="BE145" t="str">
        <f t="shared" si="18"/>
        <v>ONGC44236</v>
      </c>
      <c r="BF145">
        <v>1</v>
      </c>
      <c r="BH145" t="str">
        <f t="shared" si="19"/>
        <v>PNB44236</v>
      </c>
      <c r="BI145">
        <v>1</v>
      </c>
      <c r="BK145" t="str">
        <f t="shared" si="15"/>
        <v>PNB44236</v>
      </c>
      <c r="BL145">
        <v>1</v>
      </c>
      <c r="BM145">
        <f t="shared" si="16"/>
        <v>1</v>
      </c>
      <c r="BQ145" t="str">
        <f t="shared" si="20"/>
        <v>ONGC44236</v>
      </c>
      <c r="BR145">
        <v>1</v>
      </c>
      <c r="BS145">
        <f t="shared" si="17"/>
        <v>1</v>
      </c>
    </row>
    <row r="146" spans="1:71" x14ac:dyDescent="0.45">
      <c r="A146">
        <v>7</v>
      </c>
      <c r="B146" s="2">
        <v>44236</v>
      </c>
      <c r="C146" s="2">
        <v>44237</v>
      </c>
      <c r="D146" s="3" t="s">
        <v>27</v>
      </c>
      <c r="E146" t="s">
        <v>110</v>
      </c>
      <c r="F146" t="s">
        <v>233</v>
      </c>
      <c r="G146">
        <v>50</v>
      </c>
      <c r="H146">
        <v>50</v>
      </c>
      <c r="I146">
        <v>1</v>
      </c>
      <c r="J146" s="7">
        <v>28162.65</v>
      </c>
      <c r="K146" s="5">
        <v>1408132.5</v>
      </c>
      <c r="L146" s="4">
        <v>28439.45</v>
      </c>
      <c r="M146" s="4">
        <v>13839.999999999964</v>
      </c>
      <c r="N146" s="6">
        <v>382.06417499999998</v>
      </c>
      <c r="O146" s="6">
        <v>13457.935824999964</v>
      </c>
      <c r="P146" s="5">
        <v>1421972.5</v>
      </c>
      <c r="Q146" s="5" t="s">
        <v>93</v>
      </c>
      <c r="R146">
        <v>1</v>
      </c>
      <c r="S146">
        <v>0</v>
      </c>
      <c r="T146">
        <v>1</v>
      </c>
      <c r="U146">
        <v>0</v>
      </c>
      <c r="V146">
        <v>900</v>
      </c>
      <c r="W146">
        <v>300</v>
      </c>
      <c r="X146">
        <v>122500</v>
      </c>
      <c r="Y146">
        <v>92500</v>
      </c>
      <c r="Z146" s="7">
        <v>3000000</v>
      </c>
      <c r="AA146">
        <v>2</v>
      </c>
      <c r="AC146" t="s">
        <v>712</v>
      </c>
      <c r="AD146" t="s">
        <v>571</v>
      </c>
      <c r="AE146" s="12">
        <v>44236.520833333336</v>
      </c>
      <c r="AF146">
        <v>1799.549</v>
      </c>
      <c r="AG146" s="12">
        <v>44237.392361111109</v>
      </c>
      <c r="AH146">
        <v>1775.1469999999999</v>
      </c>
      <c r="AI146" s="13">
        <v>-1.3599999999999999E-2</v>
      </c>
      <c r="AJ146">
        <v>-26808.99</v>
      </c>
      <c r="AK146" s="13">
        <v>-1.3599999999999999E-2</v>
      </c>
      <c r="AL146">
        <v>1098.6389999999999</v>
      </c>
      <c r="AM146">
        <v>1977055.13</v>
      </c>
      <c r="AN146">
        <v>-152421.69</v>
      </c>
      <c r="AO146">
        <v>48</v>
      </c>
      <c r="AP146">
        <v>-558.52</v>
      </c>
      <c r="AQ146" s="13">
        <v>-1.9300000000000001E-2</v>
      </c>
      <c r="AR146" s="13">
        <v>2.0000000000000001E-4</v>
      </c>
      <c r="AS146" t="s">
        <v>572</v>
      </c>
      <c r="AU146" s="2">
        <v>44236</v>
      </c>
      <c r="AV146" t="s">
        <v>110</v>
      </c>
      <c r="AW146" s="7">
        <v>28162.65</v>
      </c>
      <c r="AX146" s="4">
        <v>28439.45</v>
      </c>
      <c r="AZ146" s="2">
        <f t="shared" si="14"/>
        <v>44236</v>
      </c>
      <c r="BA146" t="s">
        <v>118</v>
      </c>
      <c r="BB146">
        <v>1799.549</v>
      </c>
      <c r="BC146">
        <v>1775.1469999999999</v>
      </c>
      <c r="BE146" t="str">
        <f t="shared" si="18"/>
        <v>PIDILITIND44236</v>
      </c>
      <c r="BF146">
        <v>1</v>
      </c>
      <c r="BH146" t="str">
        <f t="shared" si="19"/>
        <v>SHREECEM44236</v>
      </c>
      <c r="BI146">
        <v>1</v>
      </c>
      <c r="BK146" t="str">
        <f t="shared" si="15"/>
        <v>SHREECEM44236</v>
      </c>
      <c r="BL146">
        <v>1</v>
      </c>
      <c r="BM146">
        <f t="shared" si="16"/>
        <v>1</v>
      </c>
      <c r="BQ146" t="str">
        <f t="shared" si="20"/>
        <v>PIDILITIND44236</v>
      </c>
      <c r="BR146">
        <v>1</v>
      </c>
      <c r="BS146">
        <f t="shared" si="17"/>
        <v>1</v>
      </c>
    </row>
    <row r="147" spans="1:71" x14ac:dyDescent="0.45">
      <c r="A147">
        <v>1</v>
      </c>
      <c r="B147" s="2">
        <v>44237</v>
      </c>
      <c r="C147" s="2">
        <v>44238</v>
      </c>
      <c r="D147" s="3" t="s">
        <v>27</v>
      </c>
      <c r="E147" t="s">
        <v>148</v>
      </c>
      <c r="F147" t="s">
        <v>257</v>
      </c>
      <c r="G147">
        <v>125</v>
      </c>
      <c r="H147">
        <v>125</v>
      </c>
      <c r="I147">
        <v>1</v>
      </c>
      <c r="J147" s="7">
        <v>10381.799999999999</v>
      </c>
      <c r="K147" s="5">
        <v>1297725</v>
      </c>
      <c r="L147" s="4">
        <v>10317.299999999999</v>
      </c>
      <c r="M147" s="4">
        <v>-8062.5</v>
      </c>
      <c r="N147" s="6">
        <v>349.29731250000003</v>
      </c>
      <c r="O147" s="6">
        <v>-8411.7973125000008</v>
      </c>
      <c r="P147" s="5">
        <v>1289662.5</v>
      </c>
      <c r="Q147" s="5" t="s">
        <v>93</v>
      </c>
      <c r="R147">
        <v>2</v>
      </c>
      <c r="S147">
        <v>1</v>
      </c>
      <c r="T147">
        <v>1</v>
      </c>
      <c r="U147">
        <v>0</v>
      </c>
      <c r="V147">
        <v>900</v>
      </c>
      <c r="W147">
        <v>300</v>
      </c>
      <c r="X147">
        <v>123000</v>
      </c>
      <c r="Y147">
        <v>92500</v>
      </c>
      <c r="Z147" s="7">
        <v>3000000</v>
      </c>
      <c r="AA147">
        <v>2</v>
      </c>
      <c r="AC147" t="s">
        <v>654</v>
      </c>
      <c r="AD147" t="s">
        <v>571</v>
      </c>
      <c r="AE147" s="12">
        <v>44236.520833333336</v>
      </c>
      <c r="AF147">
        <v>40.743389999999998</v>
      </c>
      <c r="AG147" s="12">
        <v>44237.392361111109</v>
      </c>
      <c r="AH147">
        <v>39.130420000000001</v>
      </c>
      <c r="AI147" s="13">
        <v>-3.9600000000000003E-2</v>
      </c>
      <c r="AJ147">
        <v>-78268.66</v>
      </c>
      <c r="AK147" s="13">
        <v>-3.9600000000000003E-2</v>
      </c>
      <c r="AL147">
        <v>48524.56</v>
      </c>
      <c r="AM147">
        <v>1977055.13</v>
      </c>
      <c r="AN147">
        <v>-230690.36</v>
      </c>
      <c r="AO147">
        <v>48</v>
      </c>
      <c r="AP147">
        <v>-1630.6</v>
      </c>
      <c r="AQ147" s="13">
        <v>-4.7699999999999999E-2</v>
      </c>
      <c r="AR147" s="13">
        <v>1.12E-2</v>
      </c>
      <c r="AS147" t="s">
        <v>572</v>
      </c>
      <c r="AU147" s="2">
        <v>44237</v>
      </c>
      <c r="AV147" t="s">
        <v>148</v>
      </c>
      <c r="AW147" s="7">
        <v>10381.799999999999</v>
      </c>
      <c r="AX147" s="4">
        <v>10317.299999999999</v>
      </c>
      <c r="AZ147" s="2">
        <f t="shared" si="14"/>
        <v>44236</v>
      </c>
      <c r="BA147" t="s">
        <v>100</v>
      </c>
      <c r="BB147">
        <v>40.743389999999998</v>
      </c>
      <c r="BC147">
        <v>39.130420000000001</v>
      </c>
      <c r="BE147" t="str">
        <f t="shared" si="18"/>
        <v>PNB44236</v>
      </c>
      <c r="BF147">
        <v>1</v>
      </c>
      <c r="BH147" t="str">
        <f t="shared" si="19"/>
        <v>BAJAJFINSV44237</v>
      </c>
      <c r="BI147">
        <v>1</v>
      </c>
      <c r="BK147" t="str">
        <f t="shared" si="15"/>
        <v>BAJAJFINSV44237</v>
      </c>
      <c r="BL147">
        <v>1</v>
      </c>
      <c r="BM147">
        <f t="shared" si="16"/>
        <v>1</v>
      </c>
      <c r="BQ147" t="str">
        <f t="shared" si="20"/>
        <v>PNB44236</v>
      </c>
      <c r="BR147">
        <v>1</v>
      </c>
      <c r="BS147">
        <f t="shared" si="17"/>
        <v>1</v>
      </c>
    </row>
    <row r="148" spans="1:71" x14ac:dyDescent="0.45">
      <c r="A148">
        <v>2</v>
      </c>
      <c r="B148" s="2">
        <v>44237</v>
      </c>
      <c r="C148" s="2">
        <v>44238</v>
      </c>
      <c r="D148" s="3" t="s">
        <v>27</v>
      </c>
      <c r="E148" t="s">
        <v>87</v>
      </c>
      <c r="F148" t="s">
        <v>255</v>
      </c>
      <c r="G148">
        <v>1300</v>
      </c>
      <c r="H148">
        <v>2600</v>
      </c>
      <c r="I148">
        <v>2</v>
      </c>
      <c r="J148" s="7">
        <v>775.45</v>
      </c>
      <c r="K148" s="5">
        <v>2016170.0000000002</v>
      </c>
      <c r="L148" s="4">
        <v>783.35</v>
      </c>
      <c r="M148" s="4">
        <v>20539.999999999942</v>
      </c>
      <c r="N148" s="6">
        <v>547.13880000000006</v>
      </c>
      <c r="O148" s="6">
        <v>19992.861199999941</v>
      </c>
      <c r="P148" s="5">
        <v>2036710</v>
      </c>
      <c r="Q148" s="5" t="s">
        <v>93</v>
      </c>
      <c r="R148">
        <v>1</v>
      </c>
      <c r="S148">
        <v>0</v>
      </c>
      <c r="T148">
        <v>1</v>
      </c>
      <c r="U148">
        <v>0</v>
      </c>
      <c r="V148">
        <v>900</v>
      </c>
      <c r="W148">
        <v>300</v>
      </c>
      <c r="X148">
        <v>122500</v>
      </c>
      <c r="Y148">
        <v>92500</v>
      </c>
      <c r="Z148" s="7">
        <v>3000000</v>
      </c>
      <c r="AA148">
        <v>2</v>
      </c>
      <c r="AC148" t="s">
        <v>614</v>
      </c>
      <c r="AD148" t="s">
        <v>571</v>
      </c>
      <c r="AE148" s="12">
        <v>44236.524305555555</v>
      </c>
      <c r="AF148">
        <v>12.298539999999999</v>
      </c>
      <c r="AG148" s="12">
        <v>44237.392361111109</v>
      </c>
      <c r="AH148">
        <v>12.00154</v>
      </c>
      <c r="AI148" s="13">
        <v>-2.41E-2</v>
      </c>
      <c r="AJ148">
        <v>-47763.46</v>
      </c>
      <c r="AK148" s="13">
        <v>-2.41E-2</v>
      </c>
      <c r="AL148">
        <v>160819.70000000001</v>
      </c>
      <c r="AM148">
        <v>1977848.25</v>
      </c>
      <c r="AN148">
        <v>-278453.82</v>
      </c>
      <c r="AO148">
        <v>47</v>
      </c>
      <c r="AP148">
        <v>-1016.24</v>
      </c>
      <c r="AQ148" s="13">
        <v>-2.8299999999999999E-2</v>
      </c>
      <c r="AR148" s="13">
        <v>2.4500000000000001E-2</v>
      </c>
      <c r="AS148" t="s">
        <v>572</v>
      </c>
      <c r="AU148" s="2">
        <v>44237</v>
      </c>
      <c r="AV148" t="s">
        <v>87</v>
      </c>
      <c r="AW148" s="7">
        <v>775.45</v>
      </c>
      <c r="AX148" s="4">
        <v>783.35</v>
      </c>
      <c r="AZ148" s="2">
        <f t="shared" si="14"/>
        <v>44236</v>
      </c>
      <c r="BA148" t="s">
        <v>56</v>
      </c>
      <c r="BB148">
        <v>12.298539999999999</v>
      </c>
      <c r="BC148">
        <v>12.00154</v>
      </c>
      <c r="BE148" t="str">
        <f t="shared" si="18"/>
        <v>IDEA44236</v>
      </c>
      <c r="BF148">
        <v>1</v>
      </c>
      <c r="BH148" t="str">
        <f t="shared" si="19"/>
        <v>MFSL44237</v>
      </c>
      <c r="BI148">
        <v>1</v>
      </c>
      <c r="BK148" t="str">
        <f t="shared" si="15"/>
        <v>MFSL44237</v>
      </c>
      <c r="BL148">
        <v>1</v>
      </c>
      <c r="BM148" t="str">
        <f t="shared" si="16"/>
        <v>ERROR</v>
      </c>
      <c r="BQ148" t="str">
        <f t="shared" si="20"/>
        <v>IDEA44236</v>
      </c>
      <c r="BR148">
        <v>1</v>
      </c>
      <c r="BS148">
        <f t="shared" si="17"/>
        <v>1</v>
      </c>
    </row>
    <row r="149" spans="1:71" x14ac:dyDescent="0.45">
      <c r="A149">
        <v>3</v>
      </c>
      <c r="B149" s="2">
        <v>44237</v>
      </c>
      <c r="C149" s="2">
        <v>44238</v>
      </c>
      <c r="D149" s="3" t="s">
        <v>27</v>
      </c>
      <c r="E149" t="s">
        <v>75</v>
      </c>
      <c r="F149" t="s">
        <v>252</v>
      </c>
      <c r="G149">
        <v>7000</v>
      </c>
      <c r="H149">
        <v>14000</v>
      </c>
      <c r="I149">
        <v>2</v>
      </c>
      <c r="J149" s="7">
        <v>168.95</v>
      </c>
      <c r="K149" s="5">
        <v>2365300</v>
      </c>
      <c r="L149" s="4">
        <v>176.35</v>
      </c>
      <c r="M149" s="4">
        <v>103600.00000000007</v>
      </c>
      <c r="N149" s="6">
        <v>652.61699999999996</v>
      </c>
      <c r="O149" s="6">
        <v>102947.38300000007</v>
      </c>
      <c r="P149" s="5">
        <v>2468900</v>
      </c>
      <c r="Q149" s="5" t="s">
        <v>93</v>
      </c>
      <c r="R149">
        <v>1</v>
      </c>
      <c r="S149">
        <v>0</v>
      </c>
      <c r="T149">
        <v>1</v>
      </c>
      <c r="U149">
        <v>0</v>
      </c>
      <c r="V149">
        <v>900</v>
      </c>
      <c r="W149">
        <v>300</v>
      </c>
      <c r="X149">
        <v>122500</v>
      </c>
      <c r="Y149">
        <v>92500</v>
      </c>
      <c r="Z149" s="7">
        <v>3000000</v>
      </c>
      <c r="AA149">
        <v>2</v>
      </c>
      <c r="AC149" t="s">
        <v>586</v>
      </c>
      <c r="AD149" t="s">
        <v>571</v>
      </c>
      <c r="AE149" s="12">
        <v>44236.517361111109</v>
      </c>
      <c r="AF149">
        <v>254.91460000000001</v>
      </c>
      <c r="AG149" s="12">
        <v>44237.395833333336</v>
      </c>
      <c r="AH149">
        <v>248.20160000000001</v>
      </c>
      <c r="AI149" s="13">
        <v>-2.63E-2</v>
      </c>
      <c r="AJ149">
        <v>-52081.97</v>
      </c>
      <c r="AK149" s="13">
        <v>-2.63E-2</v>
      </c>
      <c r="AL149">
        <v>7758.375</v>
      </c>
      <c r="AM149">
        <v>1977722.8799999999</v>
      </c>
      <c r="AN149">
        <v>-330535.78999999998</v>
      </c>
      <c r="AO149">
        <v>50</v>
      </c>
      <c r="AP149">
        <v>-1041.6400000000001</v>
      </c>
      <c r="AQ149" s="13">
        <v>-3.1800000000000002E-2</v>
      </c>
      <c r="AR149" s="13">
        <v>3.7400000000000003E-2</v>
      </c>
      <c r="AS149" t="s">
        <v>572</v>
      </c>
      <c r="AU149" s="2">
        <v>44237</v>
      </c>
      <c r="AV149" t="s">
        <v>75</v>
      </c>
      <c r="AW149" s="7">
        <v>168.95</v>
      </c>
      <c r="AX149" s="4">
        <v>176.35</v>
      </c>
      <c r="AZ149" s="2">
        <f t="shared" si="14"/>
        <v>44236</v>
      </c>
      <c r="BA149" t="s">
        <v>156</v>
      </c>
      <c r="BB149">
        <v>254.91460000000001</v>
      </c>
      <c r="BC149">
        <v>248.20160000000001</v>
      </c>
      <c r="BE149" t="str">
        <f t="shared" si="18"/>
        <v>INDUSTOWER44236</v>
      </c>
      <c r="BF149">
        <v>1</v>
      </c>
      <c r="BH149" t="str">
        <f t="shared" si="19"/>
        <v>MOTHERSUMI44237</v>
      </c>
      <c r="BI149">
        <v>1</v>
      </c>
      <c r="BK149" t="str">
        <f t="shared" si="15"/>
        <v>MOTHERSUMI44237</v>
      </c>
      <c r="BL149">
        <v>1</v>
      </c>
      <c r="BM149">
        <f t="shared" si="16"/>
        <v>1</v>
      </c>
      <c r="BQ149" t="str">
        <f t="shared" si="20"/>
        <v>INDUSTOWER44236</v>
      </c>
      <c r="BR149">
        <v>1</v>
      </c>
      <c r="BS149">
        <f t="shared" si="17"/>
        <v>1</v>
      </c>
    </row>
    <row r="150" spans="1:71" x14ac:dyDescent="0.45">
      <c r="A150">
        <v>4</v>
      </c>
      <c r="B150" s="2">
        <v>44237</v>
      </c>
      <c r="C150" s="2">
        <v>44238</v>
      </c>
      <c r="D150" s="3" t="s">
        <v>27</v>
      </c>
      <c r="E150" t="s">
        <v>39</v>
      </c>
      <c r="F150" t="s">
        <v>269</v>
      </c>
      <c r="G150">
        <v>750</v>
      </c>
      <c r="H150">
        <v>1500</v>
      </c>
      <c r="I150">
        <v>2</v>
      </c>
      <c r="J150" s="7">
        <v>1261.55</v>
      </c>
      <c r="K150" s="5">
        <v>1892325</v>
      </c>
      <c r="L150" s="4">
        <v>1273.5999999999999</v>
      </c>
      <c r="M150" s="4">
        <v>18074.999999999931</v>
      </c>
      <c r="N150" s="6">
        <v>513.36787500000003</v>
      </c>
      <c r="O150" s="6">
        <v>17561.632124999931</v>
      </c>
      <c r="P150" s="5">
        <v>1910399.9999999998</v>
      </c>
      <c r="Q150" s="5" t="s">
        <v>93</v>
      </c>
      <c r="R150">
        <v>1</v>
      </c>
      <c r="S150">
        <v>0</v>
      </c>
      <c r="T150">
        <v>1</v>
      </c>
      <c r="U150">
        <v>0</v>
      </c>
      <c r="V150">
        <v>900</v>
      </c>
      <c r="W150">
        <v>300</v>
      </c>
      <c r="X150">
        <v>122500</v>
      </c>
      <c r="Y150">
        <v>92500</v>
      </c>
      <c r="Z150" s="7">
        <v>3000000</v>
      </c>
      <c r="AA150">
        <v>2</v>
      </c>
      <c r="AC150" t="s">
        <v>655</v>
      </c>
      <c r="AD150" t="s">
        <v>571</v>
      </c>
      <c r="AE150" s="12">
        <v>44237.517361111109</v>
      </c>
      <c r="AF150">
        <v>194.49619999999999</v>
      </c>
      <c r="AG150" s="12">
        <v>44238.392361111109</v>
      </c>
      <c r="AH150">
        <v>188.50569999999999</v>
      </c>
      <c r="AI150" s="13">
        <v>-3.0800000000000001E-2</v>
      </c>
      <c r="AJ150">
        <v>-59564.07</v>
      </c>
      <c r="AK150" s="13">
        <v>-3.0800000000000001E-2</v>
      </c>
      <c r="AL150">
        <v>9943.0889999999999</v>
      </c>
      <c r="AM150">
        <v>1933892.88</v>
      </c>
      <c r="AN150">
        <v>-390099.86</v>
      </c>
      <c r="AO150">
        <v>48</v>
      </c>
      <c r="AP150">
        <v>-1240.92</v>
      </c>
      <c r="AQ150" s="13">
        <v>-3.0800000000000001E-2</v>
      </c>
      <c r="AR150" s="13">
        <v>1E-3</v>
      </c>
      <c r="AS150" t="s">
        <v>572</v>
      </c>
      <c r="AU150" s="2">
        <v>44237</v>
      </c>
      <c r="AV150" t="s">
        <v>39</v>
      </c>
      <c r="AW150" s="7">
        <v>1261.55</v>
      </c>
      <c r="AX150" s="4">
        <v>1273.5999999999999</v>
      </c>
      <c r="AZ150" s="2">
        <f t="shared" si="14"/>
        <v>44237</v>
      </c>
      <c r="BA150" t="s">
        <v>73</v>
      </c>
      <c r="BB150">
        <v>194.49619999999999</v>
      </c>
      <c r="BC150">
        <v>188.50569999999999</v>
      </c>
      <c r="BE150" t="str">
        <f t="shared" si="18"/>
        <v>M_MFIN44237</v>
      </c>
      <c r="BF150">
        <v>1</v>
      </c>
      <c r="BH150" t="str">
        <f t="shared" si="19"/>
        <v>MUTHOOTFIN44237</v>
      </c>
      <c r="BI150">
        <v>1</v>
      </c>
      <c r="BK150" t="str">
        <f t="shared" si="15"/>
        <v>MUTHOOTFIN44237</v>
      </c>
      <c r="BL150">
        <v>1</v>
      </c>
      <c r="BM150">
        <f t="shared" si="16"/>
        <v>1</v>
      </c>
      <c r="BQ150" t="str">
        <f t="shared" si="20"/>
        <v>M_MFIN44237</v>
      </c>
      <c r="BR150">
        <v>1</v>
      </c>
      <c r="BS150">
        <f t="shared" si="17"/>
        <v>1</v>
      </c>
    </row>
    <row r="151" spans="1:71" x14ac:dyDescent="0.45">
      <c r="A151">
        <v>5</v>
      </c>
      <c r="B151" s="2">
        <v>44237</v>
      </c>
      <c r="C151" s="2">
        <v>44238</v>
      </c>
      <c r="D151" s="3" t="s">
        <v>27</v>
      </c>
      <c r="E151" t="s">
        <v>73</v>
      </c>
      <c r="F151" t="s">
        <v>259</v>
      </c>
      <c r="G151">
        <v>4000</v>
      </c>
      <c r="H151">
        <v>8000</v>
      </c>
      <c r="I151">
        <v>2</v>
      </c>
      <c r="J151" s="7">
        <v>194.4</v>
      </c>
      <c r="K151" s="5">
        <v>1555200</v>
      </c>
      <c r="L151" s="4">
        <v>188.6</v>
      </c>
      <c r="M151" s="4">
        <v>-46400.000000000087</v>
      </c>
      <c r="N151" s="6">
        <v>413.64</v>
      </c>
      <c r="O151" s="6">
        <v>-46813.640000000087</v>
      </c>
      <c r="P151" s="5">
        <v>1508800</v>
      </c>
      <c r="Q151" s="5" t="s">
        <v>93</v>
      </c>
      <c r="R151">
        <v>1</v>
      </c>
      <c r="S151">
        <v>0</v>
      </c>
      <c r="T151">
        <v>1</v>
      </c>
      <c r="U151">
        <v>0</v>
      </c>
      <c r="V151">
        <v>900</v>
      </c>
      <c r="W151">
        <v>300</v>
      </c>
      <c r="X151">
        <v>122500</v>
      </c>
      <c r="Y151">
        <v>92500</v>
      </c>
      <c r="Z151" s="7">
        <v>3000000</v>
      </c>
      <c r="AA151">
        <v>2</v>
      </c>
      <c r="AC151" t="s">
        <v>633</v>
      </c>
      <c r="AD151" t="s">
        <v>571</v>
      </c>
      <c r="AE151" s="12">
        <v>44237.517361111109</v>
      </c>
      <c r="AF151">
        <v>169.03649999999999</v>
      </c>
      <c r="AG151" s="12">
        <v>44238.392361111109</v>
      </c>
      <c r="AH151">
        <v>176.2296</v>
      </c>
      <c r="AI151" s="13">
        <v>4.2599999999999999E-2</v>
      </c>
      <c r="AJ151">
        <v>82293.95</v>
      </c>
      <c r="AK151" s="13">
        <v>4.2599999999999999E-2</v>
      </c>
      <c r="AL151">
        <v>11440.68</v>
      </c>
      <c r="AM151">
        <v>1933892.75</v>
      </c>
      <c r="AN151">
        <v>-307805.90999999997</v>
      </c>
      <c r="AO151">
        <v>48</v>
      </c>
      <c r="AP151">
        <v>1714.46</v>
      </c>
      <c r="AQ151" s="13">
        <v>-4.4000000000000003E-3</v>
      </c>
      <c r="AR151" s="13">
        <v>5.6599999999999998E-2</v>
      </c>
      <c r="AS151" t="s">
        <v>572</v>
      </c>
      <c r="AU151" s="2">
        <v>44237</v>
      </c>
      <c r="AV151" t="s">
        <v>73</v>
      </c>
      <c r="AW151" s="7">
        <v>194.4</v>
      </c>
      <c r="AX151" s="4">
        <v>188.6</v>
      </c>
      <c r="AZ151" s="2">
        <f t="shared" si="14"/>
        <v>44237</v>
      </c>
      <c r="BA151" t="s">
        <v>75</v>
      </c>
      <c r="BB151">
        <v>169.03649999999999</v>
      </c>
      <c r="BC151">
        <v>176.2296</v>
      </c>
      <c r="BE151" t="str">
        <f t="shared" si="18"/>
        <v>MOTHERSUMI44237</v>
      </c>
      <c r="BF151">
        <v>1</v>
      </c>
      <c r="BH151" t="str">
        <f t="shared" si="19"/>
        <v>M_MFIN44237</v>
      </c>
      <c r="BI151">
        <v>1</v>
      </c>
      <c r="BK151" t="str">
        <f t="shared" si="15"/>
        <v>M_MFIN44237</v>
      </c>
      <c r="BL151">
        <v>1</v>
      </c>
      <c r="BM151">
        <f t="shared" si="16"/>
        <v>1</v>
      </c>
      <c r="BQ151" t="str">
        <f t="shared" si="20"/>
        <v>MOTHERSUMI44237</v>
      </c>
      <c r="BR151">
        <v>1</v>
      </c>
      <c r="BS151">
        <f t="shared" si="17"/>
        <v>1</v>
      </c>
    </row>
    <row r="152" spans="1:71" x14ac:dyDescent="0.45">
      <c r="A152">
        <v>6</v>
      </c>
      <c r="B152" s="2">
        <v>44237</v>
      </c>
      <c r="C152" s="2">
        <v>44238</v>
      </c>
      <c r="D152" s="3" t="s">
        <v>27</v>
      </c>
      <c r="E152" t="s">
        <v>147</v>
      </c>
      <c r="F152" t="s">
        <v>297</v>
      </c>
      <c r="G152">
        <v>250</v>
      </c>
      <c r="H152">
        <v>250</v>
      </c>
      <c r="I152">
        <v>1</v>
      </c>
      <c r="J152" s="7">
        <v>5171.3999999999996</v>
      </c>
      <c r="K152" s="5">
        <v>1292850</v>
      </c>
      <c r="L152" s="4">
        <v>5228.3500000000004</v>
      </c>
      <c r="M152" s="4">
        <v>14237.500000000182</v>
      </c>
      <c r="N152" s="6">
        <v>350.99156249999999</v>
      </c>
      <c r="O152" s="6">
        <v>13886.508437500182</v>
      </c>
      <c r="P152" s="5">
        <v>1307087.5</v>
      </c>
      <c r="Q152" s="5" t="s">
        <v>93</v>
      </c>
      <c r="R152">
        <v>1</v>
      </c>
      <c r="S152">
        <v>0</v>
      </c>
      <c r="T152">
        <v>1</v>
      </c>
      <c r="U152">
        <v>0</v>
      </c>
      <c r="V152">
        <v>900</v>
      </c>
      <c r="W152">
        <v>300</v>
      </c>
      <c r="X152">
        <v>122500</v>
      </c>
      <c r="Y152">
        <v>92500</v>
      </c>
      <c r="Z152" s="7">
        <v>3000000</v>
      </c>
      <c r="AA152">
        <v>2</v>
      </c>
      <c r="AC152" t="s">
        <v>626</v>
      </c>
      <c r="AD152" t="s">
        <v>571</v>
      </c>
      <c r="AE152" s="12">
        <v>44237.517361111109</v>
      </c>
      <c r="AF152">
        <v>5173.9849999999997</v>
      </c>
      <c r="AG152" s="12">
        <v>44238.392361111109</v>
      </c>
      <c r="AH152">
        <v>5228.5410000000002</v>
      </c>
      <c r="AI152" s="13">
        <v>1.0500000000000001E-2</v>
      </c>
      <c r="AJ152">
        <v>20391.53</v>
      </c>
      <c r="AK152" s="13">
        <v>1.0500000000000001E-2</v>
      </c>
      <c r="AL152">
        <v>373.7724</v>
      </c>
      <c r="AM152">
        <v>1933892.75</v>
      </c>
      <c r="AN152">
        <v>-287414.39</v>
      </c>
      <c r="AO152">
        <v>48</v>
      </c>
      <c r="AP152">
        <v>424.82</v>
      </c>
      <c r="AQ152" s="13">
        <v>-1.9099999999999999E-2</v>
      </c>
      <c r="AR152" s="13">
        <v>1.55E-2</v>
      </c>
      <c r="AS152" t="s">
        <v>572</v>
      </c>
      <c r="AU152" s="2">
        <v>44237</v>
      </c>
      <c r="AV152" t="s">
        <v>147</v>
      </c>
      <c r="AW152" s="7">
        <v>5171.3999999999996</v>
      </c>
      <c r="AX152" s="4">
        <v>5228.3500000000004</v>
      </c>
      <c r="AZ152" s="2">
        <f t="shared" si="14"/>
        <v>44237</v>
      </c>
      <c r="BA152" t="s">
        <v>147</v>
      </c>
      <c r="BB152">
        <v>5173.9849999999997</v>
      </c>
      <c r="BC152">
        <v>5228.5410000000002</v>
      </c>
      <c r="BE152" t="str">
        <f t="shared" si="18"/>
        <v>NAUKRI44237</v>
      </c>
      <c r="BF152">
        <v>1</v>
      </c>
      <c r="BH152" t="str">
        <f t="shared" si="19"/>
        <v>NAUKRI44237</v>
      </c>
      <c r="BI152">
        <v>1</v>
      </c>
      <c r="BK152" t="str">
        <f t="shared" si="15"/>
        <v>NAUKRI44237</v>
      </c>
      <c r="BL152">
        <v>1</v>
      </c>
      <c r="BM152">
        <f t="shared" si="16"/>
        <v>1</v>
      </c>
      <c r="BQ152" t="str">
        <f t="shared" si="20"/>
        <v>NAUKRI44237</v>
      </c>
      <c r="BR152">
        <v>1</v>
      </c>
      <c r="BS152">
        <f t="shared" si="17"/>
        <v>1</v>
      </c>
    </row>
    <row r="153" spans="1:71" x14ac:dyDescent="0.45">
      <c r="A153">
        <v>7</v>
      </c>
      <c r="B153" s="2">
        <v>44237</v>
      </c>
      <c r="C153" s="2">
        <v>44238</v>
      </c>
      <c r="D153" s="3" t="s">
        <v>27</v>
      </c>
      <c r="E153" t="s">
        <v>55</v>
      </c>
      <c r="F153" t="s">
        <v>238</v>
      </c>
      <c r="G153">
        <v>800</v>
      </c>
      <c r="H153">
        <v>1600</v>
      </c>
      <c r="I153">
        <v>2</v>
      </c>
      <c r="J153" s="7">
        <v>1451.25</v>
      </c>
      <c r="K153" s="5">
        <v>2322000</v>
      </c>
      <c r="L153" s="4">
        <v>1415.7</v>
      </c>
      <c r="M153" s="4">
        <v>-56879.999999999927</v>
      </c>
      <c r="N153" s="6">
        <v>619.26120000000003</v>
      </c>
      <c r="O153" s="6">
        <v>-57499.261199999928</v>
      </c>
      <c r="P153" s="5">
        <v>2265120</v>
      </c>
      <c r="Q153" s="5" t="s">
        <v>93</v>
      </c>
      <c r="R153">
        <v>1</v>
      </c>
      <c r="S153">
        <v>0</v>
      </c>
      <c r="T153">
        <v>1</v>
      </c>
      <c r="U153">
        <v>0</v>
      </c>
      <c r="V153">
        <v>900</v>
      </c>
      <c r="W153">
        <v>300</v>
      </c>
      <c r="X153">
        <v>122500</v>
      </c>
      <c r="Y153">
        <v>92500</v>
      </c>
      <c r="Z153" s="7">
        <v>3000000</v>
      </c>
      <c r="AA153">
        <v>2</v>
      </c>
      <c r="AC153" t="s">
        <v>589</v>
      </c>
      <c r="AD153" t="s">
        <v>571</v>
      </c>
      <c r="AE153" s="12">
        <v>44237.517361111109</v>
      </c>
      <c r="AF153">
        <v>1452.0060000000001</v>
      </c>
      <c r="AG153" s="12">
        <v>44238.392361111109</v>
      </c>
      <c r="AH153">
        <v>1414.9280000000001</v>
      </c>
      <c r="AI153" s="13">
        <v>-2.5499999999999998E-2</v>
      </c>
      <c r="AJ153">
        <v>-49383.32</v>
      </c>
      <c r="AK153" s="13">
        <v>-2.5499999999999998E-2</v>
      </c>
      <c r="AL153">
        <v>1331.877</v>
      </c>
      <c r="AM153">
        <v>1933892.75</v>
      </c>
      <c r="AN153">
        <v>-336797.71</v>
      </c>
      <c r="AO153">
        <v>48</v>
      </c>
      <c r="AP153">
        <v>-1028.82</v>
      </c>
      <c r="AQ153" s="13">
        <v>-2.7199999999999998E-2</v>
      </c>
      <c r="AR153" s="13">
        <v>5.0000000000000001E-4</v>
      </c>
      <c r="AS153" t="s">
        <v>572</v>
      </c>
      <c r="AU153" s="2">
        <v>44237</v>
      </c>
      <c r="AV153" t="s">
        <v>55</v>
      </c>
      <c r="AW153" s="7">
        <v>1451.25</v>
      </c>
      <c r="AX153" s="4">
        <v>1415.7</v>
      </c>
      <c r="AZ153" s="2">
        <f t="shared" si="14"/>
        <v>44237</v>
      </c>
      <c r="BA153" t="s">
        <v>55</v>
      </c>
      <c r="BB153">
        <v>1452.0060000000001</v>
      </c>
      <c r="BC153">
        <v>1414.9280000000001</v>
      </c>
      <c r="BE153" t="str">
        <f t="shared" si="18"/>
        <v>SRTRANSFIN44237</v>
      </c>
      <c r="BF153">
        <v>1</v>
      </c>
      <c r="BH153" t="str">
        <f t="shared" si="19"/>
        <v>SRTRANSFIN44237</v>
      </c>
      <c r="BI153">
        <v>1</v>
      </c>
      <c r="BK153" t="str">
        <f t="shared" si="15"/>
        <v>SRTRANSFIN44237</v>
      </c>
      <c r="BL153">
        <v>1</v>
      </c>
      <c r="BM153">
        <f t="shared" si="16"/>
        <v>1</v>
      </c>
      <c r="BQ153" t="str">
        <f t="shared" si="20"/>
        <v>SRTRANSFIN44237</v>
      </c>
      <c r="BR153">
        <v>1</v>
      </c>
      <c r="BS153">
        <f t="shared" si="17"/>
        <v>1</v>
      </c>
    </row>
    <row r="154" spans="1:71" x14ac:dyDescent="0.45">
      <c r="A154">
        <v>1</v>
      </c>
      <c r="B154" s="2">
        <v>44238</v>
      </c>
      <c r="C154" s="2">
        <v>44239</v>
      </c>
      <c r="D154" s="3" t="s">
        <v>27</v>
      </c>
      <c r="E154" t="s">
        <v>84</v>
      </c>
      <c r="F154" t="s">
        <v>260</v>
      </c>
      <c r="G154">
        <v>4300</v>
      </c>
      <c r="H154">
        <v>8600</v>
      </c>
      <c r="I154">
        <v>2</v>
      </c>
      <c r="J154" s="7">
        <v>290.75</v>
      </c>
      <c r="K154" s="5">
        <v>2500450</v>
      </c>
      <c r="L154" s="4">
        <v>292.64999999999998</v>
      </c>
      <c r="M154" s="4">
        <v>16339.999999999804</v>
      </c>
      <c r="N154" s="6">
        <v>677.32740000000001</v>
      </c>
      <c r="O154" s="6">
        <v>15662.672599999803</v>
      </c>
      <c r="P154" s="5">
        <v>2516790</v>
      </c>
      <c r="Q154" s="5" t="s">
        <v>93</v>
      </c>
      <c r="R154">
        <v>1</v>
      </c>
      <c r="S154">
        <v>0</v>
      </c>
      <c r="T154">
        <v>1</v>
      </c>
      <c r="U154">
        <v>0</v>
      </c>
      <c r="V154">
        <v>900</v>
      </c>
      <c r="W154">
        <v>300</v>
      </c>
      <c r="X154">
        <v>122500</v>
      </c>
      <c r="Y154">
        <v>92500</v>
      </c>
      <c r="Z154" s="7">
        <v>3000000</v>
      </c>
      <c r="AA154">
        <v>2</v>
      </c>
      <c r="AC154" t="s">
        <v>627</v>
      </c>
      <c r="AD154" t="s">
        <v>571</v>
      </c>
      <c r="AE154" s="12">
        <v>44237.520833333336</v>
      </c>
      <c r="AF154">
        <v>10383.24</v>
      </c>
      <c r="AG154" s="12">
        <v>44238.392361111109</v>
      </c>
      <c r="AH154">
        <v>10316.34</v>
      </c>
      <c r="AI154" s="13">
        <v>-6.4000000000000003E-3</v>
      </c>
      <c r="AJ154">
        <v>-12467.87</v>
      </c>
      <c r="AK154" s="13">
        <v>-6.4000000000000003E-3</v>
      </c>
      <c r="AL154">
        <v>186.36580000000001</v>
      </c>
      <c r="AM154">
        <v>1935080.13</v>
      </c>
      <c r="AN154">
        <v>-349265.58</v>
      </c>
      <c r="AO154">
        <v>47</v>
      </c>
      <c r="AP154">
        <v>-265.27</v>
      </c>
      <c r="AQ154" s="13">
        <v>-2.1299999999999999E-2</v>
      </c>
      <c r="AR154" s="13">
        <v>3.0000000000000001E-3</v>
      </c>
      <c r="AS154" t="s">
        <v>572</v>
      </c>
      <c r="AU154" s="2">
        <v>44238</v>
      </c>
      <c r="AV154" t="s">
        <v>84</v>
      </c>
      <c r="AW154" s="7">
        <v>290.75</v>
      </c>
      <c r="AX154" s="4">
        <v>292.64999999999998</v>
      </c>
      <c r="AZ154" s="2">
        <f t="shared" si="14"/>
        <v>44237</v>
      </c>
      <c r="BA154" t="s">
        <v>148</v>
      </c>
      <c r="BB154">
        <v>10383.24</v>
      </c>
      <c r="BC154">
        <v>10316.34</v>
      </c>
      <c r="BE154" t="str">
        <f t="shared" si="18"/>
        <v>BAJAJFINSV44237</v>
      </c>
      <c r="BF154">
        <v>1</v>
      </c>
      <c r="BH154" t="str">
        <f t="shared" si="19"/>
        <v>HINDALCO44238</v>
      </c>
      <c r="BI154">
        <v>1</v>
      </c>
      <c r="BK154" t="str">
        <f t="shared" si="15"/>
        <v>HINDALCO44238</v>
      </c>
      <c r="BL154">
        <v>1</v>
      </c>
      <c r="BM154">
        <f t="shared" si="16"/>
        <v>1</v>
      </c>
      <c r="BQ154" t="str">
        <f t="shared" si="20"/>
        <v>BAJAJFINSV44237</v>
      </c>
      <c r="BR154">
        <v>1</v>
      </c>
      <c r="BS154">
        <f t="shared" si="17"/>
        <v>1</v>
      </c>
    </row>
    <row r="155" spans="1:71" x14ac:dyDescent="0.45">
      <c r="A155">
        <v>2</v>
      </c>
      <c r="B155" s="2">
        <v>44238</v>
      </c>
      <c r="C155" s="2">
        <v>44239</v>
      </c>
      <c r="D155" s="3" t="s">
        <v>27</v>
      </c>
      <c r="E155" t="s">
        <v>56</v>
      </c>
      <c r="F155" t="s">
        <v>212</v>
      </c>
      <c r="G155">
        <v>70000</v>
      </c>
      <c r="H155">
        <v>140000</v>
      </c>
      <c r="I155">
        <v>2</v>
      </c>
      <c r="J155" s="7">
        <v>12.6</v>
      </c>
      <c r="K155" s="5">
        <v>1764000</v>
      </c>
      <c r="L155" s="4">
        <v>12.7</v>
      </c>
      <c r="M155" s="4">
        <v>13999.999999999951</v>
      </c>
      <c r="N155" s="6">
        <v>478.17</v>
      </c>
      <c r="O155" s="6">
        <v>13521.829999999951</v>
      </c>
      <c r="P155" s="5">
        <v>1778000</v>
      </c>
      <c r="Q155" s="5" t="s">
        <v>93</v>
      </c>
      <c r="R155">
        <v>1</v>
      </c>
      <c r="S155">
        <v>0</v>
      </c>
      <c r="T155">
        <v>1</v>
      </c>
      <c r="U155">
        <v>0</v>
      </c>
      <c r="V155">
        <v>900</v>
      </c>
      <c r="W155">
        <v>300</v>
      </c>
      <c r="X155">
        <v>122500</v>
      </c>
      <c r="Y155">
        <v>92500</v>
      </c>
      <c r="Z155" s="7">
        <v>3000000</v>
      </c>
      <c r="AA155">
        <v>2</v>
      </c>
      <c r="AC155" t="s">
        <v>656</v>
      </c>
      <c r="AD155" t="s">
        <v>571</v>
      </c>
      <c r="AE155" s="12">
        <v>44237.520833333336</v>
      </c>
      <c r="AF155">
        <v>1266.8409999999999</v>
      </c>
      <c r="AG155" s="12">
        <v>44238.392361111109</v>
      </c>
      <c r="AH155">
        <v>1272.875</v>
      </c>
      <c r="AI155" s="13">
        <v>4.7999999999999996E-3</v>
      </c>
      <c r="AJ155">
        <v>9216.84</v>
      </c>
      <c r="AK155" s="13">
        <v>4.7999999999999996E-3</v>
      </c>
      <c r="AL155">
        <v>1527.4839999999999</v>
      </c>
      <c r="AM155">
        <v>1935080.13</v>
      </c>
      <c r="AN155">
        <v>-340048.73</v>
      </c>
      <c r="AO155">
        <v>47</v>
      </c>
      <c r="AP155">
        <v>196.1</v>
      </c>
      <c r="AQ155" s="13">
        <v>-1.2500000000000001E-2</v>
      </c>
      <c r="AR155" s="13">
        <v>1.1900000000000001E-2</v>
      </c>
      <c r="AS155" t="s">
        <v>572</v>
      </c>
      <c r="AU155" s="2">
        <v>44238</v>
      </c>
      <c r="AV155" t="s">
        <v>56</v>
      </c>
      <c r="AW155" s="7">
        <v>12.6</v>
      </c>
      <c r="AX155" s="4">
        <v>12.7</v>
      </c>
      <c r="AZ155" s="2">
        <f t="shared" si="14"/>
        <v>44237</v>
      </c>
      <c r="BA155" t="s">
        <v>39</v>
      </c>
      <c r="BB155">
        <v>1266.8409999999999</v>
      </c>
      <c r="BC155">
        <v>1272.875</v>
      </c>
      <c r="BE155" t="str">
        <f t="shared" si="18"/>
        <v>MUTHOOTFIN44237</v>
      </c>
      <c r="BF155">
        <v>1</v>
      </c>
      <c r="BH155" t="str">
        <f t="shared" si="19"/>
        <v>IDEA44238</v>
      </c>
      <c r="BI155">
        <v>1</v>
      </c>
      <c r="BK155" t="str">
        <f t="shared" si="15"/>
        <v>IDEA44238</v>
      </c>
      <c r="BL155">
        <v>1</v>
      </c>
      <c r="BM155">
        <f t="shared" si="16"/>
        <v>1</v>
      </c>
      <c r="BQ155" t="str">
        <f t="shared" si="20"/>
        <v>MUTHOOTFIN44237</v>
      </c>
      <c r="BR155">
        <v>1</v>
      </c>
      <c r="BS155">
        <f t="shared" si="17"/>
        <v>1</v>
      </c>
    </row>
    <row r="156" spans="1:71" x14ac:dyDescent="0.45">
      <c r="A156">
        <v>3</v>
      </c>
      <c r="B156" s="2">
        <v>44238</v>
      </c>
      <c r="C156" s="2">
        <v>44239</v>
      </c>
      <c r="D156" s="3" t="s">
        <v>27</v>
      </c>
      <c r="E156" t="s">
        <v>89</v>
      </c>
      <c r="F156" t="s">
        <v>241</v>
      </c>
      <c r="G156">
        <v>1375</v>
      </c>
      <c r="H156">
        <v>2750</v>
      </c>
      <c r="I156">
        <v>2</v>
      </c>
      <c r="J156" s="7">
        <v>568.04999999999995</v>
      </c>
      <c r="K156" s="5">
        <v>1562137.4999999998</v>
      </c>
      <c r="L156" s="4">
        <v>567.20000000000005</v>
      </c>
      <c r="M156" s="4">
        <v>-2337.4999999997499</v>
      </c>
      <c r="N156" s="6">
        <v>421.46156250000001</v>
      </c>
      <c r="O156" s="6">
        <v>-2758.96156249975</v>
      </c>
      <c r="P156" s="5">
        <v>1559800.0000000002</v>
      </c>
      <c r="Q156" s="5" t="s">
        <v>93</v>
      </c>
      <c r="R156">
        <v>1</v>
      </c>
      <c r="S156">
        <v>0</v>
      </c>
      <c r="T156">
        <v>1</v>
      </c>
      <c r="U156">
        <v>0</v>
      </c>
      <c r="V156">
        <v>900</v>
      </c>
      <c r="W156">
        <v>300</v>
      </c>
      <c r="X156">
        <v>122500</v>
      </c>
      <c r="Y156">
        <v>92500</v>
      </c>
      <c r="Z156" s="7">
        <v>3000000</v>
      </c>
      <c r="AA156">
        <v>2</v>
      </c>
      <c r="AC156" t="s">
        <v>593</v>
      </c>
      <c r="AD156" t="s">
        <v>571</v>
      </c>
      <c r="AE156" s="12">
        <v>44238.517361111109</v>
      </c>
      <c r="AF156">
        <v>290.8997</v>
      </c>
      <c r="AG156" s="12">
        <v>44239.392361111109</v>
      </c>
      <c r="AH156">
        <v>292.57769999999999</v>
      </c>
      <c r="AI156" s="13">
        <v>5.7999999999999996E-3</v>
      </c>
      <c r="AJ156">
        <v>11144.32</v>
      </c>
      <c r="AK156" s="13">
        <v>5.7999999999999996E-3</v>
      </c>
      <c r="AL156">
        <v>6641.4309999999996</v>
      </c>
      <c r="AM156">
        <v>1931990.25</v>
      </c>
      <c r="AN156">
        <v>-328904.40999999997</v>
      </c>
      <c r="AO156">
        <v>48</v>
      </c>
      <c r="AP156">
        <v>232.17</v>
      </c>
      <c r="AQ156" s="13">
        <v>-5.7999999999999996E-3</v>
      </c>
      <c r="AR156" s="13">
        <v>2.6499999999999999E-2</v>
      </c>
      <c r="AS156" t="s">
        <v>572</v>
      </c>
      <c r="AU156" s="2">
        <v>44238</v>
      </c>
      <c r="AV156" t="s">
        <v>89</v>
      </c>
      <c r="AW156" s="7">
        <v>568.04999999999995</v>
      </c>
      <c r="AX156" s="4">
        <v>567.20000000000005</v>
      </c>
      <c r="AZ156" s="2">
        <f t="shared" si="14"/>
        <v>44238</v>
      </c>
      <c r="BA156" t="s">
        <v>84</v>
      </c>
      <c r="BB156">
        <v>290.8997</v>
      </c>
      <c r="BC156">
        <v>292.57769999999999</v>
      </c>
      <c r="BE156" t="str">
        <f t="shared" si="18"/>
        <v>HINDALCO44238</v>
      </c>
      <c r="BF156">
        <v>1</v>
      </c>
      <c r="BH156" t="str">
        <f t="shared" si="19"/>
        <v>IGL44238</v>
      </c>
      <c r="BI156">
        <v>1</v>
      </c>
      <c r="BK156" t="str">
        <f t="shared" si="15"/>
        <v>IGL44238</v>
      </c>
      <c r="BL156">
        <v>1</v>
      </c>
      <c r="BM156">
        <f t="shared" si="16"/>
        <v>1</v>
      </c>
      <c r="BQ156" t="str">
        <f t="shared" si="20"/>
        <v>HINDALCO44238</v>
      </c>
      <c r="BR156">
        <v>1</v>
      </c>
      <c r="BS156">
        <f t="shared" si="17"/>
        <v>1</v>
      </c>
    </row>
    <row r="157" spans="1:71" x14ac:dyDescent="0.45">
      <c r="A157">
        <v>4</v>
      </c>
      <c r="B157" s="2">
        <v>44238</v>
      </c>
      <c r="C157" s="2">
        <v>44239</v>
      </c>
      <c r="D157" s="3" t="s">
        <v>27</v>
      </c>
      <c r="E157" t="s">
        <v>97</v>
      </c>
      <c r="F157" t="s">
        <v>227</v>
      </c>
      <c r="G157">
        <v>8924</v>
      </c>
      <c r="H157">
        <v>17848</v>
      </c>
      <c r="I157">
        <v>2</v>
      </c>
      <c r="J157" s="7">
        <v>94.1</v>
      </c>
      <c r="K157" s="5">
        <v>1679496.7999999998</v>
      </c>
      <c r="L157" s="4">
        <v>93.65</v>
      </c>
      <c r="M157" s="4">
        <v>-8031.5999999997966</v>
      </c>
      <c r="N157" s="6">
        <v>452.37986999999998</v>
      </c>
      <c r="O157" s="6">
        <v>-8483.9798699997973</v>
      </c>
      <c r="P157" s="5">
        <v>1671465.2000000002</v>
      </c>
      <c r="Q157" s="5" t="s">
        <v>93</v>
      </c>
      <c r="R157">
        <v>2</v>
      </c>
      <c r="S157">
        <v>1</v>
      </c>
      <c r="T157">
        <v>1</v>
      </c>
      <c r="U157">
        <v>0</v>
      </c>
      <c r="V157">
        <v>900</v>
      </c>
      <c r="W157">
        <v>300</v>
      </c>
      <c r="X157">
        <v>123000</v>
      </c>
      <c r="Y157">
        <v>92500</v>
      </c>
      <c r="Z157" s="7">
        <v>3000000</v>
      </c>
      <c r="AA157">
        <v>2</v>
      </c>
      <c r="AC157" t="s">
        <v>614</v>
      </c>
      <c r="AD157" t="s">
        <v>571</v>
      </c>
      <c r="AE157" s="12">
        <v>44238.517361111109</v>
      </c>
      <c r="AF157">
        <v>12.59834</v>
      </c>
      <c r="AG157" s="12">
        <v>44239.392361111109</v>
      </c>
      <c r="AH157">
        <v>12.702669999999999</v>
      </c>
      <c r="AI157" s="13">
        <v>8.3000000000000001E-3</v>
      </c>
      <c r="AJ157">
        <v>15999.29</v>
      </c>
      <c r="AK157" s="13">
        <v>8.3000000000000001E-3</v>
      </c>
      <c r="AL157">
        <v>153352.79999999999</v>
      </c>
      <c r="AM157">
        <v>1931990.25</v>
      </c>
      <c r="AN157">
        <v>-312905.12</v>
      </c>
      <c r="AO157">
        <v>48</v>
      </c>
      <c r="AP157">
        <v>333.32</v>
      </c>
      <c r="AQ157" s="13">
        <v>-7.7999999999999996E-3</v>
      </c>
      <c r="AR157" s="13">
        <v>3.9800000000000002E-2</v>
      </c>
      <c r="AS157" t="s">
        <v>572</v>
      </c>
      <c r="AU157" s="2">
        <v>44238</v>
      </c>
      <c r="AV157" t="s">
        <v>97</v>
      </c>
      <c r="AW157" s="7">
        <v>94.1</v>
      </c>
      <c r="AX157" s="4">
        <v>93.65</v>
      </c>
      <c r="AZ157" s="2">
        <f t="shared" si="14"/>
        <v>44238</v>
      </c>
      <c r="BA157" t="s">
        <v>56</v>
      </c>
      <c r="BB157">
        <v>12.59834</v>
      </c>
      <c r="BC157">
        <v>12.702669999999999</v>
      </c>
      <c r="BE157" t="str">
        <f t="shared" si="18"/>
        <v>IDEA44238</v>
      </c>
      <c r="BF157">
        <v>1</v>
      </c>
      <c r="BH157" t="str">
        <f t="shared" si="19"/>
        <v>L_TFH44238</v>
      </c>
      <c r="BI157">
        <v>1</v>
      </c>
      <c r="BK157" t="str">
        <f t="shared" si="15"/>
        <v>L_TFH44238</v>
      </c>
      <c r="BL157">
        <v>1</v>
      </c>
      <c r="BM157">
        <f t="shared" si="16"/>
        <v>1</v>
      </c>
      <c r="BQ157" t="str">
        <f t="shared" si="20"/>
        <v>IDEA44238</v>
      </c>
      <c r="BR157">
        <v>1</v>
      </c>
      <c r="BS157">
        <f t="shared" si="17"/>
        <v>1</v>
      </c>
    </row>
    <row r="158" spans="1:71" x14ac:dyDescent="0.45">
      <c r="A158">
        <v>5</v>
      </c>
      <c r="B158" s="2">
        <v>44238</v>
      </c>
      <c r="C158" s="2">
        <v>44239</v>
      </c>
      <c r="D158" s="3" t="s">
        <v>27</v>
      </c>
      <c r="E158" t="s">
        <v>49</v>
      </c>
      <c r="F158" t="s">
        <v>264</v>
      </c>
      <c r="G158">
        <v>6000</v>
      </c>
      <c r="H158">
        <v>12000</v>
      </c>
      <c r="I158">
        <v>2</v>
      </c>
      <c r="J158" s="7">
        <v>177.45</v>
      </c>
      <c r="K158" s="5">
        <v>2129400</v>
      </c>
      <c r="L158" s="4">
        <v>177.55</v>
      </c>
      <c r="M158" s="4">
        <v>1200.0000000002728</v>
      </c>
      <c r="N158" s="6">
        <v>575.1</v>
      </c>
      <c r="O158" s="6">
        <v>624.90000000027283</v>
      </c>
      <c r="P158" s="5">
        <v>2130600</v>
      </c>
      <c r="Q158" s="5" t="s">
        <v>93</v>
      </c>
      <c r="R158">
        <v>1</v>
      </c>
      <c r="S158">
        <v>0</v>
      </c>
      <c r="T158">
        <v>1</v>
      </c>
      <c r="U158">
        <v>0</v>
      </c>
      <c r="V158">
        <v>900</v>
      </c>
      <c r="W158">
        <v>300</v>
      </c>
      <c r="X158">
        <v>122500</v>
      </c>
      <c r="Y158">
        <v>92500</v>
      </c>
      <c r="Z158" s="7">
        <v>3000000</v>
      </c>
      <c r="AA158">
        <v>2</v>
      </c>
      <c r="AC158" t="s">
        <v>658</v>
      </c>
      <c r="AD158" t="s">
        <v>571</v>
      </c>
      <c r="AE158" s="12">
        <v>44238.517361111109</v>
      </c>
      <c r="AF158">
        <v>568.31380000000001</v>
      </c>
      <c r="AG158" s="12">
        <v>44239.392361111109</v>
      </c>
      <c r="AH158">
        <v>566.88459999999998</v>
      </c>
      <c r="AI158" s="13">
        <v>-2.5000000000000001E-3</v>
      </c>
      <c r="AJ158">
        <v>-4858.58</v>
      </c>
      <c r="AK158" s="13">
        <v>-2.5000000000000001E-3</v>
      </c>
      <c r="AL158">
        <v>3399.5129999999999</v>
      </c>
      <c r="AM158">
        <v>1931990.25</v>
      </c>
      <c r="AN158">
        <v>-317763.71000000002</v>
      </c>
      <c r="AO158">
        <v>48</v>
      </c>
      <c r="AP158">
        <v>-101.22</v>
      </c>
      <c r="AQ158" s="13">
        <v>-3.2000000000000002E-3</v>
      </c>
      <c r="AR158" s="13">
        <v>1.1299999999999999E-2</v>
      </c>
      <c r="AS158" t="s">
        <v>572</v>
      </c>
      <c r="AU158" s="2">
        <v>44238</v>
      </c>
      <c r="AV158" t="s">
        <v>49</v>
      </c>
      <c r="AW158" s="7">
        <v>177.45</v>
      </c>
      <c r="AX158" s="4">
        <v>177.55</v>
      </c>
      <c r="AZ158" s="2">
        <f t="shared" si="14"/>
        <v>44238</v>
      </c>
      <c r="BA158" t="s">
        <v>89</v>
      </c>
      <c r="BB158">
        <v>568.31380000000001</v>
      </c>
      <c r="BC158">
        <v>566.88459999999998</v>
      </c>
      <c r="BE158" t="str">
        <f t="shared" si="18"/>
        <v>IGL44238</v>
      </c>
      <c r="BF158">
        <v>1</v>
      </c>
      <c r="BH158" t="str">
        <f t="shared" si="19"/>
        <v>MANAPPURAM44238</v>
      </c>
      <c r="BI158">
        <v>1</v>
      </c>
      <c r="BK158" t="str">
        <f t="shared" si="15"/>
        <v>MANAPPURAM44238</v>
      </c>
      <c r="BL158">
        <v>1</v>
      </c>
      <c r="BM158">
        <f t="shared" si="16"/>
        <v>1</v>
      </c>
      <c r="BQ158" t="str">
        <f t="shared" si="20"/>
        <v>IGL44238</v>
      </c>
      <c r="BR158">
        <v>1</v>
      </c>
      <c r="BS158">
        <f t="shared" si="17"/>
        <v>1</v>
      </c>
    </row>
    <row r="159" spans="1:71" x14ac:dyDescent="0.45">
      <c r="A159">
        <v>6</v>
      </c>
      <c r="B159" s="2">
        <v>44238</v>
      </c>
      <c r="C159" s="2">
        <v>44239</v>
      </c>
      <c r="D159" s="3" t="s">
        <v>27</v>
      </c>
      <c r="E159" t="s">
        <v>107</v>
      </c>
      <c r="F159" t="s">
        <v>240</v>
      </c>
      <c r="G159">
        <v>600</v>
      </c>
      <c r="H159">
        <v>1800</v>
      </c>
      <c r="I159">
        <v>3</v>
      </c>
      <c r="J159" s="7">
        <v>1167.5</v>
      </c>
      <c r="K159" s="5">
        <v>2101500</v>
      </c>
      <c r="L159" s="4">
        <v>1152.9833333300001</v>
      </c>
      <c r="M159" s="4">
        <v>-26130.000005999907</v>
      </c>
      <c r="N159" s="6">
        <v>563.87744999919005</v>
      </c>
      <c r="O159" s="6">
        <v>-26693.877455999096</v>
      </c>
      <c r="P159" s="5">
        <v>2075369.9999940002</v>
      </c>
      <c r="Q159" s="5" t="s">
        <v>93</v>
      </c>
      <c r="R159">
        <v>2</v>
      </c>
      <c r="S159">
        <v>1</v>
      </c>
      <c r="T159">
        <v>2</v>
      </c>
      <c r="U159">
        <v>0</v>
      </c>
      <c r="V159">
        <v>900</v>
      </c>
      <c r="W159">
        <v>300</v>
      </c>
      <c r="X159">
        <v>123000</v>
      </c>
      <c r="Y159">
        <v>92500</v>
      </c>
      <c r="Z159" s="7">
        <v>3000000</v>
      </c>
      <c r="AA159">
        <v>2</v>
      </c>
      <c r="AC159" t="s">
        <v>618</v>
      </c>
      <c r="AD159" t="s">
        <v>571</v>
      </c>
      <c r="AE159" s="12">
        <v>44238.517361111109</v>
      </c>
      <c r="AF159">
        <v>94.006100000000004</v>
      </c>
      <c r="AG159" s="12">
        <v>44239.392361111109</v>
      </c>
      <c r="AH159">
        <v>93.581729999999993</v>
      </c>
      <c r="AI159" s="13">
        <v>-4.4999999999999997E-3</v>
      </c>
      <c r="AJ159">
        <v>-8722.16</v>
      </c>
      <c r="AK159" s="13">
        <v>-4.4999999999999997E-3</v>
      </c>
      <c r="AL159">
        <v>20551.75</v>
      </c>
      <c r="AM159">
        <v>1931990.25</v>
      </c>
      <c r="AN159">
        <v>-326485.87</v>
      </c>
      <c r="AO159">
        <v>48</v>
      </c>
      <c r="AP159">
        <v>-181.71</v>
      </c>
      <c r="AQ159" s="13">
        <v>-4.8999999999999998E-3</v>
      </c>
      <c r="AR159" s="13">
        <v>1.06E-2</v>
      </c>
      <c r="AS159" t="s">
        <v>572</v>
      </c>
      <c r="AU159" s="2">
        <v>44238</v>
      </c>
      <c r="AV159" t="s">
        <v>107</v>
      </c>
      <c r="AW159" s="7">
        <v>1167.5</v>
      </c>
      <c r="AX159" s="4">
        <v>1152.9833333300001</v>
      </c>
      <c r="AZ159" s="2">
        <f t="shared" si="14"/>
        <v>44238</v>
      </c>
      <c r="BA159" t="s">
        <v>97</v>
      </c>
      <c r="BB159">
        <v>94.006100000000004</v>
      </c>
      <c r="BC159">
        <v>93.581729999999993</v>
      </c>
      <c r="BE159" t="str">
        <f t="shared" si="18"/>
        <v>L_TFH44238</v>
      </c>
      <c r="BF159">
        <v>1</v>
      </c>
      <c r="BH159" t="str">
        <f t="shared" si="19"/>
        <v>MGL44238</v>
      </c>
      <c r="BI159">
        <v>1</v>
      </c>
      <c r="BK159" t="str">
        <f t="shared" si="15"/>
        <v>MGL44238</v>
      </c>
      <c r="BL159">
        <v>1</v>
      </c>
      <c r="BM159">
        <f t="shared" si="16"/>
        <v>1</v>
      </c>
      <c r="BQ159" t="str">
        <f t="shared" si="20"/>
        <v>L_TFH44238</v>
      </c>
      <c r="BR159">
        <v>1</v>
      </c>
      <c r="BS159">
        <f t="shared" si="17"/>
        <v>1</v>
      </c>
    </row>
    <row r="160" spans="1:71" x14ac:dyDescent="0.45">
      <c r="A160">
        <v>7</v>
      </c>
      <c r="B160" s="2">
        <v>44238</v>
      </c>
      <c r="C160" s="2">
        <v>44239</v>
      </c>
      <c r="D160" s="3" t="s">
        <v>27</v>
      </c>
      <c r="E160" t="s">
        <v>73</v>
      </c>
      <c r="F160" t="s">
        <v>259</v>
      </c>
      <c r="G160">
        <v>4000</v>
      </c>
      <c r="H160">
        <v>8000</v>
      </c>
      <c r="I160">
        <v>2</v>
      </c>
      <c r="J160" s="7">
        <v>197.05</v>
      </c>
      <c r="K160" s="5">
        <v>1576400</v>
      </c>
      <c r="L160" s="4">
        <v>195.35</v>
      </c>
      <c r="M160" s="4">
        <v>-13600.000000000136</v>
      </c>
      <c r="N160" s="6">
        <v>423.79200000000003</v>
      </c>
      <c r="O160" s="6">
        <v>-14023.792000000136</v>
      </c>
      <c r="P160" s="5">
        <v>1562800</v>
      </c>
      <c r="Q160" s="5" t="s">
        <v>93</v>
      </c>
      <c r="R160">
        <v>1</v>
      </c>
      <c r="S160">
        <v>0</v>
      </c>
      <c r="T160">
        <v>1</v>
      </c>
      <c r="U160">
        <v>0</v>
      </c>
      <c r="V160">
        <v>900</v>
      </c>
      <c r="W160">
        <v>300</v>
      </c>
      <c r="X160">
        <v>122500</v>
      </c>
      <c r="Y160">
        <v>92500</v>
      </c>
      <c r="Z160" s="7">
        <v>3000000</v>
      </c>
      <c r="AA160">
        <v>2</v>
      </c>
      <c r="AC160" t="s">
        <v>655</v>
      </c>
      <c r="AD160" t="s">
        <v>571</v>
      </c>
      <c r="AE160" s="12">
        <v>44238.517361111109</v>
      </c>
      <c r="AF160">
        <v>197.14850000000001</v>
      </c>
      <c r="AG160" s="12">
        <v>44239.392361111109</v>
      </c>
      <c r="AH160">
        <v>195.25229999999999</v>
      </c>
      <c r="AI160" s="13">
        <v>-9.5999999999999992E-3</v>
      </c>
      <c r="AJ160">
        <v>-18582.13</v>
      </c>
      <c r="AK160" s="13">
        <v>-9.5999999999999992E-3</v>
      </c>
      <c r="AL160">
        <v>9799.6689999999999</v>
      </c>
      <c r="AM160">
        <v>1931990.13</v>
      </c>
      <c r="AN160">
        <v>-345068</v>
      </c>
      <c r="AO160">
        <v>48</v>
      </c>
      <c r="AP160">
        <v>-387.13</v>
      </c>
      <c r="AQ160" s="13">
        <v>-1.2699999999999999E-2</v>
      </c>
      <c r="AR160" s="13">
        <v>8.3999999999999995E-3</v>
      </c>
      <c r="AS160" t="s">
        <v>572</v>
      </c>
      <c r="AU160" s="2">
        <v>44238</v>
      </c>
      <c r="AV160" t="s">
        <v>73</v>
      </c>
      <c r="AW160" s="7">
        <v>197.05</v>
      </c>
      <c r="AX160" s="4">
        <v>195.35</v>
      </c>
      <c r="AZ160" s="2">
        <f t="shared" si="14"/>
        <v>44238</v>
      </c>
      <c r="BA160" t="s">
        <v>73</v>
      </c>
      <c r="BB160">
        <v>197.14850000000001</v>
      </c>
      <c r="BC160">
        <v>195.25229999999999</v>
      </c>
      <c r="BE160" t="str">
        <f t="shared" si="18"/>
        <v>M_MFIN44238</v>
      </c>
      <c r="BF160">
        <v>1</v>
      </c>
      <c r="BH160" t="str">
        <f t="shared" si="19"/>
        <v>M_MFIN44238</v>
      </c>
      <c r="BI160">
        <v>1</v>
      </c>
      <c r="BK160" t="str">
        <f t="shared" si="15"/>
        <v>M_MFIN44238</v>
      </c>
      <c r="BL160">
        <v>1</v>
      </c>
      <c r="BM160">
        <f t="shared" si="16"/>
        <v>1</v>
      </c>
      <c r="BQ160" t="str">
        <f t="shared" si="20"/>
        <v>M_MFIN44238</v>
      </c>
      <c r="BR160">
        <v>1</v>
      </c>
      <c r="BS160">
        <f t="shared" si="17"/>
        <v>1</v>
      </c>
    </row>
    <row r="161" spans="1:71" x14ac:dyDescent="0.45">
      <c r="A161">
        <v>8</v>
      </c>
      <c r="B161" s="2">
        <v>44238</v>
      </c>
      <c r="C161" s="2">
        <v>44239</v>
      </c>
      <c r="D161" s="3" t="s">
        <v>27</v>
      </c>
      <c r="E161" t="s">
        <v>147</v>
      </c>
      <c r="F161" t="s">
        <v>297</v>
      </c>
      <c r="G161">
        <v>250</v>
      </c>
      <c r="H161">
        <v>250</v>
      </c>
      <c r="I161">
        <v>1</v>
      </c>
      <c r="J161" s="7">
        <v>5342.45</v>
      </c>
      <c r="K161" s="5">
        <v>1335612.5</v>
      </c>
      <c r="L161" s="4">
        <v>5390</v>
      </c>
      <c r="M161" s="4">
        <v>11887.500000000045</v>
      </c>
      <c r="N161" s="6">
        <v>362.22018750000001</v>
      </c>
      <c r="O161" s="6">
        <v>11525.279812500046</v>
      </c>
      <c r="P161" s="5">
        <v>1347500</v>
      </c>
      <c r="Q161" s="5" t="s">
        <v>93</v>
      </c>
      <c r="R161">
        <v>2</v>
      </c>
      <c r="S161">
        <v>1</v>
      </c>
      <c r="T161">
        <v>2</v>
      </c>
      <c r="U161">
        <v>0</v>
      </c>
      <c r="V161">
        <v>900</v>
      </c>
      <c r="W161">
        <v>300</v>
      </c>
      <c r="X161">
        <v>123000</v>
      </c>
      <c r="Y161">
        <v>92500</v>
      </c>
      <c r="Z161" s="7">
        <v>3000000</v>
      </c>
      <c r="AA161">
        <v>2</v>
      </c>
      <c r="AC161" t="s">
        <v>646</v>
      </c>
      <c r="AD161" t="s">
        <v>571</v>
      </c>
      <c r="AE161" s="12">
        <v>44238.517361111109</v>
      </c>
      <c r="AF161">
        <v>177.5197</v>
      </c>
      <c r="AG161" s="12">
        <v>44239.392361111109</v>
      </c>
      <c r="AH161">
        <v>177.46369999999999</v>
      </c>
      <c r="AI161" s="13">
        <v>-2.9999999999999997E-4</v>
      </c>
      <c r="AJ161">
        <v>-609.46</v>
      </c>
      <c r="AK161" s="13">
        <v>-2.9999999999999997E-4</v>
      </c>
      <c r="AL161">
        <v>10883.25</v>
      </c>
      <c r="AM161">
        <v>1931990.25</v>
      </c>
      <c r="AN161">
        <v>-345677.46</v>
      </c>
      <c r="AO161">
        <v>48</v>
      </c>
      <c r="AP161">
        <v>-12.7</v>
      </c>
      <c r="AQ161" s="13">
        <v>-6.8999999999999999E-3</v>
      </c>
      <c r="AR161" s="13">
        <v>0.01</v>
      </c>
      <c r="AS161" t="s">
        <v>572</v>
      </c>
      <c r="AU161" s="2">
        <v>44238</v>
      </c>
      <c r="AV161" t="s">
        <v>147</v>
      </c>
      <c r="AW161" s="7">
        <v>5342.45</v>
      </c>
      <c r="AX161" s="4">
        <v>5390</v>
      </c>
      <c r="AZ161" s="2">
        <f t="shared" si="14"/>
        <v>44238</v>
      </c>
      <c r="BA161" t="s">
        <v>49</v>
      </c>
      <c r="BB161">
        <v>177.5197</v>
      </c>
      <c r="BC161">
        <v>177.46369999999999</v>
      </c>
      <c r="BE161" t="str">
        <f t="shared" si="18"/>
        <v>MANAPPURAM44238</v>
      </c>
      <c r="BF161">
        <v>1</v>
      </c>
      <c r="BH161" t="str">
        <f t="shared" si="19"/>
        <v>NAUKRI44238</v>
      </c>
      <c r="BI161">
        <v>1</v>
      </c>
      <c r="BK161" t="str">
        <f t="shared" si="15"/>
        <v>NAUKRI44238</v>
      </c>
      <c r="BL161">
        <v>1</v>
      </c>
      <c r="BM161">
        <f t="shared" si="16"/>
        <v>1</v>
      </c>
      <c r="BQ161" t="str">
        <f t="shared" si="20"/>
        <v>MANAPPURAM44238</v>
      </c>
      <c r="BR161">
        <v>1</v>
      </c>
      <c r="BS161">
        <f t="shared" si="17"/>
        <v>1</v>
      </c>
    </row>
    <row r="162" spans="1:71" x14ac:dyDescent="0.45">
      <c r="A162">
        <v>1</v>
      </c>
      <c r="B162" s="2">
        <v>44239</v>
      </c>
      <c r="C162" s="2">
        <v>44242</v>
      </c>
      <c r="D162" s="3" t="s">
        <v>27</v>
      </c>
      <c r="E162" t="s">
        <v>63</v>
      </c>
      <c r="F162" t="s">
        <v>223</v>
      </c>
      <c r="G162">
        <v>2000</v>
      </c>
      <c r="H162">
        <v>2000</v>
      </c>
      <c r="I162">
        <v>1</v>
      </c>
      <c r="J162" s="7">
        <v>690.25</v>
      </c>
      <c r="K162" s="5">
        <v>1380500</v>
      </c>
      <c r="L162" s="4">
        <v>711.8</v>
      </c>
      <c r="M162" s="4">
        <v>43099.999999999913</v>
      </c>
      <c r="N162" s="6">
        <v>378.55349999999999</v>
      </c>
      <c r="O162" s="6">
        <v>42721.446499999911</v>
      </c>
      <c r="P162" s="5">
        <v>1423600</v>
      </c>
      <c r="Q162" s="5" t="s">
        <v>93</v>
      </c>
      <c r="R162">
        <v>1</v>
      </c>
      <c r="S162">
        <v>0</v>
      </c>
      <c r="T162">
        <v>2</v>
      </c>
      <c r="U162">
        <v>0</v>
      </c>
      <c r="V162">
        <v>900</v>
      </c>
      <c r="W162">
        <v>300</v>
      </c>
      <c r="X162">
        <v>122500</v>
      </c>
      <c r="Y162">
        <v>92500</v>
      </c>
      <c r="Z162" s="7">
        <v>3000000</v>
      </c>
      <c r="AA162">
        <v>2</v>
      </c>
      <c r="AC162" t="s">
        <v>659</v>
      </c>
      <c r="AD162" t="s">
        <v>571</v>
      </c>
      <c r="AE162" s="12">
        <v>44238.520833333336</v>
      </c>
      <c r="AF162">
        <v>1168.095</v>
      </c>
      <c r="AG162" s="12">
        <v>44239.395833333336</v>
      </c>
      <c r="AH162">
        <v>1152.846</v>
      </c>
      <c r="AI162" s="13">
        <v>-1.3100000000000001E-2</v>
      </c>
      <c r="AJ162">
        <v>-25259.29</v>
      </c>
      <c r="AK162" s="13">
        <v>-1.3100000000000001E-2</v>
      </c>
      <c r="AL162">
        <v>1656.4559999999999</v>
      </c>
      <c r="AM162">
        <v>1934897.38</v>
      </c>
      <c r="AN162">
        <v>-370936.75</v>
      </c>
      <c r="AO162">
        <v>48</v>
      </c>
      <c r="AP162">
        <v>-526.24</v>
      </c>
      <c r="AQ162" s="13">
        <v>-1.84E-2</v>
      </c>
      <c r="AR162" s="13">
        <v>5.4999999999999997E-3</v>
      </c>
      <c r="AS162" t="s">
        <v>572</v>
      </c>
      <c r="AU162" s="2">
        <v>44239</v>
      </c>
      <c r="AV162" t="s">
        <v>63</v>
      </c>
      <c r="AW162" s="7">
        <v>690.25</v>
      </c>
      <c r="AX162" s="4">
        <v>711.8</v>
      </c>
      <c r="AZ162" s="2">
        <f t="shared" si="14"/>
        <v>44238</v>
      </c>
      <c r="BA162" t="s">
        <v>107</v>
      </c>
      <c r="BB162">
        <v>1168.095</v>
      </c>
      <c r="BC162">
        <v>1152.846</v>
      </c>
      <c r="BE162" t="str">
        <f t="shared" si="18"/>
        <v>MGL44238</v>
      </c>
      <c r="BF162">
        <v>1</v>
      </c>
      <c r="BH162" t="str">
        <f t="shared" si="19"/>
        <v>ADANIENT44239</v>
      </c>
      <c r="BI162">
        <v>1</v>
      </c>
      <c r="BK162" t="str">
        <f t="shared" si="15"/>
        <v>ADANIENT44239</v>
      </c>
      <c r="BL162">
        <v>1</v>
      </c>
      <c r="BM162">
        <f t="shared" si="16"/>
        <v>1</v>
      </c>
      <c r="BQ162" t="str">
        <f t="shared" si="20"/>
        <v>MGL44238</v>
      </c>
      <c r="BR162">
        <v>1</v>
      </c>
      <c r="BS162">
        <f t="shared" si="17"/>
        <v>1</v>
      </c>
    </row>
    <row r="163" spans="1:71" x14ac:dyDescent="0.45">
      <c r="A163">
        <v>2</v>
      </c>
      <c r="B163" s="2">
        <v>44239</v>
      </c>
      <c r="C163" s="2">
        <v>44242</v>
      </c>
      <c r="D163" s="3" t="s">
        <v>27</v>
      </c>
      <c r="E163" t="s">
        <v>98</v>
      </c>
      <c r="F163" t="s">
        <v>294</v>
      </c>
      <c r="G163">
        <v>2500</v>
      </c>
      <c r="H163">
        <v>2500</v>
      </c>
      <c r="I163">
        <v>1</v>
      </c>
      <c r="J163" s="7">
        <v>614.65</v>
      </c>
      <c r="K163" s="5">
        <v>1536625</v>
      </c>
      <c r="L163" s="4">
        <v>620.35</v>
      </c>
      <c r="M163" s="4">
        <v>14250.000000000113</v>
      </c>
      <c r="N163" s="6">
        <v>416.8125</v>
      </c>
      <c r="O163" s="6">
        <v>13833.187500000113</v>
      </c>
      <c r="P163" s="5">
        <v>1550875</v>
      </c>
      <c r="Q163" s="5" t="s">
        <v>93</v>
      </c>
      <c r="R163">
        <v>1</v>
      </c>
      <c r="S163">
        <v>0</v>
      </c>
      <c r="T163">
        <v>1</v>
      </c>
      <c r="U163">
        <v>0</v>
      </c>
      <c r="V163">
        <v>900</v>
      </c>
      <c r="W163">
        <v>300</v>
      </c>
      <c r="X163">
        <v>122500</v>
      </c>
      <c r="Y163">
        <v>92500</v>
      </c>
      <c r="Z163" s="7">
        <v>3000000</v>
      </c>
      <c r="AA163">
        <v>2</v>
      </c>
      <c r="AC163" t="s">
        <v>626</v>
      </c>
      <c r="AD163" t="s">
        <v>571</v>
      </c>
      <c r="AE163" s="12">
        <v>44238.520833333336</v>
      </c>
      <c r="AF163">
        <v>5345.1930000000002</v>
      </c>
      <c r="AG163" s="12">
        <v>44239.395833333336</v>
      </c>
      <c r="AH163">
        <v>5378.067</v>
      </c>
      <c r="AI163" s="13">
        <v>6.1999999999999998E-3</v>
      </c>
      <c r="AJ163">
        <v>11900</v>
      </c>
      <c r="AK163" s="13">
        <v>6.1999999999999998E-3</v>
      </c>
      <c r="AL163">
        <v>361.98829999999998</v>
      </c>
      <c r="AM163">
        <v>1934897.5</v>
      </c>
      <c r="AN163">
        <v>-359036.75</v>
      </c>
      <c r="AO163">
        <v>48</v>
      </c>
      <c r="AP163">
        <v>247.92</v>
      </c>
      <c r="AQ163" s="13">
        <v>-6.6E-3</v>
      </c>
      <c r="AR163" s="13">
        <v>2.86E-2</v>
      </c>
      <c r="AS163" t="s">
        <v>572</v>
      </c>
      <c r="AU163" s="2">
        <v>44239</v>
      </c>
      <c r="AV163" t="s">
        <v>98</v>
      </c>
      <c r="AW163" s="7">
        <v>614.65</v>
      </c>
      <c r="AX163" s="4">
        <v>620.35</v>
      </c>
      <c r="AZ163" s="2">
        <f t="shared" si="14"/>
        <v>44238</v>
      </c>
      <c r="BA163" t="s">
        <v>147</v>
      </c>
      <c r="BB163">
        <v>5345.1930000000002</v>
      </c>
      <c r="BC163">
        <v>5378.067</v>
      </c>
      <c r="BE163" t="str">
        <f t="shared" si="18"/>
        <v>NAUKRI44238</v>
      </c>
      <c r="BF163">
        <v>1</v>
      </c>
      <c r="BH163" t="str">
        <f t="shared" si="19"/>
        <v>ADANIPORTS44239</v>
      </c>
      <c r="BI163">
        <v>1</v>
      </c>
      <c r="BK163" t="str">
        <f t="shared" si="15"/>
        <v>ADANIPORTS44239</v>
      </c>
      <c r="BL163">
        <v>1</v>
      </c>
      <c r="BM163">
        <f t="shared" si="16"/>
        <v>1</v>
      </c>
      <c r="BQ163" t="str">
        <f t="shared" si="20"/>
        <v>NAUKRI44238</v>
      </c>
      <c r="BR163">
        <v>1</v>
      </c>
      <c r="BS163">
        <f t="shared" si="17"/>
        <v>1</v>
      </c>
    </row>
    <row r="164" spans="1:71" x14ac:dyDescent="0.45">
      <c r="A164">
        <v>3</v>
      </c>
      <c r="B164" s="2">
        <v>44239</v>
      </c>
      <c r="C164" s="2">
        <v>44242</v>
      </c>
      <c r="D164" s="3" t="s">
        <v>27</v>
      </c>
      <c r="E164" t="s">
        <v>127</v>
      </c>
      <c r="F164" t="s">
        <v>289</v>
      </c>
      <c r="G164">
        <v>1563</v>
      </c>
      <c r="H164">
        <v>3126</v>
      </c>
      <c r="I164">
        <v>2</v>
      </c>
      <c r="J164" s="7">
        <v>518.04999999999995</v>
      </c>
      <c r="K164" s="5">
        <v>1619424.2999999998</v>
      </c>
      <c r="L164" s="4">
        <v>538.04999999999995</v>
      </c>
      <c r="M164" s="4">
        <v>62520</v>
      </c>
      <c r="N164" s="6">
        <v>445.68476099999998</v>
      </c>
      <c r="O164" s="6">
        <v>62074.315239000003</v>
      </c>
      <c r="P164" s="5">
        <v>1681944.2999999998</v>
      </c>
      <c r="Q164" s="5" t="s">
        <v>93</v>
      </c>
      <c r="R164">
        <v>1</v>
      </c>
      <c r="S164">
        <v>0</v>
      </c>
      <c r="T164">
        <v>1</v>
      </c>
      <c r="U164">
        <v>0</v>
      </c>
      <c r="V164">
        <v>900</v>
      </c>
      <c r="W164">
        <v>300</v>
      </c>
      <c r="X164">
        <v>122500</v>
      </c>
      <c r="Y164">
        <v>92500</v>
      </c>
      <c r="Z164" s="7">
        <v>3000000</v>
      </c>
      <c r="AA164">
        <v>2</v>
      </c>
      <c r="AC164" t="s">
        <v>579</v>
      </c>
      <c r="AD164" t="s">
        <v>571</v>
      </c>
      <c r="AE164" s="12">
        <v>44239.517361111109</v>
      </c>
      <c r="AF164">
        <v>690.6191</v>
      </c>
      <c r="AG164" s="12">
        <v>44242.392361111109</v>
      </c>
      <c r="AH164">
        <v>717.27449999999999</v>
      </c>
      <c r="AI164" s="13">
        <v>3.8600000000000002E-2</v>
      </c>
      <c r="AJ164">
        <v>74421.27</v>
      </c>
      <c r="AK164" s="13">
        <v>3.8600000000000002E-2</v>
      </c>
      <c r="AL164">
        <v>2791.9769999999999</v>
      </c>
      <c r="AM164">
        <v>1928192.63</v>
      </c>
      <c r="AN164">
        <v>-284615.48</v>
      </c>
      <c r="AO164">
        <v>48</v>
      </c>
      <c r="AP164">
        <v>1550.44</v>
      </c>
      <c r="AQ164" s="13">
        <v>-4.7000000000000002E-3</v>
      </c>
      <c r="AR164" s="13">
        <v>5.3400000000000003E-2</v>
      </c>
      <c r="AS164" t="s">
        <v>572</v>
      </c>
      <c r="AU164" s="2">
        <v>44239</v>
      </c>
      <c r="AV164" t="s">
        <v>127</v>
      </c>
      <c r="AW164" s="7">
        <v>518.04999999999995</v>
      </c>
      <c r="AX164" s="4">
        <v>538.04999999999995</v>
      </c>
      <c r="AZ164" s="2">
        <f t="shared" si="14"/>
        <v>44239</v>
      </c>
      <c r="BA164" t="s">
        <v>63</v>
      </c>
      <c r="BB164">
        <v>690.6191</v>
      </c>
      <c r="BC164">
        <v>717.27449999999999</v>
      </c>
      <c r="BE164" t="str">
        <f t="shared" si="18"/>
        <v>ADANIENT44239</v>
      </c>
      <c r="BF164">
        <v>1</v>
      </c>
      <c r="BH164" t="str">
        <f t="shared" si="19"/>
        <v>CONCOR44239</v>
      </c>
      <c r="BI164">
        <v>1</v>
      </c>
      <c r="BK164" t="str">
        <f t="shared" si="15"/>
        <v>CONCOR44239</v>
      </c>
      <c r="BL164">
        <v>1</v>
      </c>
      <c r="BM164">
        <f t="shared" si="16"/>
        <v>1</v>
      </c>
      <c r="BQ164" t="str">
        <f t="shared" si="20"/>
        <v>ADANIENT44239</v>
      </c>
      <c r="BR164">
        <v>1</v>
      </c>
      <c r="BS164">
        <f t="shared" si="17"/>
        <v>1</v>
      </c>
    </row>
    <row r="165" spans="1:71" x14ac:dyDescent="0.45">
      <c r="A165">
        <v>4</v>
      </c>
      <c r="B165" s="2">
        <v>44239</v>
      </c>
      <c r="C165" s="2">
        <v>44242</v>
      </c>
      <c r="D165" s="3" t="s">
        <v>27</v>
      </c>
      <c r="E165" t="s">
        <v>75</v>
      </c>
      <c r="F165" t="s">
        <v>252</v>
      </c>
      <c r="G165">
        <v>7000</v>
      </c>
      <c r="H165">
        <v>7000</v>
      </c>
      <c r="I165">
        <v>1</v>
      </c>
      <c r="J165" s="7">
        <v>190.95</v>
      </c>
      <c r="K165" s="5">
        <v>1336650</v>
      </c>
      <c r="L165" s="4">
        <v>207.2</v>
      </c>
      <c r="M165" s="4">
        <v>113750</v>
      </c>
      <c r="N165" s="6">
        <v>376.25175000000002</v>
      </c>
      <c r="O165" s="6">
        <v>113373.74825</v>
      </c>
      <c r="P165" s="5">
        <v>1450400</v>
      </c>
      <c r="Q165" s="5" t="s">
        <v>93</v>
      </c>
      <c r="R165">
        <v>1</v>
      </c>
      <c r="S165">
        <v>0</v>
      </c>
      <c r="T165">
        <v>1</v>
      </c>
      <c r="U165">
        <v>0</v>
      </c>
      <c r="V165">
        <v>900</v>
      </c>
      <c r="W165">
        <v>300</v>
      </c>
      <c r="X165">
        <v>122500</v>
      </c>
      <c r="Y165">
        <v>92500</v>
      </c>
      <c r="Z165" s="7">
        <v>3000000</v>
      </c>
      <c r="AA165">
        <v>2</v>
      </c>
      <c r="AC165" t="s">
        <v>681</v>
      </c>
      <c r="AD165" t="s">
        <v>571</v>
      </c>
      <c r="AE165" s="12">
        <v>44239.517361111109</v>
      </c>
      <c r="AF165">
        <v>614.97389999999996</v>
      </c>
      <c r="AG165" s="12">
        <v>44242.392361111109</v>
      </c>
      <c r="AH165">
        <v>619.99549999999999</v>
      </c>
      <c r="AI165" s="13">
        <v>8.2000000000000007E-3</v>
      </c>
      <c r="AJ165">
        <v>15744.75</v>
      </c>
      <c r="AK165" s="13">
        <v>8.2000000000000007E-3</v>
      </c>
      <c r="AL165">
        <v>3135.4059999999999</v>
      </c>
      <c r="AM165">
        <v>1928192.63</v>
      </c>
      <c r="AN165">
        <v>-268870.73</v>
      </c>
      <c r="AO165">
        <v>48</v>
      </c>
      <c r="AP165">
        <v>328.02</v>
      </c>
      <c r="AQ165" s="13">
        <v>-1.17E-2</v>
      </c>
      <c r="AR165" s="13">
        <v>1.5299999999999999E-2</v>
      </c>
      <c r="AS165" t="s">
        <v>572</v>
      </c>
      <c r="AU165" s="2">
        <v>44239</v>
      </c>
      <c r="AV165" t="s">
        <v>75</v>
      </c>
      <c r="AW165" s="7">
        <v>190.95</v>
      </c>
      <c r="AX165" s="4">
        <v>207.2</v>
      </c>
      <c r="AZ165" s="2">
        <f t="shared" si="14"/>
        <v>44239</v>
      </c>
      <c r="BA165" t="s">
        <v>98</v>
      </c>
      <c r="BB165">
        <v>614.97389999999996</v>
      </c>
      <c r="BC165">
        <v>619.99549999999999</v>
      </c>
      <c r="BE165" t="str">
        <f t="shared" si="18"/>
        <v>ADANIPORTS44239</v>
      </c>
      <c r="BF165">
        <v>1</v>
      </c>
      <c r="BH165" t="str">
        <f t="shared" si="19"/>
        <v>MOTHERSUMI44239</v>
      </c>
      <c r="BI165">
        <v>1</v>
      </c>
      <c r="BK165" t="str">
        <f t="shared" si="15"/>
        <v>MOTHERSUMI44239</v>
      </c>
      <c r="BL165">
        <v>1</v>
      </c>
      <c r="BM165">
        <f t="shared" si="16"/>
        <v>1</v>
      </c>
      <c r="BQ165" t="str">
        <f t="shared" si="20"/>
        <v>ADANIPORTS44239</v>
      </c>
      <c r="BR165">
        <v>1</v>
      </c>
      <c r="BS165">
        <f t="shared" si="17"/>
        <v>1</v>
      </c>
    </row>
    <row r="166" spans="1:71" x14ac:dyDescent="0.45">
      <c r="A166">
        <v>5</v>
      </c>
      <c r="B166" s="2">
        <v>44239</v>
      </c>
      <c r="C166" s="2">
        <v>44242</v>
      </c>
      <c r="D166" s="3" t="s">
        <v>27</v>
      </c>
      <c r="E166" t="s">
        <v>39</v>
      </c>
      <c r="F166" t="s">
        <v>269</v>
      </c>
      <c r="G166">
        <v>750</v>
      </c>
      <c r="H166">
        <v>1500</v>
      </c>
      <c r="I166">
        <v>2</v>
      </c>
      <c r="J166" s="7">
        <v>1326.55</v>
      </c>
      <c r="K166" s="5">
        <v>1989825</v>
      </c>
      <c r="L166" s="4">
        <v>1345.0250000000001</v>
      </c>
      <c r="M166" s="4">
        <v>27712.500000000204</v>
      </c>
      <c r="N166" s="6">
        <v>540.99393750000002</v>
      </c>
      <c r="O166" s="6">
        <v>27171.506062500204</v>
      </c>
      <c r="P166" s="5">
        <v>2017537.5000000002</v>
      </c>
      <c r="Q166" s="5" t="s">
        <v>93</v>
      </c>
      <c r="R166">
        <v>2</v>
      </c>
      <c r="S166">
        <v>1</v>
      </c>
      <c r="T166">
        <v>1</v>
      </c>
      <c r="U166">
        <v>0</v>
      </c>
      <c r="V166">
        <v>900</v>
      </c>
      <c r="W166">
        <v>300</v>
      </c>
      <c r="X166">
        <v>123000</v>
      </c>
      <c r="Y166">
        <v>92500</v>
      </c>
      <c r="Z166" s="7">
        <v>3000000</v>
      </c>
      <c r="AA166">
        <v>2</v>
      </c>
      <c r="AC166" t="s">
        <v>587</v>
      </c>
      <c r="AD166" t="s">
        <v>571</v>
      </c>
      <c r="AE166" s="12">
        <v>44239.517361111109</v>
      </c>
      <c r="AF166">
        <v>518.30250000000001</v>
      </c>
      <c r="AG166" s="12">
        <v>44242.392361111109</v>
      </c>
      <c r="AH166">
        <v>537.76089999999999</v>
      </c>
      <c r="AI166" s="13">
        <v>3.7499999999999999E-2</v>
      </c>
      <c r="AJ166">
        <v>72389.279999999999</v>
      </c>
      <c r="AK166" s="13">
        <v>3.7499999999999999E-2</v>
      </c>
      <c r="AL166">
        <v>3720.2069999999999</v>
      </c>
      <c r="AM166">
        <v>1928192.75</v>
      </c>
      <c r="AN166">
        <v>-196481.45</v>
      </c>
      <c r="AO166">
        <v>48</v>
      </c>
      <c r="AP166">
        <v>1508.11</v>
      </c>
      <c r="AQ166" s="13">
        <v>-4.7999999999999996E-3</v>
      </c>
      <c r="AR166" s="13">
        <v>7.22E-2</v>
      </c>
      <c r="AS166" t="s">
        <v>572</v>
      </c>
      <c r="AU166" s="2">
        <v>44239</v>
      </c>
      <c r="AV166" t="s">
        <v>39</v>
      </c>
      <c r="AW166" s="7">
        <v>1326.55</v>
      </c>
      <c r="AX166" s="4">
        <v>1345.0250000000001</v>
      </c>
      <c r="AZ166" s="2">
        <f t="shared" si="14"/>
        <v>44239</v>
      </c>
      <c r="BA166" t="s">
        <v>127</v>
      </c>
      <c r="BB166">
        <v>518.30250000000001</v>
      </c>
      <c r="BC166">
        <v>537.76089999999999</v>
      </c>
      <c r="BE166" t="str">
        <f t="shared" si="18"/>
        <v>CONCOR44239</v>
      </c>
      <c r="BF166">
        <v>1</v>
      </c>
      <c r="BH166" t="str">
        <f t="shared" si="19"/>
        <v>MUTHOOTFIN44239</v>
      </c>
      <c r="BI166">
        <v>1</v>
      </c>
      <c r="BK166" t="str">
        <f t="shared" si="15"/>
        <v>MUTHOOTFIN44239</v>
      </c>
      <c r="BL166">
        <v>1</v>
      </c>
      <c r="BM166">
        <f t="shared" si="16"/>
        <v>1</v>
      </c>
      <c r="BQ166" t="str">
        <f t="shared" si="20"/>
        <v>CONCOR44239</v>
      </c>
      <c r="BR166">
        <v>1</v>
      </c>
      <c r="BS166">
        <f t="shared" si="17"/>
        <v>1</v>
      </c>
    </row>
    <row r="167" spans="1:71" x14ac:dyDescent="0.45">
      <c r="A167">
        <v>6</v>
      </c>
      <c r="B167" s="2">
        <v>44239</v>
      </c>
      <c r="C167" s="2">
        <v>44242</v>
      </c>
      <c r="D167" s="3" t="s">
        <v>27</v>
      </c>
      <c r="E167" t="s">
        <v>73</v>
      </c>
      <c r="F167" t="s">
        <v>259</v>
      </c>
      <c r="G167">
        <v>4000</v>
      </c>
      <c r="H167">
        <v>8000</v>
      </c>
      <c r="I167">
        <v>2</v>
      </c>
      <c r="J167" s="7">
        <v>207.6</v>
      </c>
      <c r="K167" s="5">
        <v>1660800</v>
      </c>
      <c r="L167" s="4">
        <v>209.32499999999999</v>
      </c>
      <c r="M167" s="4">
        <v>13799.999999999955</v>
      </c>
      <c r="N167" s="6">
        <v>450.279</v>
      </c>
      <c r="O167" s="6">
        <v>13349.720999999954</v>
      </c>
      <c r="P167" s="5">
        <v>1674600</v>
      </c>
      <c r="Q167" s="5" t="s">
        <v>93</v>
      </c>
      <c r="R167">
        <v>1</v>
      </c>
      <c r="S167">
        <v>0</v>
      </c>
      <c r="T167">
        <v>1</v>
      </c>
      <c r="U167">
        <v>0</v>
      </c>
      <c r="V167">
        <v>900</v>
      </c>
      <c r="W167">
        <v>300</v>
      </c>
      <c r="X167">
        <v>122500</v>
      </c>
      <c r="Y167">
        <v>92500</v>
      </c>
      <c r="Z167" s="7">
        <v>3000000</v>
      </c>
      <c r="AA167">
        <v>2</v>
      </c>
      <c r="AC167" t="s">
        <v>655</v>
      </c>
      <c r="AD167" t="s">
        <v>571</v>
      </c>
      <c r="AE167" s="12">
        <v>44239.517361111109</v>
      </c>
      <c r="AF167">
        <v>207.7064</v>
      </c>
      <c r="AG167" s="12">
        <v>44242.392361111109</v>
      </c>
      <c r="AH167">
        <v>210.0949</v>
      </c>
      <c r="AI167" s="13">
        <v>1.15E-2</v>
      </c>
      <c r="AJ167">
        <v>22173.07</v>
      </c>
      <c r="AK167" s="13">
        <v>1.15E-2</v>
      </c>
      <c r="AL167">
        <v>9283.2610000000004</v>
      </c>
      <c r="AM167">
        <v>1928192.75</v>
      </c>
      <c r="AN167">
        <v>-174308.38</v>
      </c>
      <c r="AO167">
        <v>48</v>
      </c>
      <c r="AP167">
        <v>461.94</v>
      </c>
      <c r="AQ167" s="13">
        <v>-2.12E-2</v>
      </c>
      <c r="AR167" s="13">
        <v>1.2E-2</v>
      </c>
      <c r="AS167" t="s">
        <v>572</v>
      </c>
      <c r="AU167" s="2">
        <v>44239</v>
      </c>
      <c r="AV167" t="s">
        <v>73</v>
      </c>
      <c r="AW167" s="7">
        <v>207.6</v>
      </c>
      <c r="AX167" s="4">
        <v>209.32499999999999</v>
      </c>
      <c r="AZ167" s="2">
        <f t="shared" si="14"/>
        <v>44239</v>
      </c>
      <c r="BA167" t="s">
        <v>73</v>
      </c>
      <c r="BB167">
        <v>207.7064</v>
      </c>
      <c r="BC167">
        <v>210.0949</v>
      </c>
      <c r="BE167" t="str">
        <f t="shared" si="18"/>
        <v>M_MFIN44239</v>
      </c>
      <c r="BF167">
        <v>1</v>
      </c>
      <c r="BH167" t="str">
        <f t="shared" si="19"/>
        <v>M_MFIN44239</v>
      </c>
      <c r="BI167">
        <v>1</v>
      </c>
      <c r="BK167" t="str">
        <f t="shared" si="15"/>
        <v>M_MFIN44239</v>
      </c>
      <c r="BL167">
        <v>1</v>
      </c>
      <c r="BM167">
        <f t="shared" si="16"/>
        <v>1</v>
      </c>
      <c r="BQ167" t="str">
        <f t="shared" si="20"/>
        <v>M_MFIN44239</v>
      </c>
      <c r="BR167">
        <v>1</v>
      </c>
      <c r="BS167">
        <f t="shared" si="17"/>
        <v>1</v>
      </c>
    </row>
    <row r="168" spans="1:71" x14ac:dyDescent="0.45">
      <c r="A168">
        <v>7</v>
      </c>
      <c r="B168" s="2">
        <v>44239</v>
      </c>
      <c r="C168" s="2">
        <v>44242</v>
      </c>
      <c r="D168" s="3" t="s">
        <v>27</v>
      </c>
      <c r="E168" t="s">
        <v>67</v>
      </c>
      <c r="F168" t="s">
        <v>242</v>
      </c>
      <c r="G168">
        <v>550</v>
      </c>
      <c r="H168">
        <v>1100</v>
      </c>
      <c r="I168">
        <v>2</v>
      </c>
      <c r="J168" s="7">
        <v>1715.65</v>
      </c>
      <c r="K168" s="5">
        <v>1887215</v>
      </c>
      <c r="L168" s="4">
        <v>1752</v>
      </c>
      <c r="M168" s="4">
        <v>39984.999999999898</v>
      </c>
      <c r="N168" s="6">
        <v>514.94602499999996</v>
      </c>
      <c r="O168" s="6">
        <v>39470.053974999901</v>
      </c>
      <c r="P168" s="5">
        <v>1927200</v>
      </c>
      <c r="Q168" s="5" t="s">
        <v>93</v>
      </c>
      <c r="R168">
        <v>1</v>
      </c>
      <c r="S168">
        <v>0</v>
      </c>
      <c r="T168">
        <v>1</v>
      </c>
      <c r="U168">
        <v>0</v>
      </c>
      <c r="V168">
        <v>900</v>
      </c>
      <c r="W168">
        <v>300</v>
      </c>
      <c r="X168">
        <v>122500</v>
      </c>
      <c r="Y168">
        <v>92500</v>
      </c>
      <c r="Z168" s="7">
        <v>3000000</v>
      </c>
      <c r="AA168">
        <v>2</v>
      </c>
      <c r="AC168" t="s">
        <v>633</v>
      </c>
      <c r="AD168" t="s">
        <v>571</v>
      </c>
      <c r="AE168" s="12">
        <v>44239.517361111109</v>
      </c>
      <c r="AF168">
        <v>191.26949999999999</v>
      </c>
      <c r="AG168" s="12">
        <v>44242.392361111109</v>
      </c>
      <c r="AH168">
        <v>207.0889</v>
      </c>
      <c r="AI168" s="13">
        <v>8.2699999999999996E-2</v>
      </c>
      <c r="AJ168">
        <v>159475.76999999999</v>
      </c>
      <c r="AK168" s="13">
        <v>8.2699999999999996E-2</v>
      </c>
      <c r="AL168">
        <v>10081.030000000001</v>
      </c>
      <c r="AM168">
        <v>1928192.75</v>
      </c>
      <c r="AN168">
        <v>-14832.61</v>
      </c>
      <c r="AO168">
        <v>48</v>
      </c>
      <c r="AP168">
        <v>3322.41</v>
      </c>
      <c r="AQ168" s="13">
        <v>-1.66E-2</v>
      </c>
      <c r="AR168" s="13">
        <v>0.1016</v>
      </c>
      <c r="AS168" t="s">
        <v>572</v>
      </c>
      <c r="AU168" s="2">
        <v>44239</v>
      </c>
      <c r="AV168" t="s">
        <v>67</v>
      </c>
      <c r="AW168" s="7">
        <v>1715.65</v>
      </c>
      <c r="AX168" s="4">
        <v>1752</v>
      </c>
      <c r="AZ168" s="2">
        <f t="shared" si="14"/>
        <v>44239</v>
      </c>
      <c r="BA168" t="s">
        <v>75</v>
      </c>
      <c r="BB168">
        <v>191.26949999999999</v>
      </c>
      <c r="BC168">
        <v>207.0889</v>
      </c>
      <c r="BE168" t="str">
        <f t="shared" si="18"/>
        <v>MOTHERSUMI44239</v>
      </c>
      <c r="BF168">
        <v>1</v>
      </c>
      <c r="BH168" t="str">
        <f t="shared" si="19"/>
        <v>PEL44239</v>
      </c>
      <c r="BI168">
        <v>1</v>
      </c>
      <c r="BK168" t="str">
        <f t="shared" si="15"/>
        <v>PEL44239</v>
      </c>
      <c r="BL168">
        <v>1</v>
      </c>
      <c r="BM168">
        <f t="shared" si="16"/>
        <v>1</v>
      </c>
      <c r="BQ168" t="str">
        <f t="shared" si="20"/>
        <v>MOTHERSUMI44239</v>
      </c>
      <c r="BR168">
        <v>1</v>
      </c>
      <c r="BS168">
        <f t="shared" si="17"/>
        <v>1</v>
      </c>
    </row>
    <row r="169" spans="1:71" x14ac:dyDescent="0.45">
      <c r="A169">
        <v>1</v>
      </c>
      <c r="B169" s="2">
        <v>44242</v>
      </c>
      <c r="C169" s="2">
        <v>44243</v>
      </c>
      <c r="D169" s="3" t="s">
        <v>27</v>
      </c>
      <c r="E169" t="s">
        <v>68</v>
      </c>
      <c r="F169" t="s">
        <v>296</v>
      </c>
      <c r="G169">
        <v>2500</v>
      </c>
      <c r="H169">
        <v>5000</v>
      </c>
      <c r="I169">
        <v>2</v>
      </c>
      <c r="J169" s="7">
        <v>520.5</v>
      </c>
      <c r="K169" s="5">
        <v>2602500</v>
      </c>
      <c r="L169" s="4">
        <v>529.79999999999995</v>
      </c>
      <c r="M169" s="4">
        <v>46499.999999999774</v>
      </c>
      <c r="N169" s="6">
        <v>708.95249999999999</v>
      </c>
      <c r="O169" s="6">
        <v>45791.047499999775</v>
      </c>
      <c r="P169" s="5">
        <v>2649000</v>
      </c>
      <c r="Q169" s="5" t="s">
        <v>93</v>
      </c>
      <c r="R169">
        <v>1</v>
      </c>
      <c r="S169">
        <v>0</v>
      </c>
      <c r="T169">
        <v>1</v>
      </c>
      <c r="U169">
        <v>0</v>
      </c>
      <c r="V169">
        <v>900</v>
      </c>
      <c r="W169">
        <v>300</v>
      </c>
      <c r="X169">
        <v>102500</v>
      </c>
      <c r="Y169">
        <v>92500</v>
      </c>
      <c r="Z169" s="7">
        <v>3000000</v>
      </c>
      <c r="AA169">
        <v>2</v>
      </c>
      <c r="AC169" t="s">
        <v>597</v>
      </c>
      <c r="AD169" t="s">
        <v>571</v>
      </c>
      <c r="AE169" s="12">
        <v>44239.517361111109</v>
      </c>
      <c r="AF169">
        <v>1716.5429999999999</v>
      </c>
      <c r="AG169" s="12">
        <v>44242.392361111109</v>
      </c>
      <c r="AH169">
        <v>1751.124</v>
      </c>
      <c r="AI169" s="13">
        <v>2.01E-2</v>
      </c>
      <c r="AJ169">
        <v>38844.839999999997</v>
      </c>
      <c r="AK169" s="13">
        <v>2.01E-2</v>
      </c>
      <c r="AL169">
        <v>1123.3</v>
      </c>
      <c r="AM169">
        <v>1928192.75</v>
      </c>
      <c r="AN169">
        <v>24012.23</v>
      </c>
      <c r="AO169">
        <v>48</v>
      </c>
      <c r="AP169">
        <v>809.27</v>
      </c>
      <c r="AQ169" s="13">
        <v>-2E-3</v>
      </c>
      <c r="AR169" s="13">
        <v>2.8199999999999999E-2</v>
      </c>
      <c r="AS169" t="s">
        <v>572</v>
      </c>
      <c r="AU169" s="2">
        <v>44242</v>
      </c>
      <c r="AV169" t="s">
        <v>68</v>
      </c>
      <c r="AW169" s="7">
        <v>520.5</v>
      </c>
      <c r="AX169" s="4">
        <v>529.79999999999995</v>
      </c>
      <c r="AZ169" s="2">
        <f t="shared" si="14"/>
        <v>44239</v>
      </c>
      <c r="BA169" t="s">
        <v>67</v>
      </c>
      <c r="BB169">
        <v>1716.5429999999999</v>
      </c>
      <c r="BC169">
        <v>1751.124</v>
      </c>
      <c r="BE169" t="str">
        <f t="shared" si="18"/>
        <v>PEL44239</v>
      </c>
      <c r="BF169">
        <v>1</v>
      </c>
      <c r="BH169" t="str">
        <f t="shared" si="19"/>
        <v>CHOLAFIN44242</v>
      </c>
      <c r="BI169">
        <v>1</v>
      </c>
      <c r="BK169" t="str">
        <f t="shared" si="15"/>
        <v>CHOLAFIN44242</v>
      </c>
      <c r="BL169">
        <v>1</v>
      </c>
      <c r="BM169">
        <f t="shared" si="16"/>
        <v>1</v>
      </c>
      <c r="BQ169" t="str">
        <f t="shared" si="20"/>
        <v>PEL44239</v>
      </c>
      <c r="BR169">
        <v>1</v>
      </c>
      <c r="BS169">
        <f t="shared" si="17"/>
        <v>1</v>
      </c>
    </row>
    <row r="170" spans="1:71" x14ac:dyDescent="0.45">
      <c r="A170">
        <v>2</v>
      </c>
      <c r="B170" s="2">
        <v>44242</v>
      </c>
      <c r="C170" s="2">
        <v>44243</v>
      </c>
      <c r="D170" s="3" t="s">
        <v>27</v>
      </c>
      <c r="E170" t="s">
        <v>73</v>
      </c>
      <c r="F170" t="s">
        <v>259</v>
      </c>
      <c r="G170">
        <v>4000</v>
      </c>
      <c r="H170">
        <v>8000</v>
      </c>
      <c r="I170">
        <v>2</v>
      </c>
      <c r="J170" s="7">
        <v>219.9</v>
      </c>
      <c r="K170" s="5">
        <v>1759200</v>
      </c>
      <c r="L170" s="4">
        <v>212.67500000000001</v>
      </c>
      <c r="M170" s="4">
        <v>-57799.999999999956</v>
      </c>
      <c r="N170" s="6">
        <v>467.18099999999998</v>
      </c>
      <c r="O170" s="6">
        <v>-58267.180999999953</v>
      </c>
      <c r="P170" s="5">
        <v>1701400</v>
      </c>
      <c r="Q170" s="5" t="s">
        <v>93</v>
      </c>
      <c r="R170">
        <v>1</v>
      </c>
      <c r="S170">
        <v>0</v>
      </c>
      <c r="T170">
        <v>2</v>
      </c>
      <c r="U170">
        <v>0</v>
      </c>
      <c r="V170">
        <v>900</v>
      </c>
      <c r="W170">
        <v>300</v>
      </c>
      <c r="X170">
        <v>102500</v>
      </c>
      <c r="Y170">
        <v>92500</v>
      </c>
      <c r="Z170" s="7">
        <v>3000000</v>
      </c>
      <c r="AA170">
        <v>2</v>
      </c>
      <c r="AC170" t="s">
        <v>656</v>
      </c>
      <c r="AD170" t="s">
        <v>571</v>
      </c>
      <c r="AE170" s="12">
        <v>44239.520833333336</v>
      </c>
      <c r="AF170">
        <v>1327.2</v>
      </c>
      <c r="AG170" s="12">
        <v>44242.392361111109</v>
      </c>
      <c r="AH170">
        <v>1344.828</v>
      </c>
      <c r="AI170" s="13">
        <v>1.3299999999999999E-2</v>
      </c>
      <c r="AJ170">
        <v>25612.52</v>
      </c>
      <c r="AK170" s="13">
        <v>1.3299999999999999E-2</v>
      </c>
      <c r="AL170">
        <v>1452.9449999999999</v>
      </c>
      <c r="AM170">
        <v>1928349.25</v>
      </c>
      <c r="AN170">
        <v>49624.75</v>
      </c>
      <c r="AO170">
        <v>47</v>
      </c>
      <c r="AP170">
        <v>544.95000000000005</v>
      </c>
      <c r="AQ170" s="13">
        <v>-1.15E-2</v>
      </c>
      <c r="AR170" s="13">
        <v>1.34E-2</v>
      </c>
      <c r="AS170" t="s">
        <v>572</v>
      </c>
      <c r="AU170" s="2">
        <v>44242</v>
      </c>
      <c r="AV170" t="s">
        <v>73</v>
      </c>
      <c r="AW170" s="7">
        <v>219.9</v>
      </c>
      <c r="AX170" s="4">
        <v>212.67500000000001</v>
      </c>
      <c r="AZ170" s="2">
        <f t="shared" si="14"/>
        <v>44239</v>
      </c>
      <c r="BA170" t="s">
        <v>39</v>
      </c>
      <c r="BB170">
        <v>1327.2</v>
      </c>
      <c r="BC170">
        <v>1344.828</v>
      </c>
      <c r="BE170" t="str">
        <f t="shared" si="18"/>
        <v>MUTHOOTFIN44239</v>
      </c>
      <c r="BF170">
        <v>1</v>
      </c>
      <c r="BH170" t="str">
        <f t="shared" si="19"/>
        <v>M_MFIN44242</v>
      </c>
      <c r="BI170">
        <v>1</v>
      </c>
      <c r="BK170" t="str">
        <f t="shared" si="15"/>
        <v>M_MFIN44242</v>
      </c>
      <c r="BL170">
        <v>1</v>
      </c>
      <c r="BM170">
        <f t="shared" si="16"/>
        <v>1</v>
      </c>
      <c r="BQ170" t="str">
        <f t="shared" si="20"/>
        <v>MUTHOOTFIN44239</v>
      </c>
      <c r="BR170">
        <v>1</v>
      </c>
      <c r="BS170">
        <f t="shared" si="17"/>
        <v>1</v>
      </c>
    </row>
    <row r="171" spans="1:71" x14ac:dyDescent="0.45">
      <c r="A171">
        <v>3</v>
      </c>
      <c r="B171" s="2">
        <v>44242</v>
      </c>
      <c r="C171" s="2">
        <v>44243</v>
      </c>
      <c r="D171" s="3" t="s">
        <v>27</v>
      </c>
      <c r="E171" t="s">
        <v>67</v>
      </c>
      <c r="F171" t="s">
        <v>242</v>
      </c>
      <c r="G171">
        <v>550</v>
      </c>
      <c r="H171">
        <v>1100</v>
      </c>
      <c r="I171">
        <v>2</v>
      </c>
      <c r="J171" s="7">
        <v>1790.4</v>
      </c>
      <c r="K171" s="5">
        <v>1969440</v>
      </c>
      <c r="L171" s="4">
        <v>1820.7</v>
      </c>
      <c r="M171" s="4">
        <v>33329.999999999949</v>
      </c>
      <c r="N171" s="6">
        <v>536.24834999999996</v>
      </c>
      <c r="O171" s="6">
        <v>32793.751649999947</v>
      </c>
      <c r="P171" s="5">
        <v>2002770</v>
      </c>
      <c r="Q171" s="5" t="s">
        <v>93</v>
      </c>
      <c r="R171">
        <v>1</v>
      </c>
      <c r="S171">
        <v>0</v>
      </c>
      <c r="T171">
        <v>1</v>
      </c>
      <c r="U171">
        <v>0</v>
      </c>
      <c r="V171">
        <v>900</v>
      </c>
      <c r="W171">
        <v>300</v>
      </c>
      <c r="X171">
        <v>102500</v>
      </c>
      <c r="Y171">
        <v>92500</v>
      </c>
      <c r="Z171" s="7">
        <v>3000000</v>
      </c>
      <c r="AA171">
        <v>2</v>
      </c>
      <c r="AC171" t="s">
        <v>603</v>
      </c>
      <c r="AD171" t="s">
        <v>571</v>
      </c>
      <c r="AE171" s="12">
        <v>44242.434027777781</v>
      </c>
      <c r="AF171">
        <v>520.79079999999999</v>
      </c>
      <c r="AG171" s="12">
        <v>44243.392361111109</v>
      </c>
      <c r="AH171">
        <v>529.53510000000006</v>
      </c>
      <c r="AI171" s="13">
        <v>1.6799999999999999E-2</v>
      </c>
      <c r="AJ171">
        <v>33747.5</v>
      </c>
      <c r="AK171" s="13">
        <v>1.6799999999999999E-2</v>
      </c>
      <c r="AL171">
        <v>3859.3710000000001</v>
      </c>
      <c r="AM171">
        <v>2009925</v>
      </c>
      <c r="AN171">
        <v>83372.25</v>
      </c>
      <c r="AO171">
        <v>72</v>
      </c>
      <c r="AP171">
        <v>468.72</v>
      </c>
      <c r="AQ171" s="13">
        <v>-4.0000000000000001E-3</v>
      </c>
      <c r="AR171" s="13">
        <v>3.1199999999999999E-2</v>
      </c>
      <c r="AS171" t="s">
        <v>572</v>
      </c>
      <c r="AU171" s="2">
        <v>44242</v>
      </c>
      <c r="AV171" t="s">
        <v>67</v>
      </c>
      <c r="AW171" s="7">
        <v>1790.4</v>
      </c>
      <c r="AX171" s="4">
        <v>1820.7</v>
      </c>
      <c r="AZ171" s="2">
        <f t="shared" si="14"/>
        <v>44242</v>
      </c>
      <c r="BA171" t="s">
        <v>68</v>
      </c>
      <c r="BB171">
        <v>520.79079999999999</v>
      </c>
      <c r="BC171">
        <v>529.53510000000006</v>
      </c>
      <c r="BE171" t="str">
        <f t="shared" si="18"/>
        <v>CHOLAFIN44242</v>
      </c>
      <c r="BF171">
        <v>1</v>
      </c>
      <c r="BH171" t="str">
        <f t="shared" si="19"/>
        <v>PEL44242</v>
      </c>
      <c r="BI171">
        <v>1</v>
      </c>
      <c r="BK171" t="str">
        <f t="shared" si="15"/>
        <v>PEL44242</v>
      </c>
      <c r="BL171">
        <v>1</v>
      </c>
      <c r="BM171">
        <f t="shared" si="16"/>
        <v>1</v>
      </c>
      <c r="BQ171" t="str">
        <f t="shared" si="20"/>
        <v>CHOLAFIN44242</v>
      </c>
      <c r="BR171">
        <v>1</v>
      </c>
      <c r="BS171">
        <f t="shared" si="17"/>
        <v>1</v>
      </c>
    </row>
    <row r="172" spans="1:71" x14ac:dyDescent="0.45">
      <c r="A172">
        <v>4</v>
      </c>
      <c r="B172" s="2">
        <v>44242</v>
      </c>
      <c r="C172" s="2">
        <v>44243</v>
      </c>
      <c r="D172" s="3" t="s">
        <v>27</v>
      </c>
      <c r="E172" t="s">
        <v>55</v>
      </c>
      <c r="F172" t="s">
        <v>238</v>
      </c>
      <c r="G172">
        <v>800</v>
      </c>
      <c r="H172">
        <v>1600</v>
      </c>
      <c r="I172">
        <v>2</v>
      </c>
      <c r="J172" s="7">
        <v>1528.2</v>
      </c>
      <c r="K172" s="5">
        <v>2445120</v>
      </c>
      <c r="L172" s="4">
        <v>1520.4</v>
      </c>
      <c r="M172" s="4">
        <v>-12479.999999999927</v>
      </c>
      <c r="N172" s="6">
        <v>658.49760000000003</v>
      </c>
      <c r="O172" s="6">
        <v>-13138.497599999928</v>
      </c>
      <c r="P172" s="5">
        <v>2432640</v>
      </c>
      <c r="Q172" s="5" t="s">
        <v>93</v>
      </c>
      <c r="R172">
        <v>1</v>
      </c>
      <c r="S172">
        <v>0</v>
      </c>
      <c r="T172">
        <v>1</v>
      </c>
      <c r="U172">
        <v>0</v>
      </c>
      <c r="V172">
        <v>900</v>
      </c>
      <c r="W172">
        <v>300</v>
      </c>
      <c r="X172">
        <v>102500</v>
      </c>
      <c r="Y172">
        <v>92500</v>
      </c>
      <c r="Z172" s="7">
        <v>3000000</v>
      </c>
      <c r="AA172">
        <v>2</v>
      </c>
      <c r="AC172" t="s">
        <v>597</v>
      </c>
      <c r="AD172" t="s">
        <v>571</v>
      </c>
      <c r="AE172" s="12">
        <v>44242.434027777781</v>
      </c>
      <c r="AF172">
        <v>1789.7940000000001</v>
      </c>
      <c r="AG172" s="12">
        <v>44243.392361111109</v>
      </c>
      <c r="AH172">
        <v>1819.69</v>
      </c>
      <c r="AI172" s="13">
        <v>1.67E-2</v>
      </c>
      <c r="AJ172">
        <v>33572.97</v>
      </c>
      <c r="AK172" s="13">
        <v>1.67E-2</v>
      </c>
      <c r="AL172">
        <v>1122.992</v>
      </c>
      <c r="AM172">
        <v>2009925</v>
      </c>
      <c r="AN172">
        <v>116945.22</v>
      </c>
      <c r="AO172">
        <v>72</v>
      </c>
      <c r="AP172">
        <v>466.29</v>
      </c>
      <c r="AQ172" s="13">
        <v>-5.0000000000000001E-4</v>
      </c>
      <c r="AR172" s="13">
        <v>4.4200000000000003E-2</v>
      </c>
      <c r="AS172" t="s">
        <v>572</v>
      </c>
      <c r="AU172" s="2">
        <v>44242</v>
      </c>
      <c r="AV172" t="s">
        <v>55</v>
      </c>
      <c r="AW172" s="7">
        <v>1528.2</v>
      </c>
      <c r="AX172" s="4">
        <v>1520.4</v>
      </c>
      <c r="AZ172" s="2">
        <f t="shared" si="14"/>
        <v>44242</v>
      </c>
      <c r="BA172" t="s">
        <v>67</v>
      </c>
      <c r="BB172">
        <v>1789.7940000000001</v>
      </c>
      <c r="BC172">
        <v>1819.69</v>
      </c>
      <c r="BE172" t="str">
        <f t="shared" si="18"/>
        <v>PEL44242</v>
      </c>
      <c r="BF172">
        <v>1</v>
      </c>
      <c r="BH172" t="str">
        <f t="shared" si="19"/>
        <v>SRTRANSFIN44242</v>
      </c>
      <c r="BI172">
        <v>1</v>
      </c>
      <c r="BK172" t="str">
        <f t="shared" si="15"/>
        <v>SRTRANSFIN44242</v>
      </c>
      <c r="BL172">
        <v>1</v>
      </c>
      <c r="BM172">
        <f t="shared" si="16"/>
        <v>1</v>
      </c>
      <c r="BQ172" t="str">
        <f t="shared" si="20"/>
        <v>PEL44242</v>
      </c>
      <c r="BR172">
        <v>1</v>
      </c>
      <c r="BS172">
        <f t="shared" si="17"/>
        <v>1</v>
      </c>
    </row>
    <row r="173" spans="1:71" x14ac:dyDescent="0.45">
      <c r="A173">
        <v>1</v>
      </c>
      <c r="B173" s="2">
        <v>44243</v>
      </c>
      <c r="C173" s="2">
        <v>44244</v>
      </c>
      <c r="D173" s="3" t="s">
        <v>27</v>
      </c>
      <c r="E173" t="s">
        <v>63</v>
      </c>
      <c r="F173" t="s">
        <v>223</v>
      </c>
      <c r="G173">
        <v>2000</v>
      </c>
      <c r="H173">
        <v>2000</v>
      </c>
      <c r="I173">
        <v>1</v>
      </c>
      <c r="J173" s="7">
        <v>787.5</v>
      </c>
      <c r="K173" s="5">
        <v>1575000</v>
      </c>
      <c r="L173" s="4">
        <v>788.8</v>
      </c>
      <c r="M173" s="4">
        <v>2599.9999999999091</v>
      </c>
      <c r="N173" s="6">
        <v>425.601</v>
      </c>
      <c r="O173" s="6">
        <v>2174.3989999999089</v>
      </c>
      <c r="P173" s="5">
        <v>1577600</v>
      </c>
      <c r="Q173" s="5" t="s">
        <v>93</v>
      </c>
      <c r="R173">
        <v>1</v>
      </c>
      <c r="S173">
        <v>0</v>
      </c>
      <c r="T173">
        <v>1</v>
      </c>
      <c r="U173">
        <v>0</v>
      </c>
      <c r="V173">
        <v>900</v>
      </c>
      <c r="W173">
        <v>300</v>
      </c>
      <c r="X173">
        <v>122500</v>
      </c>
      <c r="Y173">
        <v>92500</v>
      </c>
      <c r="Z173" s="7">
        <v>3000000</v>
      </c>
      <c r="AA173">
        <v>2</v>
      </c>
      <c r="AC173" t="s">
        <v>589</v>
      </c>
      <c r="AD173" t="s">
        <v>571</v>
      </c>
      <c r="AE173" s="12">
        <v>44242.434027777781</v>
      </c>
      <c r="AF173">
        <v>1528.979</v>
      </c>
      <c r="AG173" s="12">
        <v>44243.392361111109</v>
      </c>
      <c r="AH173">
        <v>1519.64</v>
      </c>
      <c r="AI173" s="13">
        <v>-6.1000000000000004E-3</v>
      </c>
      <c r="AJ173">
        <v>-12276.62</v>
      </c>
      <c r="AK173" s="13">
        <v>-6.1000000000000004E-3</v>
      </c>
      <c r="AL173">
        <v>1314.5540000000001</v>
      </c>
      <c r="AM173">
        <v>2009924.88</v>
      </c>
      <c r="AN173">
        <v>104668.6</v>
      </c>
      <c r="AO173">
        <v>72</v>
      </c>
      <c r="AP173">
        <v>-170.51</v>
      </c>
      <c r="AQ173" s="13">
        <v>-2.1299999999999999E-2</v>
      </c>
      <c r="AR173" s="13">
        <v>8.0000000000000002E-3</v>
      </c>
      <c r="AS173" t="s">
        <v>572</v>
      </c>
      <c r="AU173" s="2">
        <v>44243</v>
      </c>
      <c r="AV173" t="s">
        <v>63</v>
      </c>
      <c r="AW173" s="7">
        <v>787.5</v>
      </c>
      <c r="AX173" s="4">
        <v>788.8</v>
      </c>
      <c r="AZ173" s="2">
        <f t="shared" si="14"/>
        <v>44242</v>
      </c>
      <c r="BA173" t="s">
        <v>55</v>
      </c>
      <c r="BB173">
        <v>1528.979</v>
      </c>
      <c r="BC173">
        <v>1519.64</v>
      </c>
      <c r="BE173" t="str">
        <f t="shared" si="18"/>
        <v>SRTRANSFIN44242</v>
      </c>
      <c r="BF173">
        <v>1</v>
      </c>
      <c r="BH173" t="str">
        <f t="shared" si="19"/>
        <v>ADANIENT44243</v>
      </c>
      <c r="BI173">
        <v>1</v>
      </c>
      <c r="BK173" t="str">
        <f t="shared" si="15"/>
        <v>ADANIENT44243</v>
      </c>
      <c r="BL173">
        <v>1</v>
      </c>
      <c r="BM173">
        <f t="shared" si="16"/>
        <v>1</v>
      </c>
      <c r="BQ173" t="str">
        <f t="shared" si="20"/>
        <v>SRTRANSFIN44242</v>
      </c>
      <c r="BR173">
        <v>1</v>
      </c>
      <c r="BS173">
        <f t="shared" si="17"/>
        <v>1</v>
      </c>
    </row>
    <row r="174" spans="1:71" x14ac:dyDescent="0.45">
      <c r="A174">
        <v>2</v>
      </c>
      <c r="B174" s="2">
        <v>44243</v>
      </c>
      <c r="C174" s="2">
        <v>44244</v>
      </c>
      <c r="D174" s="3" t="s">
        <v>27</v>
      </c>
      <c r="E174" t="s">
        <v>102</v>
      </c>
      <c r="F174" t="s">
        <v>208</v>
      </c>
      <c r="G174">
        <v>500</v>
      </c>
      <c r="H174">
        <v>500</v>
      </c>
      <c r="I174">
        <v>1</v>
      </c>
      <c r="J174" s="7">
        <v>3186.05</v>
      </c>
      <c r="K174" s="5">
        <v>1593025</v>
      </c>
      <c r="L174" s="4">
        <v>3207.05</v>
      </c>
      <c r="M174" s="4">
        <v>10500</v>
      </c>
      <c r="N174" s="6">
        <v>431.53424999999999</v>
      </c>
      <c r="O174" s="6">
        <v>10068.465749999999</v>
      </c>
      <c r="P174" s="5">
        <v>1603525</v>
      </c>
      <c r="Q174" s="5" t="s">
        <v>93</v>
      </c>
      <c r="R174">
        <v>1</v>
      </c>
      <c r="S174">
        <v>0</v>
      </c>
      <c r="T174">
        <v>2</v>
      </c>
      <c r="U174">
        <v>0</v>
      </c>
      <c r="V174">
        <v>900</v>
      </c>
      <c r="W174">
        <v>300</v>
      </c>
      <c r="X174">
        <v>122500</v>
      </c>
      <c r="Y174">
        <v>92500</v>
      </c>
      <c r="Z174" s="7">
        <v>3000000</v>
      </c>
      <c r="AA174">
        <v>2</v>
      </c>
      <c r="AC174" t="s">
        <v>655</v>
      </c>
      <c r="AD174" t="s">
        <v>571</v>
      </c>
      <c r="AE174" s="12">
        <v>44242.434027777781</v>
      </c>
      <c r="AF174">
        <v>220.16</v>
      </c>
      <c r="AG174" s="12">
        <v>44243.395833333336</v>
      </c>
      <c r="AH174">
        <v>212.28749999999999</v>
      </c>
      <c r="AI174" s="13">
        <v>-3.5799999999999998E-2</v>
      </c>
      <c r="AJ174">
        <v>-71871.06</v>
      </c>
      <c r="AK174" s="13">
        <v>-3.5799999999999998E-2</v>
      </c>
      <c r="AL174">
        <v>9129.3819999999996</v>
      </c>
      <c r="AM174">
        <v>2009924.88</v>
      </c>
      <c r="AN174">
        <v>32797.54</v>
      </c>
      <c r="AO174">
        <v>73</v>
      </c>
      <c r="AP174">
        <v>-984.54</v>
      </c>
      <c r="AQ174" s="13">
        <v>-3.5799999999999998E-2</v>
      </c>
      <c r="AR174" s="13">
        <v>1.29E-2</v>
      </c>
      <c r="AS174" t="s">
        <v>572</v>
      </c>
      <c r="AU174" s="2">
        <v>44243</v>
      </c>
      <c r="AV174" t="s">
        <v>102</v>
      </c>
      <c r="AW174" s="7">
        <v>3186.05</v>
      </c>
      <c r="AX174" s="4">
        <v>3207.05</v>
      </c>
      <c r="AZ174" s="2">
        <f t="shared" si="14"/>
        <v>44242</v>
      </c>
      <c r="BA174" t="s">
        <v>73</v>
      </c>
      <c r="BB174">
        <v>220.16</v>
      </c>
      <c r="BC174">
        <v>212.28749999999999</v>
      </c>
      <c r="BE174" t="str">
        <f t="shared" si="18"/>
        <v>M_MFIN44242</v>
      </c>
      <c r="BF174">
        <v>1</v>
      </c>
      <c r="BH174" t="str">
        <f t="shared" si="19"/>
        <v>APOLLOHOSP44243</v>
      </c>
      <c r="BI174">
        <v>1</v>
      </c>
      <c r="BK174" t="str">
        <f t="shared" si="15"/>
        <v>APOLLOHOSP44243</v>
      </c>
      <c r="BL174">
        <v>1</v>
      </c>
      <c r="BM174">
        <f t="shared" si="16"/>
        <v>1</v>
      </c>
      <c r="BQ174" t="str">
        <f t="shared" si="20"/>
        <v>M_MFIN44242</v>
      </c>
      <c r="BR174">
        <v>1</v>
      </c>
      <c r="BS174">
        <f t="shared" si="17"/>
        <v>1</v>
      </c>
    </row>
    <row r="175" spans="1:71" x14ac:dyDescent="0.45">
      <c r="A175">
        <v>3</v>
      </c>
      <c r="B175" s="2">
        <v>44243</v>
      </c>
      <c r="C175" s="2">
        <v>44244</v>
      </c>
      <c r="D175" s="3" t="s">
        <v>27</v>
      </c>
      <c r="E175" t="s">
        <v>84</v>
      </c>
      <c r="F175" t="s">
        <v>260</v>
      </c>
      <c r="G175">
        <v>4300</v>
      </c>
      <c r="H175">
        <v>8600</v>
      </c>
      <c r="I175">
        <v>2</v>
      </c>
      <c r="J175" s="7">
        <v>306.05</v>
      </c>
      <c r="K175" s="5">
        <v>2632030</v>
      </c>
      <c r="L175" s="4">
        <v>302.64999999999998</v>
      </c>
      <c r="M175" s="4">
        <v>-29240.000000000295</v>
      </c>
      <c r="N175" s="6">
        <v>706.70069999999998</v>
      </c>
      <c r="O175" s="6">
        <v>-29946.700700000296</v>
      </c>
      <c r="P175" s="5">
        <v>2602790</v>
      </c>
      <c r="Q175" s="5" t="s">
        <v>93</v>
      </c>
      <c r="R175">
        <v>1</v>
      </c>
      <c r="S175">
        <v>0</v>
      </c>
      <c r="T175">
        <v>1</v>
      </c>
      <c r="U175">
        <v>0</v>
      </c>
      <c r="V175">
        <v>900</v>
      </c>
      <c r="W175">
        <v>300</v>
      </c>
      <c r="X175">
        <v>122500</v>
      </c>
      <c r="Y175">
        <v>92500</v>
      </c>
      <c r="Z175" s="7">
        <v>3000000</v>
      </c>
      <c r="AA175">
        <v>2</v>
      </c>
      <c r="AC175" t="s">
        <v>579</v>
      </c>
      <c r="AD175" t="s">
        <v>571</v>
      </c>
      <c r="AE175" s="12">
        <v>44243.517361111109</v>
      </c>
      <c r="AF175">
        <v>787.90869999999995</v>
      </c>
      <c r="AG175" s="12">
        <v>44244.392361111109</v>
      </c>
      <c r="AH175">
        <v>788.35519999999997</v>
      </c>
      <c r="AI175" s="13">
        <v>5.9999999999999995E-4</v>
      </c>
      <c r="AJ175">
        <v>1137.0999999999999</v>
      </c>
      <c r="AK175" s="13">
        <v>5.9999999999999995E-4</v>
      </c>
      <c r="AL175">
        <v>2546.69</v>
      </c>
      <c r="AM175">
        <v>2006559.5</v>
      </c>
      <c r="AN175">
        <v>33934.639999999999</v>
      </c>
      <c r="AO175">
        <v>48</v>
      </c>
      <c r="AP175">
        <v>23.69</v>
      </c>
      <c r="AQ175" s="13">
        <v>-1.8700000000000001E-2</v>
      </c>
      <c r="AR175" s="13">
        <v>1.5100000000000001E-2</v>
      </c>
      <c r="AS175" t="s">
        <v>572</v>
      </c>
      <c r="AU175" s="2">
        <v>44243</v>
      </c>
      <c r="AV175" t="s">
        <v>84</v>
      </c>
      <c r="AW175" s="7">
        <v>306.05</v>
      </c>
      <c r="AX175" s="4">
        <v>302.64999999999998</v>
      </c>
      <c r="AZ175" s="2">
        <f t="shared" si="14"/>
        <v>44243</v>
      </c>
      <c r="BA175" t="s">
        <v>63</v>
      </c>
      <c r="BB175">
        <v>787.90869999999995</v>
      </c>
      <c r="BC175">
        <v>788.35519999999997</v>
      </c>
      <c r="BE175" t="str">
        <f t="shared" si="18"/>
        <v>ADANIENT44243</v>
      </c>
      <c r="BF175">
        <v>1</v>
      </c>
      <c r="BH175" t="str">
        <f t="shared" si="19"/>
        <v>HINDALCO44243</v>
      </c>
      <c r="BI175">
        <v>1</v>
      </c>
      <c r="BK175" t="str">
        <f t="shared" si="15"/>
        <v>HINDALCO44243</v>
      </c>
      <c r="BL175">
        <v>1</v>
      </c>
      <c r="BM175">
        <f t="shared" si="16"/>
        <v>1</v>
      </c>
      <c r="BQ175" t="str">
        <f t="shared" si="20"/>
        <v>ADANIENT44243</v>
      </c>
      <c r="BR175">
        <v>1</v>
      </c>
      <c r="BS175">
        <f t="shared" si="17"/>
        <v>1</v>
      </c>
    </row>
    <row r="176" spans="1:71" x14ac:dyDescent="0.45">
      <c r="A176">
        <v>4</v>
      </c>
      <c r="B176" s="2">
        <v>44243</v>
      </c>
      <c r="C176" s="2">
        <v>44244</v>
      </c>
      <c r="D176" s="3" t="s">
        <v>27</v>
      </c>
      <c r="E176" t="s">
        <v>51</v>
      </c>
      <c r="F176" t="s">
        <v>213</v>
      </c>
      <c r="G176">
        <v>5000</v>
      </c>
      <c r="H176">
        <v>5000</v>
      </c>
      <c r="I176">
        <v>1</v>
      </c>
      <c r="J176" s="7">
        <v>332.8</v>
      </c>
      <c r="K176" s="5">
        <v>1664000</v>
      </c>
      <c r="L176" s="4">
        <v>327.25</v>
      </c>
      <c r="M176" s="4">
        <v>-27750.000000000058</v>
      </c>
      <c r="N176" s="6">
        <v>445.53375</v>
      </c>
      <c r="O176" s="6">
        <v>-28195.533750000057</v>
      </c>
      <c r="P176" s="5">
        <v>1636250</v>
      </c>
      <c r="Q176" s="5" t="s">
        <v>93</v>
      </c>
      <c r="R176">
        <v>1</v>
      </c>
      <c r="S176">
        <v>0</v>
      </c>
      <c r="T176">
        <v>1</v>
      </c>
      <c r="U176">
        <v>0</v>
      </c>
      <c r="V176">
        <v>900</v>
      </c>
      <c r="W176">
        <v>300</v>
      </c>
      <c r="X176">
        <v>122500</v>
      </c>
      <c r="Y176">
        <v>92500</v>
      </c>
      <c r="Z176" s="7">
        <v>3000000</v>
      </c>
      <c r="AA176">
        <v>2</v>
      </c>
      <c r="AC176" t="s">
        <v>593</v>
      </c>
      <c r="AD176" t="s">
        <v>571</v>
      </c>
      <c r="AE176" s="12">
        <v>44243.517361111109</v>
      </c>
      <c r="AF176">
        <v>306.00290000000001</v>
      </c>
      <c r="AG176" s="12">
        <v>44244.392361111109</v>
      </c>
      <c r="AH176">
        <v>302.64859999999999</v>
      </c>
      <c r="AI176" s="13">
        <v>-1.0999999999999999E-2</v>
      </c>
      <c r="AJ176">
        <v>-21995.22</v>
      </c>
      <c r="AK176" s="13">
        <v>-1.0999999999999999E-2</v>
      </c>
      <c r="AL176">
        <v>6557.3209999999999</v>
      </c>
      <c r="AM176">
        <v>2006559.5</v>
      </c>
      <c r="AN176">
        <v>11939.42</v>
      </c>
      <c r="AO176">
        <v>48</v>
      </c>
      <c r="AP176">
        <v>-458.23</v>
      </c>
      <c r="AQ176" s="13">
        <v>-1.7500000000000002E-2</v>
      </c>
      <c r="AR176" s="13">
        <v>5.0000000000000001E-4</v>
      </c>
      <c r="AS176" t="s">
        <v>572</v>
      </c>
      <c r="AU176" s="2">
        <v>44243</v>
      </c>
      <c r="AV176" t="s">
        <v>51</v>
      </c>
      <c r="AW176" s="7">
        <v>332.8</v>
      </c>
      <c r="AX176" s="4">
        <v>327.25</v>
      </c>
      <c r="AZ176" s="2">
        <f t="shared" si="14"/>
        <v>44243</v>
      </c>
      <c r="BA176" t="s">
        <v>84</v>
      </c>
      <c r="BB176">
        <v>306.00290000000001</v>
      </c>
      <c r="BC176">
        <v>302.64859999999999</v>
      </c>
      <c r="BE176" t="str">
        <f t="shared" si="18"/>
        <v>HINDALCO44243</v>
      </c>
      <c r="BF176">
        <v>1</v>
      </c>
      <c r="BH176" t="str">
        <f t="shared" si="19"/>
        <v>JINDALSTEL44243</v>
      </c>
      <c r="BI176">
        <v>1</v>
      </c>
      <c r="BK176" t="str">
        <f t="shared" si="15"/>
        <v>JINDALSTEL44243</v>
      </c>
      <c r="BL176">
        <v>1</v>
      </c>
      <c r="BM176">
        <f t="shared" si="16"/>
        <v>1</v>
      </c>
      <c r="BQ176" t="str">
        <f t="shared" si="20"/>
        <v>HINDALCO44243</v>
      </c>
      <c r="BR176">
        <v>1</v>
      </c>
      <c r="BS176">
        <f t="shared" si="17"/>
        <v>1</v>
      </c>
    </row>
    <row r="177" spans="1:71" x14ac:dyDescent="0.45">
      <c r="A177">
        <v>5</v>
      </c>
      <c r="B177" s="2">
        <v>44243</v>
      </c>
      <c r="C177" s="2">
        <v>44244</v>
      </c>
      <c r="D177" s="3" t="s">
        <v>27</v>
      </c>
      <c r="E177" t="s">
        <v>87</v>
      </c>
      <c r="F177" t="s">
        <v>255</v>
      </c>
      <c r="G177">
        <v>1300</v>
      </c>
      <c r="H177">
        <v>2600</v>
      </c>
      <c r="I177">
        <v>2</v>
      </c>
      <c r="J177" s="7">
        <v>845.15</v>
      </c>
      <c r="K177" s="5">
        <v>2197390</v>
      </c>
      <c r="L177" s="4">
        <v>857.45</v>
      </c>
      <c r="M177" s="4">
        <v>31980.000000000178</v>
      </c>
      <c r="N177" s="6">
        <v>597.61260000000004</v>
      </c>
      <c r="O177" s="6">
        <v>31382.387400000178</v>
      </c>
      <c r="P177" s="5">
        <v>2229370</v>
      </c>
      <c r="Q177" s="5" t="s">
        <v>93</v>
      </c>
      <c r="R177">
        <v>1</v>
      </c>
      <c r="S177">
        <v>0</v>
      </c>
      <c r="T177">
        <v>1</v>
      </c>
      <c r="U177">
        <v>0</v>
      </c>
      <c r="V177">
        <v>900</v>
      </c>
      <c r="W177">
        <v>300</v>
      </c>
      <c r="X177">
        <v>122500</v>
      </c>
      <c r="Y177">
        <v>92500</v>
      </c>
      <c r="Z177" s="7">
        <v>3000000</v>
      </c>
      <c r="AA177">
        <v>2</v>
      </c>
      <c r="AC177" t="s">
        <v>594</v>
      </c>
      <c r="AD177" t="s">
        <v>571</v>
      </c>
      <c r="AE177" s="12">
        <v>44243.517361111109</v>
      </c>
      <c r="AF177">
        <v>332.95249999999999</v>
      </c>
      <c r="AG177" s="12">
        <v>44244.392361111109</v>
      </c>
      <c r="AH177">
        <v>327.0677</v>
      </c>
      <c r="AI177" s="13">
        <v>-1.77E-2</v>
      </c>
      <c r="AJ177">
        <v>-35465.120000000003</v>
      </c>
      <c r="AK177" s="13">
        <v>-1.77E-2</v>
      </c>
      <c r="AL177">
        <v>6026.5640000000003</v>
      </c>
      <c r="AM177">
        <v>2006559.5</v>
      </c>
      <c r="AN177">
        <v>-23525.71</v>
      </c>
      <c r="AO177">
        <v>48</v>
      </c>
      <c r="AP177">
        <v>-738.86</v>
      </c>
      <c r="AQ177" s="13">
        <v>-2.3900000000000001E-2</v>
      </c>
      <c r="AR177" s="13">
        <v>1.34E-2</v>
      </c>
      <c r="AS177" t="s">
        <v>572</v>
      </c>
      <c r="AU177" s="2">
        <v>44243</v>
      </c>
      <c r="AV177" t="s">
        <v>87</v>
      </c>
      <c r="AW177" s="7">
        <v>845.15</v>
      </c>
      <c r="AX177" s="4">
        <v>857.45</v>
      </c>
      <c r="AZ177" s="2">
        <f t="shared" si="14"/>
        <v>44243</v>
      </c>
      <c r="BA177" t="s">
        <v>51</v>
      </c>
      <c r="BB177">
        <v>332.95249999999999</v>
      </c>
      <c r="BC177">
        <v>327.0677</v>
      </c>
      <c r="BE177" t="str">
        <f t="shared" si="18"/>
        <v>JINDALSTEL44243</v>
      </c>
      <c r="BF177">
        <v>1</v>
      </c>
      <c r="BH177" t="str">
        <f t="shared" si="19"/>
        <v>MFSL44243</v>
      </c>
      <c r="BI177">
        <v>1</v>
      </c>
      <c r="BK177" t="str">
        <f t="shared" si="15"/>
        <v>MFSL44243</v>
      </c>
      <c r="BL177">
        <v>1</v>
      </c>
      <c r="BM177" t="str">
        <f t="shared" si="16"/>
        <v>ERROR</v>
      </c>
      <c r="BQ177" t="str">
        <f t="shared" si="20"/>
        <v>JINDALSTEL44243</v>
      </c>
      <c r="BR177">
        <v>1</v>
      </c>
      <c r="BS177">
        <f t="shared" si="17"/>
        <v>1</v>
      </c>
    </row>
    <row r="178" spans="1:71" x14ac:dyDescent="0.45">
      <c r="A178">
        <v>6</v>
      </c>
      <c r="B178" s="2">
        <v>44243</v>
      </c>
      <c r="C178" s="2">
        <v>44244</v>
      </c>
      <c r="D178" s="3" t="s">
        <v>27</v>
      </c>
      <c r="E178" t="s">
        <v>46</v>
      </c>
      <c r="F178" t="s">
        <v>224</v>
      </c>
      <c r="G178">
        <v>17000</v>
      </c>
      <c r="H178">
        <v>34000</v>
      </c>
      <c r="I178">
        <v>2</v>
      </c>
      <c r="J178" s="7">
        <v>50.55</v>
      </c>
      <c r="K178" s="5">
        <v>1718700</v>
      </c>
      <c r="L178" s="4">
        <v>50</v>
      </c>
      <c r="M178" s="4">
        <v>-18699.999999999902</v>
      </c>
      <c r="N178" s="6">
        <v>461.52449999999999</v>
      </c>
      <c r="O178" s="6">
        <v>-19161.524499999901</v>
      </c>
      <c r="P178" s="5">
        <v>1700000</v>
      </c>
      <c r="Q178" s="5" t="s">
        <v>93</v>
      </c>
      <c r="R178">
        <v>1</v>
      </c>
      <c r="S178">
        <v>0</v>
      </c>
      <c r="T178">
        <v>1</v>
      </c>
      <c r="U178">
        <v>0</v>
      </c>
      <c r="V178">
        <v>900</v>
      </c>
      <c r="W178">
        <v>300</v>
      </c>
      <c r="X178">
        <v>122500</v>
      </c>
      <c r="Y178">
        <v>92500</v>
      </c>
      <c r="Z178" s="7">
        <v>3000000</v>
      </c>
      <c r="AA178">
        <v>2</v>
      </c>
      <c r="AC178" t="s">
        <v>660</v>
      </c>
      <c r="AD178" t="s">
        <v>571</v>
      </c>
      <c r="AE178" s="12">
        <v>44243.517361111109</v>
      </c>
      <c r="AF178">
        <v>50.558529999999998</v>
      </c>
      <c r="AG178" s="12">
        <v>44244.392361111109</v>
      </c>
      <c r="AH178">
        <v>49.990839999999999</v>
      </c>
      <c r="AI178" s="13">
        <v>-1.12E-2</v>
      </c>
      <c r="AJ178">
        <v>-22530.400000000001</v>
      </c>
      <c r="AK178" s="13">
        <v>-1.12E-2</v>
      </c>
      <c r="AL178">
        <v>39687.86</v>
      </c>
      <c r="AM178">
        <v>2006559.38</v>
      </c>
      <c r="AN178">
        <v>-46056.11</v>
      </c>
      <c r="AO178">
        <v>48</v>
      </c>
      <c r="AP178">
        <v>-469.38</v>
      </c>
      <c r="AQ178" s="13">
        <v>-1.4999999999999999E-2</v>
      </c>
      <c r="AR178" s="13">
        <v>1.8E-3</v>
      </c>
      <c r="AS178" t="s">
        <v>572</v>
      </c>
      <c r="AU178" s="2">
        <v>44243</v>
      </c>
      <c r="AV178" t="s">
        <v>46</v>
      </c>
      <c r="AW178" s="7">
        <v>50.55</v>
      </c>
      <c r="AX178" s="4">
        <v>50</v>
      </c>
      <c r="AZ178" s="2">
        <f t="shared" si="14"/>
        <v>44243</v>
      </c>
      <c r="BA178" t="s">
        <v>46</v>
      </c>
      <c r="BB178">
        <v>50.558529999999998</v>
      </c>
      <c r="BC178">
        <v>49.990839999999999</v>
      </c>
      <c r="BE178" t="str">
        <f t="shared" si="18"/>
        <v>NATIONALUM44243</v>
      </c>
      <c r="BF178">
        <v>1</v>
      </c>
      <c r="BH178" t="str">
        <f t="shared" si="19"/>
        <v>NATIONALUM44243</v>
      </c>
      <c r="BI178">
        <v>1</v>
      </c>
      <c r="BK178" t="str">
        <f t="shared" si="15"/>
        <v>NATIONALUM44243</v>
      </c>
      <c r="BL178">
        <v>1</v>
      </c>
      <c r="BM178">
        <f t="shared" si="16"/>
        <v>1</v>
      </c>
      <c r="BQ178" t="str">
        <f t="shared" si="20"/>
        <v>NATIONALUM44243</v>
      </c>
      <c r="BR178">
        <v>1</v>
      </c>
      <c r="BS178">
        <f t="shared" si="17"/>
        <v>1</v>
      </c>
    </row>
    <row r="179" spans="1:71" x14ac:dyDescent="0.45">
      <c r="A179">
        <v>7</v>
      </c>
      <c r="B179" s="2">
        <v>44243</v>
      </c>
      <c r="C179" s="2">
        <v>44244</v>
      </c>
      <c r="D179" s="3" t="s">
        <v>27</v>
      </c>
      <c r="E179" t="s">
        <v>129</v>
      </c>
      <c r="F179" t="s">
        <v>293</v>
      </c>
      <c r="G179">
        <v>7700</v>
      </c>
      <c r="H179">
        <v>23100</v>
      </c>
      <c r="I179">
        <v>3</v>
      </c>
      <c r="J179" s="7">
        <v>102</v>
      </c>
      <c r="K179" s="5">
        <v>2356200</v>
      </c>
      <c r="L179" s="4">
        <v>102.2</v>
      </c>
      <c r="M179" s="4">
        <v>4620.0000000000655</v>
      </c>
      <c r="N179" s="6">
        <v>636.79769999999996</v>
      </c>
      <c r="O179" s="6">
        <v>3983.2023000000654</v>
      </c>
      <c r="P179" s="5">
        <v>2360820</v>
      </c>
      <c r="Q179" s="5" t="s">
        <v>93</v>
      </c>
      <c r="R179">
        <v>1</v>
      </c>
      <c r="S179">
        <v>0</v>
      </c>
      <c r="T179">
        <v>1</v>
      </c>
      <c r="U179">
        <v>0</v>
      </c>
      <c r="V179">
        <v>900</v>
      </c>
      <c r="W179">
        <v>300</v>
      </c>
      <c r="X179">
        <v>122500</v>
      </c>
      <c r="Y179">
        <v>92500</v>
      </c>
      <c r="Z179" s="7">
        <v>3000000</v>
      </c>
      <c r="AA179">
        <v>2</v>
      </c>
      <c r="AC179" t="s">
        <v>647</v>
      </c>
      <c r="AD179" t="s">
        <v>571</v>
      </c>
      <c r="AE179" s="12">
        <v>44243.517361111109</v>
      </c>
      <c r="AF179">
        <v>102.051</v>
      </c>
      <c r="AG179" s="12">
        <v>44244.392361111109</v>
      </c>
      <c r="AH179">
        <v>102.1489</v>
      </c>
      <c r="AI179" s="13">
        <v>1E-3</v>
      </c>
      <c r="AJ179">
        <v>1924.94</v>
      </c>
      <c r="AK179" s="13">
        <v>1E-3</v>
      </c>
      <c r="AL179">
        <v>19662.32</v>
      </c>
      <c r="AM179">
        <v>2006559.5</v>
      </c>
      <c r="AN179">
        <v>-44131.16</v>
      </c>
      <c r="AO179">
        <v>48</v>
      </c>
      <c r="AP179">
        <v>40.1</v>
      </c>
      <c r="AQ179" s="13">
        <v>-1.23E-2</v>
      </c>
      <c r="AR179" s="13">
        <v>1.5699999999999999E-2</v>
      </c>
      <c r="AS179" t="s">
        <v>572</v>
      </c>
      <c r="AU179" s="2">
        <v>44243</v>
      </c>
      <c r="AV179" t="s">
        <v>129</v>
      </c>
      <c r="AW179" s="7">
        <v>102</v>
      </c>
      <c r="AX179" s="4">
        <v>102.2</v>
      </c>
      <c r="AZ179" s="2">
        <f t="shared" si="14"/>
        <v>44243</v>
      </c>
      <c r="BA179" t="s">
        <v>129</v>
      </c>
      <c r="BB179">
        <v>102.051</v>
      </c>
      <c r="BC179">
        <v>102.1489</v>
      </c>
      <c r="BE179" t="str">
        <f t="shared" si="18"/>
        <v>ONGC44243</v>
      </c>
      <c r="BF179">
        <v>1</v>
      </c>
      <c r="BH179" t="str">
        <f t="shared" si="19"/>
        <v>ONGC44243</v>
      </c>
      <c r="BI179">
        <v>1</v>
      </c>
      <c r="BK179" t="str">
        <f t="shared" si="15"/>
        <v>ONGC44243</v>
      </c>
      <c r="BL179">
        <v>1</v>
      </c>
      <c r="BM179">
        <f t="shared" si="16"/>
        <v>1</v>
      </c>
      <c r="BQ179" t="str">
        <f t="shared" si="20"/>
        <v>ONGC44243</v>
      </c>
      <c r="BR179">
        <v>1</v>
      </c>
      <c r="BS179">
        <f t="shared" si="17"/>
        <v>1</v>
      </c>
    </row>
    <row r="180" spans="1:71" x14ac:dyDescent="0.45">
      <c r="A180">
        <v>8</v>
      </c>
      <c r="B180" s="2">
        <v>44243</v>
      </c>
      <c r="C180" s="2">
        <v>44244</v>
      </c>
      <c r="D180" s="3" t="s">
        <v>27</v>
      </c>
      <c r="E180" t="s">
        <v>42</v>
      </c>
      <c r="F180" t="s">
        <v>287</v>
      </c>
      <c r="G180">
        <v>4000</v>
      </c>
      <c r="H180">
        <v>8000</v>
      </c>
      <c r="I180">
        <v>2</v>
      </c>
      <c r="J180" s="7">
        <v>224.65</v>
      </c>
      <c r="K180" s="5">
        <v>1797200</v>
      </c>
      <c r="L180" s="4">
        <v>223.95</v>
      </c>
      <c r="M180" s="4">
        <v>-5600.0000000001364</v>
      </c>
      <c r="N180" s="6">
        <v>484.488</v>
      </c>
      <c r="O180" s="6">
        <v>-6084.4880000001367</v>
      </c>
      <c r="P180" s="5">
        <v>1791600</v>
      </c>
      <c r="Q180" s="5" t="s">
        <v>93</v>
      </c>
      <c r="R180">
        <v>1</v>
      </c>
      <c r="S180">
        <v>0</v>
      </c>
      <c r="T180">
        <v>1</v>
      </c>
      <c r="U180">
        <v>0</v>
      </c>
      <c r="V180">
        <v>900</v>
      </c>
      <c r="W180">
        <v>300</v>
      </c>
      <c r="X180">
        <v>122500</v>
      </c>
      <c r="Y180">
        <v>92500</v>
      </c>
      <c r="Z180" s="7">
        <v>3000000</v>
      </c>
      <c r="AA180">
        <v>2</v>
      </c>
      <c r="AC180" t="s">
        <v>645</v>
      </c>
      <c r="AD180" t="s">
        <v>571</v>
      </c>
      <c r="AE180" s="12">
        <v>44243.517361111109</v>
      </c>
      <c r="AF180">
        <v>168.5598</v>
      </c>
      <c r="AG180" s="12">
        <v>44244.392361111109</v>
      </c>
      <c r="AH180">
        <v>167.87700000000001</v>
      </c>
      <c r="AI180" s="13">
        <v>-4.1000000000000003E-3</v>
      </c>
      <c r="AJ180">
        <v>-8128.15</v>
      </c>
      <c r="AK180" s="13">
        <v>-4.1000000000000003E-3</v>
      </c>
      <c r="AL180">
        <v>11904.14</v>
      </c>
      <c r="AM180">
        <v>2006559.5</v>
      </c>
      <c r="AN180">
        <v>-52259.31</v>
      </c>
      <c r="AO180">
        <v>48</v>
      </c>
      <c r="AP180">
        <v>-169.34</v>
      </c>
      <c r="AQ180" s="13">
        <v>-7.7999999999999996E-3</v>
      </c>
      <c r="AR180" s="13">
        <v>2.2499999999999999E-2</v>
      </c>
      <c r="AS180" t="s">
        <v>572</v>
      </c>
      <c r="AU180" s="2">
        <v>44243</v>
      </c>
      <c r="AV180" t="s">
        <v>42</v>
      </c>
      <c r="AW180" s="7">
        <v>224.65</v>
      </c>
      <c r="AX180" s="4">
        <v>223.95</v>
      </c>
      <c r="AZ180" s="2">
        <f t="shared" si="14"/>
        <v>44243</v>
      </c>
      <c r="BA180" t="s">
        <v>42</v>
      </c>
      <c r="BB180">
        <v>168.5598</v>
      </c>
      <c r="BC180">
        <v>167.87700000000001</v>
      </c>
      <c r="BE180" t="str">
        <f t="shared" si="18"/>
        <v>POWERGRID44243</v>
      </c>
      <c r="BF180">
        <v>1</v>
      </c>
      <c r="BH180" t="str">
        <f t="shared" si="19"/>
        <v>POWERGRID44243</v>
      </c>
      <c r="BI180">
        <v>1</v>
      </c>
      <c r="BK180" t="str">
        <f t="shared" si="15"/>
        <v>POWERGRID44243</v>
      </c>
      <c r="BL180">
        <v>1</v>
      </c>
      <c r="BM180">
        <f t="shared" si="16"/>
        <v>1</v>
      </c>
      <c r="BQ180" t="str">
        <f t="shared" si="20"/>
        <v>POWERGRID44243</v>
      </c>
      <c r="BR180">
        <v>1</v>
      </c>
      <c r="BS180">
        <f t="shared" si="17"/>
        <v>1</v>
      </c>
    </row>
    <row r="181" spans="1:71" x14ac:dyDescent="0.45">
      <c r="A181">
        <v>9</v>
      </c>
      <c r="B181" s="2">
        <v>44243</v>
      </c>
      <c r="C181" s="2">
        <v>44244</v>
      </c>
      <c r="D181" s="3" t="s">
        <v>27</v>
      </c>
      <c r="E181" t="s">
        <v>80</v>
      </c>
      <c r="F181" t="s">
        <v>221</v>
      </c>
      <c r="G181">
        <v>1700</v>
      </c>
      <c r="H181">
        <v>3400</v>
      </c>
      <c r="I181">
        <v>2</v>
      </c>
      <c r="J181" s="7">
        <v>704.85</v>
      </c>
      <c r="K181" s="5">
        <v>2396490</v>
      </c>
      <c r="L181" s="4">
        <v>692.35</v>
      </c>
      <c r="M181" s="4">
        <v>-42500</v>
      </c>
      <c r="N181" s="6">
        <v>641.31479999999999</v>
      </c>
      <c r="O181" s="6">
        <v>-43141.3148</v>
      </c>
      <c r="P181" s="5">
        <v>2353990</v>
      </c>
      <c r="Q181" s="5" t="s">
        <v>93</v>
      </c>
      <c r="R181">
        <v>1</v>
      </c>
      <c r="S181">
        <v>0</v>
      </c>
      <c r="T181">
        <v>1</v>
      </c>
      <c r="U181">
        <v>0</v>
      </c>
      <c r="V181">
        <v>900</v>
      </c>
      <c r="W181">
        <v>300</v>
      </c>
      <c r="X181">
        <v>122500</v>
      </c>
      <c r="Y181">
        <v>92500</v>
      </c>
      <c r="Z181" s="7">
        <v>3000000</v>
      </c>
      <c r="AA181">
        <v>2</v>
      </c>
      <c r="AC181" t="s">
        <v>595</v>
      </c>
      <c r="AD181" t="s">
        <v>571</v>
      </c>
      <c r="AE181" s="12">
        <v>44243.517361111109</v>
      </c>
      <c r="AF181">
        <v>705.1934</v>
      </c>
      <c r="AG181" s="12">
        <v>44244.392361111109</v>
      </c>
      <c r="AH181">
        <v>691.90769999999998</v>
      </c>
      <c r="AI181" s="13">
        <v>-1.8800000000000001E-2</v>
      </c>
      <c r="AJ181">
        <v>-37803.17</v>
      </c>
      <c r="AK181" s="13">
        <v>-1.8800000000000001E-2</v>
      </c>
      <c r="AL181">
        <v>2845.4029999999998</v>
      </c>
      <c r="AM181">
        <v>2006559.5</v>
      </c>
      <c r="AN181">
        <v>-90062.48</v>
      </c>
      <c r="AO181">
        <v>48</v>
      </c>
      <c r="AP181">
        <v>-787.57</v>
      </c>
      <c r="AQ181" s="13">
        <v>-2.1999999999999999E-2</v>
      </c>
      <c r="AR181" s="13">
        <v>8.8999999999999999E-3</v>
      </c>
      <c r="AS181" t="s">
        <v>572</v>
      </c>
      <c r="AU181" s="2">
        <v>44243</v>
      </c>
      <c r="AV181" t="s">
        <v>80</v>
      </c>
      <c r="AW181" s="7">
        <v>704.85</v>
      </c>
      <c r="AX181" s="4">
        <v>692.35</v>
      </c>
      <c r="AZ181" s="2">
        <f t="shared" si="14"/>
        <v>44243</v>
      </c>
      <c r="BA181" t="s">
        <v>80</v>
      </c>
      <c r="BB181">
        <v>705.1934</v>
      </c>
      <c r="BC181">
        <v>691.90769999999998</v>
      </c>
      <c r="BE181" t="str">
        <f t="shared" si="18"/>
        <v>TATASTEEL44243</v>
      </c>
      <c r="BF181">
        <v>1</v>
      </c>
      <c r="BH181" t="str">
        <f t="shared" si="19"/>
        <v>TATASTEEL44243</v>
      </c>
      <c r="BI181">
        <v>1</v>
      </c>
      <c r="BK181" t="str">
        <f t="shared" si="15"/>
        <v>TATASTEEL44243</v>
      </c>
      <c r="BL181">
        <v>1</v>
      </c>
      <c r="BM181">
        <f t="shared" si="16"/>
        <v>1</v>
      </c>
      <c r="BQ181" t="str">
        <f t="shared" si="20"/>
        <v>TATASTEEL44243</v>
      </c>
      <c r="BR181">
        <v>1</v>
      </c>
      <c r="BS181">
        <f t="shared" si="17"/>
        <v>1</v>
      </c>
    </row>
    <row r="182" spans="1:71" x14ac:dyDescent="0.45">
      <c r="A182">
        <v>10</v>
      </c>
      <c r="B182" s="2">
        <v>44243</v>
      </c>
      <c r="C182" s="2">
        <v>44244</v>
      </c>
      <c r="D182" s="3" t="s">
        <v>27</v>
      </c>
      <c r="E182" t="s">
        <v>104</v>
      </c>
      <c r="F182" t="s">
        <v>222</v>
      </c>
      <c r="G182">
        <v>6200</v>
      </c>
      <c r="H182">
        <v>12400</v>
      </c>
      <c r="I182">
        <v>2</v>
      </c>
      <c r="J182" s="7">
        <v>192.25</v>
      </c>
      <c r="K182" s="5">
        <v>2383900</v>
      </c>
      <c r="L182" s="4">
        <v>189.45</v>
      </c>
      <c r="M182" s="4">
        <v>-34720.000000000138</v>
      </c>
      <c r="N182" s="6">
        <v>638.96580000000006</v>
      </c>
      <c r="O182" s="6">
        <v>-35358.965800000136</v>
      </c>
      <c r="P182" s="5">
        <v>2349180</v>
      </c>
      <c r="Q182" s="5" t="s">
        <v>93</v>
      </c>
      <c r="R182">
        <v>1</v>
      </c>
      <c r="S182">
        <v>0</v>
      </c>
      <c r="T182">
        <v>2</v>
      </c>
      <c r="U182">
        <v>0</v>
      </c>
      <c r="V182">
        <v>900</v>
      </c>
      <c r="W182">
        <v>300</v>
      </c>
      <c r="X182">
        <v>122500</v>
      </c>
      <c r="Y182">
        <v>92500</v>
      </c>
      <c r="Z182" s="7">
        <v>3000000</v>
      </c>
      <c r="AA182">
        <v>2</v>
      </c>
      <c r="AC182" t="s">
        <v>694</v>
      </c>
      <c r="AD182" t="s">
        <v>571</v>
      </c>
      <c r="AE182" s="12">
        <v>44243.517361111109</v>
      </c>
      <c r="AF182">
        <v>3187.6970000000001</v>
      </c>
      <c r="AG182" s="12">
        <v>44244.395833333336</v>
      </c>
      <c r="AH182">
        <v>3205.7910000000002</v>
      </c>
      <c r="AI182" s="13">
        <v>5.7000000000000002E-3</v>
      </c>
      <c r="AJ182">
        <v>11389.63</v>
      </c>
      <c r="AK182" s="13">
        <v>5.7000000000000002E-3</v>
      </c>
      <c r="AL182">
        <v>629.46990000000005</v>
      </c>
      <c r="AM182">
        <v>2006559.5</v>
      </c>
      <c r="AN182">
        <v>-78672.86</v>
      </c>
      <c r="AO182">
        <v>49</v>
      </c>
      <c r="AP182">
        <v>232.44</v>
      </c>
      <c r="AQ182" s="13">
        <v>-5.8999999999999999E-3</v>
      </c>
      <c r="AR182" s="13">
        <v>2.5700000000000001E-2</v>
      </c>
      <c r="AS182" t="s">
        <v>572</v>
      </c>
      <c r="AU182" s="2">
        <v>44243</v>
      </c>
      <c r="AV182" t="s">
        <v>104</v>
      </c>
      <c r="AW182" s="7">
        <v>192.25</v>
      </c>
      <c r="AX182" s="4">
        <v>189.45</v>
      </c>
      <c r="AZ182" s="2">
        <f t="shared" si="14"/>
        <v>44243</v>
      </c>
      <c r="BA182" t="s">
        <v>102</v>
      </c>
      <c r="BB182">
        <v>3187.6970000000001</v>
      </c>
      <c r="BC182">
        <v>3205.7910000000002</v>
      </c>
      <c r="BE182" t="str">
        <f t="shared" si="18"/>
        <v>APOLLOHOSP44243</v>
      </c>
      <c r="BF182">
        <v>1</v>
      </c>
      <c r="BH182" t="str">
        <f t="shared" si="19"/>
        <v>VEDL44243</v>
      </c>
      <c r="BI182">
        <v>1</v>
      </c>
      <c r="BK182" t="str">
        <f t="shared" si="15"/>
        <v>VEDL44243</v>
      </c>
      <c r="BL182">
        <v>1</v>
      </c>
      <c r="BM182">
        <f t="shared" si="16"/>
        <v>1</v>
      </c>
      <c r="BQ182" t="str">
        <f t="shared" si="20"/>
        <v>APOLLOHOSP44243</v>
      </c>
      <c r="BR182">
        <v>1</v>
      </c>
      <c r="BS182">
        <f t="shared" si="17"/>
        <v>1</v>
      </c>
    </row>
    <row r="183" spans="1:71" x14ac:dyDescent="0.45">
      <c r="A183">
        <v>1</v>
      </c>
      <c r="B183" s="2">
        <v>44244</v>
      </c>
      <c r="C183" s="2">
        <v>44245</v>
      </c>
      <c r="D183" s="3" t="s">
        <v>27</v>
      </c>
      <c r="E183" t="s">
        <v>113</v>
      </c>
      <c r="F183" t="s">
        <v>268</v>
      </c>
      <c r="G183">
        <v>5000</v>
      </c>
      <c r="H183">
        <v>10000</v>
      </c>
      <c r="I183">
        <v>2</v>
      </c>
      <c r="J183" s="7">
        <v>241.35</v>
      </c>
      <c r="K183" s="5">
        <v>2413500</v>
      </c>
      <c r="L183" s="4">
        <v>240.25</v>
      </c>
      <c r="M183" s="4">
        <v>-10999.999999999944</v>
      </c>
      <c r="N183" s="6">
        <v>650.16</v>
      </c>
      <c r="O183" s="6">
        <v>-11650.159999999943</v>
      </c>
      <c r="P183" s="5">
        <v>2402500</v>
      </c>
      <c r="Q183" s="5" t="s">
        <v>93</v>
      </c>
      <c r="R183">
        <v>1</v>
      </c>
      <c r="S183">
        <v>0</v>
      </c>
      <c r="T183">
        <v>2</v>
      </c>
      <c r="U183">
        <v>0</v>
      </c>
      <c r="V183">
        <v>900</v>
      </c>
      <c r="W183">
        <v>300</v>
      </c>
      <c r="X183">
        <v>122500</v>
      </c>
      <c r="Y183">
        <v>92500</v>
      </c>
      <c r="Z183" s="7">
        <v>3000000</v>
      </c>
      <c r="AA183">
        <v>2</v>
      </c>
      <c r="AC183" t="s">
        <v>590</v>
      </c>
      <c r="AD183" t="s">
        <v>571</v>
      </c>
      <c r="AE183" s="12">
        <v>44243.517361111109</v>
      </c>
      <c r="AF183">
        <v>192.36940000000001</v>
      </c>
      <c r="AG183" s="12">
        <v>44244.395833333336</v>
      </c>
      <c r="AH183">
        <v>189.3605</v>
      </c>
      <c r="AI183" s="13">
        <v>-1.5599999999999999E-2</v>
      </c>
      <c r="AJ183">
        <v>-31385.13</v>
      </c>
      <c r="AK183" s="13">
        <v>-1.5599999999999999E-2</v>
      </c>
      <c r="AL183">
        <v>10430.76</v>
      </c>
      <c r="AM183">
        <v>2006559.5</v>
      </c>
      <c r="AN183">
        <v>-110057.98</v>
      </c>
      <c r="AO183">
        <v>49</v>
      </c>
      <c r="AP183">
        <v>-640.51</v>
      </c>
      <c r="AQ183" s="13">
        <v>-2.1399999999999999E-2</v>
      </c>
      <c r="AR183" s="13">
        <v>3.0000000000000001E-3</v>
      </c>
      <c r="AS183" t="s">
        <v>572</v>
      </c>
      <c r="AU183" s="2">
        <v>44244</v>
      </c>
      <c r="AV183" t="s">
        <v>113</v>
      </c>
      <c r="AW183" s="7">
        <v>241.35</v>
      </c>
      <c r="AX183" s="4">
        <v>240.25</v>
      </c>
      <c r="AZ183" s="2">
        <f t="shared" si="14"/>
        <v>44243</v>
      </c>
      <c r="BA183" t="s">
        <v>104</v>
      </c>
      <c r="BB183">
        <v>192.36940000000001</v>
      </c>
      <c r="BC183">
        <v>189.3605</v>
      </c>
      <c r="BE183" t="str">
        <f t="shared" si="18"/>
        <v>VEDL44243</v>
      </c>
      <c r="BF183">
        <v>1</v>
      </c>
      <c r="BH183" t="str">
        <f t="shared" si="19"/>
        <v>APOLLOTYRE44244</v>
      </c>
      <c r="BI183">
        <v>1</v>
      </c>
      <c r="BK183" t="str">
        <f t="shared" si="15"/>
        <v>APOLLOTYRE44244</v>
      </c>
      <c r="BL183">
        <v>1</v>
      </c>
      <c r="BM183">
        <f t="shared" si="16"/>
        <v>1</v>
      </c>
      <c r="BQ183" t="str">
        <f t="shared" si="20"/>
        <v>VEDL44243</v>
      </c>
      <c r="BR183">
        <v>1</v>
      </c>
      <c r="BS183">
        <f t="shared" si="17"/>
        <v>1</v>
      </c>
    </row>
    <row r="184" spans="1:71" x14ac:dyDescent="0.45">
      <c r="A184">
        <v>2</v>
      </c>
      <c r="B184" s="2">
        <v>44244</v>
      </c>
      <c r="C184" s="2">
        <v>44245</v>
      </c>
      <c r="D184" s="3" t="s">
        <v>27</v>
      </c>
      <c r="E184" t="s">
        <v>59</v>
      </c>
      <c r="F184" t="s">
        <v>228</v>
      </c>
      <c r="G184">
        <v>11700</v>
      </c>
      <c r="H184">
        <v>23400</v>
      </c>
      <c r="I184">
        <v>2</v>
      </c>
      <c r="J184" s="7">
        <v>83.5</v>
      </c>
      <c r="K184" s="5">
        <v>1953900</v>
      </c>
      <c r="L184" s="4">
        <v>85.5</v>
      </c>
      <c r="M184" s="4">
        <v>46800</v>
      </c>
      <c r="N184" s="6">
        <v>533.87099999999998</v>
      </c>
      <c r="O184" s="6">
        <v>46266.129000000001</v>
      </c>
      <c r="P184" s="5">
        <v>2000700</v>
      </c>
      <c r="Q184" s="5" t="s">
        <v>93</v>
      </c>
      <c r="R184">
        <v>2</v>
      </c>
      <c r="S184">
        <v>1</v>
      </c>
      <c r="T184">
        <v>1</v>
      </c>
      <c r="U184">
        <v>0</v>
      </c>
      <c r="V184">
        <v>900</v>
      </c>
      <c r="W184">
        <v>300</v>
      </c>
      <c r="X184">
        <v>123000</v>
      </c>
      <c r="Y184">
        <v>92500</v>
      </c>
      <c r="Z184" s="7">
        <v>3000000</v>
      </c>
      <c r="AA184">
        <v>2</v>
      </c>
      <c r="AC184" t="s">
        <v>633</v>
      </c>
      <c r="AD184" t="s">
        <v>571</v>
      </c>
      <c r="AE184" s="12">
        <v>44244.517361111109</v>
      </c>
      <c r="AF184">
        <v>218.10380000000001</v>
      </c>
      <c r="AG184" s="12">
        <v>44245.392361111109</v>
      </c>
      <c r="AH184">
        <v>227.0831</v>
      </c>
      <c r="AI184" s="13">
        <v>4.1200000000000001E-2</v>
      </c>
      <c r="AJ184">
        <v>81433.490000000005</v>
      </c>
      <c r="AK184" s="13">
        <v>4.1200000000000001E-2</v>
      </c>
      <c r="AL184">
        <v>9069.0239999999994</v>
      </c>
      <c r="AM184">
        <v>1977988.5</v>
      </c>
      <c r="AN184">
        <v>-28624.49</v>
      </c>
      <c r="AO184">
        <v>48</v>
      </c>
      <c r="AP184">
        <v>1696.53</v>
      </c>
      <c r="AQ184" s="13">
        <v>-9.4000000000000004E-3</v>
      </c>
      <c r="AR184" s="13">
        <v>5.7299999999999997E-2</v>
      </c>
      <c r="AS184" t="s">
        <v>572</v>
      </c>
      <c r="AU184" s="2">
        <v>44244</v>
      </c>
      <c r="AV184" t="s">
        <v>59</v>
      </c>
      <c r="AW184" s="7">
        <v>83.5</v>
      </c>
      <c r="AX184" s="4">
        <v>85.5</v>
      </c>
      <c r="AZ184" s="2">
        <f t="shared" si="14"/>
        <v>44244</v>
      </c>
      <c r="BA184" t="s">
        <v>75</v>
      </c>
      <c r="BB184">
        <v>218.10380000000001</v>
      </c>
      <c r="BC184">
        <v>227.0831</v>
      </c>
      <c r="BE184" t="str">
        <f t="shared" si="18"/>
        <v>MOTHERSUMI44244</v>
      </c>
      <c r="BF184">
        <v>1</v>
      </c>
      <c r="BH184" t="str">
        <f t="shared" si="19"/>
        <v>BANKBARODA44244</v>
      </c>
      <c r="BI184">
        <v>1</v>
      </c>
      <c r="BK184" t="str">
        <f t="shared" si="15"/>
        <v>BANKBARODA44244</v>
      </c>
      <c r="BL184">
        <v>1</v>
      </c>
      <c r="BM184">
        <f t="shared" si="16"/>
        <v>1</v>
      </c>
      <c r="BQ184" t="str">
        <f t="shared" si="20"/>
        <v>MOTHERSUMI44244</v>
      </c>
      <c r="BR184">
        <v>1</v>
      </c>
      <c r="BS184">
        <f t="shared" si="17"/>
        <v>1</v>
      </c>
    </row>
    <row r="185" spans="1:71" x14ac:dyDescent="0.45">
      <c r="A185">
        <v>3</v>
      </c>
      <c r="B185" s="2">
        <v>44244</v>
      </c>
      <c r="C185" s="2">
        <v>44245</v>
      </c>
      <c r="D185" s="3" t="s">
        <v>27</v>
      </c>
      <c r="E185" t="s">
        <v>69</v>
      </c>
      <c r="F185" t="s">
        <v>285</v>
      </c>
      <c r="G185">
        <v>7600</v>
      </c>
      <c r="H185">
        <v>15200</v>
      </c>
      <c r="I185">
        <v>2</v>
      </c>
      <c r="J185" s="7">
        <v>137.65</v>
      </c>
      <c r="K185" s="5">
        <v>2092280</v>
      </c>
      <c r="L185" s="4">
        <v>138.42500000000001</v>
      </c>
      <c r="M185" s="4">
        <v>11780.000000000087</v>
      </c>
      <c r="N185" s="6">
        <v>566.5059</v>
      </c>
      <c r="O185" s="6">
        <v>11213.494100000087</v>
      </c>
      <c r="P185" s="5">
        <v>2104060</v>
      </c>
      <c r="Q185" s="5" t="s">
        <v>93</v>
      </c>
      <c r="R185">
        <v>1</v>
      </c>
      <c r="S185">
        <v>0</v>
      </c>
      <c r="T185">
        <v>2</v>
      </c>
      <c r="U185">
        <v>0</v>
      </c>
      <c r="V185">
        <v>900</v>
      </c>
      <c r="W185">
        <v>300</v>
      </c>
      <c r="X185">
        <v>122500</v>
      </c>
      <c r="Y185">
        <v>92500</v>
      </c>
      <c r="Z185" s="7">
        <v>3000000</v>
      </c>
      <c r="AA185">
        <v>2</v>
      </c>
      <c r="AC185" t="s">
        <v>661</v>
      </c>
      <c r="AD185" t="s">
        <v>571</v>
      </c>
      <c r="AE185" s="12">
        <v>44244.527777777781</v>
      </c>
      <c r="AF185">
        <v>83.883799999999994</v>
      </c>
      <c r="AG185" s="12">
        <v>44245.392361111109</v>
      </c>
      <c r="AH185">
        <v>85.455020000000005</v>
      </c>
      <c r="AI185" s="13">
        <v>1.8700000000000001E-2</v>
      </c>
      <c r="AJ185">
        <v>37153.08</v>
      </c>
      <c r="AK185" s="13">
        <v>1.8700000000000001E-2</v>
      </c>
      <c r="AL185">
        <v>23646.31</v>
      </c>
      <c r="AM185">
        <v>1983542.38</v>
      </c>
      <c r="AN185">
        <v>8528.59</v>
      </c>
      <c r="AO185">
        <v>45</v>
      </c>
      <c r="AP185">
        <v>825.62</v>
      </c>
      <c r="AQ185" s="13">
        <v>-2.1299999999999999E-2</v>
      </c>
      <c r="AR185" s="13">
        <v>2.7E-2</v>
      </c>
      <c r="AS185" t="s">
        <v>572</v>
      </c>
      <c r="AU185" s="2">
        <v>44244</v>
      </c>
      <c r="AV185" t="s">
        <v>69</v>
      </c>
      <c r="AW185" s="7">
        <v>137.65</v>
      </c>
      <c r="AX185" s="4">
        <v>138.42500000000001</v>
      </c>
      <c r="AZ185" s="2">
        <f t="shared" si="14"/>
        <v>44244</v>
      </c>
      <c r="BA185" t="s">
        <v>59</v>
      </c>
      <c r="BB185">
        <v>83.883799999999994</v>
      </c>
      <c r="BC185">
        <v>85.455020000000005</v>
      </c>
      <c r="BE185" t="str">
        <f t="shared" si="18"/>
        <v>BANKBARODA44244</v>
      </c>
      <c r="BF185">
        <v>1</v>
      </c>
      <c r="BH185" t="str">
        <f t="shared" si="19"/>
        <v>BEL44244</v>
      </c>
      <c r="BI185">
        <v>1</v>
      </c>
      <c r="BK185" t="str">
        <f t="shared" si="15"/>
        <v>BEL44244</v>
      </c>
      <c r="BL185">
        <v>1</v>
      </c>
      <c r="BM185">
        <f t="shared" si="16"/>
        <v>1</v>
      </c>
      <c r="BQ185" t="str">
        <f t="shared" si="20"/>
        <v>BANKBARODA44244</v>
      </c>
      <c r="BR185">
        <v>1</v>
      </c>
      <c r="BS185">
        <f t="shared" si="17"/>
        <v>1</v>
      </c>
    </row>
    <row r="186" spans="1:71" x14ac:dyDescent="0.45">
      <c r="A186">
        <v>4</v>
      </c>
      <c r="B186" s="2">
        <v>44244</v>
      </c>
      <c r="C186" s="2">
        <v>44245</v>
      </c>
      <c r="D186" s="3" t="s">
        <v>27</v>
      </c>
      <c r="E186" t="s">
        <v>124</v>
      </c>
      <c r="F186" t="s">
        <v>288</v>
      </c>
      <c r="G186">
        <v>5400</v>
      </c>
      <c r="H186">
        <v>10800</v>
      </c>
      <c r="I186">
        <v>2</v>
      </c>
      <c r="J186" s="7">
        <v>168.97499999999999</v>
      </c>
      <c r="K186" s="5">
        <v>1824930</v>
      </c>
      <c r="L186" s="4">
        <v>166.7</v>
      </c>
      <c r="M186" s="4">
        <v>-24570.000000000062</v>
      </c>
      <c r="N186" s="6">
        <v>489.41415000000001</v>
      </c>
      <c r="O186" s="6">
        <v>-25059.414150000062</v>
      </c>
      <c r="P186" s="5">
        <v>1800359.9999999998</v>
      </c>
      <c r="Q186" s="5" t="s">
        <v>93</v>
      </c>
      <c r="R186">
        <v>3</v>
      </c>
      <c r="S186">
        <v>2</v>
      </c>
      <c r="T186">
        <v>2</v>
      </c>
      <c r="U186">
        <v>0</v>
      </c>
      <c r="V186">
        <v>900</v>
      </c>
      <c r="W186">
        <v>300</v>
      </c>
      <c r="X186">
        <v>124000</v>
      </c>
      <c r="Y186">
        <v>92500</v>
      </c>
      <c r="Z186" s="7">
        <v>3000000</v>
      </c>
      <c r="AA186">
        <v>2</v>
      </c>
      <c r="AC186" t="s">
        <v>622</v>
      </c>
      <c r="AD186" t="s">
        <v>571</v>
      </c>
      <c r="AE186" s="12">
        <v>44244.517361111109</v>
      </c>
      <c r="AF186">
        <v>241.4873</v>
      </c>
      <c r="AG186" s="12">
        <v>44245.395833333336</v>
      </c>
      <c r="AH186">
        <v>240.2595</v>
      </c>
      <c r="AI186" s="13">
        <v>-5.1000000000000004E-3</v>
      </c>
      <c r="AJ186">
        <v>-10056.74</v>
      </c>
      <c r="AK186" s="13">
        <v>-5.1000000000000004E-3</v>
      </c>
      <c r="AL186">
        <v>8190.8590000000004</v>
      </c>
      <c r="AM186">
        <v>1977988.38</v>
      </c>
      <c r="AN186">
        <v>-1528.15</v>
      </c>
      <c r="AO186">
        <v>49</v>
      </c>
      <c r="AP186">
        <v>-205.24</v>
      </c>
      <c r="AQ186" s="13">
        <v>-5.3E-3</v>
      </c>
      <c r="AR186" s="13">
        <v>1.4500000000000001E-2</v>
      </c>
      <c r="AS186" t="s">
        <v>572</v>
      </c>
      <c r="AU186" s="2">
        <v>44244</v>
      </c>
      <c r="AV186" t="s">
        <v>124</v>
      </c>
      <c r="AW186" s="7">
        <v>168.97499999999999</v>
      </c>
      <c r="AX186" s="4">
        <v>166.7</v>
      </c>
      <c r="AZ186" s="2">
        <f t="shared" si="14"/>
        <v>44244</v>
      </c>
      <c r="BA186" t="s">
        <v>113</v>
      </c>
      <c r="BB186">
        <v>241.4873</v>
      </c>
      <c r="BC186">
        <v>240.2595</v>
      </c>
      <c r="BE186" t="str">
        <f t="shared" si="18"/>
        <v>APOLLOTYRE44244</v>
      </c>
      <c r="BF186">
        <v>1</v>
      </c>
      <c r="BH186" t="str">
        <f t="shared" si="19"/>
        <v>CANBK44244</v>
      </c>
      <c r="BI186">
        <v>1</v>
      </c>
      <c r="BK186" t="str">
        <f t="shared" si="15"/>
        <v>CANBK44244</v>
      </c>
      <c r="BL186">
        <v>1</v>
      </c>
      <c r="BM186">
        <f t="shared" si="16"/>
        <v>1</v>
      </c>
      <c r="BQ186" t="str">
        <f t="shared" si="20"/>
        <v>APOLLOTYRE44244</v>
      </c>
      <c r="BR186">
        <v>1</v>
      </c>
      <c r="BS186">
        <f t="shared" si="17"/>
        <v>1</v>
      </c>
    </row>
    <row r="187" spans="1:71" x14ac:dyDescent="0.45">
      <c r="A187">
        <v>5</v>
      </c>
      <c r="B187" s="2">
        <v>44244</v>
      </c>
      <c r="C187" s="2">
        <v>44245</v>
      </c>
      <c r="D187" s="3" t="s">
        <v>27</v>
      </c>
      <c r="E187" t="s">
        <v>114</v>
      </c>
      <c r="F187" t="s">
        <v>266</v>
      </c>
      <c r="G187">
        <v>6100</v>
      </c>
      <c r="H187">
        <v>12200</v>
      </c>
      <c r="I187">
        <v>2</v>
      </c>
      <c r="J187" s="7">
        <v>136.94999999999999</v>
      </c>
      <c r="K187" s="5">
        <v>1670789.9999999998</v>
      </c>
      <c r="L187" s="4">
        <v>140.6</v>
      </c>
      <c r="M187" s="4">
        <v>44530.000000000073</v>
      </c>
      <c r="N187" s="6">
        <v>457.12484999999998</v>
      </c>
      <c r="O187" s="6">
        <v>44072.875150000073</v>
      </c>
      <c r="P187" s="5">
        <v>1715320</v>
      </c>
      <c r="Q187" s="5" t="s">
        <v>93</v>
      </c>
      <c r="R187">
        <v>2</v>
      </c>
      <c r="S187">
        <v>1</v>
      </c>
      <c r="T187">
        <v>2</v>
      </c>
      <c r="U187">
        <v>0</v>
      </c>
      <c r="V187">
        <v>900</v>
      </c>
      <c r="W187">
        <v>300</v>
      </c>
      <c r="X187">
        <v>123000</v>
      </c>
      <c r="Y187">
        <v>92500</v>
      </c>
      <c r="Z187" s="7">
        <v>3000000</v>
      </c>
      <c r="AA187">
        <v>2</v>
      </c>
      <c r="AC187" t="s">
        <v>580</v>
      </c>
      <c r="AD187" t="s">
        <v>571</v>
      </c>
      <c r="AE187" s="12">
        <v>44244.517361111109</v>
      </c>
      <c r="AF187">
        <v>137.5187</v>
      </c>
      <c r="AG187" s="12">
        <v>44245.395833333336</v>
      </c>
      <c r="AH187">
        <v>138.36150000000001</v>
      </c>
      <c r="AI187" s="13">
        <v>6.1000000000000004E-3</v>
      </c>
      <c r="AJ187">
        <v>12122.34</v>
      </c>
      <c r="AK187" s="13">
        <v>6.1000000000000004E-3</v>
      </c>
      <c r="AL187">
        <v>14383.41</v>
      </c>
      <c r="AM187">
        <v>1977988.5</v>
      </c>
      <c r="AN187">
        <v>10594.19</v>
      </c>
      <c r="AO187">
        <v>49</v>
      </c>
      <c r="AP187">
        <v>247.39</v>
      </c>
      <c r="AQ187" s="13">
        <v>-6.0000000000000001E-3</v>
      </c>
      <c r="AR187" s="13">
        <v>2.06E-2</v>
      </c>
      <c r="AS187" t="s">
        <v>572</v>
      </c>
      <c r="AU187" s="2">
        <v>44244</v>
      </c>
      <c r="AV187" t="s">
        <v>114</v>
      </c>
      <c r="AW187" s="7">
        <v>136.94999999999999</v>
      </c>
      <c r="AX187" s="4">
        <v>140.6</v>
      </c>
      <c r="AZ187" s="2">
        <f t="shared" si="14"/>
        <v>44244</v>
      </c>
      <c r="BA187" t="s">
        <v>69</v>
      </c>
      <c r="BB187">
        <v>137.5187</v>
      </c>
      <c r="BC187">
        <v>138.36150000000001</v>
      </c>
      <c r="BE187" t="str">
        <f t="shared" si="18"/>
        <v>BEL44244</v>
      </c>
      <c r="BF187">
        <v>1</v>
      </c>
      <c r="BH187" t="str">
        <f t="shared" si="19"/>
        <v>GAIL44244</v>
      </c>
      <c r="BI187">
        <v>1</v>
      </c>
      <c r="BK187" t="str">
        <f t="shared" si="15"/>
        <v>GAIL44244</v>
      </c>
      <c r="BL187">
        <v>1</v>
      </c>
      <c r="BM187">
        <f t="shared" si="16"/>
        <v>1</v>
      </c>
      <c r="BQ187" t="str">
        <f t="shared" si="20"/>
        <v>BEL44244</v>
      </c>
      <c r="BR187">
        <v>1</v>
      </c>
      <c r="BS187">
        <f t="shared" si="17"/>
        <v>1</v>
      </c>
    </row>
    <row r="188" spans="1:71" x14ac:dyDescent="0.45">
      <c r="A188">
        <v>6</v>
      </c>
      <c r="B188" s="2">
        <v>44244</v>
      </c>
      <c r="C188" s="2">
        <v>44245</v>
      </c>
      <c r="D188" s="3" t="s">
        <v>27</v>
      </c>
      <c r="E188" t="s">
        <v>81</v>
      </c>
      <c r="F188" t="s">
        <v>226</v>
      </c>
      <c r="G188">
        <v>19000</v>
      </c>
      <c r="H188">
        <v>38000</v>
      </c>
      <c r="I188">
        <v>2</v>
      </c>
      <c r="J188" s="7">
        <v>56.825000000000003</v>
      </c>
      <c r="K188" s="5">
        <v>2159350</v>
      </c>
      <c r="L188" s="4">
        <v>56.3</v>
      </c>
      <c r="M188" s="4">
        <v>-19950.000000000215</v>
      </c>
      <c r="N188" s="6">
        <v>580.33124999999995</v>
      </c>
      <c r="O188" s="6">
        <v>-20530.331250000214</v>
      </c>
      <c r="P188" s="5">
        <v>2139400</v>
      </c>
      <c r="Q188" s="5" t="s">
        <v>93</v>
      </c>
      <c r="R188">
        <v>3</v>
      </c>
      <c r="S188">
        <v>2</v>
      </c>
      <c r="T188">
        <v>1</v>
      </c>
      <c r="U188">
        <v>0</v>
      </c>
      <c r="V188">
        <v>900</v>
      </c>
      <c r="W188">
        <v>300</v>
      </c>
      <c r="X188">
        <v>124000</v>
      </c>
      <c r="Y188">
        <v>92500</v>
      </c>
      <c r="Z188" s="7">
        <v>3000000</v>
      </c>
      <c r="AA188">
        <v>2</v>
      </c>
      <c r="AC188" t="s">
        <v>586</v>
      </c>
      <c r="AD188" t="s">
        <v>571</v>
      </c>
      <c r="AE188" s="12">
        <v>44244.517361111109</v>
      </c>
      <c r="AF188">
        <v>256.7396</v>
      </c>
      <c r="AG188" s="12">
        <v>44245.395833333336</v>
      </c>
      <c r="AH188">
        <v>252.2475</v>
      </c>
      <c r="AI188" s="13">
        <v>-1.7500000000000002E-2</v>
      </c>
      <c r="AJ188">
        <v>-34608.300000000003</v>
      </c>
      <c r="AK188" s="13">
        <v>-1.7500000000000002E-2</v>
      </c>
      <c r="AL188">
        <v>7704.259</v>
      </c>
      <c r="AM188">
        <v>1977988.38</v>
      </c>
      <c r="AN188">
        <v>-24014.11</v>
      </c>
      <c r="AO188">
        <v>49</v>
      </c>
      <c r="AP188">
        <v>-706.29</v>
      </c>
      <c r="AQ188" s="13">
        <v>-1.7500000000000002E-2</v>
      </c>
      <c r="AR188" s="13">
        <v>1.11E-2</v>
      </c>
      <c r="AS188" t="s">
        <v>572</v>
      </c>
      <c r="AU188" s="2">
        <v>44244</v>
      </c>
      <c r="AV188" t="s">
        <v>81</v>
      </c>
      <c r="AW188" s="7">
        <v>56.825000000000003</v>
      </c>
      <c r="AX188" s="4">
        <v>56.3</v>
      </c>
      <c r="AZ188" s="2">
        <f t="shared" si="14"/>
        <v>44244</v>
      </c>
      <c r="BA188" t="s">
        <v>156</v>
      </c>
      <c r="BB188">
        <v>256.7396</v>
      </c>
      <c r="BC188">
        <v>252.2475</v>
      </c>
      <c r="BE188" t="str">
        <f t="shared" si="18"/>
        <v>INDUSTOWER44244</v>
      </c>
      <c r="BF188">
        <v>1</v>
      </c>
      <c r="BH188" t="str">
        <f t="shared" si="19"/>
        <v>IDFCFIRSTB44244</v>
      </c>
      <c r="BI188">
        <v>1</v>
      </c>
      <c r="BK188" t="str">
        <f t="shared" si="15"/>
        <v>IDFCFIRSTB44244</v>
      </c>
      <c r="BL188">
        <v>1</v>
      </c>
      <c r="BM188">
        <f t="shared" si="16"/>
        <v>1</v>
      </c>
      <c r="BQ188" t="str">
        <f t="shared" si="20"/>
        <v>INDUSTOWER44244</v>
      </c>
      <c r="BR188">
        <v>1</v>
      </c>
      <c r="BS188">
        <f t="shared" si="17"/>
        <v>1</v>
      </c>
    </row>
    <row r="189" spans="1:71" x14ac:dyDescent="0.45">
      <c r="A189">
        <v>7</v>
      </c>
      <c r="B189" s="2">
        <v>44244</v>
      </c>
      <c r="C189" s="2">
        <v>44245</v>
      </c>
      <c r="D189" s="3" t="s">
        <v>27</v>
      </c>
      <c r="E189" t="s">
        <v>156</v>
      </c>
      <c r="F189" t="s">
        <v>335</v>
      </c>
      <c r="G189">
        <v>2800</v>
      </c>
      <c r="H189">
        <v>8400</v>
      </c>
      <c r="I189">
        <v>3</v>
      </c>
      <c r="J189" s="7">
        <v>256.60000000000002</v>
      </c>
      <c r="K189" s="5">
        <v>2155440</v>
      </c>
      <c r="L189" s="4">
        <v>252.9</v>
      </c>
      <c r="M189" s="4">
        <v>-31080.000000000142</v>
      </c>
      <c r="N189" s="6">
        <v>577.77300000000002</v>
      </c>
      <c r="O189" s="6">
        <v>-31657.773000000143</v>
      </c>
      <c r="P189" s="5">
        <v>2124360</v>
      </c>
      <c r="Q189" s="5" t="s">
        <v>93</v>
      </c>
      <c r="R189">
        <v>1</v>
      </c>
      <c r="S189">
        <v>0</v>
      </c>
      <c r="T189">
        <v>2</v>
      </c>
      <c r="U189">
        <v>0</v>
      </c>
      <c r="V189">
        <v>900</v>
      </c>
      <c r="W189">
        <v>300</v>
      </c>
      <c r="X189">
        <v>122500</v>
      </c>
      <c r="Y189">
        <v>92500</v>
      </c>
      <c r="Z189" s="7">
        <v>3000000</v>
      </c>
      <c r="AA189">
        <v>2</v>
      </c>
      <c r="AC189" t="s">
        <v>581</v>
      </c>
      <c r="AD189" t="s">
        <v>571</v>
      </c>
      <c r="AE189" s="12">
        <v>44244.517361111109</v>
      </c>
      <c r="AF189">
        <v>2605.1489999999999</v>
      </c>
      <c r="AG189" s="12">
        <v>44245.395833333336</v>
      </c>
      <c r="AH189">
        <v>2552.4949999999999</v>
      </c>
      <c r="AI189" s="13">
        <v>-2.0199999999999999E-2</v>
      </c>
      <c r="AJ189">
        <v>-39978.14</v>
      </c>
      <c r="AK189" s="13">
        <v>-2.0199999999999999E-2</v>
      </c>
      <c r="AL189">
        <v>759.26120000000003</v>
      </c>
      <c r="AM189">
        <v>1977988.38</v>
      </c>
      <c r="AN189">
        <v>-63992.25</v>
      </c>
      <c r="AO189">
        <v>49</v>
      </c>
      <c r="AP189">
        <v>-815.88</v>
      </c>
      <c r="AQ189" s="13">
        <v>-2.3E-2</v>
      </c>
      <c r="AR189" s="13">
        <v>1.23E-2</v>
      </c>
      <c r="AS189" t="s">
        <v>572</v>
      </c>
      <c r="AU189" s="2">
        <v>44244</v>
      </c>
      <c r="AV189" t="s">
        <v>156</v>
      </c>
      <c r="AW189" s="7">
        <v>256.60000000000002</v>
      </c>
      <c r="AX189" s="4">
        <v>252.9</v>
      </c>
      <c r="AZ189" s="2">
        <f t="shared" si="14"/>
        <v>44244</v>
      </c>
      <c r="BA189" t="s">
        <v>159</v>
      </c>
      <c r="BB189">
        <v>2605.1489999999999</v>
      </c>
      <c r="BC189">
        <v>2552.4949999999999</v>
      </c>
      <c r="BE189" t="str">
        <f t="shared" si="18"/>
        <v>LALPATHLAB44244</v>
      </c>
      <c r="BF189">
        <v>1</v>
      </c>
      <c r="BH189" t="str">
        <f t="shared" si="19"/>
        <v>INDUSTOWER44244</v>
      </c>
      <c r="BI189">
        <v>1</v>
      </c>
      <c r="BK189" t="str">
        <f t="shared" si="15"/>
        <v>INDUSTOWER44244</v>
      </c>
      <c r="BL189">
        <v>1</v>
      </c>
      <c r="BM189">
        <f t="shared" si="16"/>
        <v>1</v>
      </c>
      <c r="BQ189" t="str">
        <f t="shared" si="20"/>
        <v>LALPATHLAB44244</v>
      </c>
      <c r="BR189">
        <v>1</v>
      </c>
      <c r="BS189">
        <f t="shared" si="17"/>
        <v>1</v>
      </c>
    </row>
    <row r="190" spans="1:71" x14ac:dyDescent="0.45">
      <c r="A190">
        <v>8</v>
      </c>
      <c r="B190" s="2">
        <v>44244</v>
      </c>
      <c r="C190" s="2">
        <v>44245</v>
      </c>
      <c r="D190" s="3" t="s">
        <v>27</v>
      </c>
      <c r="E190" t="s">
        <v>159</v>
      </c>
      <c r="F190" t="s">
        <v>337</v>
      </c>
      <c r="G190">
        <v>250</v>
      </c>
      <c r="H190">
        <v>750</v>
      </c>
      <c r="I190">
        <v>3</v>
      </c>
      <c r="J190" s="7">
        <v>2603.85</v>
      </c>
      <c r="K190" s="5">
        <v>1952887.5</v>
      </c>
      <c r="L190" s="4">
        <v>2558.1333333299999</v>
      </c>
      <c r="M190" s="4">
        <v>-34287.500002499997</v>
      </c>
      <c r="N190" s="6">
        <v>522.65081249966249</v>
      </c>
      <c r="O190" s="6">
        <v>-34810.150814999659</v>
      </c>
      <c r="P190" s="5">
        <v>1918599.9999974999</v>
      </c>
      <c r="Q190" s="5" t="s">
        <v>93</v>
      </c>
      <c r="R190">
        <v>1</v>
      </c>
      <c r="S190">
        <v>0</v>
      </c>
      <c r="T190">
        <v>2</v>
      </c>
      <c r="U190">
        <v>0</v>
      </c>
      <c r="V190">
        <v>900</v>
      </c>
      <c r="W190">
        <v>300</v>
      </c>
      <c r="X190">
        <v>122500</v>
      </c>
      <c r="Y190">
        <v>92500</v>
      </c>
      <c r="Z190" s="7">
        <v>3000000</v>
      </c>
      <c r="AA190">
        <v>2</v>
      </c>
      <c r="AC190" t="s">
        <v>654</v>
      </c>
      <c r="AD190" t="s">
        <v>571</v>
      </c>
      <c r="AE190" s="12">
        <v>44244.517361111109</v>
      </c>
      <c r="AF190">
        <v>42.594439999999999</v>
      </c>
      <c r="AG190" s="12">
        <v>44245.395833333336</v>
      </c>
      <c r="AH190">
        <v>42.007950000000001</v>
      </c>
      <c r="AI190" s="13">
        <v>-1.38E-2</v>
      </c>
      <c r="AJ190">
        <v>-27235.26</v>
      </c>
      <c r="AK190" s="13">
        <v>-1.38E-2</v>
      </c>
      <c r="AL190">
        <v>46437.71</v>
      </c>
      <c r="AM190">
        <v>1977988.5</v>
      </c>
      <c r="AN190">
        <v>-91227.51</v>
      </c>
      <c r="AO190">
        <v>49</v>
      </c>
      <c r="AP190">
        <v>-555.82000000000005</v>
      </c>
      <c r="AQ190" s="13">
        <v>-2.92E-2</v>
      </c>
      <c r="AR190" s="13">
        <v>1.2999999999999999E-3</v>
      </c>
      <c r="AS190" t="s">
        <v>572</v>
      </c>
      <c r="AU190" s="2">
        <v>44244</v>
      </c>
      <c r="AV190" t="s">
        <v>159</v>
      </c>
      <c r="AW190" s="7">
        <v>2603.85</v>
      </c>
      <c r="AX190" s="4">
        <v>2558.1333333299999</v>
      </c>
      <c r="AZ190" s="2">
        <f t="shared" si="14"/>
        <v>44244</v>
      </c>
      <c r="BA190" t="s">
        <v>100</v>
      </c>
      <c r="BB190">
        <v>42.594439999999999</v>
      </c>
      <c r="BC190">
        <v>42.007950000000001</v>
      </c>
      <c r="BE190" t="str">
        <f t="shared" si="18"/>
        <v>PNB44244</v>
      </c>
      <c r="BF190">
        <v>1</v>
      </c>
      <c r="BH190" t="str">
        <f t="shared" si="19"/>
        <v>LALPATHLAB44244</v>
      </c>
      <c r="BI190">
        <v>1</v>
      </c>
      <c r="BK190" t="str">
        <f t="shared" si="15"/>
        <v>LALPATHLAB44244</v>
      </c>
      <c r="BL190">
        <v>1</v>
      </c>
      <c r="BM190">
        <f t="shared" si="16"/>
        <v>1</v>
      </c>
      <c r="BQ190" t="str">
        <f t="shared" si="20"/>
        <v>PNB44244</v>
      </c>
      <c r="BR190">
        <v>1</v>
      </c>
      <c r="BS190">
        <f t="shared" si="17"/>
        <v>1</v>
      </c>
    </row>
    <row r="191" spans="1:71" x14ac:dyDescent="0.45">
      <c r="A191">
        <v>9</v>
      </c>
      <c r="B191" s="2">
        <v>44244</v>
      </c>
      <c r="C191" s="2">
        <v>44245</v>
      </c>
      <c r="D191" s="3" t="s">
        <v>27</v>
      </c>
      <c r="E191" t="s">
        <v>75</v>
      </c>
      <c r="F191" t="s">
        <v>252</v>
      </c>
      <c r="G191">
        <v>7000</v>
      </c>
      <c r="H191">
        <v>7000</v>
      </c>
      <c r="I191">
        <v>1</v>
      </c>
      <c r="J191" s="7">
        <v>217.9</v>
      </c>
      <c r="K191" s="5">
        <v>1525300</v>
      </c>
      <c r="L191" s="4">
        <v>226.2</v>
      </c>
      <c r="M191" s="4">
        <v>58099.999999999884</v>
      </c>
      <c r="N191" s="6">
        <v>419.67450000000002</v>
      </c>
      <c r="O191" s="6">
        <v>57680.325499999883</v>
      </c>
      <c r="P191" s="5">
        <v>1583400</v>
      </c>
      <c r="Q191" s="5" t="s">
        <v>93</v>
      </c>
      <c r="R191">
        <v>1</v>
      </c>
      <c r="S191">
        <v>0</v>
      </c>
      <c r="T191">
        <v>2</v>
      </c>
      <c r="U191">
        <v>0</v>
      </c>
      <c r="V191">
        <v>900</v>
      </c>
      <c r="W191">
        <v>300</v>
      </c>
      <c r="X191">
        <v>122500</v>
      </c>
      <c r="Y191">
        <v>92500</v>
      </c>
      <c r="Z191" s="7">
        <v>3000000</v>
      </c>
      <c r="AA191">
        <v>2</v>
      </c>
      <c r="AC191" t="s">
        <v>662</v>
      </c>
      <c r="AD191" t="s">
        <v>571</v>
      </c>
      <c r="AE191" s="12">
        <v>44244.520833333336</v>
      </c>
      <c r="AF191">
        <v>137.01849999999999</v>
      </c>
      <c r="AG191" s="12">
        <v>44245.395833333336</v>
      </c>
      <c r="AH191">
        <v>140.00980000000001</v>
      </c>
      <c r="AI191" s="13">
        <v>2.18E-2</v>
      </c>
      <c r="AJ191">
        <v>43167.02</v>
      </c>
      <c r="AK191" s="13">
        <v>2.18E-2</v>
      </c>
      <c r="AL191">
        <v>14430.85</v>
      </c>
      <c r="AM191">
        <v>1977293.5</v>
      </c>
      <c r="AN191">
        <v>-48060.49</v>
      </c>
      <c r="AO191">
        <v>48</v>
      </c>
      <c r="AP191">
        <v>899.31</v>
      </c>
      <c r="AQ191" s="13">
        <v>-1.77E-2</v>
      </c>
      <c r="AR191" s="13">
        <v>3.27E-2</v>
      </c>
      <c r="AS191" t="s">
        <v>572</v>
      </c>
      <c r="AU191" s="2">
        <v>44244</v>
      </c>
      <c r="AV191" t="s">
        <v>75</v>
      </c>
      <c r="AW191" s="7">
        <v>217.9</v>
      </c>
      <c r="AX191" s="4">
        <v>226.2</v>
      </c>
      <c r="AZ191" s="2">
        <f t="shared" si="14"/>
        <v>44244</v>
      </c>
      <c r="BA191" t="s">
        <v>114</v>
      </c>
      <c r="BB191">
        <v>137.01849999999999</v>
      </c>
      <c r="BC191">
        <v>140.00980000000001</v>
      </c>
      <c r="BE191" t="str">
        <f t="shared" si="18"/>
        <v>GAIL44244</v>
      </c>
      <c r="BF191">
        <v>1</v>
      </c>
      <c r="BH191" t="str">
        <f t="shared" si="19"/>
        <v>MOTHERSUMI44244</v>
      </c>
      <c r="BI191">
        <v>1</v>
      </c>
      <c r="BK191" t="str">
        <f t="shared" si="15"/>
        <v>MOTHERSUMI44244</v>
      </c>
      <c r="BL191">
        <v>1</v>
      </c>
      <c r="BM191">
        <f t="shared" si="16"/>
        <v>1</v>
      </c>
      <c r="BQ191" t="str">
        <f t="shared" si="20"/>
        <v>GAIL44244</v>
      </c>
      <c r="BR191">
        <v>1</v>
      </c>
      <c r="BS191">
        <f t="shared" si="17"/>
        <v>1</v>
      </c>
    </row>
    <row r="192" spans="1:71" x14ac:dyDescent="0.45">
      <c r="A192">
        <v>10</v>
      </c>
      <c r="B192" s="2">
        <v>44244</v>
      </c>
      <c r="C192" s="2">
        <v>44245</v>
      </c>
      <c r="D192" s="3" t="s">
        <v>27</v>
      </c>
      <c r="E192" t="s">
        <v>100</v>
      </c>
      <c r="F192" t="s">
        <v>230</v>
      </c>
      <c r="G192">
        <v>16000</v>
      </c>
      <c r="H192">
        <v>48000</v>
      </c>
      <c r="I192">
        <v>3</v>
      </c>
      <c r="J192" s="7">
        <v>42.55</v>
      </c>
      <c r="K192" s="5">
        <v>2042399.9999999998</v>
      </c>
      <c r="L192" s="4">
        <v>42.05</v>
      </c>
      <c r="M192" s="4">
        <v>-24000</v>
      </c>
      <c r="N192" s="6">
        <v>548.20799999999997</v>
      </c>
      <c r="O192" s="6">
        <v>-24548.207999999999</v>
      </c>
      <c r="P192" s="5">
        <v>2018399.9999999998</v>
      </c>
      <c r="Q192" s="5" t="s">
        <v>93</v>
      </c>
      <c r="R192">
        <v>1</v>
      </c>
      <c r="S192">
        <v>0</v>
      </c>
      <c r="T192">
        <v>2</v>
      </c>
      <c r="U192">
        <v>0</v>
      </c>
      <c r="V192">
        <v>900</v>
      </c>
      <c r="W192">
        <v>300</v>
      </c>
      <c r="X192">
        <v>122500</v>
      </c>
      <c r="Y192">
        <v>92500</v>
      </c>
      <c r="Z192" s="7">
        <v>3000000</v>
      </c>
      <c r="AA192">
        <v>2</v>
      </c>
      <c r="AC192" t="s">
        <v>606</v>
      </c>
      <c r="AD192" t="s">
        <v>571</v>
      </c>
      <c r="AE192" s="12">
        <v>44244.524305555555</v>
      </c>
      <c r="AF192">
        <v>57.051119999999997</v>
      </c>
      <c r="AG192" s="12">
        <v>44245.395833333336</v>
      </c>
      <c r="AH192">
        <v>56.043900000000001</v>
      </c>
      <c r="AI192" s="13">
        <v>-1.77E-2</v>
      </c>
      <c r="AJ192">
        <v>-34935.660000000003</v>
      </c>
      <c r="AK192" s="13">
        <v>-1.77E-2</v>
      </c>
      <c r="AL192">
        <v>34685.230000000003</v>
      </c>
      <c r="AM192">
        <v>1978831.13</v>
      </c>
      <c r="AN192">
        <v>-82996.149999999994</v>
      </c>
      <c r="AO192">
        <v>47</v>
      </c>
      <c r="AP192">
        <v>-743.31</v>
      </c>
      <c r="AQ192" s="13">
        <v>-1.84E-2</v>
      </c>
      <c r="AR192" s="13">
        <v>9.5999999999999992E-3</v>
      </c>
      <c r="AS192" t="s">
        <v>572</v>
      </c>
      <c r="AU192" s="2">
        <v>44244</v>
      </c>
      <c r="AV192" t="s">
        <v>100</v>
      </c>
      <c r="AW192" s="7">
        <v>42.55</v>
      </c>
      <c r="AX192" s="4">
        <v>42.05</v>
      </c>
      <c r="AZ192" s="2">
        <f t="shared" si="14"/>
        <v>44244</v>
      </c>
      <c r="BA192" t="s">
        <v>81</v>
      </c>
      <c r="BB192">
        <v>57.051119999999997</v>
      </c>
      <c r="BC192">
        <v>56.043900000000001</v>
      </c>
      <c r="BE192" t="str">
        <f t="shared" si="18"/>
        <v>IDFCFIRSTB44244</v>
      </c>
      <c r="BF192">
        <v>1</v>
      </c>
      <c r="BH192" t="str">
        <f t="shared" si="19"/>
        <v>PNB44244</v>
      </c>
      <c r="BI192">
        <v>1</v>
      </c>
      <c r="BK192" t="str">
        <f t="shared" si="15"/>
        <v>PNB44244</v>
      </c>
      <c r="BL192">
        <v>1</v>
      </c>
      <c r="BM192">
        <f t="shared" si="16"/>
        <v>1</v>
      </c>
      <c r="BQ192" t="str">
        <f t="shared" si="20"/>
        <v>IDFCFIRSTB44244</v>
      </c>
      <c r="BR192">
        <v>1</v>
      </c>
      <c r="BS192">
        <f t="shared" si="17"/>
        <v>1</v>
      </c>
    </row>
    <row r="193" spans="1:71" x14ac:dyDescent="0.45">
      <c r="A193">
        <v>1</v>
      </c>
      <c r="B193" s="2">
        <v>44245</v>
      </c>
      <c r="C193" s="2">
        <v>44246</v>
      </c>
      <c r="D193" s="3" t="s">
        <v>27</v>
      </c>
      <c r="E193" t="s">
        <v>59</v>
      </c>
      <c r="F193" t="s">
        <v>228</v>
      </c>
      <c r="G193">
        <v>11700</v>
      </c>
      <c r="H193">
        <v>23400</v>
      </c>
      <c r="I193">
        <v>2</v>
      </c>
      <c r="J193" s="7">
        <v>93.5</v>
      </c>
      <c r="K193" s="5">
        <v>2187900</v>
      </c>
      <c r="L193" s="4">
        <v>92.55</v>
      </c>
      <c r="M193" s="4">
        <v>-22230.000000000065</v>
      </c>
      <c r="N193" s="6">
        <v>587.73194999999998</v>
      </c>
      <c r="O193" s="6">
        <v>-22817.731950000067</v>
      </c>
      <c r="P193" s="5">
        <v>2165670</v>
      </c>
      <c r="Q193" s="5" t="s">
        <v>93</v>
      </c>
      <c r="R193">
        <v>1</v>
      </c>
      <c r="S193">
        <v>0</v>
      </c>
      <c r="T193">
        <v>2</v>
      </c>
      <c r="U193">
        <v>0</v>
      </c>
      <c r="V193">
        <v>900</v>
      </c>
      <c r="W193">
        <v>300</v>
      </c>
      <c r="X193">
        <v>122500</v>
      </c>
      <c r="Y193">
        <v>92500</v>
      </c>
      <c r="Z193" s="7">
        <v>3000000</v>
      </c>
      <c r="AA193">
        <v>2</v>
      </c>
      <c r="AC193" t="s">
        <v>689</v>
      </c>
      <c r="AD193" t="s">
        <v>571</v>
      </c>
      <c r="AE193" s="12">
        <v>44244.527777777781</v>
      </c>
      <c r="AF193">
        <v>169.16900000000001</v>
      </c>
      <c r="AG193" s="12">
        <v>44245.395833333336</v>
      </c>
      <c r="AH193">
        <v>166.73310000000001</v>
      </c>
      <c r="AI193" s="13">
        <v>-1.44E-2</v>
      </c>
      <c r="AJ193">
        <v>-28399.37</v>
      </c>
      <c r="AK193" s="13">
        <v>-1.44E-2</v>
      </c>
      <c r="AL193">
        <v>11658.67</v>
      </c>
      <c r="AM193">
        <v>1972286.38</v>
      </c>
      <c r="AN193">
        <v>-111395.52</v>
      </c>
      <c r="AO193">
        <v>46</v>
      </c>
      <c r="AP193">
        <v>-617.38</v>
      </c>
      <c r="AQ193" s="13">
        <v>-3.09E-2</v>
      </c>
      <c r="AR193" s="13">
        <v>0</v>
      </c>
      <c r="AS193" t="s">
        <v>572</v>
      </c>
      <c r="AU193" s="2">
        <v>44245</v>
      </c>
      <c r="AV193" t="s">
        <v>59</v>
      </c>
      <c r="AW193" s="7">
        <v>93.5</v>
      </c>
      <c r="AX193" s="4">
        <v>92.55</v>
      </c>
      <c r="AZ193" s="2">
        <f t="shared" si="14"/>
        <v>44244</v>
      </c>
      <c r="BA193" t="s">
        <v>124</v>
      </c>
      <c r="BB193">
        <v>169.16900000000001</v>
      </c>
      <c r="BC193">
        <v>166.73310000000001</v>
      </c>
      <c r="BE193" t="str">
        <f t="shared" si="18"/>
        <v>CANBK44244</v>
      </c>
      <c r="BF193">
        <v>1</v>
      </c>
      <c r="BH193" t="str">
        <f t="shared" si="19"/>
        <v>BANKBARODA44245</v>
      </c>
      <c r="BI193">
        <v>1</v>
      </c>
      <c r="BK193" t="str">
        <f t="shared" si="15"/>
        <v>BANKBARODA44245</v>
      </c>
      <c r="BL193">
        <v>1</v>
      </c>
      <c r="BM193">
        <f t="shared" si="16"/>
        <v>1</v>
      </c>
      <c r="BQ193" t="str">
        <f t="shared" si="20"/>
        <v>CANBK44244</v>
      </c>
      <c r="BR193">
        <v>1</v>
      </c>
      <c r="BS193">
        <f t="shared" si="17"/>
        <v>1</v>
      </c>
    </row>
    <row r="194" spans="1:71" x14ac:dyDescent="0.45">
      <c r="A194">
        <v>2</v>
      </c>
      <c r="B194" s="2">
        <v>44245</v>
      </c>
      <c r="C194" s="2">
        <v>44246</v>
      </c>
      <c r="D194" s="3" t="s">
        <v>27</v>
      </c>
      <c r="E194" t="s">
        <v>70</v>
      </c>
      <c r="F194" t="s">
        <v>236</v>
      </c>
      <c r="G194">
        <v>4200</v>
      </c>
      <c r="H194">
        <v>12600</v>
      </c>
      <c r="I194">
        <v>3</v>
      </c>
      <c r="J194" s="7">
        <v>139.44999999999999</v>
      </c>
      <c r="K194" s="5">
        <v>1757069.9999999998</v>
      </c>
      <c r="L194" s="4">
        <v>140.66666666999899</v>
      </c>
      <c r="M194" s="4">
        <v>15330.000041987403</v>
      </c>
      <c r="N194" s="6">
        <v>476.47845000566821</v>
      </c>
      <c r="O194" s="6">
        <v>14853.521591981735</v>
      </c>
      <c r="P194" s="5">
        <v>1772400.0000419873</v>
      </c>
      <c r="Q194" s="5" t="s">
        <v>93</v>
      </c>
      <c r="R194">
        <v>1</v>
      </c>
      <c r="S194">
        <v>0</v>
      </c>
      <c r="T194">
        <v>1</v>
      </c>
      <c r="U194">
        <v>0</v>
      </c>
      <c r="V194">
        <v>900</v>
      </c>
      <c r="W194">
        <v>300</v>
      </c>
      <c r="X194">
        <v>122500</v>
      </c>
      <c r="Y194">
        <v>92500</v>
      </c>
      <c r="Z194" s="7">
        <v>3000000</v>
      </c>
      <c r="AA194">
        <v>2</v>
      </c>
      <c r="AC194" t="s">
        <v>700</v>
      </c>
      <c r="AD194" t="s">
        <v>571</v>
      </c>
      <c r="AE194" s="12">
        <v>44245.517361111109</v>
      </c>
      <c r="AF194">
        <v>139.46969999999999</v>
      </c>
      <c r="AG194" s="12">
        <v>44246.392361111109</v>
      </c>
      <c r="AH194">
        <v>140.5797</v>
      </c>
      <c r="AI194" s="13">
        <v>8.0000000000000002E-3</v>
      </c>
      <c r="AJ194">
        <v>15740.12</v>
      </c>
      <c r="AK194" s="13">
        <v>8.0000000000000002E-3</v>
      </c>
      <c r="AL194">
        <v>14180.29</v>
      </c>
      <c r="AM194">
        <v>1977720.88</v>
      </c>
      <c r="AN194">
        <v>-95655.39</v>
      </c>
      <c r="AO194">
        <v>48</v>
      </c>
      <c r="AP194">
        <v>327.92</v>
      </c>
      <c r="AQ194" s="13">
        <v>-4.4000000000000003E-3</v>
      </c>
      <c r="AR194" s="13">
        <v>1.7100000000000001E-2</v>
      </c>
      <c r="AS194" t="s">
        <v>572</v>
      </c>
      <c r="AU194" s="2">
        <v>44245</v>
      </c>
      <c r="AV194" t="s">
        <v>70</v>
      </c>
      <c r="AW194" s="7">
        <v>139.44999999999999</v>
      </c>
      <c r="AX194" s="4">
        <v>140.66666666999899</v>
      </c>
      <c r="AZ194" s="2">
        <f t="shared" si="14"/>
        <v>44245</v>
      </c>
      <c r="BA194" t="s">
        <v>70</v>
      </c>
      <c r="BB194">
        <v>139.46969999999999</v>
      </c>
      <c r="BC194">
        <v>140.5797</v>
      </c>
      <c r="BE194" t="str">
        <f t="shared" si="18"/>
        <v>COALINDIA44245</v>
      </c>
      <c r="BF194">
        <v>1</v>
      </c>
      <c r="BH194" t="str">
        <f t="shared" si="19"/>
        <v>COALINDIA44245</v>
      </c>
      <c r="BI194">
        <v>1</v>
      </c>
      <c r="BK194" t="str">
        <f t="shared" si="15"/>
        <v>COALINDIA44245</v>
      </c>
      <c r="BL194">
        <v>1</v>
      </c>
      <c r="BM194">
        <f t="shared" si="16"/>
        <v>1</v>
      </c>
      <c r="BQ194" t="str">
        <f t="shared" si="20"/>
        <v>COALINDIA44245</v>
      </c>
      <c r="BR194">
        <v>1</v>
      </c>
      <c r="BS194">
        <f t="shared" si="17"/>
        <v>1</v>
      </c>
    </row>
    <row r="195" spans="1:71" x14ac:dyDescent="0.45">
      <c r="A195">
        <v>3</v>
      </c>
      <c r="B195" s="2">
        <v>44245</v>
      </c>
      <c r="C195" s="2">
        <v>44246</v>
      </c>
      <c r="D195" s="3" t="s">
        <v>27</v>
      </c>
      <c r="E195" t="s">
        <v>127</v>
      </c>
      <c r="F195" t="s">
        <v>289</v>
      </c>
      <c r="G195">
        <v>1563</v>
      </c>
      <c r="H195">
        <v>3126</v>
      </c>
      <c r="I195">
        <v>2</v>
      </c>
      <c r="J195" s="7">
        <v>555.04999999999995</v>
      </c>
      <c r="K195" s="5">
        <v>1735086.2999999998</v>
      </c>
      <c r="L195" s="4">
        <v>572.25</v>
      </c>
      <c r="M195" s="4">
        <v>53767.200000000143</v>
      </c>
      <c r="N195" s="6">
        <v>475.73187300000001</v>
      </c>
      <c r="O195" s="6">
        <v>53291.468127000146</v>
      </c>
      <c r="P195" s="5">
        <v>1788853.5</v>
      </c>
      <c r="Q195" s="5" t="s">
        <v>93</v>
      </c>
      <c r="R195">
        <v>1</v>
      </c>
      <c r="S195">
        <v>0</v>
      </c>
      <c r="T195">
        <v>1</v>
      </c>
      <c r="U195">
        <v>0</v>
      </c>
      <c r="V195">
        <v>900</v>
      </c>
      <c r="W195">
        <v>300</v>
      </c>
      <c r="X195">
        <v>122500</v>
      </c>
      <c r="Y195">
        <v>92500</v>
      </c>
      <c r="Z195" s="7">
        <v>3000000</v>
      </c>
      <c r="AA195">
        <v>2</v>
      </c>
      <c r="AC195" t="s">
        <v>587</v>
      </c>
      <c r="AD195" t="s">
        <v>571</v>
      </c>
      <c r="AE195" s="12">
        <v>44245.517361111109</v>
      </c>
      <c r="AF195">
        <v>555.31240000000003</v>
      </c>
      <c r="AG195" s="12">
        <v>44246.392361111109</v>
      </c>
      <c r="AH195">
        <v>571.96389999999997</v>
      </c>
      <c r="AI195" s="13">
        <v>0.03</v>
      </c>
      <c r="AJ195">
        <v>59303.59</v>
      </c>
      <c r="AK195" s="13">
        <v>0.03</v>
      </c>
      <c r="AL195">
        <v>3561.4569999999999</v>
      </c>
      <c r="AM195">
        <v>1977720.88</v>
      </c>
      <c r="AN195">
        <v>-36351.800000000003</v>
      </c>
      <c r="AO195">
        <v>48</v>
      </c>
      <c r="AP195">
        <v>1235.49</v>
      </c>
      <c r="AQ195" s="13">
        <v>-1.03E-2</v>
      </c>
      <c r="AR195" s="13">
        <v>3.7400000000000003E-2</v>
      </c>
      <c r="AS195" t="s">
        <v>572</v>
      </c>
      <c r="AU195" s="2">
        <v>44245</v>
      </c>
      <c r="AV195" t="s">
        <v>127</v>
      </c>
      <c r="AW195" s="7">
        <v>555.04999999999995</v>
      </c>
      <c r="AX195" s="4">
        <v>572.25</v>
      </c>
      <c r="AZ195" s="2">
        <f t="shared" si="14"/>
        <v>44245</v>
      </c>
      <c r="BA195" t="s">
        <v>127</v>
      </c>
      <c r="BB195">
        <v>555.31240000000003</v>
      </c>
      <c r="BC195">
        <v>571.96389999999997</v>
      </c>
      <c r="BE195" t="str">
        <f t="shared" si="18"/>
        <v>CONCOR44245</v>
      </c>
      <c r="BF195">
        <v>1</v>
      </c>
      <c r="BH195" t="str">
        <f t="shared" si="19"/>
        <v>CONCOR44245</v>
      </c>
      <c r="BI195">
        <v>1</v>
      </c>
      <c r="BK195" t="str">
        <f t="shared" si="15"/>
        <v>CONCOR44245</v>
      </c>
      <c r="BL195">
        <v>1</v>
      </c>
      <c r="BM195">
        <f t="shared" si="16"/>
        <v>1</v>
      </c>
      <c r="BQ195" t="str">
        <f t="shared" si="20"/>
        <v>CONCOR44245</v>
      </c>
      <c r="BR195">
        <v>1</v>
      </c>
      <c r="BS195">
        <f t="shared" si="17"/>
        <v>1</v>
      </c>
    </row>
    <row r="196" spans="1:71" x14ac:dyDescent="0.45">
      <c r="A196">
        <v>4</v>
      </c>
      <c r="B196" s="2">
        <v>44245</v>
      </c>
      <c r="C196" s="2">
        <v>44246</v>
      </c>
      <c r="D196" s="3" t="s">
        <v>27</v>
      </c>
      <c r="E196" t="s">
        <v>114</v>
      </c>
      <c r="F196" t="s">
        <v>266</v>
      </c>
      <c r="G196">
        <v>6100</v>
      </c>
      <c r="H196">
        <v>12200</v>
      </c>
      <c r="I196">
        <v>2</v>
      </c>
      <c r="J196" s="7">
        <v>144.85</v>
      </c>
      <c r="K196" s="5">
        <v>1767170</v>
      </c>
      <c r="L196" s="4">
        <v>147.69999999999999</v>
      </c>
      <c r="M196" s="4">
        <v>34769.999999999927</v>
      </c>
      <c r="N196" s="6">
        <v>481.82985000000002</v>
      </c>
      <c r="O196" s="6">
        <v>34288.170149999925</v>
      </c>
      <c r="P196" s="5">
        <v>1801939.9999999998</v>
      </c>
      <c r="Q196" s="5" t="s">
        <v>93</v>
      </c>
      <c r="R196">
        <v>1</v>
      </c>
      <c r="S196">
        <v>0</v>
      </c>
      <c r="T196">
        <v>2</v>
      </c>
      <c r="U196">
        <v>0</v>
      </c>
      <c r="V196">
        <v>900</v>
      </c>
      <c r="W196">
        <v>300</v>
      </c>
      <c r="X196">
        <v>122500</v>
      </c>
      <c r="Y196">
        <v>92500</v>
      </c>
      <c r="Z196" s="7">
        <v>3000000</v>
      </c>
      <c r="AA196">
        <v>2</v>
      </c>
      <c r="AC196" t="s">
        <v>662</v>
      </c>
      <c r="AD196" t="s">
        <v>571</v>
      </c>
      <c r="AE196" s="12">
        <v>44245.517361111109</v>
      </c>
      <c r="AF196">
        <v>144.93680000000001</v>
      </c>
      <c r="AG196" s="12">
        <v>44246.392361111109</v>
      </c>
      <c r="AH196">
        <v>147.92599999999999</v>
      </c>
      <c r="AI196" s="13">
        <v>2.06E-2</v>
      </c>
      <c r="AJ196">
        <v>40788.83</v>
      </c>
      <c r="AK196" s="13">
        <v>2.06E-2</v>
      </c>
      <c r="AL196">
        <v>13645.4</v>
      </c>
      <c r="AM196">
        <v>1977720.88</v>
      </c>
      <c r="AN196">
        <v>4437.03</v>
      </c>
      <c r="AO196">
        <v>48</v>
      </c>
      <c r="AP196">
        <v>849.77</v>
      </c>
      <c r="AQ196" s="13">
        <v>-1.72E-2</v>
      </c>
      <c r="AR196" s="13">
        <v>2.98E-2</v>
      </c>
      <c r="AS196" t="s">
        <v>572</v>
      </c>
      <c r="AU196" s="2">
        <v>44245</v>
      </c>
      <c r="AV196" t="s">
        <v>114</v>
      </c>
      <c r="AW196" s="7">
        <v>144.85</v>
      </c>
      <c r="AX196" s="4">
        <v>147.69999999999999</v>
      </c>
      <c r="AZ196" s="2">
        <f t="shared" si="14"/>
        <v>44245</v>
      </c>
      <c r="BA196" t="s">
        <v>114</v>
      </c>
      <c r="BB196">
        <v>144.93680000000001</v>
      </c>
      <c r="BC196">
        <v>147.92599999999999</v>
      </c>
      <c r="BE196" t="str">
        <f t="shared" si="18"/>
        <v>GAIL44245</v>
      </c>
      <c r="BF196">
        <v>1</v>
      </c>
      <c r="BH196" t="str">
        <f t="shared" si="19"/>
        <v>GAIL44245</v>
      </c>
      <c r="BI196">
        <v>1</v>
      </c>
      <c r="BK196" t="str">
        <f t="shared" si="15"/>
        <v>GAIL44245</v>
      </c>
      <c r="BL196">
        <v>1</v>
      </c>
      <c r="BM196">
        <f t="shared" si="16"/>
        <v>1</v>
      </c>
      <c r="BQ196" t="str">
        <f t="shared" si="20"/>
        <v>GAIL44245</v>
      </c>
      <c r="BR196">
        <v>1</v>
      </c>
      <c r="BS196">
        <f t="shared" si="17"/>
        <v>1</v>
      </c>
    </row>
    <row r="197" spans="1:71" x14ac:dyDescent="0.45">
      <c r="A197">
        <v>5</v>
      </c>
      <c r="B197" s="2">
        <v>44245</v>
      </c>
      <c r="C197" s="2">
        <v>44246</v>
      </c>
      <c r="D197" s="3" t="s">
        <v>27</v>
      </c>
      <c r="E197" t="s">
        <v>45</v>
      </c>
      <c r="F197" t="s">
        <v>276</v>
      </c>
      <c r="G197">
        <v>2700</v>
      </c>
      <c r="H197">
        <v>8100</v>
      </c>
      <c r="I197">
        <v>3</v>
      </c>
      <c r="J197" s="7">
        <v>247.5</v>
      </c>
      <c r="K197" s="5">
        <v>2004750</v>
      </c>
      <c r="L197" s="4">
        <v>243.03333332999901</v>
      </c>
      <c r="M197" s="4">
        <v>-36180.00002700802</v>
      </c>
      <c r="N197" s="6">
        <v>536.39819999635392</v>
      </c>
      <c r="O197" s="6">
        <v>-36716.398227004371</v>
      </c>
      <c r="P197" s="5">
        <v>1968569.9999729919</v>
      </c>
      <c r="Q197" s="5" t="s">
        <v>93</v>
      </c>
      <c r="R197">
        <v>2</v>
      </c>
      <c r="S197">
        <v>1</v>
      </c>
      <c r="T197">
        <v>2</v>
      </c>
      <c r="U197">
        <v>0</v>
      </c>
      <c r="V197">
        <v>900</v>
      </c>
      <c r="W197">
        <v>300</v>
      </c>
      <c r="X197">
        <v>123000</v>
      </c>
      <c r="Y197">
        <v>92500</v>
      </c>
      <c r="Z197" s="7">
        <v>3000000</v>
      </c>
      <c r="AA197">
        <v>2</v>
      </c>
      <c r="AC197" t="s">
        <v>661</v>
      </c>
      <c r="AD197" t="s">
        <v>571</v>
      </c>
      <c r="AE197" s="12">
        <v>44245.517361111109</v>
      </c>
      <c r="AF197">
        <v>93.546750000000003</v>
      </c>
      <c r="AG197" s="12">
        <v>44246.395833333336</v>
      </c>
      <c r="AH197">
        <v>92.457449999999994</v>
      </c>
      <c r="AI197" s="13">
        <v>-1.1599999999999999E-2</v>
      </c>
      <c r="AJ197">
        <v>-23027.35</v>
      </c>
      <c r="AK197" s="13">
        <v>-1.1599999999999999E-2</v>
      </c>
      <c r="AL197">
        <v>21141.53</v>
      </c>
      <c r="AM197">
        <v>1977720.88</v>
      </c>
      <c r="AN197">
        <v>-18590.32</v>
      </c>
      <c r="AO197">
        <v>49</v>
      </c>
      <c r="AP197">
        <v>-469.95</v>
      </c>
      <c r="AQ197" s="13">
        <v>-1.1599999999999999E-2</v>
      </c>
      <c r="AR197" s="13">
        <v>4.65E-2</v>
      </c>
      <c r="AS197" t="s">
        <v>572</v>
      </c>
      <c r="AU197" s="2">
        <v>44245</v>
      </c>
      <c r="AV197" t="s">
        <v>45</v>
      </c>
      <c r="AW197" s="7">
        <v>247.5</v>
      </c>
      <c r="AX197" s="4">
        <v>243.03333332999901</v>
      </c>
      <c r="AZ197" s="2">
        <f t="shared" si="14"/>
        <v>44245</v>
      </c>
      <c r="BA197" t="s">
        <v>59</v>
      </c>
      <c r="BB197">
        <v>93.546750000000003</v>
      </c>
      <c r="BC197">
        <v>92.457449999999994</v>
      </c>
      <c r="BE197" t="str">
        <f t="shared" si="18"/>
        <v>BANKBARODA44245</v>
      </c>
      <c r="BF197">
        <v>1</v>
      </c>
      <c r="BH197" t="str">
        <f t="shared" si="19"/>
        <v>HINDPETRO44245</v>
      </c>
      <c r="BI197">
        <v>1</v>
      </c>
      <c r="BK197" t="str">
        <f t="shared" si="15"/>
        <v>HINDPETRO44245</v>
      </c>
      <c r="BL197">
        <v>1</v>
      </c>
      <c r="BM197">
        <f t="shared" si="16"/>
        <v>1</v>
      </c>
      <c r="BQ197" t="str">
        <f t="shared" si="20"/>
        <v>BANKBARODA44245</v>
      </c>
      <c r="BR197">
        <v>1</v>
      </c>
      <c r="BS197">
        <f t="shared" si="17"/>
        <v>1</v>
      </c>
    </row>
    <row r="198" spans="1:71" x14ac:dyDescent="0.45">
      <c r="A198">
        <v>6</v>
      </c>
      <c r="B198" s="2">
        <v>44245</v>
      </c>
      <c r="C198" s="2">
        <v>44246</v>
      </c>
      <c r="D198" s="3" t="s">
        <v>27</v>
      </c>
      <c r="E198" t="s">
        <v>89</v>
      </c>
      <c r="F198" t="s">
        <v>241</v>
      </c>
      <c r="G198">
        <v>1375</v>
      </c>
      <c r="H198">
        <v>2750</v>
      </c>
      <c r="I198">
        <v>2</v>
      </c>
      <c r="J198" s="7">
        <v>579.79999999999995</v>
      </c>
      <c r="K198" s="5">
        <v>1594449.9999999998</v>
      </c>
      <c r="L198" s="4">
        <v>556.1</v>
      </c>
      <c r="M198" s="4">
        <v>-65174.999999999811</v>
      </c>
      <c r="N198" s="6">
        <v>421.70287500000001</v>
      </c>
      <c r="O198" s="6">
        <v>-65596.702874999814</v>
      </c>
      <c r="P198" s="5">
        <v>1529275</v>
      </c>
      <c r="Q198" s="5" t="s">
        <v>93</v>
      </c>
      <c r="R198">
        <v>1</v>
      </c>
      <c r="S198">
        <v>0</v>
      </c>
      <c r="T198">
        <v>2</v>
      </c>
      <c r="U198">
        <v>0</v>
      </c>
      <c r="V198">
        <v>900</v>
      </c>
      <c r="W198">
        <v>300</v>
      </c>
      <c r="X198">
        <v>122500</v>
      </c>
      <c r="Y198">
        <v>92500</v>
      </c>
      <c r="Z198" s="7">
        <v>3000000</v>
      </c>
      <c r="AA198">
        <v>2</v>
      </c>
      <c r="AC198" t="s">
        <v>658</v>
      </c>
      <c r="AD198" t="s">
        <v>571</v>
      </c>
      <c r="AE198" s="12">
        <v>44245.517361111109</v>
      </c>
      <c r="AF198">
        <v>580.08609999999999</v>
      </c>
      <c r="AG198" s="12">
        <v>44246.395833333336</v>
      </c>
      <c r="AH198">
        <v>555.54390000000001</v>
      </c>
      <c r="AI198" s="13">
        <v>-4.2299999999999997E-2</v>
      </c>
      <c r="AJ198">
        <v>-83673.14</v>
      </c>
      <c r="AK198" s="13">
        <v>-4.2299999999999997E-2</v>
      </c>
      <c r="AL198">
        <v>3409.3580000000002</v>
      </c>
      <c r="AM198">
        <v>1977720.88</v>
      </c>
      <c r="AN198">
        <v>-102263.46</v>
      </c>
      <c r="AO198">
        <v>49</v>
      </c>
      <c r="AP198">
        <v>-1707.62</v>
      </c>
      <c r="AQ198" s="13">
        <v>-4.3099999999999999E-2</v>
      </c>
      <c r="AR198" s="13">
        <v>2.9999999999999997E-4</v>
      </c>
      <c r="AS198" t="s">
        <v>572</v>
      </c>
      <c r="AU198" s="2">
        <v>44245</v>
      </c>
      <c r="AV198" t="s">
        <v>89</v>
      </c>
      <c r="AW198" s="7">
        <v>579.79999999999995</v>
      </c>
      <c r="AX198" s="4">
        <v>556.1</v>
      </c>
      <c r="AZ198" s="2">
        <f t="shared" si="14"/>
        <v>44245</v>
      </c>
      <c r="BA198" t="s">
        <v>89</v>
      </c>
      <c r="BB198">
        <v>580.08609999999999</v>
      </c>
      <c r="BC198">
        <v>555.54390000000001</v>
      </c>
      <c r="BE198" t="str">
        <f t="shared" si="18"/>
        <v>IGL44245</v>
      </c>
      <c r="BF198">
        <v>1</v>
      </c>
      <c r="BH198" t="str">
        <f t="shared" si="19"/>
        <v>IGL44245</v>
      </c>
      <c r="BI198">
        <v>1</v>
      </c>
      <c r="BK198" t="str">
        <f t="shared" si="15"/>
        <v>IGL44245</v>
      </c>
      <c r="BL198">
        <v>1</v>
      </c>
      <c r="BM198">
        <f t="shared" si="16"/>
        <v>1</v>
      </c>
      <c r="BQ198" t="str">
        <f t="shared" si="20"/>
        <v>IGL44245</v>
      </c>
      <c r="BR198">
        <v>1</v>
      </c>
      <c r="BS198">
        <f t="shared" si="17"/>
        <v>1</v>
      </c>
    </row>
    <row r="199" spans="1:71" x14ac:dyDescent="0.45">
      <c r="A199">
        <v>7</v>
      </c>
      <c r="B199" s="2">
        <v>44245</v>
      </c>
      <c r="C199" s="2">
        <v>44246</v>
      </c>
      <c r="D199" s="3" t="s">
        <v>27</v>
      </c>
      <c r="E199" t="s">
        <v>108</v>
      </c>
      <c r="F199" t="s">
        <v>250</v>
      </c>
      <c r="G199">
        <v>6500</v>
      </c>
      <c r="H199">
        <v>19500</v>
      </c>
      <c r="I199">
        <v>3</v>
      </c>
      <c r="J199" s="7">
        <v>99.1</v>
      </c>
      <c r="K199" s="5">
        <v>1932450</v>
      </c>
      <c r="L199" s="4">
        <v>99.166666669999998</v>
      </c>
      <c r="M199" s="4">
        <v>1300.00006500007</v>
      </c>
      <c r="N199" s="6">
        <v>521.93700000877493</v>
      </c>
      <c r="O199" s="6">
        <v>778.06306499129505</v>
      </c>
      <c r="P199" s="5">
        <v>1933750.000065</v>
      </c>
      <c r="Q199" s="5" t="s">
        <v>93</v>
      </c>
      <c r="R199">
        <v>1</v>
      </c>
      <c r="S199">
        <v>0</v>
      </c>
      <c r="T199">
        <v>2</v>
      </c>
      <c r="U199">
        <v>0</v>
      </c>
      <c r="V199">
        <v>900</v>
      </c>
      <c r="W199">
        <v>300</v>
      </c>
      <c r="X199">
        <v>122500</v>
      </c>
      <c r="Y199">
        <v>92500</v>
      </c>
      <c r="Z199" s="7">
        <v>3000000</v>
      </c>
      <c r="AA199">
        <v>2</v>
      </c>
      <c r="AC199" t="s">
        <v>611</v>
      </c>
      <c r="AD199" t="s">
        <v>571</v>
      </c>
      <c r="AE199" s="12">
        <v>44245.517361111109</v>
      </c>
      <c r="AF199">
        <v>99.149540000000002</v>
      </c>
      <c r="AG199" s="12">
        <v>44246.395833333336</v>
      </c>
      <c r="AH199">
        <v>98.451449999999994</v>
      </c>
      <c r="AI199" s="13">
        <v>-7.0000000000000001E-3</v>
      </c>
      <c r="AJ199">
        <v>-13922.9</v>
      </c>
      <c r="AK199" s="13">
        <v>-7.0000000000000001E-3</v>
      </c>
      <c r="AL199">
        <v>19946.849999999999</v>
      </c>
      <c r="AM199">
        <v>1977720.88</v>
      </c>
      <c r="AN199">
        <v>-116186.36</v>
      </c>
      <c r="AO199">
        <v>49</v>
      </c>
      <c r="AP199">
        <v>-284.14</v>
      </c>
      <c r="AQ199" s="13">
        <v>-7.0000000000000001E-3</v>
      </c>
      <c r="AR199" s="13">
        <v>1.5599999999999999E-2</v>
      </c>
      <c r="AS199" t="s">
        <v>572</v>
      </c>
      <c r="AU199" s="2">
        <v>44245</v>
      </c>
      <c r="AV199" t="s">
        <v>108</v>
      </c>
      <c r="AW199" s="7">
        <v>99.1</v>
      </c>
      <c r="AX199" s="4">
        <v>99.166666669999998</v>
      </c>
      <c r="AZ199" s="2">
        <f t="shared" si="14"/>
        <v>44245</v>
      </c>
      <c r="BA199" t="s">
        <v>108</v>
      </c>
      <c r="BB199">
        <v>99.149540000000002</v>
      </c>
      <c r="BC199">
        <v>98.451449999999994</v>
      </c>
      <c r="BE199" t="str">
        <f t="shared" si="18"/>
        <v>IOC44245</v>
      </c>
      <c r="BF199">
        <v>1</v>
      </c>
      <c r="BH199" t="str">
        <f t="shared" si="19"/>
        <v>IOC44245</v>
      </c>
      <c r="BI199">
        <v>1</v>
      </c>
      <c r="BK199" t="str">
        <f t="shared" si="15"/>
        <v>IOC44245</v>
      </c>
      <c r="BL199">
        <v>1</v>
      </c>
      <c r="BM199">
        <f t="shared" si="16"/>
        <v>1</v>
      </c>
      <c r="BQ199" t="str">
        <f t="shared" si="20"/>
        <v>IOC44245</v>
      </c>
      <c r="BR199">
        <v>1</v>
      </c>
      <c r="BS199">
        <f t="shared" si="17"/>
        <v>1</v>
      </c>
    </row>
    <row r="200" spans="1:71" x14ac:dyDescent="0.45">
      <c r="A200">
        <v>8</v>
      </c>
      <c r="B200" s="2">
        <v>44245</v>
      </c>
      <c r="C200" s="2">
        <v>44246</v>
      </c>
      <c r="D200" s="3" t="s">
        <v>27</v>
      </c>
      <c r="E200" t="s">
        <v>107</v>
      </c>
      <c r="F200" t="s">
        <v>240</v>
      </c>
      <c r="G200">
        <v>600</v>
      </c>
      <c r="H200">
        <v>1800</v>
      </c>
      <c r="I200">
        <v>3</v>
      </c>
      <c r="J200" s="7">
        <v>1201.3499999999999</v>
      </c>
      <c r="K200" s="5">
        <v>2162430</v>
      </c>
      <c r="L200" s="4">
        <v>1174.6166666700001</v>
      </c>
      <c r="M200" s="4">
        <v>-48119.999993999678</v>
      </c>
      <c r="N200" s="6">
        <v>577.35990000080994</v>
      </c>
      <c r="O200" s="6">
        <v>-48697.359894000489</v>
      </c>
      <c r="P200" s="5">
        <v>2114310.000006</v>
      </c>
      <c r="Q200" s="5" t="s">
        <v>93</v>
      </c>
      <c r="R200">
        <v>1</v>
      </c>
      <c r="S200">
        <v>0</v>
      </c>
      <c r="T200">
        <v>2</v>
      </c>
      <c r="U200">
        <v>0</v>
      </c>
      <c r="V200">
        <v>900</v>
      </c>
      <c r="W200">
        <v>300</v>
      </c>
      <c r="X200">
        <v>122500</v>
      </c>
      <c r="Y200">
        <v>92500</v>
      </c>
      <c r="Z200" s="7">
        <v>3000000</v>
      </c>
      <c r="AA200">
        <v>2</v>
      </c>
      <c r="AC200" t="s">
        <v>659</v>
      </c>
      <c r="AD200" t="s">
        <v>571</v>
      </c>
      <c r="AE200" s="12">
        <v>44245.517361111109</v>
      </c>
      <c r="AF200">
        <v>1201.9690000000001</v>
      </c>
      <c r="AG200" s="12">
        <v>44246.395833333336</v>
      </c>
      <c r="AH200">
        <v>1173.425</v>
      </c>
      <c r="AI200" s="13">
        <v>-2.3699999999999999E-2</v>
      </c>
      <c r="AJ200">
        <v>-46966.31</v>
      </c>
      <c r="AK200" s="13">
        <v>-2.3699999999999999E-2</v>
      </c>
      <c r="AL200">
        <v>1645.4</v>
      </c>
      <c r="AM200">
        <v>1977720.88</v>
      </c>
      <c r="AN200">
        <v>-163152.67000000001</v>
      </c>
      <c r="AO200">
        <v>49</v>
      </c>
      <c r="AP200">
        <v>-958.5</v>
      </c>
      <c r="AQ200" s="13">
        <v>-3.3300000000000003E-2</v>
      </c>
      <c r="AR200" s="13">
        <v>8.0000000000000004E-4</v>
      </c>
      <c r="AS200" t="s">
        <v>572</v>
      </c>
      <c r="AU200" s="2">
        <v>44245</v>
      </c>
      <c r="AV200" t="s">
        <v>107</v>
      </c>
      <c r="AW200" s="7">
        <v>1201.3499999999999</v>
      </c>
      <c r="AX200" s="4">
        <v>1174.6166666700001</v>
      </c>
      <c r="AZ200" s="2">
        <f t="shared" si="14"/>
        <v>44245</v>
      </c>
      <c r="BA200" t="s">
        <v>107</v>
      </c>
      <c r="BB200">
        <v>1201.9690000000001</v>
      </c>
      <c r="BC200">
        <v>1173.425</v>
      </c>
      <c r="BE200" t="str">
        <f t="shared" si="18"/>
        <v>MGL44245</v>
      </c>
      <c r="BF200">
        <v>1</v>
      </c>
      <c r="BH200" t="str">
        <f t="shared" si="19"/>
        <v>MGL44245</v>
      </c>
      <c r="BI200">
        <v>1</v>
      </c>
      <c r="BK200" t="str">
        <f t="shared" si="15"/>
        <v>MGL44245</v>
      </c>
      <c r="BL200">
        <v>1</v>
      </c>
      <c r="BM200">
        <f t="shared" si="16"/>
        <v>1</v>
      </c>
      <c r="BQ200" t="str">
        <f t="shared" si="20"/>
        <v>MGL44245</v>
      </c>
      <c r="BR200">
        <v>1</v>
      </c>
      <c r="BS200">
        <f t="shared" si="17"/>
        <v>1</v>
      </c>
    </row>
    <row r="201" spans="1:71" x14ac:dyDescent="0.45">
      <c r="A201">
        <v>9</v>
      </c>
      <c r="B201" s="2">
        <v>44245</v>
      </c>
      <c r="C201" s="2">
        <v>44246</v>
      </c>
      <c r="D201" s="3" t="s">
        <v>27</v>
      </c>
      <c r="E201" t="s">
        <v>147</v>
      </c>
      <c r="F201" t="s">
        <v>297</v>
      </c>
      <c r="G201">
        <v>250</v>
      </c>
      <c r="H201">
        <v>500</v>
      </c>
      <c r="I201">
        <v>2</v>
      </c>
      <c r="J201" s="7">
        <v>5195.9250000000002</v>
      </c>
      <c r="K201" s="5">
        <v>2597962.5</v>
      </c>
      <c r="L201" s="4">
        <v>5185</v>
      </c>
      <c r="M201" s="4">
        <v>-5462.5000000000909</v>
      </c>
      <c r="N201" s="6">
        <v>700.71243749999996</v>
      </c>
      <c r="O201" s="6">
        <v>-6163.2124375000913</v>
      </c>
      <c r="P201" s="5">
        <v>2592500</v>
      </c>
      <c r="Q201" s="5" t="s">
        <v>93</v>
      </c>
      <c r="R201">
        <v>1</v>
      </c>
      <c r="S201">
        <v>0</v>
      </c>
      <c r="T201">
        <v>2</v>
      </c>
      <c r="U201">
        <v>0</v>
      </c>
      <c r="V201">
        <v>900</v>
      </c>
      <c r="W201">
        <v>300</v>
      </c>
      <c r="X201">
        <v>122500</v>
      </c>
      <c r="Y201">
        <v>92500</v>
      </c>
      <c r="Z201" s="7">
        <v>3000000</v>
      </c>
      <c r="AA201">
        <v>2</v>
      </c>
      <c r="AC201" t="s">
        <v>626</v>
      </c>
      <c r="AD201" t="s">
        <v>571</v>
      </c>
      <c r="AE201" s="12">
        <v>44245.517361111109</v>
      </c>
      <c r="AF201">
        <v>5198.5479999999998</v>
      </c>
      <c r="AG201" s="12">
        <v>44246.395833333336</v>
      </c>
      <c r="AH201">
        <v>5179.8149999999996</v>
      </c>
      <c r="AI201" s="13">
        <v>-3.5999999999999999E-3</v>
      </c>
      <c r="AJ201">
        <v>-7126.73</v>
      </c>
      <c r="AK201" s="13">
        <v>-3.5999999999999999E-3</v>
      </c>
      <c r="AL201">
        <v>380.43720000000002</v>
      </c>
      <c r="AM201">
        <v>1977721</v>
      </c>
      <c r="AN201">
        <v>-170279.4</v>
      </c>
      <c r="AO201">
        <v>49</v>
      </c>
      <c r="AP201">
        <v>-145.44</v>
      </c>
      <c r="AQ201" s="13">
        <v>-9.2999999999999992E-3</v>
      </c>
      <c r="AR201" s="13">
        <v>3.0300000000000001E-2</v>
      </c>
      <c r="AS201" t="s">
        <v>572</v>
      </c>
      <c r="AU201" s="2">
        <v>44245</v>
      </c>
      <c r="AV201" t="s">
        <v>147</v>
      </c>
      <c r="AW201" s="7">
        <v>5195.9250000000002</v>
      </c>
      <c r="AX201" s="4">
        <v>5185</v>
      </c>
      <c r="AZ201" s="2">
        <f t="shared" ref="AZ201:AZ264" si="21">DATE(YEAR(AE201),MONTH(AE201),DAY(AE201))</f>
        <v>44245</v>
      </c>
      <c r="BA201" t="s">
        <v>147</v>
      </c>
      <c r="BB201">
        <v>5198.5479999999998</v>
      </c>
      <c r="BC201">
        <v>5179.8149999999996</v>
      </c>
      <c r="BE201" t="str">
        <f t="shared" si="18"/>
        <v>NAUKRI44245</v>
      </c>
      <c r="BF201">
        <v>1</v>
      </c>
      <c r="BH201" t="str">
        <f t="shared" si="19"/>
        <v>NAUKRI44245</v>
      </c>
      <c r="BI201">
        <v>1</v>
      </c>
      <c r="BK201" t="str">
        <f t="shared" ref="BK201:BK264" si="22">CONCATENATE(AV201,AU201)</f>
        <v>NAUKRI44245</v>
      </c>
      <c r="BL201">
        <v>1</v>
      </c>
      <c r="BM201">
        <f t="shared" ref="BM201:BM264" si="23">IFERROR(VLOOKUP(BK201,$BE$9:$BF$1058,2,0),"ERROR")</f>
        <v>1</v>
      </c>
      <c r="BQ201" t="str">
        <f t="shared" si="20"/>
        <v>NAUKRI44245</v>
      </c>
      <c r="BR201">
        <v>1</v>
      </c>
      <c r="BS201">
        <f t="shared" ref="BS201:BS264" si="24">IFERROR(VLOOKUP(BQ201,$BH$9:$BI$1058,2,0),"ERROR")</f>
        <v>1</v>
      </c>
    </row>
    <row r="202" spans="1:71" x14ac:dyDescent="0.45">
      <c r="A202">
        <v>10</v>
      </c>
      <c r="B202" s="2">
        <v>44245</v>
      </c>
      <c r="C202" s="2">
        <v>44246</v>
      </c>
      <c r="D202" s="3" t="s">
        <v>27</v>
      </c>
      <c r="E202" t="s">
        <v>129</v>
      </c>
      <c r="F202" t="s">
        <v>293</v>
      </c>
      <c r="G202">
        <v>7700</v>
      </c>
      <c r="H202">
        <v>15400</v>
      </c>
      <c r="I202">
        <v>2</v>
      </c>
      <c r="J202" s="7">
        <v>110.25</v>
      </c>
      <c r="K202" s="5">
        <v>1697850</v>
      </c>
      <c r="L202" s="4">
        <v>109.65</v>
      </c>
      <c r="M202" s="4">
        <v>-9239.9999999999127</v>
      </c>
      <c r="N202" s="6">
        <v>457.1721</v>
      </c>
      <c r="O202" s="6">
        <v>-9697.1720999999125</v>
      </c>
      <c r="P202" s="5">
        <v>1688610</v>
      </c>
      <c r="Q202" s="5" t="s">
        <v>93</v>
      </c>
      <c r="R202">
        <v>1</v>
      </c>
      <c r="S202">
        <v>0</v>
      </c>
      <c r="T202">
        <v>1</v>
      </c>
      <c r="U202">
        <v>0</v>
      </c>
      <c r="V202">
        <v>900</v>
      </c>
      <c r="W202">
        <v>300</v>
      </c>
      <c r="X202">
        <v>122500</v>
      </c>
      <c r="Y202">
        <v>92500</v>
      </c>
      <c r="Z202" s="7">
        <v>3000000</v>
      </c>
      <c r="AA202">
        <v>2</v>
      </c>
      <c r="AC202" t="s">
        <v>663</v>
      </c>
      <c r="AD202" t="s">
        <v>571</v>
      </c>
      <c r="AE202" s="12">
        <v>44245.520833333336</v>
      </c>
      <c r="AF202">
        <v>247.6354</v>
      </c>
      <c r="AG202" s="12">
        <v>44246.395833333336</v>
      </c>
      <c r="AH202">
        <v>242.75700000000001</v>
      </c>
      <c r="AI202" s="13">
        <v>-1.9699999999999999E-2</v>
      </c>
      <c r="AJ202">
        <v>-38953.040000000001</v>
      </c>
      <c r="AK202" s="13">
        <v>-1.9699999999999999E-2</v>
      </c>
      <c r="AL202">
        <v>7984.7979999999998</v>
      </c>
      <c r="AM202">
        <v>1977318.75</v>
      </c>
      <c r="AN202">
        <v>-209232.44</v>
      </c>
      <c r="AO202">
        <v>48</v>
      </c>
      <c r="AP202">
        <v>-811.52</v>
      </c>
      <c r="AQ202" s="13">
        <v>-1.9699999999999999E-2</v>
      </c>
      <c r="AR202" s="13">
        <v>4.1000000000000003E-3</v>
      </c>
      <c r="AS202" t="s">
        <v>572</v>
      </c>
      <c r="AU202" s="2">
        <v>44245</v>
      </c>
      <c r="AV202" t="s">
        <v>129</v>
      </c>
      <c r="AW202" s="7">
        <v>110.25</v>
      </c>
      <c r="AX202" s="4">
        <v>109.65</v>
      </c>
      <c r="AZ202" s="2">
        <f t="shared" si="21"/>
        <v>44245</v>
      </c>
      <c r="BA202" t="s">
        <v>45</v>
      </c>
      <c r="BB202">
        <v>247.6354</v>
      </c>
      <c r="BC202">
        <v>242.75700000000001</v>
      </c>
      <c r="BE202" t="str">
        <f t="shared" ref="BE202:BE265" si="25">CONCATENATE(BA202,AZ202)</f>
        <v>HINDPETRO44245</v>
      </c>
      <c r="BF202">
        <v>1</v>
      </c>
      <c r="BH202" t="str">
        <f t="shared" ref="BH202:BH265" si="26">CONCATENATE(AV202,AU202)</f>
        <v>ONGC44245</v>
      </c>
      <c r="BI202">
        <v>1</v>
      </c>
      <c r="BK202" t="str">
        <f t="shared" si="22"/>
        <v>ONGC44245</v>
      </c>
      <c r="BL202">
        <v>1</v>
      </c>
      <c r="BM202">
        <f t="shared" si="23"/>
        <v>1</v>
      </c>
      <c r="BQ202" t="str">
        <f t="shared" ref="BQ202:BQ265" si="27">CONCATENATE(BA202,AZ202)</f>
        <v>HINDPETRO44245</v>
      </c>
      <c r="BR202">
        <v>1</v>
      </c>
      <c r="BS202">
        <f t="shared" si="24"/>
        <v>1</v>
      </c>
    </row>
    <row r="203" spans="1:71" x14ac:dyDescent="0.45">
      <c r="A203">
        <v>1</v>
      </c>
      <c r="B203" s="2">
        <v>44246</v>
      </c>
      <c r="C203" s="2">
        <v>44249</v>
      </c>
      <c r="D203" s="3" t="s">
        <v>27</v>
      </c>
      <c r="E203" t="s">
        <v>127</v>
      </c>
      <c r="F203" t="s">
        <v>289</v>
      </c>
      <c r="G203">
        <v>1563</v>
      </c>
      <c r="H203">
        <v>3126</v>
      </c>
      <c r="I203">
        <v>2</v>
      </c>
      <c r="J203" s="7">
        <v>577.5</v>
      </c>
      <c r="K203" s="5">
        <v>1805265</v>
      </c>
      <c r="L203" s="4">
        <v>559.75</v>
      </c>
      <c r="M203" s="4">
        <v>-55486.5</v>
      </c>
      <c r="N203" s="6">
        <v>479.93087250000002</v>
      </c>
      <c r="O203" s="6">
        <v>-55966.430872500001</v>
      </c>
      <c r="P203" s="5">
        <v>1749778.5</v>
      </c>
      <c r="Q203" s="5" t="s">
        <v>93</v>
      </c>
      <c r="R203">
        <v>1</v>
      </c>
      <c r="S203">
        <v>0</v>
      </c>
      <c r="T203">
        <v>1</v>
      </c>
      <c r="U203">
        <v>0</v>
      </c>
      <c r="V203">
        <v>900</v>
      </c>
      <c r="W203">
        <v>300</v>
      </c>
      <c r="X203">
        <v>122500</v>
      </c>
      <c r="Y203">
        <v>92500</v>
      </c>
      <c r="Z203" s="7">
        <v>3000000</v>
      </c>
      <c r="AA203">
        <v>2</v>
      </c>
      <c r="AC203" t="s">
        <v>647</v>
      </c>
      <c r="AD203" t="s">
        <v>571</v>
      </c>
      <c r="AE203" s="12">
        <v>44245.520833333336</v>
      </c>
      <c r="AF203">
        <v>110.70529999999999</v>
      </c>
      <c r="AG203" s="12">
        <v>44246.395833333336</v>
      </c>
      <c r="AH203">
        <v>108.89100000000001</v>
      </c>
      <c r="AI203" s="13">
        <v>-1.6400000000000001E-2</v>
      </c>
      <c r="AJ203">
        <v>-32405.39</v>
      </c>
      <c r="AK203" s="13">
        <v>-1.6400000000000001E-2</v>
      </c>
      <c r="AL203">
        <v>17861.099999999999</v>
      </c>
      <c r="AM203">
        <v>1977318.75</v>
      </c>
      <c r="AN203">
        <v>-241637.83</v>
      </c>
      <c r="AO203">
        <v>48</v>
      </c>
      <c r="AP203">
        <v>-675.11</v>
      </c>
      <c r="AQ203" s="13">
        <v>-1.77E-2</v>
      </c>
      <c r="AR203" s="13">
        <v>2.8000000000000001E-2</v>
      </c>
      <c r="AS203" t="s">
        <v>572</v>
      </c>
      <c r="AU203" s="2">
        <v>44246</v>
      </c>
      <c r="AV203" t="s">
        <v>127</v>
      </c>
      <c r="AW203" s="7">
        <v>577.5</v>
      </c>
      <c r="AX203" s="4">
        <v>559.75</v>
      </c>
      <c r="AZ203" s="2">
        <f t="shared" si="21"/>
        <v>44245</v>
      </c>
      <c r="BA203" t="s">
        <v>129</v>
      </c>
      <c r="BB203">
        <v>110.70529999999999</v>
      </c>
      <c r="BC203">
        <v>108.89100000000001</v>
      </c>
      <c r="BE203" t="str">
        <f t="shared" si="25"/>
        <v>ONGC44245</v>
      </c>
      <c r="BF203">
        <v>1</v>
      </c>
      <c r="BH203" t="str">
        <f t="shared" si="26"/>
        <v>CONCOR44246</v>
      </c>
      <c r="BI203">
        <v>1</v>
      </c>
      <c r="BK203" t="str">
        <f t="shared" si="22"/>
        <v>CONCOR44246</v>
      </c>
      <c r="BL203">
        <v>1</v>
      </c>
      <c r="BM203">
        <f t="shared" si="23"/>
        <v>1</v>
      </c>
      <c r="BQ203" t="str">
        <f t="shared" si="27"/>
        <v>ONGC44245</v>
      </c>
      <c r="BR203">
        <v>1</v>
      </c>
      <c r="BS203">
        <f t="shared" si="24"/>
        <v>1</v>
      </c>
    </row>
    <row r="204" spans="1:71" x14ac:dyDescent="0.45">
      <c r="A204">
        <v>2</v>
      </c>
      <c r="B204" s="2">
        <v>44246</v>
      </c>
      <c r="C204" s="2">
        <v>44249</v>
      </c>
      <c r="D204" s="3" t="s">
        <v>27</v>
      </c>
      <c r="E204" t="s">
        <v>66</v>
      </c>
      <c r="F204" t="s">
        <v>215</v>
      </c>
      <c r="G204">
        <v>3100</v>
      </c>
      <c r="H204">
        <v>9300</v>
      </c>
      <c r="I204">
        <v>3</v>
      </c>
      <c r="J204" s="7">
        <v>244.7</v>
      </c>
      <c r="K204" s="5">
        <v>2275710</v>
      </c>
      <c r="L204" s="4">
        <v>226.15</v>
      </c>
      <c r="M204" s="4">
        <v>-172514.99999999985</v>
      </c>
      <c r="N204" s="6">
        <v>591.15217500000006</v>
      </c>
      <c r="O204" s="6">
        <v>-173106.15217499985</v>
      </c>
      <c r="P204" s="5">
        <v>2103195</v>
      </c>
      <c r="Q204" s="5" t="s">
        <v>93</v>
      </c>
      <c r="R204">
        <v>1</v>
      </c>
      <c r="S204">
        <v>0</v>
      </c>
      <c r="T204">
        <v>1</v>
      </c>
      <c r="U204">
        <v>0</v>
      </c>
      <c r="V204">
        <v>900</v>
      </c>
      <c r="W204">
        <v>300</v>
      </c>
      <c r="X204">
        <v>122500</v>
      </c>
      <c r="Y204">
        <v>92500</v>
      </c>
      <c r="Z204" s="7">
        <v>3000000</v>
      </c>
      <c r="AA204">
        <v>2</v>
      </c>
      <c r="AC204" t="s">
        <v>587</v>
      </c>
      <c r="AD204" t="s">
        <v>571</v>
      </c>
      <c r="AE204" s="12">
        <v>44246.517361111109</v>
      </c>
      <c r="AF204">
        <v>577.79970000000003</v>
      </c>
      <c r="AG204" s="12">
        <v>44249.392361111109</v>
      </c>
      <c r="AH204">
        <v>559.4701</v>
      </c>
      <c r="AI204" s="13">
        <v>-3.1699999999999999E-2</v>
      </c>
      <c r="AJ204">
        <v>-61913.11</v>
      </c>
      <c r="AK204" s="13">
        <v>-3.1699999999999999E-2</v>
      </c>
      <c r="AL204">
        <v>3377.7669999999998</v>
      </c>
      <c r="AM204">
        <v>1951672.5</v>
      </c>
      <c r="AN204">
        <v>-303550.94</v>
      </c>
      <c r="AO204">
        <v>48</v>
      </c>
      <c r="AP204">
        <v>-1289.8599999999999</v>
      </c>
      <c r="AQ204" s="13">
        <v>-3.7199999999999997E-2</v>
      </c>
      <c r="AR204" s="13">
        <v>1.5699999999999999E-2</v>
      </c>
      <c r="AS204" t="s">
        <v>572</v>
      </c>
      <c r="AU204" s="2">
        <v>44246</v>
      </c>
      <c r="AV204" t="s">
        <v>66</v>
      </c>
      <c r="AW204" s="7">
        <v>244.7</v>
      </c>
      <c r="AX204" s="4">
        <v>226.15</v>
      </c>
      <c r="AZ204" s="2">
        <f t="shared" si="21"/>
        <v>44246</v>
      </c>
      <c r="BA204" t="s">
        <v>127</v>
      </c>
      <c r="BB204">
        <v>577.79970000000003</v>
      </c>
      <c r="BC204">
        <v>559.4701</v>
      </c>
      <c r="BE204" t="str">
        <f t="shared" si="25"/>
        <v>CONCOR44246</v>
      </c>
      <c r="BF204">
        <v>1</v>
      </c>
      <c r="BH204" t="str">
        <f t="shared" si="26"/>
        <v>IBULHSGFIN44246</v>
      </c>
      <c r="BI204">
        <v>1</v>
      </c>
      <c r="BK204" t="str">
        <f t="shared" si="22"/>
        <v>IBULHSGFIN44246</v>
      </c>
      <c r="BL204">
        <v>1</v>
      </c>
      <c r="BM204">
        <f t="shared" si="23"/>
        <v>1</v>
      </c>
      <c r="BQ204" t="str">
        <f t="shared" si="27"/>
        <v>CONCOR44246</v>
      </c>
      <c r="BR204">
        <v>1</v>
      </c>
      <c r="BS204">
        <f t="shared" si="24"/>
        <v>1</v>
      </c>
    </row>
    <row r="205" spans="1:71" x14ac:dyDescent="0.45">
      <c r="A205">
        <v>3</v>
      </c>
      <c r="B205" s="2">
        <v>44246</v>
      </c>
      <c r="C205" s="2">
        <v>44249</v>
      </c>
      <c r="D205" s="3" t="s">
        <v>27</v>
      </c>
      <c r="E205" t="s">
        <v>81</v>
      </c>
      <c r="F205" t="s">
        <v>226</v>
      </c>
      <c r="G205">
        <v>19000</v>
      </c>
      <c r="H205">
        <v>38000</v>
      </c>
      <c r="I205">
        <v>2</v>
      </c>
      <c r="J205" s="7">
        <v>65.349999999999994</v>
      </c>
      <c r="K205" s="5">
        <v>2483300</v>
      </c>
      <c r="L205" s="4">
        <v>61.7</v>
      </c>
      <c r="M205" s="4">
        <v>-138699.99999999968</v>
      </c>
      <c r="N205" s="6">
        <v>651.76650000000006</v>
      </c>
      <c r="O205" s="6">
        <v>-139351.76649999968</v>
      </c>
      <c r="P205" s="5">
        <v>2344600</v>
      </c>
      <c r="Q205" s="5" t="s">
        <v>93</v>
      </c>
      <c r="R205">
        <v>2</v>
      </c>
      <c r="S205">
        <v>1</v>
      </c>
      <c r="T205">
        <v>1</v>
      </c>
      <c r="U205">
        <v>0</v>
      </c>
      <c r="V205">
        <v>900</v>
      </c>
      <c r="W205">
        <v>300</v>
      </c>
      <c r="X205">
        <v>123000</v>
      </c>
      <c r="Y205">
        <v>92500</v>
      </c>
      <c r="Z205" s="7">
        <v>3000000</v>
      </c>
      <c r="AA205">
        <v>2</v>
      </c>
      <c r="AC205" t="s">
        <v>616</v>
      </c>
      <c r="AD205" t="s">
        <v>571</v>
      </c>
      <c r="AE205" s="12">
        <v>44246.517361111109</v>
      </c>
      <c r="AF205">
        <v>244.89850000000001</v>
      </c>
      <c r="AG205" s="12">
        <v>44249.392361111109</v>
      </c>
      <c r="AH205">
        <v>226.0367</v>
      </c>
      <c r="AI205" s="13">
        <v>-7.6999999999999999E-2</v>
      </c>
      <c r="AJ205">
        <v>-150315.54</v>
      </c>
      <c r="AK205" s="13">
        <v>-7.6999999999999999E-2</v>
      </c>
      <c r="AL205">
        <v>7969.3109999999997</v>
      </c>
      <c r="AM205">
        <v>1951672.38</v>
      </c>
      <c r="AN205">
        <v>-453866.48</v>
      </c>
      <c r="AO205">
        <v>48</v>
      </c>
      <c r="AP205">
        <v>-3131.57</v>
      </c>
      <c r="AQ205" s="13">
        <v>-8.6999999999999994E-2</v>
      </c>
      <c r="AR205" s="13">
        <v>1.6000000000000001E-3</v>
      </c>
      <c r="AS205" t="s">
        <v>572</v>
      </c>
      <c r="AU205" s="2">
        <v>44246</v>
      </c>
      <c r="AV205" t="s">
        <v>81</v>
      </c>
      <c r="AW205" s="7">
        <v>65.349999999999994</v>
      </c>
      <c r="AX205" s="4">
        <v>61.7</v>
      </c>
      <c r="AZ205" s="2">
        <f t="shared" si="21"/>
        <v>44246</v>
      </c>
      <c r="BA205" t="s">
        <v>66</v>
      </c>
      <c r="BB205">
        <v>244.89850000000001</v>
      </c>
      <c r="BC205">
        <v>226.0367</v>
      </c>
      <c r="BE205" t="str">
        <f t="shared" si="25"/>
        <v>IBULHSGFIN44246</v>
      </c>
      <c r="BF205">
        <v>1</v>
      </c>
      <c r="BH205" t="str">
        <f t="shared" si="26"/>
        <v>IDFCFIRSTB44246</v>
      </c>
      <c r="BI205">
        <v>1</v>
      </c>
      <c r="BK205" t="str">
        <f t="shared" si="22"/>
        <v>IDFCFIRSTB44246</v>
      </c>
      <c r="BL205">
        <v>1</v>
      </c>
      <c r="BM205">
        <f t="shared" si="23"/>
        <v>1</v>
      </c>
      <c r="BQ205" t="str">
        <f t="shared" si="27"/>
        <v>IBULHSGFIN44246</v>
      </c>
      <c r="BR205">
        <v>1</v>
      </c>
      <c r="BS205">
        <f t="shared" si="24"/>
        <v>1</v>
      </c>
    </row>
    <row r="206" spans="1:71" x14ac:dyDescent="0.45">
      <c r="A206">
        <v>4</v>
      </c>
      <c r="B206" s="2">
        <v>44246</v>
      </c>
      <c r="C206" s="2">
        <v>44249</v>
      </c>
      <c r="D206" s="3" t="s">
        <v>27</v>
      </c>
      <c r="E206" t="s">
        <v>52</v>
      </c>
      <c r="F206" t="s">
        <v>248</v>
      </c>
      <c r="G206">
        <v>2900</v>
      </c>
      <c r="H206">
        <v>8700</v>
      </c>
      <c r="I206">
        <v>3</v>
      </c>
      <c r="J206" s="7">
        <v>257.89999999999998</v>
      </c>
      <c r="K206" s="5">
        <v>2243730</v>
      </c>
      <c r="L206" s="4">
        <v>243.4</v>
      </c>
      <c r="M206" s="4">
        <v>-126149.99999999975</v>
      </c>
      <c r="N206" s="6">
        <v>588.77684999999997</v>
      </c>
      <c r="O206" s="6">
        <v>-126738.77684999975</v>
      </c>
      <c r="P206" s="5">
        <v>2117580</v>
      </c>
      <c r="Q206" s="5" t="s">
        <v>93</v>
      </c>
      <c r="R206">
        <v>1</v>
      </c>
      <c r="S206">
        <v>0</v>
      </c>
      <c r="T206">
        <v>1</v>
      </c>
      <c r="U206">
        <v>0</v>
      </c>
      <c r="V206">
        <v>900</v>
      </c>
      <c r="W206">
        <v>300</v>
      </c>
      <c r="X206">
        <v>122500</v>
      </c>
      <c r="Y206">
        <v>92500</v>
      </c>
      <c r="Z206" s="7">
        <v>3000000</v>
      </c>
      <c r="AA206">
        <v>2</v>
      </c>
      <c r="AC206" t="s">
        <v>588</v>
      </c>
      <c r="AD206" t="s">
        <v>571</v>
      </c>
      <c r="AE206" s="12">
        <v>44246.517361111109</v>
      </c>
      <c r="AF206">
        <v>258.01069999999999</v>
      </c>
      <c r="AG206" s="12">
        <v>44249.392361111109</v>
      </c>
      <c r="AH206">
        <v>243.2783</v>
      </c>
      <c r="AI206" s="13">
        <v>-5.7099999999999998E-2</v>
      </c>
      <c r="AJ206">
        <v>-111440.4</v>
      </c>
      <c r="AK206" s="13">
        <v>-5.7099999999999998E-2</v>
      </c>
      <c r="AL206">
        <v>7564.3069999999998</v>
      </c>
      <c r="AM206">
        <v>1951672.5</v>
      </c>
      <c r="AN206">
        <v>-565306.88</v>
      </c>
      <c r="AO206">
        <v>48</v>
      </c>
      <c r="AP206">
        <v>-2321.67</v>
      </c>
      <c r="AQ206" s="13">
        <v>-6.13E-2</v>
      </c>
      <c r="AR206" s="13">
        <v>6.9999999999999999E-4</v>
      </c>
      <c r="AS206" t="s">
        <v>572</v>
      </c>
      <c r="AU206" s="2">
        <v>44246</v>
      </c>
      <c r="AV206" t="s">
        <v>52</v>
      </c>
      <c r="AW206" s="7">
        <v>257.89999999999998</v>
      </c>
      <c r="AX206" s="4">
        <v>243.4</v>
      </c>
      <c r="AZ206" s="2">
        <f t="shared" si="21"/>
        <v>44246</v>
      </c>
      <c r="BA206" t="s">
        <v>52</v>
      </c>
      <c r="BB206">
        <v>258.01069999999999</v>
      </c>
      <c r="BC206">
        <v>243.2783</v>
      </c>
      <c r="BE206" t="str">
        <f t="shared" si="25"/>
        <v>RBLBANK44246</v>
      </c>
      <c r="BF206">
        <v>1</v>
      </c>
      <c r="BH206" t="str">
        <f t="shared" si="26"/>
        <v>RBLBANK44246</v>
      </c>
      <c r="BI206">
        <v>1</v>
      </c>
      <c r="BK206" t="str">
        <f t="shared" si="22"/>
        <v>RBLBANK44246</v>
      </c>
      <c r="BL206">
        <v>1</v>
      </c>
      <c r="BM206">
        <f t="shared" si="23"/>
        <v>1</v>
      </c>
      <c r="BQ206" t="str">
        <f t="shared" si="27"/>
        <v>RBLBANK44246</v>
      </c>
      <c r="BR206">
        <v>1</v>
      </c>
      <c r="BS206">
        <f t="shared" si="24"/>
        <v>1</v>
      </c>
    </row>
    <row r="207" spans="1:71" x14ac:dyDescent="0.45">
      <c r="A207">
        <v>5</v>
      </c>
      <c r="B207" s="2">
        <v>44246</v>
      </c>
      <c r="C207" s="2">
        <v>44249</v>
      </c>
      <c r="D207" s="3" t="s">
        <v>27</v>
      </c>
      <c r="E207" t="s">
        <v>142</v>
      </c>
      <c r="F207" t="s">
        <v>311</v>
      </c>
      <c r="G207">
        <v>2000</v>
      </c>
      <c r="H207">
        <v>4000</v>
      </c>
      <c r="I207">
        <v>2</v>
      </c>
      <c r="J207" s="7">
        <v>624.20000000000005</v>
      </c>
      <c r="K207" s="5">
        <v>2496800</v>
      </c>
      <c r="L207" s="4">
        <v>618.1</v>
      </c>
      <c r="M207" s="4">
        <v>-24400.000000000091</v>
      </c>
      <c r="N207" s="6">
        <v>670.84199999999998</v>
      </c>
      <c r="O207" s="6">
        <v>-25070.842000000092</v>
      </c>
      <c r="P207" s="5">
        <v>2472400</v>
      </c>
      <c r="Q207" s="5" t="s">
        <v>93</v>
      </c>
      <c r="R207">
        <v>2</v>
      </c>
      <c r="S207">
        <v>1</v>
      </c>
      <c r="T207">
        <v>1</v>
      </c>
      <c r="U207">
        <v>0</v>
      </c>
      <c r="V207">
        <v>900</v>
      </c>
      <c r="W207">
        <v>300</v>
      </c>
      <c r="X207">
        <v>123000</v>
      </c>
      <c r="Y207">
        <v>92500</v>
      </c>
      <c r="Z207" s="7">
        <v>3000000</v>
      </c>
      <c r="AA207">
        <v>2</v>
      </c>
      <c r="AC207" t="s">
        <v>599</v>
      </c>
      <c r="AD207" t="s">
        <v>571</v>
      </c>
      <c r="AE207" s="12">
        <v>44246.517361111109</v>
      </c>
      <c r="AF207">
        <v>565.08240000000001</v>
      </c>
      <c r="AG207" s="12">
        <v>44249.392361111109</v>
      </c>
      <c r="AH207">
        <v>552.57349999999997</v>
      </c>
      <c r="AI207" s="13">
        <v>-2.2100000000000002E-2</v>
      </c>
      <c r="AJ207">
        <v>-43203.03</v>
      </c>
      <c r="AK207" s="13">
        <v>-2.2100000000000002E-2</v>
      </c>
      <c r="AL207">
        <v>3453.7840000000001</v>
      </c>
      <c r="AM207">
        <v>1951672.38</v>
      </c>
      <c r="AN207">
        <v>-608509.91</v>
      </c>
      <c r="AO207">
        <v>48</v>
      </c>
      <c r="AP207">
        <v>-900.06</v>
      </c>
      <c r="AQ207" s="13">
        <v>-3.1E-2</v>
      </c>
      <c r="AR207" s="13">
        <v>3.2000000000000002E-3</v>
      </c>
      <c r="AS207" t="s">
        <v>572</v>
      </c>
      <c r="AU207" s="2">
        <v>44246</v>
      </c>
      <c r="AV207" t="s">
        <v>142</v>
      </c>
      <c r="AW207" s="7">
        <v>624.20000000000005</v>
      </c>
      <c r="AX207" s="4">
        <v>618.1</v>
      </c>
      <c r="AZ207" s="2">
        <f t="shared" si="21"/>
        <v>44246</v>
      </c>
      <c r="BA207" t="s">
        <v>101</v>
      </c>
      <c r="BB207">
        <v>565.08240000000001</v>
      </c>
      <c r="BC207">
        <v>552.57349999999997</v>
      </c>
      <c r="BE207" t="str">
        <f t="shared" si="25"/>
        <v>UPL44246</v>
      </c>
      <c r="BF207">
        <v>1</v>
      </c>
      <c r="BH207" t="str">
        <f t="shared" si="26"/>
        <v>TATACHEM44246</v>
      </c>
      <c r="BI207">
        <v>1</v>
      </c>
      <c r="BK207" t="str">
        <f t="shared" si="22"/>
        <v>TATACHEM44246</v>
      </c>
      <c r="BL207">
        <v>1</v>
      </c>
      <c r="BM207">
        <f t="shared" si="23"/>
        <v>1</v>
      </c>
      <c r="BQ207" t="str">
        <f t="shared" si="27"/>
        <v>UPL44246</v>
      </c>
      <c r="BR207">
        <v>1</v>
      </c>
      <c r="BS207">
        <f t="shared" si="24"/>
        <v>1</v>
      </c>
    </row>
    <row r="208" spans="1:71" x14ac:dyDescent="0.45">
      <c r="A208">
        <v>6</v>
      </c>
      <c r="B208" s="2">
        <v>44246</v>
      </c>
      <c r="C208" s="2">
        <v>44249</v>
      </c>
      <c r="D208" s="3" t="s">
        <v>27</v>
      </c>
      <c r="E208" t="s">
        <v>101</v>
      </c>
      <c r="F208" t="s">
        <v>279</v>
      </c>
      <c r="G208">
        <v>1300</v>
      </c>
      <c r="H208">
        <v>3900</v>
      </c>
      <c r="I208">
        <v>3</v>
      </c>
      <c r="J208" s="7">
        <v>564.86666666999997</v>
      </c>
      <c r="K208" s="5">
        <v>2202980.0000129999</v>
      </c>
      <c r="L208" s="4">
        <v>552.66666666999902</v>
      </c>
      <c r="M208" s="4">
        <v>-47580.000000003725</v>
      </c>
      <c r="N208" s="6">
        <v>588.38130000350952</v>
      </c>
      <c r="O208" s="6">
        <v>-48168.381300007233</v>
      </c>
      <c r="P208" s="5">
        <v>2155400.0000129961</v>
      </c>
      <c r="Q208" s="5" t="s">
        <v>93</v>
      </c>
      <c r="R208">
        <v>2</v>
      </c>
      <c r="S208">
        <v>1</v>
      </c>
      <c r="T208">
        <v>1</v>
      </c>
      <c r="U208">
        <v>0</v>
      </c>
      <c r="V208">
        <v>900</v>
      </c>
      <c r="W208">
        <v>300</v>
      </c>
      <c r="X208">
        <v>123000</v>
      </c>
      <c r="Y208">
        <v>92500</v>
      </c>
      <c r="Z208" s="7">
        <v>3000000</v>
      </c>
      <c r="AA208">
        <v>2</v>
      </c>
      <c r="AC208" t="s">
        <v>606</v>
      </c>
      <c r="AD208" t="s">
        <v>571</v>
      </c>
      <c r="AE208" s="12">
        <v>44246.520833333336</v>
      </c>
      <c r="AF208">
        <v>65.374570000000006</v>
      </c>
      <c r="AG208" s="12">
        <v>44249.392361111109</v>
      </c>
      <c r="AH208">
        <v>61.626240000000003</v>
      </c>
      <c r="AI208" s="13">
        <v>-5.7299999999999997E-2</v>
      </c>
      <c r="AJ208">
        <v>-111708.09</v>
      </c>
      <c r="AK208" s="13">
        <v>-5.7299999999999997E-2</v>
      </c>
      <c r="AL208">
        <v>29801.86</v>
      </c>
      <c r="AM208">
        <v>1948283.75</v>
      </c>
      <c r="AN208">
        <v>-720218</v>
      </c>
      <c r="AO208">
        <v>47</v>
      </c>
      <c r="AP208">
        <v>-2376.77</v>
      </c>
      <c r="AQ208" s="13">
        <v>-7.0699999999999999E-2</v>
      </c>
      <c r="AR208" s="13">
        <v>0</v>
      </c>
      <c r="AS208" t="s">
        <v>572</v>
      </c>
      <c r="AU208" s="2">
        <v>44246</v>
      </c>
      <c r="AV208" t="s">
        <v>101</v>
      </c>
      <c r="AW208" s="7">
        <v>564.86666666999997</v>
      </c>
      <c r="AX208" s="4">
        <v>552.66666666999902</v>
      </c>
      <c r="AZ208" s="2">
        <f t="shared" si="21"/>
        <v>44246</v>
      </c>
      <c r="BA208" t="s">
        <v>81</v>
      </c>
      <c r="BB208">
        <v>65.374570000000006</v>
      </c>
      <c r="BC208">
        <v>61.626240000000003</v>
      </c>
      <c r="BE208" t="str">
        <f t="shared" si="25"/>
        <v>IDFCFIRSTB44246</v>
      </c>
      <c r="BF208">
        <v>1</v>
      </c>
      <c r="BH208" t="str">
        <f t="shared" si="26"/>
        <v>UPL44246</v>
      </c>
      <c r="BI208">
        <v>1</v>
      </c>
      <c r="BK208" t="str">
        <f t="shared" si="22"/>
        <v>UPL44246</v>
      </c>
      <c r="BL208">
        <v>1</v>
      </c>
      <c r="BM208">
        <f t="shared" si="23"/>
        <v>1</v>
      </c>
      <c r="BQ208" t="str">
        <f t="shared" si="27"/>
        <v>IDFCFIRSTB44246</v>
      </c>
      <c r="BR208">
        <v>1</v>
      </c>
      <c r="BS208">
        <f t="shared" si="24"/>
        <v>1</v>
      </c>
    </row>
    <row r="209" spans="1:71" x14ac:dyDescent="0.45">
      <c r="A209">
        <v>1</v>
      </c>
      <c r="B209" s="2">
        <v>44249</v>
      </c>
      <c r="C209" s="2">
        <v>44250</v>
      </c>
      <c r="D209" s="3" t="s">
        <v>27</v>
      </c>
      <c r="E209" t="s">
        <v>84</v>
      </c>
      <c r="F209" t="s">
        <v>260</v>
      </c>
      <c r="G209">
        <v>4300</v>
      </c>
      <c r="H209">
        <v>4300</v>
      </c>
      <c r="I209">
        <v>1</v>
      </c>
      <c r="J209" s="7">
        <v>324.75</v>
      </c>
      <c r="K209" s="5">
        <v>1396425</v>
      </c>
      <c r="L209" s="4">
        <v>323.45</v>
      </c>
      <c r="M209" s="4">
        <v>-5590.0000000000491</v>
      </c>
      <c r="N209" s="6">
        <v>376.2801</v>
      </c>
      <c r="O209" s="6">
        <v>-5966.2801000000491</v>
      </c>
      <c r="P209" s="5">
        <v>1390835</v>
      </c>
      <c r="Q209" s="5" t="s">
        <v>93</v>
      </c>
      <c r="R209">
        <v>1</v>
      </c>
      <c r="S209">
        <v>0</v>
      </c>
      <c r="T209">
        <v>1</v>
      </c>
      <c r="U209">
        <v>0</v>
      </c>
      <c r="V209">
        <v>900</v>
      </c>
      <c r="W209">
        <v>300</v>
      </c>
      <c r="X209">
        <v>102500</v>
      </c>
      <c r="Y209">
        <v>92500</v>
      </c>
      <c r="Z209" s="7">
        <v>3000000</v>
      </c>
      <c r="AA209">
        <v>2</v>
      </c>
      <c r="AC209" t="s">
        <v>607</v>
      </c>
      <c r="AD209" t="s">
        <v>571</v>
      </c>
      <c r="AE209" s="12">
        <v>44246.520833333336</v>
      </c>
      <c r="AF209">
        <v>624.01179999999999</v>
      </c>
      <c r="AG209" s="12">
        <v>44249.392361111109</v>
      </c>
      <c r="AH209">
        <v>617.77909999999997</v>
      </c>
      <c r="AI209" s="13">
        <v>-0.01</v>
      </c>
      <c r="AJ209">
        <v>-19459.68</v>
      </c>
      <c r="AK209" s="13">
        <v>-0.01</v>
      </c>
      <c r="AL209">
        <v>3122.19</v>
      </c>
      <c r="AM209">
        <v>1948283.75</v>
      </c>
      <c r="AN209">
        <v>-739677.68</v>
      </c>
      <c r="AO209">
        <v>47</v>
      </c>
      <c r="AP209">
        <v>-414.04</v>
      </c>
      <c r="AQ209" s="13">
        <v>-3.39E-2</v>
      </c>
      <c r="AR209" s="13">
        <v>5.8999999999999999E-3</v>
      </c>
      <c r="AS209" t="s">
        <v>572</v>
      </c>
      <c r="AU209" s="2">
        <v>44249</v>
      </c>
      <c r="AV209" t="s">
        <v>84</v>
      </c>
      <c r="AW209" s="7">
        <v>324.75</v>
      </c>
      <c r="AX209" s="4">
        <v>323.45</v>
      </c>
      <c r="AZ209" s="2">
        <f t="shared" si="21"/>
        <v>44246</v>
      </c>
      <c r="BA209" t="s">
        <v>142</v>
      </c>
      <c r="BB209">
        <v>624.01179999999999</v>
      </c>
      <c r="BC209">
        <v>617.77909999999997</v>
      </c>
      <c r="BE209" t="str">
        <f t="shared" si="25"/>
        <v>TATACHEM44246</v>
      </c>
      <c r="BF209">
        <v>1</v>
      </c>
      <c r="BH209" t="str">
        <f t="shared" si="26"/>
        <v>HINDALCO44249</v>
      </c>
      <c r="BI209">
        <v>1</v>
      </c>
      <c r="BK209" t="str">
        <f t="shared" si="22"/>
        <v>HINDALCO44249</v>
      </c>
      <c r="BL209">
        <v>1</v>
      </c>
      <c r="BM209">
        <f t="shared" si="23"/>
        <v>1</v>
      </c>
      <c r="BQ209" t="str">
        <f t="shared" si="27"/>
        <v>TATACHEM44246</v>
      </c>
      <c r="BR209">
        <v>1</v>
      </c>
      <c r="BS209">
        <f t="shared" si="24"/>
        <v>1</v>
      </c>
    </row>
    <row r="210" spans="1:71" x14ac:dyDescent="0.45">
      <c r="A210">
        <v>2</v>
      </c>
      <c r="B210" s="2">
        <v>44249</v>
      </c>
      <c r="C210" s="2">
        <v>44250</v>
      </c>
      <c r="D210" s="3" t="s">
        <v>27</v>
      </c>
      <c r="E210" t="s">
        <v>78</v>
      </c>
      <c r="F210" t="s">
        <v>273</v>
      </c>
      <c r="G210">
        <v>250</v>
      </c>
      <c r="H210">
        <v>500</v>
      </c>
      <c r="I210">
        <v>2</v>
      </c>
      <c r="J210" s="7">
        <v>3081.9</v>
      </c>
      <c r="K210" s="5">
        <v>1540950</v>
      </c>
      <c r="L210" s="4">
        <v>3083.625</v>
      </c>
      <c r="M210" s="4">
        <v>862.49999999995453</v>
      </c>
      <c r="N210" s="6">
        <v>416.17293749999999</v>
      </c>
      <c r="O210" s="6">
        <v>446.32706249995454</v>
      </c>
      <c r="P210" s="5">
        <v>1541812.5</v>
      </c>
      <c r="Q210" s="5" t="s">
        <v>93</v>
      </c>
      <c r="R210">
        <v>1</v>
      </c>
      <c r="S210">
        <v>0</v>
      </c>
      <c r="T210">
        <v>2</v>
      </c>
      <c r="U210">
        <v>0</v>
      </c>
      <c r="V210">
        <v>900</v>
      </c>
      <c r="W210">
        <v>300</v>
      </c>
      <c r="X210">
        <v>102500</v>
      </c>
      <c r="Y210">
        <v>92500</v>
      </c>
      <c r="Z210" s="7">
        <v>3000000</v>
      </c>
      <c r="AA210">
        <v>2</v>
      </c>
      <c r="AC210" t="s">
        <v>593</v>
      </c>
      <c r="AD210" t="s">
        <v>571</v>
      </c>
      <c r="AE210" s="12">
        <v>44249.434027777781</v>
      </c>
      <c r="AF210">
        <v>325.11250000000001</v>
      </c>
      <c r="AG210" s="12">
        <v>44250.392361111109</v>
      </c>
      <c r="AH210">
        <v>323.29849999999999</v>
      </c>
      <c r="AI210" s="13">
        <v>-5.5999999999999999E-3</v>
      </c>
      <c r="AJ210">
        <v>-10333.790000000001</v>
      </c>
      <c r="AK210" s="13">
        <v>-5.5999999999999999E-3</v>
      </c>
      <c r="AL210">
        <v>5696.6880000000001</v>
      </c>
      <c r="AM210">
        <v>1852064.38</v>
      </c>
      <c r="AN210">
        <v>-750011.47</v>
      </c>
      <c r="AO210">
        <v>73</v>
      </c>
      <c r="AP210">
        <v>-141.56</v>
      </c>
      <c r="AQ210" s="13">
        <v>-3.4500000000000003E-2</v>
      </c>
      <c r="AR210" s="13">
        <v>9.4999999999999998E-3</v>
      </c>
      <c r="AS210" t="s">
        <v>572</v>
      </c>
      <c r="AU210" s="2">
        <v>44249</v>
      </c>
      <c r="AV210" t="s">
        <v>78</v>
      </c>
      <c r="AW210" s="7">
        <v>3081.9</v>
      </c>
      <c r="AX210" s="4">
        <v>3083.625</v>
      </c>
      <c r="AZ210" s="2">
        <f t="shared" si="21"/>
        <v>44249</v>
      </c>
      <c r="BA210" t="s">
        <v>84</v>
      </c>
      <c r="BB210">
        <v>325.11250000000001</v>
      </c>
      <c r="BC210">
        <v>323.29849999999999</v>
      </c>
      <c r="BE210" t="str">
        <f t="shared" si="25"/>
        <v>HINDALCO44249</v>
      </c>
      <c r="BF210">
        <v>1</v>
      </c>
      <c r="BH210" t="str">
        <f t="shared" si="26"/>
        <v>JUBLFOOD44249</v>
      </c>
      <c r="BI210">
        <v>1</v>
      </c>
      <c r="BK210" t="str">
        <f t="shared" si="22"/>
        <v>JUBLFOOD44249</v>
      </c>
      <c r="BL210">
        <v>1</v>
      </c>
      <c r="BM210">
        <f t="shared" si="23"/>
        <v>1</v>
      </c>
      <c r="BQ210" t="str">
        <f t="shared" si="27"/>
        <v>HINDALCO44249</v>
      </c>
      <c r="BR210">
        <v>1</v>
      </c>
      <c r="BS210">
        <f t="shared" si="24"/>
        <v>1</v>
      </c>
    </row>
    <row r="211" spans="1:71" x14ac:dyDescent="0.45">
      <c r="A211">
        <v>3</v>
      </c>
      <c r="B211" s="2">
        <v>44249</v>
      </c>
      <c r="C211" s="2">
        <v>44250</v>
      </c>
      <c r="D211" s="3" t="s">
        <v>27</v>
      </c>
      <c r="E211" t="s">
        <v>111</v>
      </c>
      <c r="F211" t="s">
        <v>247</v>
      </c>
      <c r="G211">
        <v>3000</v>
      </c>
      <c r="H211">
        <v>6000</v>
      </c>
      <c r="I211">
        <v>2</v>
      </c>
      <c r="J211" s="7">
        <v>381.6</v>
      </c>
      <c r="K211" s="5">
        <v>2289600</v>
      </c>
      <c r="L211" s="4">
        <v>382.35</v>
      </c>
      <c r="M211" s="4">
        <v>4500</v>
      </c>
      <c r="N211" s="6">
        <v>618.79949999999997</v>
      </c>
      <c r="O211" s="6">
        <v>3881.2004999999999</v>
      </c>
      <c r="P211" s="5">
        <v>2294100</v>
      </c>
      <c r="Q211" s="5" t="s">
        <v>93</v>
      </c>
      <c r="R211">
        <v>1</v>
      </c>
      <c r="S211">
        <v>0</v>
      </c>
      <c r="T211">
        <v>1</v>
      </c>
      <c r="U211">
        <v>0</v>
      </c>
      <c r="V211">
        <v>900</v>
      </c>
      <c r="W211">
        <v>300</v>
      </c>
      <c r="X211">
        <v>102500</v>
      </c>
      <c r="Y211">
        <v>92500</v>
      </c>
      <c r="Z211" s="7">
        <v>3000000</v>
      </c>
      <c r="AA211">
        <v>2</v>
      </c>
      <c r="AC211" t="s">
        <v>657</v>
      </c>
      <c r="AD211" t="s">
        <v>571</v>
      </c>
      <c r="AE211" s="12">
        <v>44249.434027777781</v>
      </c>
      <c r="AF211">
        <v>381.79079999999999</v>
      </c>
      <c r="AG211" s="12">
        <v>44250.392361111109</v>
      </c>
      <c r="AH211">
        <v>382.13709999999998</v>
      </c>
      <c r="AI211" s="13">
        <v>8.9999999999999998E-4</v>
      </c>
      <c r="AJ211">
        <v>1679.9</v>
      </c>
      <c r="AK211" s="13">
        <v>8.9999999999999998E-4</v>
      </c>
      <c r="AL211">
        <v>4850.9930000000004</v>
      </c>
      <c r="AM211">
        <v>1852064.38</v>
      </c>
      <c r="AN211">
        <v>-748331.57</v>
      </c>
      <c r="AO211">
        <v>73</v>
      </c>
      <c r="AP211">
        <v>23.01</v>
      </c>
      <c r="AQ211" s="13">
        <v>-3.4799999999999998E-2</v>
      </c>
      <c r="AR211" s="13">
        <v>8.3999999999999995E-3</v>
      </c>
      <c r="AS211" t="s">
        <v>572</v>
      </c>
      <c r="AU211" s="2">
        <v>44249</v>
      </c>
      <c r="AV211" t="s">
        <v>111</v>
      </c>
      <c r="AW211" s="7">
        <v>381.6</v>
      </c>
      <c r="AX211" s="4">
        <v>382.35</v>
      </c>
      <c r="AZ211" s="2">
        <f t="shared" si="21"/>
        <v>44249</v>
      </c>
      <c r="BA211" t="s">
        <v>111</v>
      </c>
      <c r="BB211">
        <v>381.79079999999999</v>
      </c>
      <c r="BC211">
        <v>382.13709999999998</v>
      </c>
      <c r="BE211" t="str">
        <f t="shared" si="25"/>
        <v>TORNTPOWER44249</v>
      </c>
      <c r="BF211">
        <v>1</v>
      </c>
      <c r="BH211" t="str">
        <f t="shared" si="26"/>
        <v>TORNTPOWER44249</v>
      </c>
      <c r="BI211">
        <v>1</v>
      </c>
      <c r="BK211" t="str">
        <f t="shared" si="22"/>
        <v>TORNTPOWER44249</v>
      </c>
      <c r="BL211">
        <v>1</v>
      </c>
      <c r="BM211">
        <f t="shared" si="23"/>
        <v>1</v>
      </c>
      <c r="BQ211" t="str">
        <f t="shared" si="27"/>
        <v>TORNTPOWER44249</v>
      </c>
      <c r="BR211">
        <v>1</v>
      </c>
      <c r="BS211">
        <f t="shared" si="24"/>
        <v>1</v>
      </c>
    </row>
    <row r="212" spans="1:71" x14ac:dyDescent="0.45">
      <c r="A212">
        <v>4</v>
      </c>
      <c r="B212" s="2">
        <v>44249</v>
      </c>
      <c r="C212" s="2">
        <v>44250</v>
      </c>
      <c r="D212" s="3" t="s">
        <v>27</v>
      </c>
      <c r="E212" t="s">
        <v>104</v>
      </c>
      <c r="F212" t="s">
        <v>222</v>
      </c>
      <c r="G212">
        <v>6200</v>
      </c>
      <c r="H212">
        <v>6200</v>
      </c>
      <c r="I212">
        <v>1</v>
      </c>
      <c r="J212" s="7">
        <v>204.6</v>
      </c>
      <c r="K212" s="5">
        <v>1268520</v>
      </c>
      <c r="L212" s="4">
        <v>208.3</v>
      </c>
      <c r="M212" s="4">
        <v>22940.000000000106</v>
      </c>
      <c r="N212" s="6">
        <v>345.59730000000002</v>
      </c>
      <c r="O212" s="6">
        <v>22594.402700000104</v>
      </c>
      <c r="P212" s="5">
        <v>1291460</v>
      </c>
      <c r="Q212" s="5" t="s">
        <v>93</v>
      </c>
      <c r="R212">
        <v>1</v>
      </c>
      <c r="S212">
        <v>0</v>
      </c>
      <c r="T212">
        <v>1</v>
      </c>
      <c r="U212">
        <v>0</v>
      </c>
      <c r="V212">
        <v>900</v>
      </c>
      <c r="W212">
        <v>300</v>
      </c>
      <c r="X212">
        <v>102500</v>
      </c>
      <c r="Y212">
        <v>92500</v>
      </c>
      <c r="Z212" s="7">
        <v>3000000</v>
      </c>
      <c r="AA212">
        <v>2</v>
      </c>
      <c r="AC212" t="s">
        <v>590</v>
      </c>
      <c r="AD212" t="s">
        <v>571</v>
      </c>
      <c r="AE212" s="12">
        <v>44249.434027777781</v>
      </c>
      <c r="AF212">
        <v>204.7004</v>
      </c>
      <c r="AG212" s="12">
        <v>44250.392361111109</v>
      </c>
      <c r="AH212">
        <v>208.2107</v>
      </c>
      <c r="AI212" s="13">
        <v>1.7100000000000001E-2</v>
      </c>
      <c r="AJ212">
        <v>31760.080000000002</v>
      </c>
      <c r="AK212" s="13">
        <v>1.7100000000000001E-2</v>
      </c>
      <c r="AL212">
        <v>9047.6820000000007</v>
      </c>
      <c r="AM212">
        <v>1852064.38</v>
      </c>
      <c r="AN212">
        <v>-716571.5</v>
      </c>
      <c r="AO212">
        <v>73</v>
      </c>
      <c r="AP212">
        <v>435.07</v>
      </c>
      <c r="AQ212" s="13">
        <v>-1.2699999999999999E-2</v>
      </c>
      <c r="AR212" s="13">
        <v>2.4199999999999999E-2</v>
      </c>
      <c r="AS212" t="s">
        <v>572</v>
      </c>
      <c r="AU212" s="2">
        <v>44249</v>
      </c>
      <c r="AV212" t="s">
        <v>104</v>
      </c>
      <c r="AW212" s="7">
        <v>204.6</v>
      </c>
      <c r="AX212" s="4">
        <v>208.3</v>
      </c>
      <c r="AZ212" s="2">
        <f t="shared" si="21"/>
        <v>44249</v>
      </c>
      <c r="BA212" t="s">
        <v>104</v>
      </c>
      <c r="BB212">
        <v>204.7004</v>
      </c>
      <c r="BC212">
        <v>208.2107</v>
      </c>
      <c r="BE212" t="str">
        <f t="shared" si="25"/>
        <v>VEDL44249</v>
      </c>
      <c r="BF212">
        <v>1</v>
      </c>
      <c r="BH212" t="str">
        <f t="shared" si="26"/>
        <v>VEDL44249</v>
      </c>
      <c r="BI212">
        <v>1</v>
      </c>
      <c r="BK212" t="str">
        <f t="shared" si="22"/>
        <v>VEDL44249</v>
      </c>
      <c r="BL212">
        <v>1</v>
      </c>
      <c r="BM212">
        <f t="shared" si="23"/>
        <v>1</v>
      </c>
      <c r="BQ212" t="str">
        <f t="shared" si="27"/>
        <v>VEDL44249</v>
      </c>
      <c r="BR212">
        <v>1</v>
      </c>
      <c r="BS212">
        <f t="shared" si="24"/>
        <v>1</v>
      </c>
    </row>
    <row r="213" spans="1:71" x14ac:dyDescent="0.45">
      <c r="A213">
        <v>1</v>
      </c>
      <c r="B213" s="2">
        <v>44250</v>
      </c>
      <c r="C213" s="2">
        <v>44251</v>
      </c>
      <c r="D213" s="3" t="s">
        <v>27</v>
      </c>
      <c r="E213" t="s">
        <v>32</v>
      </c>
      <c r="F213" t="s">
        <v>231</v>
      </c>
      <c r="G213">
        <v>9000</v>
      </c>
      <c r="H213">
        <v>18000</v>
      </c>
      <c r="I213">
        <v>2</v>
      </c>
      <c r="J213" s="7">
        <v>127.85</v>
      </c>
      <c r="K213" s="5">
        <v>2301300</v>
      </c>
      <c r="L213" s="4">
        <v>126.9</v>
      </c>
      <c r="M213" s="4">
        <v>-17099.999999999796</v>
      </c>
      <c r="N213" s="6">
        <v>619.04250000000002</v>
      </c>
      <c r="O213" s="6">
        <v>-17719.042499999796</v>
      </c>
      <c r="P213" s="5">
        <v>2284200</v>
      </c>
      <c r="Q213" s="5" t="s">
        <v>93</v>
      </c>
      <c r="R213">
        <v>2</v>
      </c>
      <c r="S213">
        <v>2</v>
      </c>
      <c r="T213">
        <v>1</v>
      </c>
      <c r="U213">
        <v>0</v>
      </c>
      <c r="V213">
        <v>900</v>
      </c>
      <c r="W213">
        <v>300</v>
      </c>
      <c r="X213">
        <v>123500</v>
      </c>
      <c r="Y213">
        <v>92500</v>
      </c>
      <c r="Z213" s="7">
        <v>3000000</v>
      </c>
      <c r="AA213">
        <v>2</v>
      </c>
      <c r="AC213" t="s">
        <v>664</v>
      </c>
      <c r="AD213" t="s">
        <v>571</v>
      </c>
      <c r="AE213" s="12">
        <v>44249.434027777781</v>
      </c>
      <c r="AF213">
        <v>616.702</v>
      </c>
      <c r="AG213" s="12">
        <v>44250.395833333336</v>
      </c>
      <c r="AH213">
        <v>616.30319999999995</v>
      </c>
      <c r="AI213" s="13">
        <v>-5.9999999999999995E-4</v>
      </c>
      <c r="AJ213">
        <v>-1197.67</v>
      </c>
      <c r="AK213" s="13">
        <v>-5.9999999999999995E-4</v>
      </c>
      <c r="AL213">
        <v>3003.1759999999999</v>
      </c>
      <c r="AM213">
        <v>1852064.5</v>
      </c>
      <c r="AN213">
        <v>-717769.16</v>
      </c>
      <c r="AO213">
        <v>74</v>
      </c>
      <c r="AP213">
        <v>-16.18</v>
      </c>
      <c r="AQ213" s="13">
        <v>-1.35E-2</v>
      </c>
      <c r="AR213" s="13">
        <v>3.1399999999999997E-2</v>
      </c>
      <c r="AS213" t="s">
        <v>572</v>
      </c>
      <c r="AU213" s="2">
        <v>44250</v>
      </c>
      <c r="AV213" t="s">
        <v>32</v>
      </c>
      <c r="AW213" s="7">
        <v>127.85</v>
      </c>
      <c r="AX213" s="4">
        <v>126.9</v>
      </c>
      <c r="AZ213" s="2">
        <f t="shared" si="21"/>
        <v>44249</v>
      </c>
      <c r="BA213" t="s">
        <v>78</v>
      </c>
      <c r="BB213">
        <v>616.702</v>
      </c>
      <c r="BC213">
        <v>616.30319999999995</v>
      </c>
      <c r="BE213" t="str">
        <f t="shared" si="25"/>
        <v>JUBLFOOD44249</v>
      </c>
      <c r="BF213">
        <v>1</v>
      </c>
      <c r="BH213" t="str">
        <f t="shared" si="26"/>
        <v>ASHOKLEY44250</v>
      </c>
      <c r="BI213">
        <v>1</v>
      </c>
      <c r="BK213" t="str">
        <f t="shared" si="22"/>
        <v>ASHOKLEY44250</v>
      </c>
      <c r="BL213">
        <v>1</v>
      </c>
      <c r="BM213">
        <f t="shared" si="23"/>
        <v>1</v>
      </c>
      <c r="BQ213" t="str">
        <f t="shared" si="27"/>
        <v>JUBLFOOD44249</v>
      </c>
      <c r="BR213">
        <v>1</v>
      </c>
      <c r="BS213">
        <f t="shared" si="24"/>
        <v>1</v>
      </c>
    </row>
    <row r="214" spans="1:71" x14ac:dyDescent="0.45">
      <c r="A214">
        <v>2</v>
      </c>
      <c r="B214" s="2">
        <v>44250</v>
      </c>
      <c r="C214" s="2">
        <v>44251</v>
      </c>
      <c r="D214" s="3" t="s">
        <v>27</v>
      </c>
      <c r="E214" t="s">
        <v>90</v>
      </c>
      <c r="F214" t="s">
        <v>299</v>
      </c>
      <c r="G214">
        <v>3300</v>
      </c>
      <c r="H214">
        <v>6600</v>
      </c>
      <c r="I214">
        <v>2</v>
      </c>
      <c r="J214" s="7">
        <v>306.7</v>
      </c>
      <c r="K214" s="5">
        <v>2024220</v>
      </c>
      <c r="L214" s="4">
        <v>312.39999999999998</v>
      </c>
      <c r="M214" s="4">
        <v>37619.999999999927</v>
      </c>
      <c r="N214" s="6">
        <v>551.61810000000003</v>
      </c>
      <c r="O214" s="6">
        <v>37068.381899999928</v>
      </c>
      <c r="P214" s="5">
        <v>2061839.9999999998</v>
      </c>
      <c r="Q214" s="5" t="s">
        <v>93</v>
      </c>
      <c r="R214">
        <v>1</v>
      </c>
      <c r="S214">
        <v>0</v>
      </c>
      <c r="T214">
        <v>1</v>
      </c>
      <c r="U214">
        <v>0</v>
      </c>
      <c r="V214">
        <v>900</v>
      </c>
      <c r="W214">
        <v>300</v>
      </c>
      <c r="X214">
        <v>122500</v>
      </c>
      <c r="Y214">
        <v>92500</v>
      </c>
      <c r="Z214" s="7">
        <v>3000000</v>
      </c>
      <c r="AA214">
        <v>2</v>
      </c>
      <c r="AC214" t="s">
        <v>604</v>
      </c>
      <c r="AD214" t="s">
        <v>571</v>
      </c>
      <c r="AE214" s="12">
        <v>44250.517361111109</v>
      </c>
      <c r="AF214">
        <v>306.85419999999999</v>
      </c>
      <c r="AG214" s="12">
        <v>44251.392361111109</v>
      </c>
      <c r="AH214">
        <v>312.36669999999998</v>
      </c>
      <c r="AI214" s="13">
        <v>1.7999999999999999E-2</v>
      </c>
      <c r="AJ214">
        <v>33350.239999999998</v>
      </c>
      <c r="AK214" s="13">
        <v>1.7999999999999999E-2</v>
      </c>
      <c r="AL214">
        <v>6049.93</v>
      </c>
      <c r="AM214">
        <v>1856446.25</v>
      </c>
      <c r="AN214">
        <v>-684418.92</v>
      </c>
      <c r="AO214">
        <v>45</v>
      </c>
      <c r="AP214">
        <v>741.12</v>
      </c>
      <c r="AQ214" s="13">
        <v>-9.7999999999999997E-3</v>
      </c>
      <c r="AR214" s="13">
        <v>2.1000000000000001E-2</v>
      </c>
      <c r="AS214" t="s">
        <v>572</v>
      </c>
      <c r="AU214" s="2">
        <v>44250</v>
      </c>
      <c r="AV214" t="s">
        <v>90</v>
      </c>
      <c r="AW214" s="7">
        <v>306.7</v>
      </c>
      <c r="AX214" s="4">
        <v>312.39999999999998</v>
      </c>
      <c r="AZ214" s="2">
        <f t="shared" si="21"/>
        <v>44250</v>
      </c>
      <c r="BA214" t="s">
        <v>90</v>
      </c>
      <c r="BB214">
        <v>306.85419999999999</v>
      </c>
      <c r="BC214">
        <v>312.36669999999998</v>
      </c>
      <c r="BE214" t="str">
        <f t="shared" si="25"/>
        <v>DLF44250</v>
      </c>
      <c r="BF214">
        <v>1</v>
      </c>
      <c r="BH214" t="str">
        <f t="shared" si="26"/>
        <v>DLF44250</v>
      </c>
      <c r="BI214">
        <v>1</v>
      </c>
      <c r="BK214" t="str">
        <f t="shared" si="22"/>
        <v>DLF44250</v>
      </c>
      <c r="BL214">
        <v>1</v>
      </c>
      <c r="BM214">
        <f t="shared" si="23"/>
        <v>1</v>
      </c>
      <c r="BQ214" t="str">
        <f t="shared" si="27"/>
        <v>DLF44250</v>
      </c>
      <c r="BR214">
        <v>1</v>
      </c>
      <c r="BS214">
        <f t="shared" si="24"/>
        <v>1</v>
      </c>
    </row>
    <row r="215" spans="1:71" x14ac:dyDescent="0.45">
      <c r="A215">
        <v>3</v>
      </c>
      <c r="B215" s="2">
        <v>44250</v>
      </c>
      <c r="C215" s="2">
        <v>44251</v>
      </c>
      <c r="D215" s="3" t="s">
        <v>27</v>
      </c>
      <c r="E215" t="s">
        <v>114</v>
      </c>
      <c r="F215" t="s">
        <v>266</v>
      </c>
      <c r="G215">
        <v>6100</v>
      </c>
      <c r="H215">
        <v>12200</v>
      </c>
      <c r="I215">
        <v>2</v>
      </c>
      <c r="J215" s="7">
        <v>148.05000000000001</v>
      </c>
      <c r="K215" s="5">
        <v>1806210.0000000002</v>
      </c>
      <c r="L215" s="4">
        <v>143.80000000000001</v>
      </c>
      <c r="M215" s="4">
        <v>-51850</v>
      </c>
      <c r="N215" s="6">
        <v>480.67695000000009</v>
      </c>
      <c r="O215" s="6">
        <v>-52330.676950000001</v>
      </c>
      <c r="P215" s="5">
        <v>1754360.0000000002</v>
      </c>
      <c r="Q215" s="5" t="s">
        <v>93</v>
      </c>
      <c r="R215">
        <v>1</v>
      </c>
      <c r="S215">
        <v>0</v>
      </c>
      <c r="T215">
        <v>1</v>
      </c>
      <c r="U215">
        <v>0</v>
      </c>
      <c r="V215">
        <v>900</v>
      </c>
      <c r="W215">
        <v>300</v>
      </c>
      <c r="X215">
        <v>122500</v>
      </c>
      <c r="Y215">
        <v>92500</v>
      </c>
      <c r="Z215" s="7">
        <v>3000000</v>
      </c>
      <c r="AA215">
        <v>2</v>
      </c>
      <c r="AC215" t="s">
        <v>662</v>
      </c>
      <c r="AD215" t="s">
        <v>571</v>
      </c>
      <c r="AE215" s="12">
        <v>44250.517361111109</v>
      </c>
      <c r="AF215">
        <v>148.124</v>
      </c>
      <c r="AG215" s="12">
        <v>44251.392361111109</v>
      </c>
      <c r="AH215">
        <v>143.72749999999999</v>
      </c>
      <c r="AI215" s="13">
        <v>-2.9700000000000001E-2</v>
      </c>
      <c r="AJ215">
        <v>-55101.57</v>
      </c>
      <c r="AK215" s="13">
        <v>-2.9700000000000001E-2</v>
      </c>
      <c r="AL215">
        <v>12533.05</v>
      </c>
      <c r="AM215">
        <v>1856446.25</v>
      </c>
      <c r="AN215">
        <v>-739520.49</v>
      </c>
      <c r="AO215">
        <v>45</v>
      </c>
      <c r="AP215">
        <v>-1224.48</v>
      </c>
      <c r="AQ215" s="13">
        <v>-3.0499999999999999E-2</v>
      </c>
      <c r="AR215" s="13">
        <v>1.5E-3</v>
      </c>
      <c r="AS215" t="s">
        <v>572</v>
      </c>
      <c r="AU215" s="2">
        <v>44250</v>
      </c>
      <c r="AV215" t="s">
        <v>114</v>
      </c>
      <c r="AW215" s="7">
        <v>148.05000000000001</v>
      </c>
      <c r="AX215" s="4">
        <v>143.80000000000001</v>
      </c>
      <c r="AZ215" s="2">
        <f t="shared" si="21"/>
        <v>44250</v>
      </c>
      <c r="BA215" t="s">
        <v>114</v>
      </c>
      <c r="BB215">
        <v>148.124</v>
      </c>
      <c r="BC215">
        <v>143.72749999999999</v>
      </c>
      <c r="BE215" t="str">
        <f t="shared" si="25"/>
        <v>GAIL44250</v>
      </c>
      <c r="BF215">
        <v>1</v>
      </c>
      <c r="BH215" t="str">
        <f t="shared" si="26"/>
        <v>GAIL44250</v>
      </c>
      <c r="BI215">
        <v>1</v>
      </c>
      <c r="BK215" t="str">
        <f t="shared" si="22"/>
        <v>GAIL44250</v>
      </c>
      <c r="BL215">
        <v>1</v>
      </c>
      <c r="BM215">
        <f t="shared" si="23"/>
        <v>1</v>
      </c>
      <c r="BQ215" t="str">
        <f t="shared" si="27"/>
        <v>GAIL44250</v>
      </c>
      <c r="BR215">
        <v>1</v>
      </c>
      <c r="BS215">
        <f t="shared" si="24"/>
        <v>1</v>
      </c>
    </row>
    <row r="216" spans="1:71" x14ac:dyDescent="0.45">
      <c r="A216">
        <v>4</v>
      </c>
      <c r="B216" s="2">
        <v>44250</v>
      </c>
      <c r="C216" s="2">
        <v>44251</v>
      </c>
      <c r="D216" s="3" t="s">
        <v>27</v>
      </c>
      <c r="E216" t="s">
        <v>156</v>
      </c>
      <c r="F216" t="s">
        <v>335</v>
      </c>
      <c r="G216">
        <v>2800</v>
      </c>
      <c r="H216">
        <v>5600</v>
      </c>
      <c r="I216">
        <v>2</v>
      </c>
      <c r="J216" s="7">
        <v>273.89999999999998</v>
      </c>
      <c r="K216" s="5">
        <v>1533839.9999999998</v>
      </c>
      <c r="L216" s="4">
        <v>272.14999999999998</v>
      </c>
      <c r="M216" s="4">
        <v>-9800</v>
      </c>
      <c r="N216" s="6">
        <v>412.81379999999996</v>
      </c>
      <c r="O216" s="6">
        <v>-10212.8138</v>
      </c>
      <c r="P216" s="5">
        <v>1524039.9999999998</v>
      </c>
      <c r="Q216" s="5" t="s">
        <v>93</v>
      </c>
      <c r="R216">
        <v>2</v>
      </c>
      <c r="S216">
        <v>2</v>
      </c>
      <c r="T216">
        <v>2</v>
      </c>
      <c r="U216">
        <v>0</v>
      </c>
      <c r="V216">
        <v>900</v>
      </c>
      <c r="W216">
        <v>300</v>
      </c>
      <c r="X216">
        <v>123500</v>
      </c>
      <c r="Y216">
        <v>92500</v>
      </c>
      <c r="Z216" s="7">
        <v>3000000</v>
      </c>
      <c r="AA216">
        <v>2</v>
      </c>
      <c r="AC216" t="s">
        <v>594</v>
      </c>
      <c r="AD216" t="s">
        <v>571</v>
      </c>
      <c r="AE216" s="12">
        <v>44250.517361111109</v>
      </c>
      <c r="AF216">
        <v>336.49709999999999</v>
      </c>
      <c r="AG216" s="12">
        <v>44251.392361111109</v>
      </c>
      <c r="AH216">
        <v>341.01769999999999</v>
      </c>
      <c r="AI216" s="13">
        <v>1.34E-2</v>
      </c>
      <c r="AJ216">
        <v>24940.04</v>
      </c>
      <c r="AK216" s="13">
        <v>1.34E-2</v>
      </c>
      <c r="AL216">
        <v>5516.9750000000004</v>
      </c>
      <c r="AM216">
        <v>1856446.13</v>
      </c>
      <c r="AN216">
        <v>-714580.45</v>
      </c>
      <c r="AO216">
        <v>45</v>
      </c>
      <c r="AP216">
        <v>554.22</v>
      </c>
      <c r="AQ216" s="13">
        <v>-9.4999999999999998E-3</v>
      </c>
      <c r="AR216" s="13">
        <v>2.3599999999999999E-2</v>
      </c>
      <c r="AS216" t="s">
        <v>572</v>
      </c>
      <c r="AU216" s="2">
        <v>44250</v>
      </c>
      <c r="AV216" t="s">
        <v>156</v>
      </c>
      <c r="AW216" s="7">
        <v>273.89999999999998</v>
      </c>
      <c r="AX216" s="4">
        <v>272.14999999999998</v>
      </c>
      <c r="AZ216" s="2">
        <f t="shared" si="21"/>
        <v>44250</v>
      </c>
      <c r="BA216" t="s">
        <v>51</v>
      </c>
      <c r="BB216">
        <v>336.49709999999999</v>
      </c>
      <c r="BC216">
        <v>341.01769999999999</v>
      </c>
      <c r="BE216" t="str">
        <f t="shared" si="25"/>
        <v>JINDALSTEL44250</v>
      </c>
      <c r="BF216">
        <v>1</v>
      </c>
      <c r="BH216" t="str">
        <f t="shared" si="26"/>
        <v>INDUSTOWER44250</v>
      </c>
      <c r="BI216">
        <v>1</v>
      </c>
      <c r="BK216" t="str">
        <f t="shared" si="22"/>
        <v>INDUSTOWER44250</v>
      </c>
      <c r="BL216">
        <v>1</v>
      </c>
      <c r="BM216">
        <f t="shared" si="23"/>
        <v>1</v>
      </c>
      <c r="BQ216" t="str">
        <f t="shared" si="27"/>
        <v>JINDALSTEL44250</v>
      </c>
      <c r="BR216">
        <v>1</v>
      </c>
      <c r="BS216">
        <f t="shared" si="24"/>
        <v>1</v>
      </c>
    </row>
    <row r="217" spans="1:71" x14ac:dyDescent="0.45">
      <c r="A217">
        <v>5</v>
      </c>
      <c r="B217" s="2">
        <v>44250</v>
      </c>
      <c r="C217" s="2">
        <v>44251</v>
      </c>
      <c r="D217" s="3" t="s">
        <v>27</v>
      </c>
      <c r="E217" t="s">
        <v>51</v>
      </c>
      <c r="F217" t="s">
        <v>213</v>
      </c>
      <c r="G217">
        <v>5000</v>
      </c>
      <c r="H217">
        <v>5000</v>
      </c>
      <c r="I217">
        <v>1</v>
      </c>
      <c r="J217" s="7">
        <v>336.35</v>
      </c>
      <c r="K217" s="5">
        <v>1681750</v>
      </c>
      <c r="L217" s="4">
        <v>341.2</v>
      </c>
      <c r="M217" s="4">
        <v>24249.999999999829</v>
      </c>
      <c r="N217" s="6">
        <v>457.34625</v>
      </c>
      <c r="O217" s="6">
        <v>23792.65374999983</v>
      </c>
      <c r="P217" s="5">
        <v>1706000</v>
      </c>
      <c r="Q217" s="5" t="s">
        <v>93</v>
      </c>
      <c r="R217">
        <v>1</v>
      </c>
      <c r="S217">
        <v>0</v>
      </c>
      <c r="T217">
        <v>1</v>
      </c>
      <c r="U217">
        <v>0</v>
      </c>
      <c r="V217">
        <v>900</v>
      </c>
      <c r="W217">
        <v>300</v>
      </c>
      <c r="X217">
        <v>122500</v>
      </c>
      <c r="Y217">
        <v>92500</v>
      </c>
      <c r="Z217" s="7">
        <v>3000000</v>
      </c>
      <c r="AA217">
        <v>2</v>
      </c>
      <c r="AC217" t="s">
        <v>597</v>
      </c>
      <c r="AD217" t="s">
        <v>571</v>
      </c>
      <c r="AE217" s="12">
        <v>44250.517361111109</v>
      </c>
      <c r="AF217">
        <v>1916.3440000000001</v>
      </c>
      <c r="AG217" s="12">
        <v>44251.392361111109</v>
      </c>
      <c r="AH217">
        <v>1852.0730000000001</v>
      </c>
      <c r="AI217" s="13">
        <v>-3.3500000000000002E-2</v>
      </c>
      <c r="AJ217">
        <v>-62262.12</v>
      </c>
      <c r="AK217" s="13">
        <v>-3.3500000000000002E-2</v>
      </c>
      <c r="AL217">
        <v>968.74360000000001</v>
      </c>
      <c r="AM217">
        <v>1856446.25</v>
      </c>
      <c r="AN217">
        <v>-776842.57</v>
      </c>
      <c r="AO217">
        <v>45</v>
      </c>
      <c r="AP217">
        <v>-1383.6</v>
      </c>
      <c r="AQ217" s="13">
        <v>-3.8199999999999998E-2</v>
      </c>
      <c r="AR217" s="13">
        <v>1.4E-3</v>
      </c>
      <c r="AS217" t="s">
        <v>572</v>
      </c>
      <c r="AU217" s="2">
        <v>44250</v>
      </c>
      <c r="AV217" t="s">
        <v>51</v>
      </c>
      <c r="AW217" s="7">
        <v>336.35</v>
      </c>
      <c r="AX217" s="4">
        <v>341.2</v>
      </c>
      <c r="AZ217" s="2">
        <f t="shared" si="21"/>
        <v>44250</v>
      </c>
      <c r="BA217" t="s">
        <v>67</v>
      </c>
      <c r="BB217">
        <v>1916.3440000000001</v>
      </c>
      <c r="BC217">
        <v>1852.0730000000001</v>
      </c>
      <c r="BE217" t="str">
        <f t="shared" si="25"/>
        <v>PEL44250</v>
      </c>
      <c r="BF217">
        <v>1</v>
      </c>
      <c r="BH217" t="str">
        <f t="shared" si="26"/>
        <v>JINDALSTEL44250</v>
      </c>
      <c r="BI217">
        <v>1</v>
      </c>
      <c r="BK217" t="str">
        <f t="shared" si="22"/>
        <v>JINDALSTEL44250</v>
      </c>
      <c r="BL217">
        <v>1</v>
      </c>
      <c r="BM217">
        <f t="shared" si="23"/>
        <v>1</v>
      </c>
      <c r="BQ217" t="str">
        <f t="shared" si="27"/>
        <v>PEL44250</v>
      </c>
      <c r="BR217">
        <v>1</v>
      </c>
      <c r="BS217">
        <f t="shared" si="24"/>
        <v>1</v>
      </c>
    </row>
    <row r="218" spans="1:71" x14ac:dyDescent="0.45">
      <c r="A218">
        <v>6</v>
      </c>
      <c r="B218" s="2">
        <v>44250</v>
      </c>
      <c r="C218" s="2">
        <v>44251</v>
      </c>
      <c r="D218" s="3" t="s">
        <v>27</v>
      </c>
      <c r="E218" t="s">
        <v>129</v>
      </c>
      <c r="F218" t="s">
        <v>293</v>
      </c>
      <c r="G218">
        <v>7700</v>
      </c>
      <c r="H218">
        <v>15400</v>
      </c>
      <c r="I218">
        <v>2</v>
      </c>
      <c r="J218" s="7">
        <v>114.25</v>
      </c>
      <c r="K218" s="5">
        <v>1759450</v>
      </c>
      <c r="L218" s="4">
        <v>113.22499999999999</v>
      </c>
      <c r="M218" s="4">
        <v>-15785.000000000087</v>
      </c>
      <c r="N218" s="6">
        <v>472.920525</v>
      </c>
      <c r="O218" s="6">
        <v>-16257.920525000087</v>
      </c>
      <c r="P218" s="5">
        <v>1743665</v>
      </c>
      <c r="Q218" s="5" t="s">
        <v>93</v>
      </c>
      <c r="R218">
        <v>2</v>
      </c>
      <c r="S218">
        <v>1</v>
      </c>
      <c r="T218">
        <v>2</v>
      </c>
      <c r="U218">
        <v>0</v>
      </c>
      <c r="V218">
        <v>900</v>
      </c>
      <c r="W218">
        <v>300</v>
      </c>
      <c r="X218">
        <v>123000</v>
      </c>
      <c r="Y218">
        <v>92500</v>
      </c>
      <c r="Z218" s="7">
        <v>3000000</v>
      </c>
      <c r="AA218">
        <v>2</v>
      </c>
      <c r="AC218" t="s">
        <v>599</v>
      </c>
      <c r="AD218" t="s">
        <v>571</v>
      </c>
      <c r="AE218" s="12">
        <v>44250.517361111109</v>
      </c>
      <c r="AF218">
        <v>552.47460000000001</v>
      </c>
      <c r="AG218" s="12">
        <v>44251.392361111109</v>
      </c>
      <c r="AH218">
        <v>557.54179999999997</v>
      </c>
      <c r="AI218" s="13">
        <v>9.1999999999999998E-3</v>
      </c>
      <c r="AJ218">
        <v>17027</v>
      </c>
      <c r="AK218" s="13">
        <v>9.1999999999999998E-3</v>
      </c>
      <c r="AL218">
        <v>3360.2379999999998</v>
      </c>
      <c r="AM218">
        <v>1856446.25</v>
      </c>
      <c r="AN218">
        <v>-759815.57</v>
      </c>
      <c r="AO218">
        <v>45</v>
      </c>
      <c r="AP218">
        <v>378.38</v>
      </c>
      <c r="AQ218" s="13">
        <v>-8.6E-3</v>
      </c>
      <c r="AR218" s="13">
        <v>3.3000000000000002E-2</v>
      </c>
      <c r="AS218" t="s">
        <v>572</v>
      </c>
      <c r="AU218" s="2">
        <v>44250</v>
      </c>
      <c r="AV218" t="s">
        <v>129</v>
      </c>
      <c r="AW218" s="7">
        <v>114.25</v>
      </c>
      <c r="AX218" s="4">
        <v>113.22499999999999</v>
      </c>
      <c r="AZ218" s="2">
        <f t="shared" si="21"/>
        <v>44250</v>
      </c>
      <c r="BA218" t="s">
        <v>101</v>
      </c>
      <c r="BB218">
        <v>552.47460000000001</v>
      </c>
      <c r="BC218">
        <v>557.54179999999997</v>
      </c>
      <c r="BE218" t="str">
        <f t="shared" si="25"/>
        <v>UPL44250</v>
      </c>
      <c r="BF218">
        <v>1</v>
      </c>
      <c r="BH218" t="str">
        <f t="shared" si="26"/>
        <v>ONGC44250</v>
      </c>
      <c r="BI218">
        <v>1</v>
      </c>
      <c r="BK218" t="str">
        <f t="shared" si="22"/>
        <v>ONGC44250</v>
      </c>
      <c r="BL218">
        <v>1</v>
      </c>
      <c r="BM218">
        <f t="shared" si="23"/>
        <v>1</v>
      </c>
      <c r="BQ218" t="str">
        <f t="shared" si="27"/>
        <v>UPL44250</v>
      </c>
      <c r="BR218">
        <v>1</v>
      </c>
      <c r="BS218">
        <f t="shared" si="24"/>
        <v>1</v>
      </c>
    </row>
    <row r="219" spans="1:71" x14ac:dyDescent="0.45">
      <c r="A219">
        <v>7</v>
      </c>
      <c r="B219" s="2">
        <v>44250</v>
      </c>
      <c r="C219" s="2">
        <v>44251</v>
      </c>
      <c r="D219" s="3" t="s">
        <v>27</v>
      </c>
      <c r="E219" t="s">
        <v>33</v>
      </c>
      <c r="F219" t="s">
        <v>239</v>
      </c>
      <c r="G219">
        <v>30</v>
      </c>
      <c r="H219">
        <v>60</v>
      </c>
      <c r="I219">
        <v>2</v>
      </c>
      <c r="J219" s="7">
        <v>28754.9</v>
      </c>
      <c r="K219" s="5">
        <v>1725294</v>
      </c>
      <c r="L219" s="4">
        <v>29111.5</v>
      </c>
      <c r="M219" s="4">
        <v>21395.999999999913</v>
      </c>
      <c r="N219" s="6">
        <v>468.71784000000002</v>
      </c>
      <c r="O219" s="6">
        <v>20927.282159999912</v>
      </c>
      <c r="P219" s="5">
        <v>1746690</v>
      </c>
      <c r="Q219" s="5" t="s">
        <v>93</v>
      </c>
      <c r="R219">
        <v>2</v>
      </c>
      <c r="S219">
        <v>1</v>
      </c>
      <c r="T219">
        <v>1</v>
      </c>
      <c r="U219">
        <v>0</v>
      </c>
      <c r="V219">
        <v>900</v>
      </c>
      <c r="W219">
        <v>300</v>
      </c>
      <c r="X219">
        <v>123000</v>
      </c>
      <c r="Y219">
        <v>92500</v>
      </c>
      <c r="Z219" s="7">
        <v>3000000</v>
      </c>
      <c r="AA219">
        <v>2</v>
      </c>
      <c r="AC219" t="s">
        <v>665</v>
      </c>
      <c r="AD219" t="s">
        <v>571</v>
      </c>
      <c r="AE219" s="12">
        <v>44250.520833333336</v>
      </c>
      <c r="AF219">
        <v>28769.48</v>
      </c>
      <c r="AG219" s="12">
        <v>44251.392361111109</v>
      </c>
      <c r="AH219">
        <v>29096.94</v>
      </c>
      <c r="AI219" s="13">
        <v>1.14E-2</v>
      </c>
      <c r="AJ219">
        <v>21113.65</v>
      </c>
      <c r="AK219" s="13">
        <v>1.14E-2</v>
      </c>
      <c r="AL219">
        <v>64.477029999999999</v>
      </c>
      <c r="AM219">
        <v>1854970.75</v>
      </c>
      <c r="AN219">
        <v>-738701.93</v>
      </c>
      <c r="AO219">
        <v>44</v>
      </c>
      <c r="AP219">
        <v>479.86</v>
      </c>
      <c r="AQ219" s="13">
        <v>-2.7000000000000001E-3</v>
      </c>
      <c r="AR219" s="13">
        <v>1.89E-2</v>
      </c>
      <c r="AS219" t="s">
        <v>572</v>
      </c>
      <c r="AU219" s="2">
        <v>44250</v>
      </c>
      <c r="AV219" t="s">
        <v>33</v>
      </c>
      <c r="AW219" s="7">
        <v>28754.9</v>
      </c>
      <c r="AX219" s="4">
        <v>29111.5</v>
      </c>
      <c r="AZ219" s="2">
        <f t="shared" si="21"/>
        <v>44250</v>
      </c>
      <c r="BA219" t="s">
        <v>33</v>
      </c>
      <c r="BB219">
        <v>28769.48</v>
      </c>
      <c r="BC219">
        <v>29096.94</v>
      </c>
      <c r="BE219" t="str">
        <f t="shared" si="25"/>
        <v>PAGEIND44250</v>
      </c>
      <c r="BF219">
        <v>1</v>
      </c>
      <c r="BH219" t="str">
        <f t="shared" si="26"/>
        <v>PAGEIND44250</v>
      </c>
      <c r="BI219">
        <v>1</v>
      </c>
      <c r="BK219" t="str">
        <f t="shared" si="22"/>
        <v>PAGEIND44250</v>
      </c>
      <c r="BL219">
        <v>1</v>
      </c>
      <c r="BM219">
        <f t="shared" si="23"/>
        <v>1</v>
      </c>
      <c r="BQ219" t="str">
        <f t="shared" si="27"/>
        <v>PAGEIND44250</v>
      </c>
      <c r="BR219">
        <v>1</v>
      </c>
      <c r="BS219">
        <f t="shared" si="24"/>
        <v>1</v>
      </c>
    </row>
    <row r="220" spans="1:71" x14ac:dyDescent="0.45">
      <c r="A220">
        <v>8</v>
      </c>
      <c r="B220" s="2">
        <v>44250</v>
      </c>
      <c r="C220" s="2">
        <v>44251</v>
      </c>
      <c r="D220" s="3" t="s">
        <v>27</v>
      </c>
      <c r="E220" t="s">
        <v>67</v>
      </c>
      <c r="F220" t="s">
        <v>242</v>
      </c>
      <c r="G220">
        <v>550</v>
      </c>
      <c r="H220">
        <v>1100</v>
      </c>
      <c r="I220">
        <v>2</v>
      </c>
      <c r="J220" s="7">
        <v>1915.35</v>
      </c>
      <c r="K220" s="5">
        <v>2106885</v>
      </c>
      <c r="L220" s="4">
        <v>1853</v>
      </c>
      <c r="M220" s="4">
        <v>-68584.999999999898</v>
      </c>
      <c r="N220" s="6">
        <v>559.59997499999997</v>
      </c>
      <c r="O220" s="6">
        <v>-69144.599974999903</v>
      </c>
      <c r="P220" s="5">
        <v>2038300</v>
      </c>
      <c r="Q220" s="5" t="s">
        <v>93</v>
      </c>
      <c r="R220">
        <v>1</v>
      </c>
      <c r="S220">
        <v>0</v>
      </c>
      <c r="T220">
        <v>1</v>
      </c>
      <c r="U220">
        <v>0</v>
      </c>
      <c r="V220">
        <v>900</v>
      </c>
      <c r="W220">
        <v>300</v>
      </c>
      <c r="X220">
        <v>122500</v>
      </c>
      <c r="Y220">
        <v>92500</v>
      </c>
      <c r="Z220" s="7">
        <v>3000000</v>
      </c>
      <c r="AA220">
        <v>2</v>
      </c>
      <c r="AC220" t="s">
        <v>583</v>
      </c>
      <c r="AD220" t="s">
        <v>571</v>
      </c>
      <c r="AE220" s="12">
        <v>44250.524305555555</v>
      </c>
      <c r="AF220">
        <v>127.8139</v>
      </c>
      <c r="AG220" s="12">
        <v>44251.392361111109</v>
      </c>
      <c r="AH220">
        <v>126.8365</v>
      </c>
      <c r="AI220" s="13">
        <v>-7.6E-3</v>
      </c>
      <c r="AJ220">
        <v>-14169.53</v>
      </c>
      <c r="AK220" s="13">
        <v>-7.6E-3</v>
      </c>
      <c r="AL220">
        <v>14497.17</v>
      </c>
      <c r="AM220">
        <v>1852939.25</v>
      </c>
      <c r="AN220">
        <v>-752871.46</v>
      </c>
      <c r="AO220">
        <v>43</v>
      </c>
      <c r="AP220">
        <v>-329.52</v>
      </c>
      <c r="AQ220" s="13">
        <v>-1.61E-2</v>
      </c>
      <c r="AR220" s="13">
        <v>4.5999999999999999E-3</v>
      </c>
      <c r="AS220" t="s">
        <v>572</v>
      </c>
      <c r="AU220" s="2">
        <v>44250</v>
      </c>
      <c r="AV220" t="s">
        <v>67</v>
      </c>
      <c r="AW220" s="7">
        <v>1915.35</v>
      </c>
      <c r="AX220" s="4">
        <v>1853</v>
      </c>
      <c r="AZ220" s="2">
        <f t="shared" si="21"/>
        <v>44250</v>
      </c>
      <c r="BA220" t="s">
        <v>32</v>
      </c>
      <c r="BB220">
        <v>127.8139</v>
      </c>
      <c r="BC220">
        <v>126.8365</v>
      </c>
      <c r="BE220" t="str">
        <f t="shared" si="25"/>
        <v>ASHOKLEY44250</v>
      </c>
      <c r="BF220">
        <v>1</v>
      </c>
      <c r="BH220" t="str">
        <f t="shared" si="26"/>
        <v>PEL44250</v>
      </c>
      <c r="BI220">
        <v>1</v>
      </c>
      <c r="BK220" t="str">
        <f t="shared" si="22"/>
        <v>PEL44250</v>
      </c>
      <c r="BL220">
        <v>1</v>
      </c>
      <c r="BM220">
        <f t="shared" si="23"/>
        <v>1</v>
      </c>
      <c r="BQ220" t="str">
        <f t="shared" si="27"/>
        <v>ASHOKLEY44250</v>
      </c>
      <c r="BR220">
        <v>1</v>
      </c>
      <c r="BS220">
        <f t="shared" si="24"/>
        <v>1</v>
      </c>
    </row>
    <row r="221" spans="1:71" x14ac:dyDescent="0.45">
      <c r="A221">
        <v>9</v>
      </c>
      <c r="B221" s="2">
        <v>44250</v>
      </c>
      <c r="C221" s="2">
        <v>44251</v>
      </c>
      <c r="D221" s="3" t="s">
        <v>27</v>
      </c>
      <c r="E221" t="s">
        <v>101</v>
      </c>
      <c r="F221" t="s">
        <v>279</v>
      </c>
      <c r="G221">
        <v>1300</v>
      </c>
      <c r="H221">
        <v>3900</v>
      </c>
      <c r="I221">
        <v>3</v>
      </c>
      <c r="J221" s="7">
        <v>552.1</v>
      </c>
      <c r="K221" s="5">
        <v>2153190</v>
      </c>
      <c r="L221" s="4">
        <v>557.61666666999997</v>
      </c>
      <c r="M221" s="4">
        <v>21515.000012999804</v>
      </c>
      <c r="N221" s="6">
        <v>584.26582500175493</v>
      </c>
      <c r="O221" s="6">
        <v>20930.734187998049</v>
      </c>
      <c r="P221" s="5">
        <v>2174705.0000129999</v>
      </c>
      <c r="Q221" s="5" t="s">
        <v>93</v>
      </c>
      <c r="R221">
        <v>2</v>
      </c>
      <c r="S221">
        <v>1</v>
      </c>
      <c r="T221">
        <v>1</v>
      </c>
      <c r="U221">
        <v>0</v>
      </c>
      <c r="V221">
        <v>900</v>
      </c>
      <c r="W221">
        <v>300</v>
      </c>
      <c r="X221">
        <v>123000</v>
      </c>
      <c r="Y221">
        <v>92500</v>
      </c>
      <c r="Z221" s="7">
        <v>3000000</v>
      </c>
      <c r="AA221">
        <v>2</v>
      </c>
      <c r="AC221" t="s">
        <v>647</v>
      </c>
      <c r="AD221" t="s">
        <v>571</v>
      </c>
      <c r="AE221" s="12">
        <v>44250.520833333336</v>
      </c>
      <c r="AF221">
        <v>114.2071</v>
      </c>
      <c r="AG221" s="12">
        <v>44251.395833333336</v>
      </c>
      <c r="AH221">
        <v>112.887</v>
      </c>
      <c r="AI221" s="13">
        <v>-1.1599999999999999E-2</v>
      </c>
      <c r="AJ221">
        <v>-21441.29</v>
      </c>
      <c r="AK221" s="13">
        <v>-1.1599999999999999E-2</v>
      </c>
      <c r="AL221">
        <v>16242.17</v>
      </c>
      <c r="AM221">
        <v>1854970.75</v>
      </c>
      <c r="AN221">
        <v>-774312.75</v>
      </c>
      <c r="AO221">
        <v>45</v>
      </c>
      <c r="AP221">
        <v>-476.47</v>
      </c>
      <c r="AQ221" s="13">
        <v>-1.9800000000000002E-2</v>
      </c>
      <c r="AR221" s="13">
        <v>6.4999999999999997E-3</v>
      </c>
      <c r="AS221" t="s">
        <v>572</v>
      </c>
      <c r="AU221" s="2">
        <v>44250</v>
      </c>
      <c r="AV221" t="s">
        <v>101</v>
      </c>
      <c r="AW221" s="7">
        <v>552.1</v>
      </c>
      <c r="AX221" s="4">
        <v>557.61666666999997</v>
      </c>
      <c r="AZ221" s="2">
        <f t="shared" si="21"/>
        <v>44250</v>
      </c>
      <c r="BA221" t="s">
        <v>129</v>
      </c>
      <c r="BB221">
        <v>114.2071</v>
      </c>
      <c r="BC221">
        <v>112.887</v>
      </c>
      <c r="BE221" t="str">
        <f t="shared" si="25"/>
        <v>ONGC44250</v>
      </c>
      <c r="BF221">
        <v>1</v>
      </c>
      <c r="BH221" t="str">
        <f t="shared" si="26"/>
        <v>UPL44250</v>
      </c>
      <c r="BI221">
        <v>1</v>
      </c>
      <c r="BK221" t="str">
        <f t="shared" si="22"/>
        <v>UPL44250</v>
      </c>
      <c r="BL221">
        <v>1</v>
      </c>
      <c r="BM221">
        <f t="shared" si="23"/>
        <v>1</v>
      </c>
      <c r="BQ221" t="str">
        <f t="shared" si="27"/>
        <v>ONGC44250</v>
      </c>
      <c r="BR221">
        <v>1</v>
      </c>
      <c r="BS221">
        <f t="shared" si="24"/>
        <v>1</v>
      </c>
    </row>
    <row r="222" spans="1:71" x14ac:dyDescent="0.45">
      <c r="A222">
        <v>1</v>
      </c>
      <c r="B222" s="2">
        <v>44256</v>
      </c>
      <c r="C222" s="2">
        <v>44257</v>
      </c>
      <c r="D222" s="3" t="s">
        <v>27</v>
      </c>
      <c r="E222" t="s">
        <v>113</v>
      </c>
      <c r="F222" t="s">
        <v>268</v>
      </c>
      <c r="G222">
        <v>2500</v>
      </c>
      <c r="H222">
        <v>10000</v>
      </c>
      <c r="I222">
        <v>4</v>
      </c>
      <c r="J222" s="7">
        <v>246.25</v>
      </c>
      <c r="K222" s="5">
        <v>2462500</v>
      </c>
      <c r="L222" s="4">
        <v>245.15</v>
      </c>
      <c r="M222" s="4">
        <v>-10999.999999999944</v>
      </c>
      <c r="N222" s="6">
        <v>663.39</v>
      </c>
      <c r="O222" s="6">
        <v>-11663.389999999943</v>
      </c>
      <c r="P222" s="5">
        <v>2451500</v>
      </c>
      <c r="Q222" s="5" t="s">
        <v>93</v>
      </c>
      <c r="R222">
        <v>1</v>
      </c>
      <c r="S222">
        <v>0</v>
      </c>
      <c r="T222">
        <v>1</v>
      </c>
      <c r="U222">
        <v>0</v>
      </c>
      <c r="V222">
        <v>900</v>
      </c>
      <c r="W222">
        <v>300</v>
      </c>
      <c r="X222">
        <v>102500</v>
      </c>
      <c r="Y222">
        <v>92500</v>
      </c>
      <c r="Z222" s="7">
        <v>3000000</v>
      </c>
      <c r="AA222">
        <v>2</v>
      </c>
      <c r="AC222" t="s">
        <v>586</v>
      </c>
      <c r="AD222" t="s">
        <v>571</v>
      </c>
      <c r="AE222" s="12">
        <v>44250.524305555555</v>
      </c>
      <c r="AF222">
        <v>274.05509999999998</v>
      </c>
      <c r="AG222" s="12">
        <v>44251.395833333336</v>
      </c>
      <c r="AH222">
        <v>271.8279</v>
      </c>
      <c r="AI222" s="13">
        <v>-8.0999999999999996E-3</v>
      </c>
      <c r="AJ222">
        <v>-15058.52</v>
      </c>
      <c r="AK222" s="13">
        <v>-8.0999999999999996E-3</v>
      </c>
      <c r="AL222">
        <v>6761.1909999999998</v>
      </c>
      <c r="AM222">
        <v>1852939.13</v>
      </c>
      <c r="AN222">
        <v>-789371.27</v>
      </c>
      <c r="AO222">
        <v>44</v>
      </c>
      <c r="AP222">
        <v>-342.24</v>
      </c>
      <c r="AQ222" s="13">
        <v>-1.8800000000000001E-2</v>
      </c>
      <c r="AR222" s="13">
        <v>3.3E-3</v>
      </c>
      <c r="AS222" t="s">
        <v>572</v>
      </c>
      <c r="AU222" s="2">
        <v>44256</v>
      </c>
      <c r="AV222" t="s">
        <v>113</v>
      </c>
      <c r="AW222" s="7">
        <v>246.25</v>
      </c>
      <c r="AX222" s="4">
        <v>245.15</v>
      </c>
      <c r="AZ222" s="2">
        <f t="shared" si="21"/>
        <v>44250</v>
      </c>
      <c r="BA222" t="s">
        <v>156</v>
      </c>
      <c r="BB222">
        <v>274.05509999999998</v>
      </c>
      <c r="BC222">
        <v>271.8279</v>
      </c>
      <c r="BE222" t="str">
        <f t="shared" si="25"/>
        <v>INDUSTOWER44250</v>
      </c>
      <c r="BF222">
        <v>1</v>
      </c>
      <c r="BH222" t="str">
        <f t="shared" si="26"/>
        <v>APOLLOTYRE44256</v>
      </c>
      <c r="BI222">
        <v>1</v>
      </c>
      <c r="BK222" t="str">
        <f t="shared" si="22"/>
        <v>APOLLOTYRE44256</v>
      </c>
      <c r="BL222">
        <v>1</v>
      </c>
      <c r="BM222" t="str">
        <f t="shared" si="23"/>
        <v>ERROR</v>
      </c>
      <c r="BQ222" t="str">
        <f t="shared" si="27"/>
        <v>INDUSTOWER44250</v>
      </c>
      <c r="BR222">
        <v>1</v>
      </c>
      <c r="BS222">
        <f t="shared" si="24"/>
        <v>1</v>
      </c>
    </row>
    <row r="223" spans="1:71" x14ac:dyDescent="0.45">
      <c r="A223">
        <v>2</v>
      </c>
      <c r="B223" s="2">
        <v>44256</v>
      </c>
      <c r="C223" s="2">
        <v>44257</v>
      </c>
      <c r="D223" s="3" t="s">
        <v>27</v>
      </c>
      <c r="E223" t="s">
        <v>122</v>
      </c>
      <c r="F223" t="s">
        <v>284</v>
      </c>
      <c r="G223">
        <v>1100</v>
      </c>
      <c r="H223">
        <v>2200</v>
      </c>
      <c r="I223">
        <v>2</v>
      </c>
      <c r="J223" s="7">
        <v>706.35</v>
      </c>
      <c r="K223" s="5">
        <v>1553970</v>
      </c>
      <c r="L223" s="4">
        <v>717.6</v>
      </c>
      <c r="M223" s="4">
        <v>24750</v>
      </c>
      <c r="N223" s="6">
        <v>422.91315000000003</v>
      </c>
      <c r="O223" s="6">
        <v>24327.08685</v>
      </c>
      <c r="P223" s="5">
        <v>1578720</v>
      </c>
      <c r="Q223" s="5" t="s">
        <v>93</v>
      </c>
      <c r="R223">
        <v>1</v>
      </c>
      <c r="S223">
        <v>0</v>
      </c>
      <c r="T223">
        <v>1</v>
      </c>
      <c r="U223">
        <v>0</v>
      </c>
      <c r="V223">
        <v>900</v>
      </c>
      <c r="W223">
        <v>300</v>
      </c>
      <c r="X223">
        <v>102500</v>
      </c>
      <c r="Y223">
        <v>92500</v>
      </c>
      <c r="Z223" s="7">
        <v>3000000</v>
      </c>
      <c r="AA223">
        <v>2</v>
      </c>
      <c r="AC223" t="s">
        <v>603</v>
      </c>
      <c r="AD223" t="s">
        <v>571</v>
      </c>
      <c r="AE223" s="12">
        <v>44256.434027777781</v>
      </c>
      <c r="AF223">
        <v>539.48030000000006</v>
      </c>
      <c r="AG223" s="12">
        <v>44257.392361111109</v>
      </c>
      <c r="AH223">
        <v>531.29369999999994</v>
      </c>
      <c r="AI223" s="13">
        <v>-1.52E-2</v>
      </c>
      <c r="AJ223">
        <v>-27954.21</v>
      </c>
      <c r="AK223" s="13">
        <v>-1.52E-2</v>
      </c>
      <c r="AL223">
        <v>3414.63</v>
      </c>
      <c r="AM223">
        <v>1842125.75</v>
      </c>
      <c r="AN223">
        <v>-817325.48</v>
      </c>
      <c r="AO223">
        <v>97</v>
      </c>
      <c r="AP223">
        <v>-288.19</v>
      </c>
      <c r="AQ223" s="13">
        <v>-3.3399999999999999E-2</v>
      </c>
      <c r="AR223" s="13">
        <v>4.3E-3</v>
      </c>
      <c r="AS223" t="s">
        <v>572</v>
      </c>
      <c r="AU223" s="2">
        <v>44256</v>
      </c>
      <c r="AV223" t="s">
        <v>122</v>
      </c>
      <c r="AW223" s="7">
        <v>706.35</v>
      </c>
      <c r="AX223" s="4">
        <v>717.6</v>
      </c>
      <c r="AZ223" s="2">
        <f t="shared" si="21"/>
        <v>44256</v>
      </c>
      <c r="BA223" t="s">
        <v>68</v>
      </c>
      <c r="BB223">
        <v>539.48030000000006</v>
      </c>
      <c r="BC223">
        <v>531.29369999999994</v>
      </c>
      <c r="BE223" t="str">
        <f t="shared" si="25"/>
        <v>CHOLAFIN44256</v>
      </c>
      <c r="BF223">
        <v>1</v>
      </c>
      <c r="BH223" t="str">
        <f t="shared" si="26"/>
        <v>BERGEPAINT44256</v>
      </c>
      <c r="BI223">
        <v>1</v>
      </c>
      <c r="BK223" t="str">
        <f t="shared" si="22"/>
        <v>BERGEPAINT44256</v>
      </c>
      <c r="BL223">
        <v>1</v>
      </c>
      <c r="BM223" t="str">
        <f t="shared" si="23"/>
        <v>ERROR</v>
      </c>
      <c r="BQ223" t="str">
        <f t="shared" si="27"/>
        <v>CHOLAFIN44256</v>
      </c>
      <c r="BR223">
        <v>1</v>
      </c>
      <c r="BS223" t="str">
        <f t="shared" si="24"/>
        <v>ERROR</v>
      </c>
    </row>
    <row r="224" spans="1:71" x14ac:dyDescent="0.45">
      <c r="A224">
        <v>3</v>
      </c>
      <c r="B224" s="2">
        <v>44256</v>
      </c>
      <c r="C224" s="2">
        <v>44257</v>
      </c>
      <c r="D224" s="3" t="s">
        <v>27</v>
      </c>
      <c r="E224" t="s">
        <v>160</v>
      </c>
      <c r="F224" t="s">
        <v>338</v>
      </c>
      <c r="G224">
        <v>250</v>
      </c>
      <c r="H224">
        <v>1500</v>
      </c>
      <c r="I224">
        <v>6</v>
      </c>
      <c r="J224" s="7">
        <v>1443.1166666700001</v>
      </c>
      <c r="K224" s="5">
        <v>2164675.0000050003</v>
      </c>
      <c r="L224" s="4">
        <v>1555.33333333</v>
      </c>
      <c r="M224" s="4">
        <v>168324.99998999981</v>
      </c>
      <c r="N224" s="6">
        <v>607.18612500000006</v>
      </c>
      <c r="O224" s="6">
        <v>167717.8138649998</v>
      </c>
      <c r="P224" s="5">
        <v>2332999.9999949997</v>
      </c>
      <c r="Q224" s="5" t="s">
        <v>93</v>
      </c>
      <c r="R224">
        <v>2</v>
      </c>
      <c r="S224">
        <v>1</v>
      </c>
      <c r="T224">
        <v>2</v>
      </c>
      <c r="U224">
        <v>0</v>
      </c>
      <c r="V224">
        <v>900</v>
      </c>
      <c r="W224">
        <v>300</v>
      </c>
      <c r="X224">
        <v>103000</v>
      </c>
      <c r="Y224">
        <v>92500</v>
      </c>
      <c r="Z224" s="7">
        <v>3000000</v>
      </c>
      <c r="AA224">
        <v>2</v>
      </c>
      <c r="AC224" t="s">
        <v>632</v>
      </c>
      <c r="AD224" t="s">
        <v>571</v>
      </c>
      <c r="AE224" s="12">
        <v>44256.434027777781</v>
      </c>
      <c r="AF224">
        <v>3342.9670000000001</v>
      </c>
      <c r="AG224" s="12">
        <v>44257.392361111109</v>
      </c>
      <c r="AH224">
        <v>3373.4670000000001</v>
      </c>
      <c r="AI224" s="13">
        <v>9.1000000000000004E-3</v>
      </c>
      <c r="AJ224">
        <v>16806.88</v>
      </c>
      <c r="AK224" s="13">
        <v>9.1000000000000004E-3</v>
      </c>
      <c r="AL224">
        <v>551.04520000000002</v>
      </c>
      <c r="AM224">
        <v>1842125.75</v>
      </c>
      <c r="AN224">
        <v>-800518.6</v>
      </c>
      <c r="AO224">
        <v>97</v>
      </c>
      <c r="AP224">
        <v>173.27</v>
      </c>
      <c r="AQ224" s="13">
        <v>-1.7299999999999999E-2</v>
      </c>
      <c r="AR224" s="13">
        <v>9.7999999999999997E-3</v>
      </c>
      <c r="AS224" t="s">
        <v>572</v>
      </c>
      <c r="AU224" s="2">
        <v>44256</v>
      </c>
      <c r="AV224" t="s">
        <v>160</v>
      </c>
      <c r="AW224" s="7">
        <v>1443.1166666700001</v>
      </c>
      <c r="AX224" s="4">
        <v>1555.33333333</v>
      </c>
      <c r="AZ224" s="2">
        <f t="shared" si="21"/>
        <v>44256</v>
      </c>
      <c r="BA224" t="s">
        <v>143</v>
      </c>
      <c r="BB224">
        <v>3342.9670000000001</v>
      </c>
      <c r="BC224">
        <v>3373.4670000000001</v>
      </c>
      <c r="BE224" t="str">
        <f t="shared" si="25"/>
        <v>HEROMOTOCO44256</v>
      </c>
      <c r="BF224">
        <v>1</v>
      </c>
      <c r="BH224" t="str">
        <f t="shared" si="26"/>
        <v>DEEPAKNTR44256</v>
      </c>
      <c r="BI224">
        <v>1</v>
      </c>
      <c r="BK224" t="str">
        <f t="shared" si="22"/>
        <v>DEEPAKNTR44256</v>
      </c>
      <c r="BL224">
        <v>1</v>
      </c>
      <c r="BM224" t="str">
        <f t="shared" si="23"/>
        <v>ERROR</v>
      </c>
      <c r="BQ224" t="str">
        <f t="shared" si="27"/>
        <v>HEROMOTOCO44256</v>
      </c>
      <c r="BR224">
        <v>1</v>
      </c>
      <c r="BS224" t="str">
        <f t="shared" si="24"/>
        <v>ERROR</v>
      </c>
    </row>
    <row r="225" spans="1:71" x14ac:dyDescent="0.45">
      <c r="A225">
        <v>4</v>
      </c>
      <c r="B225" s="2">
        <v>44256</v>
      </c>
      <c r="C225" s="2">
        <v>44257</v>
      </c>
      <c r="D225" s="3" t="s">
        <v>27</v>
      </c>
      <c r="E225" t="s">
        <v>161</v>
      </c>
      <c r="F225" t="s">
        <v>339</v>
      </c>
      <c r="G225">
        <v>1250</v>
      </c>
      <c r="H225">
        <v>3750</v>
      </c>
      <c r="I225">
        <v>3</v>
      </c>
      <c r="J225" s="7">
        <v>521.9</v>
      </c>
      <c r="K225" s="5">
        <v>1957125</v>
      </c>
      <c r="L225" s="4">
        <v>535.36666666999997</v>
      </c>
      <c r="M225" s="4">
        <v>50500.000012499979</v>
      </c>
      <c r="N225" s="6">
        <v>535.24125000168749</v>
      </c>
      <c r="O225" s="6">
        <v>49964.758762498292</v>
      </c>
      <c r="P225" s="5">
        <v>2007625.0000125</v>
      </c>
      <c r="Q225" s="5" t="s">
        <v>93</v>
      </c>
      <c r="R225">
        <v>2</v>
      </c>
      <c r="S225">
        <v>2</v>
      </c>
      <c r="T225">
        <v>2</v>
      </c>
      <c r="U225">
        <v>0</v>
      </c>
      <c r="V225">
        <v>900</v>
      </c>
      <c r="W225">
        <v>300</v>
      </c>
      <c r="X225">
        <v>103500</v>
      </c>
      <c r="Y225">
        <v>92500</v>
      </c>
      <c r="Z225" s="7">
        <v>3000000</v>
      </c>
      <c r="AA225">
        <v>2</v>
      </c>
      <c r="AC225" t="s">
        <v>633</v>
      </c>
      <c r="AD225" t="s">
        <v>571</v>
      </c>
      <c r="AE225" s="12">
        <v>44256.434027777781</v>
      </c>
      <c r="AF225">
        <v>225.32380000000001</v>
      </c>
      <c r="AG225" s="12">
        <v>44257.392361111109</v>
      </c>
      <c r="AH225">
        <v>229.1669</v>
      </c>
      <c r="AI225" s="13">
        <v>1.7100000000000001E-2</v>
      </c>
      <c r="AJ225">
        <v>31419.11</v>
      </c>
      <c r="AK225" s="13">
        <v>1.7100000000000001E-2</v>
      </c>
      <c r="AL225">
        <v>8175.4589999999998</v>
      </c>
      <c r="AM225">
        <v>1842125.75</v>
      </c>
      <c r="AN225">
        <v>-769099.5</v>
      </c>
      <c r="AO225">
        <v>97</v>
      </c>
      <c r="AP225">
        <v>323.91000000000003</v>
      </c>
      <c r="AQ225" s="13">
        <v>-7.4000000000000003E-3</v>
      </c>
      <c r="AR225" s="13">
        <v>4.1799999999999997E-2</v>
      </c>
      <c r="AS225" t="s">
        <v>572</v>
      </c>
      <c r="AU225" s="2">
        <v>44256</v>
      </c>
      <c r="AV225" t="s">
        <v>161</v>
      </c>
      <c r="AW225" s="7">
        <v>521.9</v>
      </c>
      <c r="AX225" s="4">
        <v>535.36666666999997</v>
      </c>
      <c r="AZ225" s="2">
        <f t="shared" si="21"/>
        <v>44256</v>
      </c>
      <c r="BA225" t="s">
        <v>75</v>
      </c>
      <c r="BB225">
        <v>225.32380000000001</v>
      </c>
      <c r="BC225">
        <v>229.1669</v>
      </c>
      <c r="BE225" t="str">
        <f t="shared" si="25"/>
        <v>MOTHERSUMI44256</v>
      </c>
      <c r="BF225">
        <v>1</v>
      </c>
      <c r="BH225" t="str">
        <f t="shared" si="26"/>
        <v>GUJGASLTD44256</v>
      </c>
      <c r="BI225">
        <v>1</v>
      </c>
      <c r="BK225" t="str">
        <f t="shared" si="22"/>
        <v>GUJGASLTD44256</v>
      </c>
      <c r="BL225">
        <v>1</v>
      </c>
      <c r="BM225" t="str">
        <f t="shared" si="23"/>
        <v>ERROR</v>
      </c>
      <c r="BQ225" t="str">
        <f t="shared" si="27"/>
        <v>MOTHERSUMI44256</v>
      </c>
      <c r="BR225">
        <v>1</v>
      </c>
      <c r="BS225">
        <f t="shared" si="24"/>
        <v>1</v>
      </c>
    </row>
    <row r="226" spans="1:71" x14ac:dyDescent="0.45">
      <c r="A226">
        <v>5</v>
      </c>
      <c r="B226" s="2">
        <v>44256</v>
      </c>
      <c r="C226" s="2">
        <v>44257</v>
      </c>
      <c r="D226" s="3" t="s">
        <v>27</v>
      </c>
      <c r="E226" t="s">
        <v>86</v>
      </c>
      <c r="F226" t="s">
        <v>267</v>
      </c>
      <c r="G226">
        <v>250</v>
      </c>
      <c r="H226">
        <v>1000</v>
      </c>
      <c r="I226">
        <v>4</v>
      </c>
      <c r="J226" s="7">
        <v>1690.05</v>
      </c>
      <c r="K226" s="5">
        <v>1690050</v>
      </c>
      <c r="L226" s="4">
        <v>1700</v>
      </c>
      <c r="M226" s="4">
        <v>9950.0000000000455</v>
      </c>
      <c r="N226" s="6">
        <v>457.65674999999999</v>
      </c>
      <c r="O226" s="6">
        <v>9492.3432500000454</v>
      </c>
      <c r="P226" s="5">
        <v>1700000</v>
      </c>
      <c r="Q226" s="5" t="s">
        <v>93</v>
      </c>
      <c r="R226">
        <v>1</v>
      </c>
      <c r="S226">
        <v>0</v>
      </c>
      <c r="T226">
        <v>1</v>
      </c>
      <c r="U226">
        <v>0</v>
      </c>
      <c r="V226">
        <v>900</v>
      </c>
      <c r="W226">
        <v>300</v>
      </c>
      <c r="X226">
        <v>102500</v>
      </c>
      <c r="Y226">
        <v>92500</v>
      </c>
      <c r="Z226" s="7">
        <v>3000000</v>
      </c>
      <c r="AA226">
        <v>2</v>
      </c>
      <c r="AC226" t="s">
        <v>658</v>
      </c>
      <c r="AD226" t="s">
        <v>571</v>
      </c>
      <c r="AE226" s="12">
        <v>44257.517361111109</v>
      </c>
      <c r="AF226">
        <v>519.06020000000001</v>
      </c>
      <c r="AG226" s="12">
        <v>44258.392361111109</v>
      </c>
      <c r="AH226">
        <v>516.1558</v>
      </c>
      <c r="AI226" s="13">
        <v>-5.5999999999999999E-3</v>
      </c>
      <c r="AJ226">
        <v>-10330.299999999999</v>
      </c>
      <c r="AK226" s="13">
        <v>-5.5999999999999999E-3</v>
      </c>
      <c r="AL226">
        <v>3556.7750000000001</v>
      </c>
      <c r="AM226">
        <v>1846180.13</v>
      </c>
      <c r="AN226">
        <v>-779429.79</v>
      </c>
      <c r="AO226">
        <v>73</v>
      </c>
      <c r="AP226">
        <v>-141.51</v>
      </c>
      <c r="AQ226" s="13">
        <v>-8.9999999999999993E-3</v>
      </c>
      <c r="AR226" s="13">
        <v>6.4999999999999997E-3</v>
      </c>
      <c r="AS226" t="s">
        <v>572</v>
      </c>
      <c r="AU226" s="2">
        <v>44256</v>
      </c>
      <c r="AV226" t="s">
        <v>86</v>
      </c>
      <c r="AW226" s="7">
        <v>1690.05</v>
      </c>
      <c r="AX226" s="4">
        <v>1700</v>
      </c>
      <c r="AZ226" s="2">
        <f t="shared" si="21"/>
        <v>44257</v>
      </c>
      <c r="BA226" t="s">
        <v>89</v>
      </c>
      <c r="BB226">
        <v>519.06020000000001</v>
      </c>
      <c r="BC226">
        <v>516.1558</v>
      </c>
      <c r="BE226" t="str">
        <f t="shared" si="25"/>
        <v>IGL44257</v>
      </c>
      <c r="BF226">
        <v>1</v>
      </c>
      <c r="BH226" t="str">
        <f t="shared" si="26"/>
        <v>INDIGO44256</v>
      </c>
      <c r="BI226">
        <v>1</v>
      </c>
      <c r="BK226" t="str">
        <f t="shared" si="22"/>
        <v>INDIGO44256</v>
      </c>
      <c r="BL226">
        <v>1</v>
      </c>
      <c r="BM226" t="str">
        <f t="shared" si="23"/>
        <v>ERROR</v>
      </c>
      <c r="BQ226" t="str">
        <f t="shared" si="27"/>
        <v>IGL44257</v>
      </c>
      <c r="BR226">
        <v>1</v>
      </c>
      <c r="BS226">
        <f t="shared" si="24"/>
        <v>1</v>
      </c>
    </row>
    <row r="227" spans="1:71" x14ac:dyDescent="0.45">
      <c r="A227">
        <v>6</v>
      </c>
      <c r="B227" s="2">
        <v>44256</v>
      </c>
      <c r="C227" s="2">
        <v>44257</v>
      </c>
      <c r="D227" s="3" t="s">
        <v>27</v>
      </c>
      <c r="E227" t="s">
        <v>75</v>
      </c>
      <c r="F227" t="s">
        <v>252</v>
      </c>
      <c r="G227">
        <v>3500</v>
      </c>
      <c r="H227">
        <v>7000</v>
      </c>
      <c r="I227">
        <v>2</v>
      </c>
      <c r="J227" s="7">
        <v>228.25</v>
      </c>
      <c r="K227" s="5">
        <v>1597750</v>
      </c>
      <c r="L227" s="4">
        <v>229.3</v>
      </c>
      <c r="M227" s="4">
        <v>7350.00000000008</v>
      </c>
      <c r="N227" s="6">
        <v>432.38475</v>
      </c>
      <c r="O227" s="6">
        <v>6917.6152500000799</v>
      </c>
      <c r="P227" s="5">
        <v>1605100</v>
      </c>
      <c r="Q227" s="5" t="s">
        <v>93</v>
      </c>
      <c r="R227">
        <v>1</v>
      </c>
      <c r="S227">
        <v>0</v>
      </c>
      <c r="T227">
        <v>1</v>
      </c>
      <c r="U227">
        <v>0</v>
      </c>
      <c r="V227">
        <v>900</v>
      </c>
      <c r="W227">
        <v>300</v>
      </c>
      <c r="X227">
        <v>102500</v>
      </c>
      <c r="Y227">
        <v>92500</v>
      </c>
      <c r="Z227" s="7">
        <v>3000000</v>
      </c>
      <c r="AA227">
        <v>2</v>
      </c>
      <c r="AC227" t="s">
        <v>676</v>
      </c>
      <c r="AD227" t="s">
        <v>571</v>
      </c>
      <c r="AE227" s="12">
        <v>44257.517361111109</v>
      </c>
      <c r="AF227">
        <v>3787.4160000000002</v>
      </c>
      <c r="AG227" s="12">
        <v>44258.392361111109</v>
      </c>
      <c r="AH227">
        <v>3886.8049999999998</v>
      </c>
      <c r="AI227" s="13">
        <v>2.6200000000000001E-2</v>
      </c>
      <c r="AJ227">
        <v>48447.28</v>
      </c>
      <c r="AK227" s="13">
        <v>2.6200000000000001E-2</v>
      </c>
      <c r="AL227">
        <v>487.45119999999997</v>
      </c>
      <c r="AM227">
        <v>1846180.13</v>
      </c>
      <c r="AN227">
        <v>-730982.51</v>
      </c>
      <c r="AO227">
        <v>73</v>
      </c>
      <c r="AP227">
        <v>663.66</v>
      </c>
      <c r="AQ227" s="13">
        <v>-4.5999999999999999E-3</v>
      </c>
      <c r="AR227" s="13">
        <v>2.93E-2</v>
      </c>
      <c r="AS227" t="s">
        <v>572</v>
      </c>
      <c r="AU227" s="2">
        <v>44256</v>
      </c>
      <c r="AV227" t="s">
        <v>75</v>
      </c>
      <c r="AW227" s="7">
        <v>228.25</v>
      </c>
      <c r="AX227" s="4">
        <v>229.3</v>
      </c>
      <c r="AZ227" s="2">
        <f t="shared" si="21"/>
        <v>44257</v>
      </c>
      <c r="BA227" t="s">
        <v>169</v>
      </c>
      <c r="BB227">
        <v>3787.4160000000002</v>
      </c>
      <c r="BC227">
        <v>3886.8049999999998</v>
      </c>
      <c r="BE227" t="str">
        <f t="shared" si="25"/>
        <v>LTI44257</v>
      </c>
      <c r="BF227">
        <v>1</v>
      </c>
      <c r="BH227" t="str">
        <f t="shared" si="26"/>
        <v>MOTHERSUMI44256</v>
      </c>
      <c r="BI227">
        <v>1</v>
      </c>
      <c r="BK227" t="str">
        <f t="shared" si="22"/>
        <v>MOTHERSUMI44256</v>
      </c>
      <c r="BL227">
        <v>1</v>
      </c>
      <c r="BM227">
        <f t="shared" si="23"/>
        <v>1</v>
      </c>
      <c r="BQ227" t="str">
        <f t="shared" si="27"/>
        <v>LTI44257</v>
      </c>
      <c r="BR227">
        <v>1</v>
      </c>
      <c r="BS227">
        <f t="shared" si="24"/>
        <v>1</v>
      </c>
    </row>
    <row r="228" spans="1:71" x14ac:dyDescent="0.45">
      <c r="A228">
        <v>7</v>
      </c>
      <c r="B228" s="2">
        <v>44256</v>
      </c>
      <c r="C228" s="2">
        <v>44257</v>
      </c>
      <c r="D228" s="3" t="s">
        <v>27</v>
      </c>
      <c r="E228" t="s">
        <v>139</v>
      </c>
      <c r="F228" t="s">
        <v>305</v>
      </c>
      <c r="G228">
        <v>700</v>
      </c>
      <c r="H228">
        <v>2800</v>
      </c>
      <c r="I228">
        <v>4</v>
      </c>
      <c r="J228" s="7">
        <v>839.4</v>
      </c>
      <c r="K228" s="5">
        <v>2350320</v>
      </c>
      <c r="L228" s="4">
        <v>837.75</v>
      </c>
      <c r="M228" s="4">
        <v>-4619.9999999999363</v>
      </c>
      <c r="N228" s="6">
        <v>633.96270000000004</v>
      </c>
      <c r="O228" s="6">
        <v>-5253.9626999999364</v>
      </c>
      <c r="P228" s="5">
        <v>2345700</v>
      </c>
      <c r="Q228" s="5" t="s">
        <v>93</v>
      </c>
      <c r="R228">
        <v>1</v>
      </c>
      <c r="S228">
        <v>0</v>
      </c>
      <c r="T228">
        <v>1</v>
      </c>
      <c r="U228">
        <v>0</v>
      </c>
      <c r="V228">
        <v>900</v>
      </c>
      <c r="W228">
        <v>300</v>
      </c>
      <c r="X228">
        <v>102500</v>
      </c>
      <c r="Y228">
        <v>92500</v>
      </c>
      <c r="Z228" s="7">
        <v>3000000</v>
      </c>
      <c r="AA228">
        <v>2</v>
      </c>
      <c r="AC228" t="s">
        <v>625</v>
      </c>
      <c r="AD228" t="s">
        <v>571</v>
      </c>
      <c r="AE228" s="12">
        <v>44257.517361111109</v>
      </c>
      <c r="AF228">
        <v>1726.309</v>
      </c>
      <c r="AG228" s="12">
        <v>44258.392361111109</v>
      </c>
      <c r="AH228">
        <v>1731.4390000000001</v>
      </c>
      <c r="AI228" s="13">
        <v>3.0000000000000001E-3</v>
      </c>
      <c r="AJ228">
        <v>5486.22</v>
      </c>
      <c r="AK228" s="13">
        <v>3.0000000000000001E-3</v>
      </c>
      <c r="AL228">
        <v>1069.4380000000001</v>
      </c>
      <c r="AM228">
        <v>1846180.13</v>
      </c>
      <c r="AN228">
        <v>-725496.29</v>
      </c>
      <c r="AO228">
        <v>73</v>
      </c>
      <c r="AP228">
        <v>75.150000000000006</v>
      </c>
      <c r="AQ228" s="13">
        <v>-5.0000000000000001E-3</v>
      </c>
      <c r="AR228" s="13">
        <v>2.06E-2</v>
      </c>
      <c r="AS228" t="s">
        <v>572</v>
      </c>
      <c r="AU228" s="2">
        <v>44256</v>
      </c>
      <c r="AV228" t="s">
        <v>139</v>
      </c>
      <c r="AW228" s="7">
        <v>839.4</v>
      </c>
      <c r="AX228" s="4">
        <v>837.75</v>
      </c>
      <c r="AZ228" s="2">
        <f t="shared" si="21"/>
        <v>44257</v>
      </c>
      <c r="BA228" t="s">
        <v>109</v>
      </c>
      <c r="BB228">
        <v>1726.309</v>
      </c>
      <c r="BC228">
        <v>1731.4390000000001</v>
      </c>
      <c r="BE228" t="str">
        <f t="shared" si="25"/>
        <v>MINDTREE44257</v>
      </c>
      <c r="BF228">
        <v>1</v>
      </c>
      <c r="BH228" t="str">
        <f t="shared" si="26"/>
        <v>M_M44256</v>
      </c>
      <c r="BI228">
        <v>1</v>
      </c>
      <c r="BK228" t="str">
        <f t="shared" si="22"/>
        <v>M_M44256</v>
      </c>
      <c r="BL228">
        <v>1</v>
      </c>
      <c r="BM228" t="str">
        <f t="shared" si="23"/>
        <v>ERROR</v>
      </c>
      <c r="BQ228" t="str">
        <f t="shared" si="27"/>
        <v>MINDTREE44257</v>
      </c>
      <c r="BR228">
        <v>1</v>
      </c>
      <c r="BS228">
        <f t="shared" si="24"/>
        <v>1</v>
      </c>
    </row>
    <row r="229" spans="1:71" x14ac:dyDescent="0.45">
      <c r="A229">
        <v>8</v>
      </c>
      <c r="B229" s="2">
        <v>44256</v>
      </c>
      <c r="C229" s="2">
        <v>44257</v>
      </c>
      <c r="D229" s="3" t="s">
        <v>27</v>
      </c>
      <c r="E229" t="s">
        <v>101</v>
      </c>
      <c r="F229" t="s">
        <v>279</v>
      </c>
      <c r="G229">
        <v>1300</v>
      </c>
      <c r="H229">
        <v>2600</v>
      </c>
      <c r="I229">
        <v>2</v>
      </c>
      <c r="J229" s="7">
        <v>588.29999999999995</v>
      </c>
      <c r="K229" s="5">
        <v>1529579.9999999998</v>
      </c>
      <c r="L229" s="4">
        <v>601.15</v>
      </c>
      <c r="M229" s="4">
        <v>33410.000000000058</v>
      </c>
      <c r="N229" s="6">
        <v>417.49695000000003</v>
      </c>
      <c r="O229" s="6">
        <v>32992.503050000058</v>
      </c>
      <c r="P229" s="5">
        <v>1562990</v>
      </c>
      <c r="Q229" s="5" t="s">
        <v>93</v>
      </c>
      <c r="R229">
        <v>1</v>
      </c>
      <c r="S229">
        <v>0</v>
      </c>
      <c r="T229">
        <v>1</v>
      </c>
      <c r="U229">
        <v>0</v>
      </c>
      <c r="V229">
        <v>900</v>
      </c>
      <c r="W229">
        <v>300</v>
      </c>
      <c r="X229">
        <v>102500</v>
      </c>
      <c r="Y229">
        <v>92500</v>
      </c>
      <c r="Z229" s="7">
        <v>3000000</v>
      </c>
      <c r="AA229">
        <v>2</v>
      </c>
      <c r="AC229" t="s">
        <v>665</v>
      </c>
      <c r="AD229" t="s">
        <v>571</v>
      </c>
      <c r="AE229" s="12">
        <v>44257.517361111109</v>
      </c>
      <c r="AF229">
        <v>29210.04</v>
      </c>
      <c r="AG229" s="12">
        <v>44258.392361111109</v>
      </c>
      <c r="AH229">
        <v>29497.99</v>
      </c>
      <c r="AI229" s="13">
        <v>9.9000000000000008E-3</v>
      </c>
      <c r="AJ229">
        <v>18199.48</v>
      </c>
      <c r="AK229" s="13">
        <v>9.9000000000000008E-3</v>
      </c>
      <c r="AL229">
        <v>63.203600000000002</v>
      </c>
      <c r="AM229">
        <v>1846180</v>
      </c>
      <c r="AN229">
        <v>-707296.82</v>
      </c>
      <c r="AO229">
        <v>73</v>
      </c>
      <c r="AP229">
        <v>249.31</v>
      </c>
      <c r="AQ229" s="13">
        <v>-6.3E-3</v>
      </c>
      <c r="AR229" s="13">
        <v>1.6799999999999999E-2</v>
      </c>
      <c r="AS229" t="s">
        <v>572</v>
      </c>
      <c r="AU229" s="2">
        <v>44256</v>
      </c>
      <c r="AV229" t="s">
        <v>101</v>
      </c>
      <c r="AW229" s="7">
        <v>588.29999999999995</v>
      </c>
      <c r="AX229" s="4">
        <v>601.15</v>
      </c>
      <c r="AZ229" s="2">
        <f t="shared" si="21"/>
        <v>44257</v>
      </c>
      <c r="BA229" t="s">
        <v>33</v>
      </c>
      <c r="BB229">
        <v>29210.04</v>
      </c>
      <c r="BC229">
        <v>29497.99</v>
      </c>
      <c r="BE229" t="str">
        <f t="shared" si="25"/>
        <v>PAGEIND44257</v>
      </c>
      <c r="BF229">
        <v>1</v>
      </c>
      <c r="BH229" t="str">
        <f t="shared" si="26"/>
        <v>UPL44256</v>
      </c>
      <c r="BI229">
        <v>1</v>
      </c>
      <c r="BK229" t="str">
        <f t="shared" si="22"/>
        <v>UPL44256</v>
      </c>
      <c r="BL229">
        <v>1</v>
      </c>
      <c r="BM229" t="str">
        <f t="shared" si="23"/>
        <v>ERROR</v>
      </c>
      <c r="BQ229" t="str">
        <f t="shared" si="27"/>
        <v>PAGEIND44257</v>
      </c>
      <c r="BR229">
        <v>1</v>
      </c>
      <c r="BS229">
        <f t="shared" si="24"/>
        <v>1</v>
      </c>
    </row>
    <row r="230" spans="1:71" x14ac:dyDescent="0.45">
      <c r="A230">
        <v>9</v>
      </c>
      <c r="B230" s="2">
        <v>44256</v>
      </c>
      <c r="C230" s="2">
        <v>44257</v>
      </c>
      <c r="D230" s="3" t="s">
        <v>27</v>
      </c>
      <c r="E230" t="s">
        <v>41</v>
      </c>
      <c r="F230" t="s">
        <v>249</v>
      </c>
      <c r="G230">
        <v>3000</v>
      </c>
      <c r="H230">
        <v>9000</v>
      </c>
      <c r="I230">
        <v>3</v>
      </c>
      <c r="J230" s="7">
        <v>215.15</v>
      </c>
      <c r="K230" s="5">
        <v>1936350</v>
      </c>
      <c r="L230" s="4">
        <v>216.55</v>
      </c>
      <c r="M230" s="4">
        <v>12600.000000000051</v>
      </c>
      <c r="N230" s="6">
        <v>524.51549999999997</v>
      </c>
      <c r="O230" s="6">
        <v>12075.484500000051</v>
      </c>
      <c r="P230" s="5">
        <v>1948950</v>
      </c>
      <c r="Q230" s="5" t="s">
        <v>93</v>
      </c>
      <c r="R230">
        <v>1</v>
      </c>
      <c r="S230">
        <v>0</v>
      </c>
      <c r="T230">
        <v>1</v>
      </c>
      <c r="U230">
        <v>0</v>
      </c>
      <c r="V230">
        <v>900</v>
      </c>
      <c r="W230">
        <v>300</v>
      </c>
      <c r="X230">
        <v>102500</v>
      </c>
      <c r="Y230">
        <v>92500</v>
      </c>
      <c r="Z230" s="7">
        <v>3000000</v>
      </c>
      <c r="AA230">
        <v>2</v>
      </c>
      <c r="AC230" t="s">
        <v>632</v>
      </c>
      <c r="AD230" t="s">
        <v>571</v>
      </c>
      <c r="AE230" s="12">
        <v>44257.520833333336</v>
      </c>
      <c r="AF230">
        <v>3449.3130000000001</v>
      </c>
      <c r="AG230" s="12">
        <v>44258.392361111109</v>
      </c>
      <c r="AH230">
        <v>3417.34</v>
      </c>
      <c r="AI230" s="13">
        <v>-9.2999999999999992E-3</v>
      </c>
      <c r="AJ230">
        <v>-17085.29</v>
      </c>
      <c r="AK230" s="13">
        <v>-9.2999999999999992E-3</v>
      </c>
      <c r="AL230">
        <v>534.36630000000002</v>
      </c>
      <c r="AM230">
        <v>1843196.38</v>
      </c>
      <c r="AN230">
        <v>-724382.11</v>
      </c>
      <c r="AO230">
        <v>72</v>
      </c>
      <c r="AP230">
        <v>-237.3</v>
      </c>
      <c r="AQ230" s="13">
        <v>-9.7999999999999997E-3</v>
      </c>
      <c r="AR230" s="13">
        <v>1.3899999999999999E-2</v>
      </c>
      <c r="AS230" t="s">
        <v>572</v>
      </c>
      <c r="AU230" s="2">
        <v>44256</v>
      </c>
      <c r="AV230" t="s">
        <v>41</v>
      </c>
      <c r="AW230" s="7">
        <v>215.15</v>
      </c>
      <c r="AX230" s="4">
        <v>216.55</v>
      </c>
      <c r="AZ230" s="2">
        <f t="shared" si="21"/>
        <v>44257</v>
      </c>
      <c r="BA230" t="s">
        <v>143</v>
      </c>
      <c r="BB230">
        <v>3449.3130000000001</v>
      </c>
      <c r="BC230">
        <v>3417.34</v>
      </c>
      <c r="BE230" t="str">
        <f t="shared" si="25"/>
        <v>HEROMOTOCO44257</v>
      </c>
      <c r="BF230">
        <v>1</v>
      </c>
      <c r="BH230" t="str">
        <f t="shared" si="26"/>
        <v>ZEEL44256</v>
      </c>
      <c r="BI230">
        <v>1</v>
      </c>
      <c r="BK230" t="str">
        <f t="shared" si="22"/>
        <v>ZEEL44256</v>
      </c>
      <c r="BL230">
        <v>1</v>
      </c>
      <c r="BM230" t="str">
        <f t="shared" si="23"/>
        <v>ERROR</v>
      </c>
      <c r="BQ230" t="str">
        <f t="shared" si="27"/>
        <v>HEROMOTOCO44257</v>
      </c>
      <c r="BR230">
        <v>1</v>
      </c>
      <c r="BS230">
        <f t="shared" si="24"/>
        <v>1</v>
      </c>
    </row>
    <row r="231" spans="1:71" x14ac:dyDescent="0.45">
      <c r="A231">
        <v>1</v>
      </c>
      <c r="B231" s="2">
        <v>44257</v>
      </c>
      <c r="C231" s="2">
        <v>44258</v>
      </c>
      <c r="D231" s="3" t="s">
        <v>27</v>
      </c>
      <c r="E231" t="s">
        <v>47</v>
      </c>
      <c r="F231" t="s">
        <v>319</v>
      </c>
      <c r="G231">
        <v>21000</v>
      </c>
      <c r="H231">
        <v>42000</v>
      </c>
      <c r="I231">
        <v>2</v>
      </c>
      <c r="J231" s="7">
        <v>51.15</v>
      </c>
      <c r="K231" s="5">
        <v>2148300</v>
      </c>
      <c r="L231" s="4">
        <v>51.95</v>
      </c>
      <c r="M231" s="4">
        <v>33600.000000000182</v>
      </c>
      <c r="N231" s="6">
        <v>584.577</v>
      </c>
      <c r="O231" s="6">
        <v>33015.423000000184</v>
      </c>
      <c r="P231" s="5">
        <v>2181900</v>
      </c>
      <c r="Q231" s="5" t="s">
        <v>93</v>
      </c>
      <c r="R231">
        <v>1</v>
      </c>
      <c r="S231">
        <v>0</v>
      </c>
      <c r="T231">
        <v>1</v>
      </c>
      <c r="U231">
        <v>0</v>
      </c>
      <c r="V231">
        <v>900</v>
      </c>
      <c r="W231">
        <v>300</v>
      </c>
      <c r="X231">
        <v>122500</v>
      </c>
      <c r="Y231">
        <v>92500</v>
      </c>
      <c r="Z231" s="7">
        <v>3000000</v>
      </c>
      <c r="AA231">
        <v>2</v>
      </c>
      <c r="AC231" t="s">
        <v>666</v>
      </c>
      <c r="AD231" t="s">
        <v>571</v>
      </c>
      <c r="AE231" s="12">
        <v>44257.520833333336</v>
      </c>
      <c r="AF231">
        <v>894.59699999999998</v>
      </c>
      <c r="AG231" s="12">
        <v>44258.392361111109</v>
      </c>
      <c r="AH231">
        <v>913.25750000000005</v>
      </c>
      <c r="AI231" s="13">
        <v>2.0899999999999998E-2</v>
      </c>
      <c r="AJ231">
        <v>38447.440000000002</v>
      </c>
      <c r="AK231" s="13">
        <v>2.0899999999999998E-2</v>
      </c>
      <c r="AL231">
        <v>2060.3649999999998</v>
      </c>
      <c r="AM231">
        <v>1843196.25</v>
      </c>
      <c r="AN231">
        <v>-685934.67</v>
      </c>
      <c r="AO231">
        <v>72</v>
      </c>
      <c r="AP231">
        <v>533.99</v>
      </c>
      <c r="AQ231" s="13">
        <v>-7.4000000000000003E-3</v>
      </c>
      <c r="AR231" s="13">
        <v>3.5099999999999999E-2</v>
      </c>
      <c r="AS231" t="s">
        <v>572</v>
      </c>
      <c r="AU231" s="2">
        <v>44257</v>
      </c>
      <c r="AV231" t="s">
        <v>47</v>
      </c>
      <c r="AW231" s="7">
        <v>51.15</v>
      </c>
      <c r="AX231" s="4">
        <v>51.95</v>
      </c>
      <c r="AZ231" s="2">
        <f t="shared" si="21"/>
        <v>44257</v>
      </c>
      <c r="BA231" t="s">
        <v>163</v>
      </c>
      <c r="BB231">
        <v>894.59699999999998</v>
      </c>
      <c r="BC231">
        <v>913.25750000000005</v>
      </c>
      <c r="BE231" t="str">
        <f t="shared" si="25"/>
        <v>TRENT44257</v>
      </c>
      <c r="BF231">
        <v>1</v>
      </c>
      <c r="BH231" t="str">
        <f t="shared" si="26"/>
        <v>BHEL44257</v>
      </c>
      <c r="BI231">
        <v>1</v>
      </c>
      <c r="BK231" t="str">
        <f t="shared" si="22"/>
        <v>BHEL44257</v>
      </c>
      <c r="BL231">
        <v>1</v>
      </c>
      <c r="BM231">
        <f t="shared" si="23"/>
        <v>1</v>
      </c>
      <c r="BQ231" t="str">
        <f t="shared" si="27"/>
        <v>TRENT44257</v>
      </c>
      <c r="BR231">
        <v>1</v>
      </c>
      <c r="BS231">
        <f t="shared" si="24"/>
        <v>1</v>
      </c>
    </row>
    <row r="232" spans="1:71" x14ac:dyDescent="0.45">
      <c r="A232">
        <v>2</v>
      </c>
      <c r="B232" s="2">
        <v>44257</v>
      </c>
      <c r="C232" s="2">
        <v>44258</v>
      </c>
      <c r="D232" s="3" t="s">
        <v>27</v>
      </c>
      <c r="E232" t="s">
        <v>143</v>
      </c>
      <c r="F232" t="s">
        <v>309</v>
      </c>
      <c r="G232">
        <v>300</v>
      </c>
      <c r="H232">
        <v>600</v>
      </c>
      <c r="I232">
        <v>2</v>
      </c>
      <c r="J232" s="7">
        <v>3447.6</v>
      </c>
      <c r="K232" s="5">
        <v>2068560</v>
      </c>
      <c r="L232" s="4">
        <v>3419.05</v>
      </c>
      <c r="M232" s="4">
        <v>-17129.999999999836</v>
      </c>
      <c r="N232" s="6">
        <v>556.19865000000004</v>
      </c>
      <c r="O232" s="6">
        <v>-17686.198649999835</v>
      </c>
      <c r="P232" s="5">
        <v>2051430</v>
      </c>
      <c r="Q232" s="5" t="s">
        <v>93</v>
      </c>
      <c r="R232">
        <v>2</v>
      </c>
      <c r="S232">
        <v>1</v>
      </c>
      <c r="T232">
        <v>1</v>
      </c>
      <c r="U232">
        <v>0</v>
      </c>
      <c r="V232">
        <v>900</v>
      </c>
      <c r="W232">
        <v>300</v>
      </c>
      <c r="X232">
        <v>123000</v>
      </c>
      <c r="Y232">
        <v>92500</v>
      </c>
      <c r="Z232" s="7">
        <v>3000000</v>
      </c>
      <c r="AA232">
        <v>2</v>
      </c>
      <c r="AC232" t="s">
        <v>610</v>
      </c>
      <c r="AD232" t="s">
        <v>571</v>
      </c>
      <c r="AE232" s="12">
        <v>44257.517361111109</v>
      </c>
      <c r="AF232">
        <v>51.19547</v>
      </c>
      <c r="AG232" s="12">
        <v>44258.395833333336</v>
      </c>
      <c r="AH232">
        <v>51.548400000000001</v>
      </c>
      <c r="AI232" s="13">
        <v>6.8999999999999999E-3</v>
      </c>
      <c r="AJ232">
        <v>12727.15</v>
      </c>
      <c r="AK232" s="13">
        <v>6.8999999999999999E-3</v>
      </c>
      <c r="AL232">
        <v>36061.39</v>
      </c>
      <c r="AM232">
        <v>1846180</v>
      </c>
      <c r="AN232">
        <v>-673207.52</v>
      </c>
      <c r="AO232">
        <v>74</v>
      </c>
      <c r="AP232">
        <v>171.99</v>
      </c>
      <c r="AQ232" s="13">
        <v>-6.7000000000000002E-3</v>
      </c>
      <c r="AR232" s="13">
        <v>3.04E-2</v>
      </c>
      <c r="AS232" t="s">
        <v>572</v>
      </c>
      <c r="AU232" s="2">
        <v>44257</v>
      </c>
      <c r="AV232" t="s">
        <v>143</v>
      </c>
      <c r="AW232" s="7">
        <v>3447.6</v>
      </c>
      <c r="AX232" s="4">
        <v>3419.05</v>
      </c>
      <c r="AZ232" s="2">
        <f t="shared" si="21"/>
        <v>44257</v>
      </c>
      <c r="BA232" t="s">
        <v>47</v>
      </c>
      <c r="BB232">
        <v>51.19547</v>
      </c>
      <c r="BC232">
        <v>51.548400000000001</v>
      </c>
      <c r="BE232" t="str">
        <f t="shared" si="25"/>
        <v>BHEL44257</v>
      </c>
      <c r="BF232">
        <v>1</v>
      </c>
      <c r="BH232" t="str">
        <f t="shared" si="26"/>
        <v>HEROMOTOCO44257</v>
      </c>
      <c r="BI232">
        <v>1</v>
      </c>
      <c r="BK232" t="str">
        <f t="shared" si="22"/>
        <v>HEROMOTOCO44257</v>
      </c>
      <c r="BL232">
        <v>1</v>
      </c>
      <c r="BM232">
        <f t="shared" si="23"/>
        <v>1</v>
      </c>
      <c r="BQ232" t="str">
        <f t="shared" si="27"/>
        <v>BHEL44257</v>
      </c>
      <c r="BR232">
        <v>1</v>
      </c>
      <c r="BS232">
        <f t="shared" si="24"/>
        <v>1</v>
      </c>
    </row>
    <row r="233" spans="1:71" x14ac:dyDescent="0.45">
      <c r="A233">
        <v>3</v>
      </c>
      <c r="B233" s="2">
        <v>44257</v>
      </c>
      <c r="C233" s="2">
        <v>44258</v>
      </c>
      <c r="D233" s="3" t="s">
        <v>27</v>
      </c>
      <c r="E233" t="s">
        <v>89</v>
      </c>
      <c r="F233" t="s">
        <v>241</v>
      </c>
      <c r="G233">
        <v>1375</v>
      </c>
      <c r="H233">
        <v>4125</v>
      </c>
      <c r="I233">
        <v>3</v>
      </c>
      <c r="J233" s="7">
        <v>518.79999999999995</v>
      </c>
      <c r="K233" s="5">
        <v>2140050</v>
      </c>
      <c r="L233" s="4">
        <v>516.4</v>
      </c>
      <c r="M233" s="4">
        <v>-9899.9999999999054</v>
      </c>
      <c r="N233" s="6">
        <v>576.47699999999998</v>
      </c>
      <c r="O233" s="6">
        <v>-10476.476999999906</v>
      </c>
      <c r="P233" s="5">
        <v>2130150</v>
      </c>
      <c r="Q233" s="5" t="s">
        <v>93</v>
      </c>
      <c r="R233">
        <v>1</v>
      </c>
      <c r="S233">
        <v>0</v>
      </c>
      <c r="T233">
        <v>1</v>
      </c>
      <c r="U233">
        <v>0</v>
      </c>
      <c r="V233">
        <v>900</v>
      </c>
      <c r="W233">
        <v>300</v>
      </c>
      <c r="X233">
        <v>122500</v>
      </c>
      <c r="Y233">
        <v>92500</v>
      </c>
      <c r="Z233" s="7">
        <v>3000000</v>
      </c>
      <c r="AA233">
        <v>2</v>
      </c>
      <c r="AC233" t="s">
        <v>667</v>
      </c>
      <c r="AD233" t="s">
        <v>571</v>
      </c>
      <c r="AE233" s="12">
        <v>44257.524305555555</v>
      </c>
      <c r="AF233">
        <v>2287.143</v>
      </c>
      <c r="AG233" s="12">
        <v>44258.395833333336</v>
      </c>
      <c r="AH233">
        <v>2304.4430000000002</v>
      </c>
      <c r="AI233" s="13">
        <v>7.6E-3</v>
      </c>
      <c r="AJ233">
        <v>13950.88</v>
      </c>
      <c r="AK233" s="13">
        <v>7.6E-3</v>
      </c>
      <c r="AL233">
        <v>806.40899999999999</v>
      </c>
      <c r="AM233">
        <v>1844372.5</v>
      </c>
      <c r="AN233">
        <v>-659256.65</v>
      </c>
      <c r="AO233">
        <v>72</v>
      </c>
      <c r="AP233">
        <v>193.76</v>
      </c>
      <c r="AQ233" s="13">
        <v>-2.7000000000000001E-3</v>
      </c>
      <c r="AR233" s="13">
        <v>2.0299999999999999E-2</v>
      </c>
      <c r="AS233" t="s">
        <v>572</v>
      </c>
      <c r="AU233" s="2">
        <v>44257</v>
      </c>
      <c r="AV233" t="s">
        <v>89</v>
      </c>
      <c r="AW233" s="7">
        <v>518.79999999999995</v>
      </c>
      <c r="AX233" s="4">
        <v>516.4</v>
      </c>
      <c r="AZ233" s="2">
        <f t="shared" si="21"/>
        <v>44257</v>
      </c>
      <c r="BA233" t="s">
        <v>162</v>
      </c>
      <c r="BB233">
        <v>2287.143</v>
      </c>
      <c r="BC233">
        <v>2304.4430000000002</v>
      </c>
      <c r="BE233" t="str">
        <f t="shared" si="25"/>
        <v>PIIND44257</v>
      </c>
      <c r="BF233">
        <v>1</v>
      </c>
      <c r="BH233" t="str">
        <f t="shared" si="26"/>
        <v>IGL44257</v>
      </c>
      <c r="BI233">
        <v>1</v>
      </c>
      <c r="BK233" t="str">
        <f t="shared" si="22"/>
        <v>IGL44257</v>
      </c>
      <c r="BL233">
        <v>1</v>
      </c>
      <c r="BM233">
        <f t="shared" si="23"/>
        <v>1</v>
      </c>
      <c r="BQ233" t="str">
        <f t="shared" si="27"/>
        <v>PIIND44257</v>
      </c>
      <c r="BR233">
        <v>1</v>
      </c>
      <c r="BS233">
        <f t="shared" si="24"/>
        <v>1</v>
      </c>
    </row>
    <row r="234" spans="1:71" x14ac:dyDescent="0.45">
      <c r="A234">
        <v>4</v>
      </c>
      <c r="B234" s="2">
        <v>44257</v>
      </c>
      <c r="C234" s="2">
        <v>44258</v>
      </c>
      <c r="D234" s="3" t="s">
        <v>27</v>
      </c>
      <c r="E234" t="s">
        <v>169</v>
      </c>
      <c r="F234" t="s">
        <v>340</v>
      </c>
      <c r="G234">
        <v>150</v>
      </c>
      <c r="H234">
        <v>450</v>
      </c>
      <c r="I234">
        <v>3</v>
      </c>
      <c r="J234" s="7">
        <v>3785.5</v>
      </c>
      <c r="K234" s="5">
        <v>1703475</v>
      </c>
      <c r="L234" s="4">
        <v>3888.75</v>
      </c>
      <c r="M234" s="4">
        <v>46462.5</v>
      </c>
      <c r="N234" s="6">
        <v>466.21068750000001</v>
      </c>
      <c r="O234" s="6">
        <v>45996.289312499997</v>
      </c>
      <c r="P234" s="5">
        <v>1749937.5</v>
      </c>
      <c r="Q234" s="5" t="s">
        <v>93</v>
      </c>
      <c r="R234">
        <v>1</v>
      </c>
      <c r="S234">
        <v>0</v>
      </c>
      <c r="T234">
        <v>1</v>
      </c>
      <c r="U234">
        <v>0</v>
      </c>
      <c r="V234">
        <v>900</v>
      </c>
      <c r="W234">
        <v>300</v>
      </c>
      <c r="X234">
        <v>122500</v>
      </c>
      <c r="Y234">
        <v>92500</v>
      </c>
      <c r="Z234" s="7">
        <v>3000000</v>
      </c>
      <c r="AA234">
        <v>2</v>
      </c>
      <c r="AC234" t="s">
        <v>579</v>
      </c>
      <c r="AD234" t="s">
        <v>571</v>
      </c>
      <c r="AE234" s="12">
        <v>44258.517361111109</v>
      </c>
      <c r="AF234">
        <v>911.726</v>
      </c>
      <c r="AG234" s="12">
        <v>44259.392361111109</v>
      </c>
      <c r="AH234">
        <v>921.45899999999995</v>
      </c>
      <c r="AI234" s="13">
        <v>1.0699999999999999E-2</v>
      </c>
      <c r="AJ234">
        <v>19943.150000000001</v>
      </c>
      <c r="AK234" s="13">
        <v>1.0699999999999999E-2</v>
      </c>
      <c r="AL234">
        <v>2049.0239999999999</v>
      </c>
      <c r="AM234">
        <v>1868148.63</v>
      </c>
      <c r="AN234">
        <v>-639313.5</v>
      </c>
      <c r="AO234">
        <v>73</v>
      </c>
      <c r="AP234">
        <v>273.19</v>
      </c>
      <c r="AQ234" s="13">
        <v>-4.5999999999999999E-3</v>
      </c>
      <c r="AR234" s="13">
        <v>3.9199999999999999E-2</v>
      </c>
      <c r="AS234" t="s">
        <v>572</v>
      </c>
      <c r="AU234" s="2">
        <v>44257</v>
      </c>
      <c r="AV234" t="s">
        <v>169</v>
      </c>
      <c r="AW234" s="7">
        <v>3785.5</v>
      </c>
      <c r="AX234" s="4">
        <v>3888.75</v>
      </c>
      <c r="AZ234" s="2">
        <f t="shared" si="21"/>
        <v>44258</v>
      </c>
      <c r="BA234" t="s">
        <v>63</v>
      </c>
      <c r="BB234">
        <v>911.726</v>
      </c>
      <c r="BC234">
        <v>921.45899999999995</v>
      </c>
      <c r="BE234" t="str">
        <f t="shared" si="25"/>
        <v>ADANIENT44258</v>
      </c>
      <c r="BF234">
        <v>1</v>
      </c>
      <c r="BH234" t="str">
        <f t="shared" si="26"/>
        <v>LTI44257</v>
      </c>
      <c r="BI234">
        <v>1</v>
      </c>
      <c r="BK234" t="str">
        <f t="shared" si="22"/>
        <v>LTI44257</v>
      </c>
      <c r="BL234">
        <v>1</v>
      </c>
      <c r="BM234">
        <f t="shared" si="23"/>
        <v>1</v>
      </c>
      <c r="BQ234" t="str">
        <f t="shared" si="27"/>
        <v>ADANIENT44258</v>
      </c>
      <c r="BR234">
        <v>1</v>
      </c>
      <c r="BS234">
        <f t="shared" si="24"/>
        <v>1</v>
      </c>
    </row>
    <row r="235" spans="1:71" x14ac:dyDescent="0.45">
      <c r="A235">
        <v>5</v>
      </c>
      <c r="B235" s="2">
        <v>44257</v>
      </c>
      <c r="C235" s="2">
        <v>44258</v>
      </c>
      <c r="D235" s="3" t="s">
        <v>27</v>
      </c>
      <c r="E235" t="s">
        <v>109</v>
      </c>
      <c r="F235" t="s">
        <v>210</v>
      </c>
      <c r="G235">
        <v>800</v>
      </c>
      <c r="H235">
        <v>800</v>
      </c>
      <c r="I235">
        <v>1</v>
      </c>
      <c r="J235" s="7">
        <v>1725.45</v>
      </c>
      <c r="K235" s="5">
        <v>1380360</v>
      </c>
      <c r="L235" s="4">
        <v>1732.6</v>
      </c>
      <c r="M235" s="4">
        <v>5719.9999999998909</v>
      </c>
      <c r="N235" s="6">
        <v>373.46940000000001</v>
      </c>
      <c r="O235" s="6">
        <v>5346.5305999998909</v>
      </c>
      <c r="P235" s="5">
        <v>1386080</v>
      </c>
      <c r="Q235" s="5" t="s">
        <v>93</v>
      </c>
      <c r="R235">
        <v>1</v>
      </c>
      <c r="S235">
        <v>0</v>
      </c>
      <c r="T235">
        <v>1</v>
      </c>
      <c r="U235">
        <v>0</v>
      </c>
      <c r="V235">
        <v>900</v>
      </c>
      <c r="W235">
        <v>300</v>
      </c>
      <c r="X235">
        <v>122500</v>
      </c>
      <c r="Y235">
        <v>92500</v>
      </c>
      <c r="Z235" s="7">
        <v>3000000</v>
      </c>
      <c r="AA235">
        <v>2</v>
      </c>
      <c r="AC235" t="s">
        <v>637</v>
      </c>
      <c r="AD235" t="s">
        <v>571</v>
      </c>
      <c r="AE235" s="12">
        <v>44258.517361111109</v>
      </c>
      <c r="AF235">
        <v>856.92819999999995</v>
      </c>
      <c r="AG235" s="12">
        <v>44259.392361111109</v>
      </c>
      <c r="AH235">
        <v>864.30799999999999</v>
      </c>
      <c r="AI235" s="13">
        <v>8.6E-3</v>
      </c>
      <c r="AJ235">
        <v>16088.35</v>
      </c>
      <c r="AK235" s="13">
        <v>8.6E-3</v>
      </c>
      <c r="AL235">
        <v>2180.0529999999999</v>
      </c>
      <c r="AM235">
        <v>1868148.75</v>
      </c>
      <c r="AN235">
        <v>-623225.14</v>
      </c>
      <c r="AO235">
        <v>73</v>
      </c>
      <c r="AP235">
        <v>220.39</v>
      </c>
      <c r="AQ235" s="13">
        <v>-6.4999999999999997E-3</v>
      </c>
      <c r="AR235" s="13">
        <v>1.18E-2</v>
      </c>
      <c r="AS235" t="s">
        <v>572</v>
      </c>
      <c r="AU235" s="2">
        <v>44257</v>
      </c>
      <c r="AV235" t="s">
        <v>109</v>
      </c>
      <c r="AW235" s="7">
        <v>1725.45</v>
      </c>
      <c r="AX235" s="4">
        <v>1732.6</v>
      </c>
      <c r="AZ235" s="2">
        <f t="shared" si="21"/>
        <v>44258</v>
      </c>
      <c r="BA235" t="s">
        <v>123</v>
      </c>
      <c r="BB235">
        <v>856.92819999999995</v>
      </c>
      <c r="BC235">
        <v>864.30799999999999</v>
      </c>
      <c r="BE235" t="str">
        <f t="shared" si="25"/>
        <v>CUMMINSIND44258</v>
      </c>
      <c r="BF235">
        <v>1</v>
      </c>
      <c r="BH235" t="str">
        <f t="shared" si="26"/>
        <v>MINDTREE44257</v>
      </c>
      <c r="BI235">
        <v>1</v>
      </c>
      <c r="BK235" t="str">
        <f t="shared" si="22"/>
        <v>MINDTREE44257</v>
      </c>
      <c r="BL235">
        <v>1</v>
      </c>
      <c r="BM235">
        <f t="shared" si="23"/>
        <v>1</v>
      </c>
      <c r="BQ235" t="str">
        <f t="shared" si="27"/>
        <v>CUMMINSIND44258</v>
      </c>
      <c r="BR235">
        <v>1</v>
      </c>
      <c r="BS235">
        <f t="shared" si="24"/>
        <v>1</v>
      </c>
    </row>
    <row r="236" spans="1:71" x14ac:dyDescent="0.45">
      <c r="A236">
        <v>6</v>
      </c>
      <c r="B236" s="2">
        <v>44257</v>
      </c>
      <c r="C236" s="2">
        <v>44258</v>
      </c>
      <c r="D236" s="3" t="s">
        <v>27</v>
      </c>
      <c r="E236" t="s">
        <v>33</v>
      </c>
      <c r="F236" t="s">
        <v>239</v>
      </c>
      <c r="G236">
        <v>30</v>
      </c>
      <c r="H236">
        <v>60</v>
      </c>
      <c r="I236">
        <v>2</v>
      </c>
      <c r="J236" s="7">
        <v>29202.75</v>
      </c>
      <c r="K236" s="5">
        <v>1752165</v>
      </c>
      <c r="L236" s="4">
        <v>29512.825000000001</v>
      </c>
      <c r="M236" s="4">
        <v>18604.500000000044</v>
      </c>
      <c r="N236" s="6">
        <v>475.5961575</v>
      </c>
      <c r="O236" s="6">
        <v>18128.903842500044</v>
      </c>
      <c r="P236" s="5">
        <v>1770769.5</v>
      </c>
      <c r="Q236" s="5" t="s">
        <v>93</v>
      </c>
      <c r="R236">
        <v>1</v>
      </c>
      <c r="S236">
        <v>0</v>
      </c>
      <c r="T236">
        <v>1</v>
      </c>
      <c r="U236">
        <v>0</v>
      </c>
      <c r="V236">
        <v>900</v>
      </c>
      <c r="W236">
        <v>300</v>
      </c>
      <c r="X236">
        <v>122500</v>
      </c>
      <c r="Y236">
        <v>92500</v>
      </c>
      <c r="Z236" s="7">
        <v>3000000</v>
      </c>
      <c r="AA236">
        <v>2</v>
      </c>
      <c r="AC236" t="s">
        <v>654</v>
      </c>
      <c r="AD236" t="s">
        <v>571</v>
      </c>
      <c r="AE236" s="12">
        <v>44258.517361111109</v>
      </c>
      <c r="AF236">
        <v>42.951309999999999</v>
      </c>
      <c r="AG236" s="12">
        <v>44259.392361111109</v>
      </c>
      <c r="AH236">
        <v>43.001379999999997</v>
      </c>
      <c r="AI236" s="13">
        <v>1.1999999999999999E-3</v>
      </c>
      <c r="AJ236">
        <v>2177.77</v>
      </c>
      <c r="AK236" s="13">
        <v>1.1999999999999999E-3</v>
      </c>
      <c r="AL236">
        <v>43494.57</v>
      </c>
      <c r="AM236">
        <v>1868148.75</v>
      </c>
      <c r="AN236">
        <v>-621047.37</v>
      </c>
      <c r="AO236">
        <v>73</v>
      </c>
      <c r="AP236">
        <v>29.83</v>
      </c>
      <c r="AQ236" s="13">
        <v>-3.0300000000000001E-2</v>
      </c>
      <c r="AR236" s="13">
        <v>1.04E-2</v>
      </c>
      <c r="AS236" t="s">
        <v>572</v>
      </c>
      <c r="AU236" s="2">
        <v>44257</v>
      </c>
      <c r="AV236" t="s">
        <v>33</v>
      </c>
      <c r="AW236" s="7">
        <v>29202.75</v>
      </c>
      <c r="AX236" s="4">
        <v>29512.825000000001</v>
      </c>
      <c r="AZ236" s="2">
        <f t="shared" si="21"/>
        <v>44258</v>
      </c>
      <c r="BA236" t="s">
        <v>100</v>
      </c>
      <c r="BB236">
        <v>42.951309999999999</v>
      </c>
      <c r="BC236">
        <v>43.001379999999997</v>
      </c>
      <c r="BE236" t="str">
        <f t="shared" si="25"/>
        <v>PNB44258</v>
      </c>
      <c r="BF236">
        <v>1</v>
      </c>
      <c r="BH236" t="str">
        <f t="shared" si="26"/>
        <v>PAGEIND44257</v>
      </c>
      <c r="BI236">
        <v>1</v>
      </c>
      <c r="BK236" t="str">
        <f t="shared" si="22"/>
        <v>PAGEIND44257</v>
      </c>
      <c r="BL236">
        <v>1</v>
      </c>
      <c r="BM236">
        <f t="shared" si="23"/>
        <v>1</v>
      </c>
      <c r="BQ236" t="str">
        <f t="shared" si="27"/>
        <v>PNB44258</v>
      </c>
      <c r="BR236">
        <v>1</v>
      </c>
      <c r="BS236">
        <f t="shared" si="24"/>
        <v>1</v>
      </c>
    </row>
    <row r="237" spans="1:71" x14ac:dyDescent="0.45">
      <c r="A237">
        <v>7</v>
      </c>
      <c r="B237" s="2">
        <v>44257</v>
      </c>
      <c r="C237" s="2">
        <v>44258</v>
      </c>
      <c r="D237" s="3" t="s">
        <v>27</v>
      </c>
      <c r="E237" t="s">
        <v>162</v>
      </c>
      <c r="F237" t="s">
        <v>341</v>
      </c>
      <c r="G237">
        <v>250</v>
      </c>
      <c r="H237">
        <v>750</v>
      </c>
      <c r="I237">
        <v>3</v>
      </c>
      <c r="J237" s="7">
        <v>2285.8833333299999</v>
      </c>
      <c r="K237" s="5">
        <v>1714412.4999974999</v>
      </c>
      <c r="L237" s="4">
        <v>2307.85</v>
      </c>
      <c r="M237" s="4">
        <v>16475.000002499997</v>
      </c>
      <c r="N237" s="6">
        <v>465.11549999966246</v>
      </c>
      <c r="O237" s="6">
        <v>16009.884502500336</v>
      </c>
      <c r="P237" s="5">
        <v>1730887.5</v>
      </c>
      <c r="Q237" s="5" t="s">
        <v>93</v>
      </c>
      <c r="R237">
        <v>2</v>
      </c>
      <c r="S237">
        <v>2</v>
      </c>
      <c r="T237">
        <v>2</v>
      </c>
      <c r="U237">
        <v>0</v>
      </c>
      <c r="V237">
        <v>900</v>
      </c>
      <c r="W237">
        <v>300</v>
      </c>
      <c r="X237">
        <v>123500</v>
      </c>
      <c r="Y237">
        <v>92500</v>
      </c>
      <c r="Z237" s="7">
        <v>3000000</v>
      </c>
      <c r="AA237">
        <v>2</v>
      </c>
      <c r="AC237" t="s">
        <v>607</v>
      </c>
      <c r="AD237" t="s">
        <v>571</v>
      </c>
      <c r="AE237" s="12">
        <v>44258.517361111109</v>
      </c>
      <c r="AF237">
        <v>785.47299999999996</v>
      </c>
      <c r="AG237" s="12">
        <v>44259.392361111109</v>
      </c>
      <c r="AH237">
        <v>777.31119999999999</v>
      </c>
      <c r="AI237" s="13">
        <v>-1.04E-2</v>
      </c>
      <c r="AJ237">
        <v>-19411.82</v>
      </c>
      <c r="AK237" s="13">
        <v>-1.04E-2</v>
      </c>
      <c r="AL237">
        <v>2378.3739999999998</v>
      </c>
      <c r="AM237">
        <v>1868148.63</v>
      </c>
      <c r="AN237">
        <v>-640459.18000000005</v>
      </c>
      <c r="AO237">
        <v>73</v>
      </c>
      <c r="AP237">
        <v>-265.92</v>
      </c>
      <c r="AQ237" s="13">
        <v>-2.76E-2</v>
      </c>
      <c r="AR237" s="13">
        <v>6.9999999999999999E-4</v>
      </c>
      <c r="AS237" t="s">
        <v>572</v>
      </c>
      <c r="AU237" s="2">
        <v>44257</v>
      </c>
      <c r="AV237" t="s">
        <v>162</v>
      </c>
      <c r="AW237" s="7">
        <v>2285.8833333299999</v>
      </c>
      <c r="AX237" s="4">
        <v>2307.85</v>
      </c>
      <c r="AZ237" s="2">
        <f t="shared" si="21"/>
        <v>44258</v>
      </c>
      <c r="BA237" t="s">
        <v>142</v>
      </c>
      <c r="BB237">
        <v>785.47299999999996</v>
      </c>
      <c r="BC237">
        <v>777.31119999999999</v>
      </c>
      <c r="BE237" t="str">
        <f t="shared" si="25"/>
        <v>TATACHEM44258</v>
      </c>
      <c r="BF237">
        <v>1</v>
      </c>
      <c r="BH237" t="str">
        <f t="shared" si="26"/>
        <v>PIIND44257</v>
      </c>
      <c r="BI237">
        <v>1</v>
      </c>
      <c r="BK237" t="str">
        <f t="shared" si="22"/>
        <v>PIIND44257</v>
      </c>
      <c r="BL237">
        <v>1</v>
      </c>
      <c r="BM237">
        <f t="shared" si="23"/>
        <v>1</v>
      </c>
      <c r="BQ237" t="str">
        <f t="shared" si="27"/>
        <v>TATACHEM44258</v>
      </c>
      <c r="BR237">
        <v>1</v>
      </c>
      <c r="BS237">
        <f t="shared" si="24"/>
        <v>1</v>
      </c>
    </row>
    <row r="238" spans="1:71" x14ac:dyDescent="0.45">
      <c r="A238">
        <v>8</v>
      </c>
      <c r="B238" s="2">
        <v>44257</v>
      </c>
      <c r="C238" s="2">
        <v>44258</v>
      </c>
      <c r="D238" s="3" t="s">
        <v>27</v>
      </c>
      <c r="E238" t="s">
        <v>163</v>
      </c>
      <c r="F238" t="s">
        <v>342</v>
      </c>
      <c r="G238">
        <v>725</v>
      </c>
      <c r="H238">
        <v>2175</v>
      </c>
      <c r="I238">
        <v>3</v>
      </c>
      <c r="J238" s="7">
        <v>894.15</v>
      </c>
      <c r="K238" s="5">
        <v>1944776.25</v>
      </c>
      <c r="L238" s="4">
        <v>913.7</v>
      </c>
      <c r="M238" s="4">
        <v>42521.250000000146</v>
      </c>
      <c r="N238" s="6">
        <v>530.82995625000001</v>
      </c>
      <c r="O238" s="6">
        <v>41990.420043750142</v>
      </c>
      <c r="P238" s="5">
        <v>1987297.5</v>
      </c>
      <c r="Q238" s="5" t="s">
        <v>93</v>
      </c>
      <c r="R238">
        <v>2</v>
      </c>
      <c r="S238">
        <v>1</v>
      </c>
      <c r="T238">
        <v>1</v>
      </c>
      <c r="U238">
        <v>0</v>
      </c>
      <c r="V238">
        <v>900</v>
      </c>
      <c r="W238">
        <v>300</v>
      </c>
      <c r="X238">
        <v>123000</v>
      </c>
      <c r="Y238">
        <v>92500</v>
      </c>
      <c r="Z238" s="7">
        <v>3000000</v>
      </c>
      <c r="AA238">
        <v>2</v>
      </c>
      <c r="AC238" t="s">
        <v>595</v>
      </c>
      <c r="AD238" t="s">
        <v>571</v>
      </c>
      <c r="AE238" s="12">
        <v>44258.517361111109</v>
      </c>
      <c r="AF238">
        <v>782.47900000000004</v>
      </c>
      <c r="AG238" s="12">
        <v>44259.392361111109</v>
      </c>
      <c r="AH238">
        <v>756.93629999999996</v>
      </c>
      <c r="AI238" s="13">
        <v>-3.2599999999999997E-2</v>
      </c>
      <c r="AJ238">
        <v>-60982.55</v>
      </c>
      <c r="AK238" s="13">
        <v>-3.2599999999999997E-2</v>
      </c>
      <c r="AL238">
        <v>2387.4749999999999</v>
      </c>
      <c r="AM238">
        <v>1868148.75</v>
      </c>
      <c r="AN238">
        <v>-701441.73</v>
      </c>
      <c r="AO238">
        <v>73</v>
      </c>
      <c r="AP238">
        <v>-835.38</v>
      </c>
      <c r="AQ238" s="13">
        <v>-3.7699999999999997E-2</v>
      </c>
      <c r="AR238" s="13">
        <v>7.0000000000000001E-3</v>
      </c>
      <c r="AS238" t="s">
        <v>572</v>
      </c>
      <c r="AU238" s="2">
        <v>44257</v>
      </c>
      <c r="AV238" t="s">
        <v>163</v>
      </c>
      <c r="AW238" s="7">
        <v>894.15</v>
      </c>
      <c r="AX238" s="4">
        <v>913.7</v>
      </c>
      <c r="AZ238" s="2">
        <f t="shared" si="21"/>
        <v>44258</v>
      </c>
      <c r="BA238" t="s">
        <v>80</v>
      </c>
      <c r="BB238">
        <v>782.47900000000004</v>
      </c>
      <c r="BC238">
        <v>756.93629999999996</v>
      </c>
      <c r="BE238" t="str">
        <f t="shared" si="25"/>
        <v>TATASTEEL44258</v>
      </c>
      <c r="BF238">
        <v>1</v>
      </c>
      <c r="BH238" t="str">
        <f t="shared" si="26"/>
        <v>TRENT44257</v>
      </c>
      <c r="BI238">
        <v>1</v>
      </c>
      <c r="BK238" t="str">
        <f t="shared" si="22"/>
        <v>TRENT44257</v>
      </c>
      <c r="BL238">
        <v>1</v>
      </c>
      <c r="BM238">
        <f t="shared" si="23"/>
        <v>1</v>
      </c>
      <c r="BQ238" t="str">
        <f t="shared" si="27"/>
        <v>TATASTEEL44258</v>
      </c>
      <c r="BR238">
        <v>1</v>
      </c>
      <c r="BS238">
        <f t="shared" si="24"/>
        <v>1</v>
      </c>
    </row>
    <row r="239" spans="1:71" x14ac:dyDescent="0.45">
      <c r="A239">
        <v>1</v>
      </c>
      <c r="B239" s="2">
        <v>44258</v>
      </c>
      <c r="C239" s="2">
        <v>44259</v>
      </c>
      <c r="D239" s="3" t="s">
        <v>27</v>
      </c>
      <c r="E239" t="s">
        <v>63</v>
      </c>
      <c r="F239" t="s">
        <v>223</v>
      </c>
      <c r="G239">
        <v>2000</v>
      </c>
      <c r="H239">
        <v>2000</v>
      </c>
      <c r="I239">
        <v>1</v>
      </c>
      <c r="J239" s="7">
        <v>911.25</v>
      </c>
      <c r="K239" s="5">
        <v>1822500</v>
      </c>
      <c r="L239" s="4">
        <v>921.9</v>
      </c>
      <c r="M239" s="4">
        <v>21299.999999999956</v>
      </c>
      <c r="N239" s="6">
        <v>494.95050000000003</v>
      </c>
      <c r="O239" s="6">
        <v>20805.049499999957</v>
      </c>
      <c r="P239" s="5">
        <v>1843800</v>
      </c>
      <c r="Q239" s="5" t="s">
        <v>93</v>
      </c>
      <c r="R239">
        <v>1</v>
      </c>
      <c r="S239">
        <v>0</v>
      </c>
      <c r="T239">
        <v>1</v>
      </c>
      <c r="U239">
        <v>0</v>
      </c>
      <c r="V239">
        <v>900</v>
      </c>
      <c r="W239">
        <v>300</v>
      </c>
      <c r="X239">
        <v>122500</v>
      </c>
      <c r="Y239">
        <v>92500</v>
      </c>
      <c r="Z239" s="7">
        <v>3000000</v>
      </c>
      <c r="AA239">
        <v>2</v>
      </c>
      <c r="AC239" t="s">
        <v>668</v>
      </c>
      <c r="AD239" t="s">
        <v>571</v>
      </c>
      <c r="AE239" s="12">
        <v>44258.520833333336</v>
      </c>
      <c r="AF239">
        <v>363.28649999999999</v>
      </c>
      <c r="AG239" s="12">
        <v>44259.392361111109</v>
      </c>
      <c r="AH239">
        <v>364.07650000000001</v>
      </c>
      <c r="AI239" s="13">
        <v>2.2000000000000001E-3</v>
      </c>
      <c r="AJ239">
        <v>4053.64</v>
      </c>
      <c r="AK239" s="13">
        <v>2.2000000000000001E-3</v>
      </c>
      <c r="AL239">
        <v>5131.1880000000001</v>
      </c>
      <c r="AM239">
        <v>1864091.13</v>
      </c>
      <c r="AN239">
        <v>-697388.09</v>
      </c>
      <c r="AO239">
        <v>72</v>
      </c>
      <c r="AP239">
        <v>56.3</v>
      </c>
      <c r="AQ239" s="13">
        <v>-8.9999999999999993E-3</v>
      </c>
      <c r="AR239" s="13">
        <v>2.12E-2</v>
      </c>
      <c r="AS239" t="s">
        <v>572</v>
      </c>
      <c r="AU239" s="2">
        <v>44258</v>
      </c>
      <c r="AV239" t="s">
        <v>63</v>
      </c>
      <c r="AW239" s="7">
        <v>911.25</v>
      </c>
      <c r="AX239" s="4">
        <v>921.9</v>
      </c>
      <c r="AZ239" s="2">
        <f t="shared" si="21"/>
        <v>44258</v>
      </c>
      <c r="BA239" t="s">
        <v>164</v>
      </c>
      <c r="BB239">
        <v>363.28649999999999</v>
      </c>
      <c r="BC239">
        <v>364.07650000000001</v>
      </c>
      <c r="BE239" t="str">
        <f t="shared" si="25"/>
        <v>GRANULES44258</v>
      </c>
      <c r="BF239">
        <v>1</v>
      </c>
      <c r="BH239" t="str">
        <f t="shared" si="26"/>
        <v>ADANIENT44258</v>
      </c>
      <c r="BI239">
        <v>1</v>
      </c>
      <c r="BK239" t="str">
        <f t="shared" si="22"/>
        <v>ADANIENT44258</v>
      </c>
      <c r="BL239">
        <v>1</v>
      </c>
      <c r="BM239">
        <f t="shared" si="23"/>
        <v>1</v>
      </c>
      <c r="BQ239" t="str">
        <f t="shared" si="27"/>
        <v>GRANULES44258</v>
      </c>
      <c r="BR239">
        <v>1</v>
      </c>
      <c r="BS239">
        <f t="shared" si="24"/>
        <v>1</v>
      </c>
    </row>
    <row r="240" spans="1:71" x14ac:dyDescent="0.45">
      <c r="A240">
        <v>2</v>
      </c>
      <c r="B240" s="2">
        <v>44258</v>
      </c>
      <c r="C240" s="2">
        <v>44259</v>
      </c>
      <c r="D240" s="3" t="s">
        <v>27</v>
      </c>
      <c r="E240" t="s">
        <v>123</v>
      </c>
      <c r="F240" t="s">
        <v>307</v>
      </c>
      <c r="G240">
        <v>1200</v>
      </c>
      <c r="H240">
        <v>2400</v>
      </c>
      <c r="I240">
        <v>2</v>
      </c>
      <c r="J240" s="7">
        <v>856.5</v>
      </c>
      <c r="K240" s="5">
        <v>2055600</v>
      </c>
      <c r="L240" s="4">
        <v>864.35</v>
      </c>
      <c r="M240" s="4">
        <v>18840.000000000055</v>
      </c>
      <c r="N240" s="6">
        <v>557.55539999999996</v>
      </c>
      <c r="O240" s="6">
        <v>18282.444600000053</v>
      </c>
      <c r="P240" s="5">
        <v>2074440</v>
      </c>
      <c r="Q240" s="5" t="s">
        <v>93</v>
      </c>
      <c r="R240">
        <v>1</v>
      </c>
      <c r="S240">
        <v>0</v>
      </c>
      <c r="T240">
        <v>1</v>
      </c>
      <c r="U240">
        <v>0</v>
      </c>
      <c r="V240">
        <v>900</v>
      </c>
      <c r="W240">
        <v>300</v>
      </c>
      <c r="X240">
        <v>122500</v>
      </c>
      <c r="Y240">
        <v>92500</v>
      </c>
      <c r="Z240" s="7">
        <v>3000000</v>
      </c>
      <c r="AA240">
        <v>2</v>
      </c>
      <c r="AC240" t="s">
        <v>594</v>
      </c>
      <c r="AD240" t="s">
        <v>571</v>
      </c>
      <c r="AE240" s="12">
        <v>44258.520833333336</v>
      </c>
      <c r="AF240">
        <v>353.94889999999998</v>
      </c>
      <c r="AG240" s="12">
        <v>44259.392361111109</v>
      </c>
      <c r="AH240">
        <v>342.08769999999998</v>
      </c>
      <c r="AI240" s="13">
        <v>-3.3500000000000002E-2</v>
      </c>
      <c r="AJ240">
        <v>-62467.66</v>
      </c>
      <c r="AK240" s="13">
        <v>-3.3500000000000002E-2</v>
      </c>
      <c r="AL240">
        <v>5266.5550000000003</v>
      </c>
      <c r="AM240">
        <v>1864091.13</v>
      </c>
      <c r="AN240">
        <v>-759855.76</v>
      </c>
      <c r="AO240">
        <v>72</v>
      </c>
      <c r="AP240">
        <v>-867.61</v>
      </c>
      <c r="AQ240" s="13">
        <v>-4.2200000000000001E-2</v>
      </c>
      <c r="AR240" s="13">
        <v>8.0999999999999996E-3</v>
      </c>
      <c r="AS240" t="s">
        <v>572</v>
      </c>
      <c r="AU240" s="2">
        <v>44258</v>
      </c>
      <c r="AV240" t="s">
        <v>123</v>
      </c>
      <c r="AW240" s="7">
        <v>856.5</v>
      </c>
      <c r="AX240" s="4">
        <v>864.35</v>
      </c>
      <c r="AZ240" s="2">
        <f t="shared" si="21"/>
        <v>44258</v>
      </c>
      <c r="BA240" t="s">
        <v>51</v>
      </c>
      <c r="BB240">
        <v>353.94889999999998</v>
      </c>
      <c r="BC240">
        <v>342.08769999999998</v>
      </c>
      <c r="BE240" t="str">
        <f t="shared" si="25"/>
        <v>JINDALSTEL44258</v>
      </c>
      <c r="BF240">
        <v>1</v>
      </c>
      <c r="BH240" t="str">
        <f t="shared" si="26"/>
        <v>CUMMINSIND44258</v>
      </c>
      <c r="BI240">
        <v>1</v>
      </c>
      <c r="BK240" t="str">
        <f t="shared" si="22"/>
        <v>CUMMINSIND44258</v>
      </c>
      <c r="BL240">
        <v>1</v>
      </c>
      <c r="BM240">
        <f t="shared" si="23"/>
        <v>1</v>
      </c>
      <c r="BQ240" t="str">
        <f t="shared" si="27"/>
        <v>JINDALSTEL44258</v>
      </c>
      <c r="BR240">
        <v>1</v>
      </c>
      <c r="BS240">
        <f t="shared" si="24"/>
        <v>1</v>
      </c>
    </row>
    <row r="241" spans="1:71" x14ac:dyDescent="0.45">
      <c r="A241">
        <v>3</v>
      </c>
      <c r="B241" s="2">
        <v>44258</v>
      </c>
      <c r="C241" s="2">
        <v>44259</v>
      </c>
      <c r="D241" s="3" t="s">
        <v>27</v>
      </c>
      <c r="E241" t="s">
        <v>164</v>
      </c>
      <c r="F241" t="s">
        <v>343</v>
      </c>
      <c r="G241">
        <v>1550</v>
      </c>
      <c r="H241">
        <v>4650</v>
      </c>
      <c r="I241">
        <v>3</v>
      </c>
      <c r="J241" s="7">
        <v>363.1</v>
      </c>
      <c r="K241" s="5">
        <v>1688415</v>
      </c>
      <c r="L241" s="4">
        <v>364.25</v>
      </c>
      <c r="M241" s="4">
        <v>5347.4999999998945</v>
      </c>
      <c r="N241" s="6">
        <v>456.59396250000003</v>
      </c>
      <c r="O241" s="6">
        <v>4890.9060374998944</v>
      </c>
      <c r="P241" s="5">
        <v>1693762.5</v>
      </c>
      <c r="Q241" s="5" t="s">
        <v>93</v>
      </c>
      <c r="R241">
        <v>2</v>
      </c>
      <c r="S241">
        <v>1</v>
      </c>
      <c r="T241">
        <v>1</v>
      </c>
      <c r="U241">
        <v>0</v>
      </c>
      <c r="V241">
        <v>900</v>
      </c>
      <c r="W241">
        <v>300</v>
      </c>
      <c r="X241">
        <v>123000</v>
      </c>
      <c r="Y241">
        <v>92500</v>
      </c>
      <c r="Z241" s="7">
        <v>3000000</v>
      </c>
      <c r="AA241">
        <v>2</v>
      </c>
      <c r="AC241" t="s">
        <v>671</v>
      </c>
      <c r="AD241" t="s">
        <v>571</v>
      </c>
      <c r="AE241" s="12">
        <v>44258.517361111109</v>
      </c>
      <c r="AF241">
        <v>373.99950000000001</v>
      </c>
      <c r="AG241" s="12">
        <v>44259.395833333336</v>
      </c>
      <c r="AH241">
        <v>364.13549999999998</v>
      </c>
      <c r="AI241" s="13">
        <v>-2.64E-2</v>
      </c>
      <c r="AJ241">
        <v>-49271.24</v>
      </c>
      <c r="AK241" s="13">
        <v>-2.64E-2</v>
      </c>
      <c r="AL241">
        <v>4995.0569999999998</v>
      </c>
      <c r="AM241">
        <v>1868148.63</v>
      </c>
      <c r="AN241">
        <v>-809127</v>
      </c>
      <c r="AO241">
        <v>74</v>
      </c>
      <c r="AP241">
        <v>-665.83</v>
      </c>
      <c r="AQ241" s="13">
        <v>-4.0099999999999997E-2</v>
      </c>
      <c r="AR241" s="13">
        <v>8.6E-3</v>
      </c>
      <c r="AS241" t="s">
        <v>572</v>
      </c>
      <c r="AU241" s="2">
        <v>44258</v>
      </c>
      <c r="AV241" t="s">
        <v>164</v>
      </c>
      <c r="AW241" s="7">
        <v>363.1</v>
      </c>
      <c r="AX241" s="4">
        <v>364.25</v>
      </c>
      <c r="AZ241" s="2">
        <f t="shared" si="21"/>
        <v>44258</v>
      </c>
      <c r="BA241" t="s">
        <v>178</v>
      </c>
      <c r="BB241">
        <v>373.99950000000001</v>
      </c>
      <c r="BC241">
        <v>364.13549999999998</v>
      </c>
      <c r="BE241" t="str">
        <f t="shared" si="25"/>
        <v>NAM_INDIA44258</v>
      </c>
      <c r="BF241">
        <v>1</v>
      </c>
      <c r="BH241" t="str">
        <f t="shared" si="26"/>
        <v>GRANULES44258</v>
      </c>
      <c r="BI241">
        <v>1</v>
      </c>
      <c r="BK241" t="str">
        <f t="shared" si="22"/>
        <v>GRANULES44258</v>
      </c>
      <c r="BL241">
        <v>1</v>
      </c>
      <c r="BM241">
        <f t="shared" si="23"/>
        <v>1</v>
      </c>
      <c r="BQ241" t="str">
        <f t="shared" si="27"/>
        <v>NAM_INDIA44258</v>
      </c>
      <c r="BR241">
        <v>1</v>
      </c>
      <c r="BS241" t="str">
        <f t="shared" si="24"/>
        <v>ERROR</v>
      </c>
    </row>
    <row r="242" spans="1:71" x14ac:dyDescent="0.45">
      <c r="A242">
        <v>4</v>
      </c>
      <c r="B242" s="2">
        <v>44258</v>
      </c>
      <c r="C242" s="2">
        <v>44259</v>
      </c>
      <c r="D242" s="3" t="s">
        <v>27</v>
      </c>
      <c r="E242" t="s">
        <v>165</v>
      </c>
      <c r="F242" t="s">
        <v>344</v>
      </c>
      <c r="G242">
        <v>200</v>
      </c>
      <c r="H242">
        <v>600</v>
      </c>
      <c r="I242">
        <v>3</v>
      </c>
      <c r="J242" s="7">
        <v>3147.8</v>
      </c>
      <c r="K242" s="5">
        <v>1888680</v>
      </c>
      <c r="L242" s="4">
        <v>3163.71666667</v>
      </c>
      <c r="M242" s="4">
        <v>9550.0000019998879</v>
      </c>
      <c r="N242" s="6">
        <v>511.23285000026999</v>
      </c>
      <c r="O242" s="6">
        <v>9038.7671519996184</v>
      </c>
      <c r="P242" s="5">
        <v>1898230.000002</v>
      </c>
      <c r="Q242" s="5" t="s">
        <v>93</v>
      </c>
      <c r="R242">
        <v>2</v>
      </c>
      <c r="S242">
        <v>1</v>
      </c>
      <c r="T242">
        <v>2</v>
      </c>
      <c r="U242">
        <v>0</v>
      </c>
      <c r="V242">
        <v>900</v>
      </c>
      <c r="W242">
        <v>300</v>
      </c>
      <c r="X242">
        <v>123000</v>
      </c>
      <c r="Y242">
        <v>92500</v>
      </c>
      <c r="Z242" s="7">
        <v>3000000</v>
      </c>
      <c r="AA242">
        <v>2</v>
      </c>
      <c r="AC242" t="s">
        <v>660</v>
      </c>
      <c r="AD242" t="s">
        <v>571</v>
      </c>
      <c r="AE242" s="12">
        <v>44258.517361111109</v>
      </c>
      <c r="AF242">
        <v>62.603499999999997</v>
      </c>
      <c r="AG242" s="12">
        <v>44259.395833333336</v>
      </c>
      <c r="AH242">
        <v>60.289650000000002</v>
      </c>
      <c r="AI242" s="13">
        <v>-3.6999999999999998E-2</v>
      </c>
      <c r="AJ242">
        <v>-69047.509999999995</v>
      </c>
      <c r="AK242" s="13">
        <v>-3.6999999999999998E-2</v>
      </c>
      <c r="AL242">
        <v>29840.959999999999</v>
      </c>
      <c r="AM242">
        <v>1868148.75</v>
      </c>
      <c r="AN242">
        <v>-878174.51</v>
      </c>
      <c r="AO242">
        <v>74</v>
      </c>
      <c r="AP242">
        <v>-933.07</v>
      </c>
      <c r="AQ242" s="13">
        <v>-3.9199999999999999E-2</v>
      </c>
      <c r="AR242" s="13">
        <v>1.5E-3</v>
      </c>
      <c r="AS242" t="s">
        <v>572</v>
      </c>
      <c r="AU242" s="2">
        <v>44258</v>
      </c>
      <c r="AV242" t="s">
        <v>165</v>
      </c>
      <c r="AW242" s="7">
        <v>3147.8</v>
      </c>
      <c r="AX242" s="4">
        <v>3163.71666667</v>
      </c>
      <c r="AZ242" s="2">
        <f t="shared" si="21"/>
        <v>44258</v>
      </c>
      <c r="BA242" t="s">
        <v>46</v>
      </c>
      <c r="BB242">
        <v>62.603499999999997</v>
      </c>
      <c r="BC242">
        <v>60.289650000000002</v>
      </c>
      <c r="BE242" t="str">
        <f t="shared" si="25"/>
        <v>NATIONALUM44258</v>
      </c>
      <c r="BF242">
        <v>1</v>
      </c>
      <c r="BH242" t="str">
        <f t="shared" si="26"/>
        <v>HDFCAMC44258</v>
      </c>
      <c r="BI242">
        <v>1</v>
      </c>
      <c r="BK242" t="str">
        <f t="shared" si="22"/>
        <v>HDFCAMC44258</v>
      </c>
      <c r="BL242">
        <v>1</v>
      </c>
      <c r="BM242">
        <f t="shared" si="23"/>
        <v>1</v>
      </c>
      <c r="BQ242" t="str">
        <f t="shared" si="27"/>
        <v>NATIONALUM44258</v>
      </c>
      <c r="BR242">
        <v>1</v>
      </c>
      <c r="BS242">
        <f t="shared" si="24"/>
        <v>1</v>
      </c>
    </row>
    <row r="243" spans="1:71" x14ac:dyDescent="0.45">
      <c r="A243">
        <v>5</v>
      </c>
      <c r="B243" s="2">
        <v>44258</v>
      </c>
      <c r="C243" s="2">
        <v>44259</v>
      </c>
      <c r="D243" s="3" t="s">
        <v>27</v>
      </c>
      <c r="E243" t="s">
        <v>51</v>
      </c>
      <c r="F243" t="s">
        <v>213</v>
      </c>
      <c r="G243">
        <v>5000</v>
      </c>
      <c r="H243">
        <v>5000</v>
      </c>
      <c r="I243">
        <v>1</v>
      </c>
      <c r="J243" s="7">
        <v>353.75</v>
      </c>
      <c r="K243" s="5">
        <v>1768750</v>
      </c>
      <c r="L243" s="4">
        <v>342.25</v>
      </c>
      <c r="M243" s="4">
        <v>-57500</v>
      </c>
      <c r="N243" s="6">
        <v>469.8</v>
      </c>
      <c r="O243" s="6">
        <v>-57969.8</v>
      </c>
      <c r="P243" s="5">
        <v>1711250</v>
      </c>
      <c r="Q243" s="5" t="s">
        <v>93</v>
      </c>
      <c r="R243">
        <v>2</v>
      </c>
      <c r="S243">
        <v>1</v>
      </c>
      <c r="T243">
        <v>1</v>
      </c>
      <c r="U243">
        <v>0</v>
      </c>
      <c r="V243">
        <v>900</v>
      </c>
      <c r="W243">
        <v>300</v>
      </c>
      <c r="X243">
        <v>123000</v>
      </c>
      <c r="Y243">
        <v>92500</v>
      </c>
      <c r="Z243" s="7">
        <v>3000000</v>
      </c>
      <c r="AA243">
        <v>2</v>
      </c>
      <c r="AC243" t="s">
        <v>669</v>
      </c>
      <c r="AD243" t="s">
        <v>571</v>
      </c>
      <c r="AE243" s="12">
        <v>44258.520833333336</v>
      </c>
      <c r="AF243">
        <v>3149.3629999999998</v>
      </c>
      <c r="AG243" s="12">
        <v>44259.395833333336</v>
      </c>
      <c r="AH243">
        <v>3159.837</v>
      </c>
      <c r="AI243" s="13">
        <v>3.3E-3</v>
      </c>
      <c r="AJ243">
        <v>6199.5</v>
      </c>
      <c r="AK243" s="13">
        <v>3.3E-3</v>
      </c>
      <c r="AL243">
        <v>591.89469999999994</v>
      </c>
      <c r="AM243">
        <v>1864091.25</v>
      </c>
      <c r="AN243">
        <v>-871975.01</v>
      </c>
      <c r="AO243">
        <v>73</v>
      </c>
      <c r="AP243">
        <v>84.92</v>
      </c>
      <c r="AQ243" s="13">
        <v>-4.8999999999999998E-3</v>
      </c>
      <c r="AR243" s="13">
        <v>2.9100000000000001E-2</v>
      </c>
      <c r="AS243" t="s">
        <v>572</v>
      </c>
      <c r="AU243" s="2">
        <v>44258</v>
      </c>
      <c r="AV243" t="s">
        <v>51</v>
      </c>
      <c r="AW243" s="7">
        <v>353.75</v>
      </c>
      <c r="AX243" s="4">
        <v>342.25</v>
      </c>
      <c r="AZ243" s="2">
        <f t="shared" si="21"/>
        <v>44258</v>
      </c>
      <c r="BA243" t="s">
        <v>165</v>
      </c>
      <c r="BB243">
        <v>3149.3629999999998</v>
      </c>
      <c r="BC243">
        <v>3159.837</v>
      </c>
      <c r="BE243" t="str">
        <f t="shared" si="25"/>
        <v>HDFCAMC44258</v>
      </c>
      <c r="BF243">
        <v>1</v>
      </c>
      <c r="BH243" t="str">
        <f t="shared" si="26"/>
        <v>JINDALSTEL44258</v>
      </c>
      <c r="BI243">
        <v>1</v>
      </c>
      <c r="BK243" t="str">
        <f t="shared" si="22"/>
        <v>JINDALSTEL44258</v>
      </c>
      <c r="BL243">
        <v>1</v>
      </c>
      <c r="BM243">
        <f t="shared" si="23"/>
        <v>1</v>
      </c>
      <c r="BQ243" t="str">
        <f t="shared" si="27"/>
        <v>HDFCAMC44258</v>
      </c>
      <c r="BR243">
        <v>1</v>
      </c>
      <c r="BS243">
        <f t="shared" si="24"/>
        <v>1</v>
      </c>
    </row>
    <row r="244" spans="1:71" x14ac:dyDescent="0.45">
      <c r="A244">
        <v>6</v>
      </c>
      <c r="B244" s="2">
        <v>44258</v>
      </c>
      <c r="C244" s="2">
        <v>44259</v>
      </c>
      <c r="D244" s="3" t="s">
        <v>27</v>
      </c>
      <c r="E244" t="s">
        <v>79</v>
      </c>
      <c r="F244" t="s">
        <v>265</v>
      </c>
      <c r="G244">
        <v>2700</v>
      </c>
      <c r="H244">
        <v>5400</v>
      </c>
      <c r="I244">
        <v>2</v>
      </c>
      <c r="J244" s="7">
        <v>431.95</v>
      </c>
      <c r="K244" s="5">
        <v>2332530</v>
      </c>
      <c r="L244" s="4">
        <v>416.82499999999999</v>
      </c>
      <c r="M244" s="4">
        <v>-81675</v>
      </c>
      <c r="N244" s="6">
        <v>618.75697500000001</v>
      </c>
      <c r="O244" s="6">
        <v>-82293.756974999997</v>
      </c>
      <c r="P244" s="5">
        <v>2250855</v>
      </c>
      <c r="Q244" s="5" t="s">
        <v>93</v>
      </c>
      <c r="R244">
        <v>1</v>
      </c>
      <c r="S244">
        <v>0</v>
      </c>
      <c r="T244">
        <v>2</v>
      </c>
      <c r="U244">
        <v>0</v>
      </c>
      <c r="V244">
        <v>900</v>
      </c>
      <c r="W244">
        <v>300</v>
      </c>
      <c r="X244">
        <v>122500</v>
      </c>
      <c r="Y244">
        <v>92500</v>
      </c>
      <c r="Z244" s="7">
        <v>3000000</v>
      </c>
      <c r="AA244">
        <v>2</v>
      </c>
      <c r="AC244" t="s">
        <v>601</v>
      </c>
      <c r="AD244" t="s">
        <v>571</v>
      </c>
      <c r="AE244" s="12">
        <v>44259.517361111109</v>
      </c>
      <c r="AF244">
        <v>230.09620000000001</v>
      </c>
      <c r="AG244" s="12">
        <v>44260.392361111109</v>
      </c>
      <c r="AH244">
        <v>226.14230000000001</v>
      </c>
      <c r="AI244" s="13">
        <v>-1.72E-2</v>
      </c>
      <c r="AJ244">
        <v>-31370.62</v>
      </c>
      <c r="AK244" s="13">
        <v>-1.72E-2</v>
      </c>
      <c r="AL244">
        <v>7934.0950000000003</v>
      </c>
      <c r="AM244">
        <v>1825605</v>
      </c>
      <c r="AN244">
        <v>-903345.62</v>
      </c>
      <c r="AO244">
        <v>74</v>
      </c>
      <c r="AP244">
        <v>-423.93</v>
      </c>
      <c r="AQ244" s="13">
        <v>-2.8199999999999999E-2</v>
      </c>
      <c r="AR244" s="13">
        <v>9.5999999999999992E-3</v>
      </c>
      <c r="AS244" t="s">
        <v>572</v>
      </c>
      <c r="AU244" s="2">
        <v>44258</v>
      </c>
      <c r="AV244" t="s">
        <v>79</v>
      </c>
      <c r="AW244" s="7">
        <v>431.95</v>
      </c>
      <c r="AX244" s="4">
        <v>416.82499999999999</v>
      </c>
      <c r="AZ244" s="2">
        <f t="shared" si="21"/>
        <v>44259</v>
      </c>
      <c r="BA244" t="s">
        <v>41</v>
      </c>
      <c r="BB244">
        <v>230.09620000000001</v>
      </c>
      <c r="BC244">
        <v>226.14230000000001</v>
      </c>
      <c r="BE244" t="str">
        <f t="shared" si="25"/>
        <v>ZEEL44259</v>
      </c>
      <c r="BF244">
        <v>1</v>
      </c>
      <c r="BH244" t="str">
        <f t="shared" si="26"/>
        <v>JSWSTEEL44258</v>
      </c>
      <c r="BI244">
        <v>1</v>
      </c>
      <c r="BK244" t="str">
        <f t="shared" si="22"/>
        <v>JSWSTEEL44258</v>
      </c>
      <c r="BL244">
        <v>1</v>
      </c>
      <c r="BM244" t="str">
        <f t="shared" si="23"/>
        <v>ERROR</v>
      </c>
      <c r="BQ244" t="str">
        <f t="shared" si="27"/>
        <v>ZEEL44259</v>
      </c>
      <c r="BR244">
        <v>1</v>
      </c>
      <c r="BS244">
        <f t="shared" si="24"/>
        <v>1</v>
      </c>
    </row>
    <row r="245" spans="1:71" x14ac:dyDescent="0.45">
      <c r="A245">
        <v>7</v>
      </c>
      <c r="B245" s="2">
        <v>44258</v>
      </c>
      <c r="C245" s="2">
        <v>44259</v>
      </c>
      <c r="D245" s="3" t="s">
        <v>27</v>
      </c>
      <c r="E245" t="s">
        <v>46</v>
      </c>
      <c r="F245" t="s">
        <v>224</v>
      </c>
      <c r="G245">
        <v>17000</v>
      </c>
      <c r="H245">
        <v>34000</v>
      </c>
      <c r="I245">
        <v>2</v>
      </c>
      <c r="J245" s="7">
        <v>62.55</v>
      </c>
      <c r="K245" s="5">
        <v>2126700</v>
      </c>
      <c r="L245" s="4">
        <v>60.35</v>
      </c>
      <c r="M245" s="4">
        <v>-74799.999999999854</v>
      </c>
      <c r="N245" s="6">
        <v>564.11099999999999</v>
      </c>
      <c r="O245" s="6">
        <v>-75364.110999999859</v>
      </c>
      <c r="P245" s="5">
        <v>2051900</v>
      </c>
      <c r="Q245" s="5" t="s">
        <v>93</v>
      </c>
      <c r="R245">
        <v>1</v>
      </c>
      <c r="S245">
        <v>0</v>
      </c>
      <c r="T245">
        <v>2</v>
      </c>
      <c r="U245">
        <v>0</v>
      </c>
      <c r="V245">
        <v>900</v>
      </c>
      <c r="W245">
        <v>300</v>
      </c>
      <c r="X245">
        <v>122500</v>
      </c>
      <c r="Y245">
        <v>92500</v>
      </c>
      <c r="Z245" s="7">
        <v>3000000</v>
      </c>
      <c r="AA245">
        <v>2</v>
      </c>
      <c r="AC245" t="s">
        <v>665</v>
      </c>
      <c r="AD245" t="s">
        <v>571</v>
      </c>
      <c r="AE245" s="12">
        <v>44259.520833333336</v>
      </c>
      <c r="AF245">
        <v>30004.49</v>
      </c>
      <c r="AG245" s="12">
        <v>44260.392361111109</v>
      </c>
      <c r="AH245">
        <v>29396.89</v>
      </c>
      <c r="AI245" s="13">
        <v>-2.0299999999999999E-2</v>
      </c>
      <c r="AJ245">
        <v>-36910.57</v>
      </c>
      <c r="AK245" s="13">
        <v>-2.0299999999999999E-2</v>
      </c>
      <c r="AL245">
        <v>60.748150000000003</v>
      </c>
      <c r="AM245">
        <v>1822717.25</v>
      </c>
      <c r="AN245">
        <v>-940256.2</v>
      </c>
      <c r="AO245">
        <v>73</v>
      </c>
      <c r="AP245">
        <v>-505.62</v>
      </c>
      <c r="AQ245" s="13">
        <v>-3.0800000000000001E-2</v>
      </c>
      <c r="AR245" s="13">
        <v>7.1999999999999998E-3</v>
      </c>
      <c r="AS245" t="s">
        <v>572</v>
      </c>
      <c r="AU245" s="2">
        <v>44258</v>
      </c>
      <c r="AV245" t="s">
        <v>46</v>
      </c>
      <c r="AW245" s="7">
        <v>62.55</v>
      </c>
      <c r="AX245" s="4">
        <v>60.35</v>
      </c>
      <c r="AZ245" s="2">
        <f t="shared" si="21"/>
        <v>44259</v>
      </c>
      <c r="BA245" t="s">
        <v>33</v>
      </c>
      <c r="BB245">
        <v>30004.49</v>
      </c>
      <c r="BC245">
        <v>29396.89</v>
      </c>
      <c r="BE245" t="str">
        <f t="shared" si="25"/>
        <v>PAGEIND44259</v>
      </c>
      <c r="BF245">
        <v>1</v>
      </c>
      <c r="BH245" t="str">
        <f t="shared" si="26"/>
        <v>NATIONALUM44258</v>
      </c>
      <c r="BI245">
        <v>1</v>
      </c>
      <c r="BK245" t="str">
        <f t="shared" si="22"/>
        <v>NATIONALUM44258</v>
      </c>
      <c r="BL245">
        <v>1</v>
      </c>
      <c r="BM245">
        <f t="shared" si="23"/>
        <v>1</v>
      </c>
      <c r="BQ245" t="str">
        <f t="shared" si="27"/>
        <v>PAGEIND44259</v>
      </c>
      <c r="BR245">
        <v>1</v>
      </c>
      <c r="BS245">
        <f t="shared" si="24"/>
        <v>1</v>
      </c>
    </row>
    <row r="246" spans="1:71" x14ac:dyDescent="0.45">
      <c r="A246">
        <v>8</v>
      </c>
      <c r="B246" s="2">
        <v>44258</v>
      </c>
      <c r="C246" s="2">
        <v>44259</v>
      </c>
      <c r="D246" s="3" t="s">
        <v>27</v>
      </c>
      <c r="E246" t="s">
        <v>100</v>
      </c>
      <c r="F246" t="s">
        <v>230</v>
      </c>
      <c r="G246">
        <v>16000</v>
      </c>
      <c r="H246">
        <v>48000</v>
      </c>
      <c r="I246">
        <v>3</v>
      </c>
      <c r="J246" s="7">
        <v>42.95</v>
      </c>
      <c r="K246" s="5">
        <v>2061600.0000000002</v>
      </c>
      <c r="L246" s="4">
        <v>43</v>
      </c>
      <c r="M246" s="4">
        <v>2399.9999999998636</v>
      </c>
      <c r="N246" s="6">
        <v>556.95600000000002</v>
      </c>
      <c r="O246" s="6">
        <v>1843.0439999998634</v>
      </c>
      <c r="P246" s="5">
        <v>2064000</v>
      </c>
      <c r="Q246" s="5" t="s">
        <v>93</v>
      </c>
      <c r="R246">
        <v>1</v>
      </c>
      <c r="S246">
        <v>0</v>
      </c>
      <c r="T246">
        <v>1</v>
      </c>
      <c r="U246">
        <v>0</v>
      </c>
      <c r="V246">
        <v>900</v>
      </c>
      <c r="W246">
        <v>300</v>
      </c>
      <c r="X246">
        <v>122500</v>
      </c>
      <c r="Y246">
        <v>92500</v>
      </c>
      <c r="Z246" s="7">
        <v>3000000</v>
      </c>
      <c r="AA246">
        <v>2</v>
      </c>
      <c r="AC246" t="s">
        <v>609</v>
      </c>
      <c r="AD246" t="s">
        <v>571</v>
      </c>
      <c r="AE246" s="12">
        <v>44259.520833333336</v>
      </c>
      <c r="AF246">
        <v>111.5849</v>
      </c>
      <c r="AG246" s="12">
        <v>44260.392361111109</v>
      </c>
      <c r="AH246">
        <v>110.1525</v>
      </c>
      <c r="AI246" s="13">
        <v>-1.2800000000000001E-2</v>
      </c>
      <c r="AJ246">
        <v>-23397.96</v>
      </c>
      <c r="AK246" s="13">
        <v>-1.2800000000000001E-2</v>
      </c>
      <c r="AL246">
        <v>16334.8</v>
      </c>
      <c r="AM246">
        <v>1822717.25</v>
      </c>
      <c r="AN246">
        <v>-963654.16</v>
      </c>
      <c r="AO246">
        <v>73</v>
      </c>
      <c r="AP246">
        <v>-320.52</v>
      </c>
      <c r="AQ246" s="13">
        <v>-2.23E-2</v>
      </c>
      <c r="AR246" s="13">
        <v>5.9999999999999995E-4</v>
      </c>
      <c r="AS246" t="s">
        <v>572</v>
      </c>
      <c r="AU246" s="2">
        <v>44258</v>
      </c>
      <c r="AV246" t="s">
        <v>100</v>
      </c>
      <c r="AW246" s="7">
        <v>42.95</v>
      </c>
      <c r="AX246" s="4">
        <v>43</v>
      </c>
      <c r="AZ246" s="2">
        <f t="shared" si="21"/>
        <v>44259</v>
      </c>
      <c r="BA246" t="s">
        <v>77</v>
      </c>
      <c r="BB246">
        <v>111.5849</v>
      </c>
      <c r="BC246">
        <v>110.1525</v>
      </c>
      <c r="BE246" t="str">
        <f t="shared" si="25"/>
        <v>TATAPOWER44259</v>
      </c>
      <c r="BF246">
        <v>1</v>
      </c>
      <c r="BH246" t="str">
        <f t="shared" si="26"/>
        <v>PNB44258</v>
      </c>
      <c r="BI246">
        <v>1</v>
      </c>
      <c r="BK246" t="str">
        <f t="shared" si="22"/>
        <v>PNB44258</v>
      </c>
      <c r="BL246">
        <v>1</v>
      </c>
      <c r="BM246">
        <f t="shared" si="23"/>
        <v>1</v>
      </c>
      <c r="BQ246" t="str">
        <f t="shared" si="27"/>
        <v>TATAPOWER44259</v>
      </c>
      <c r="BR246">
        <v>1</v>
      </c>
      <c r="BS246">
        <f t="shared" si="24"/>
        <v>1</v>
      </c>
    </row>
    <row r="247" spans="1:71" x14ac:dyDescent="0.45">
      <c r="A247">
        <v>9</v>
      </c>
      <c r="B247" s="2">
        <v>44258</v>
      </c>
      <c r="C247" s="2">
        <v>44259</v>
      </c>
      <c r="D247" s="3" t="s">
        <v>27</v>
      </c>
      <c r="E247" t="s">
        <v>142</v>
      </c>
      <c r="F247" t="s">
        <v>311</v>
      </c>
      <c r="G247">
        <v>2000</v>
      </c>
      <c r="H247">
        <v>2000</v>
      </c>
      <c r="I247">
        <v>1</v>
      </c>
      <c r="J247" s="7">
        <v>784.7</v>
      </c>
      <c r="K247" s="5">
        <v>1569400</v>
      </c>
      <c r="L247" s="4">
        <v>771.7</v>
      </c>
      <c r="M247" s="4">
        <v>-26000</v>
      </c>
      <c r="N247" s="6">
        <v>420.22800000000001</v>
      </c>
      <c r="O247" s="6">
        <v>-26420.227999999999</v>
      </c>
      <c r="P247" s="5">
        <v>1543400</v>
      </c>
      <c r="Q247" s="5" t="s">
        <v>93</v>
      </c>
      <c r="R247">
        <v>1</v>
      </c>
      <c r="S247">
        <v>0</v>
      </c>
      <c r="T247">
        <v>2</v>
      </c>
      <c r="U247">
        <v>0</v>
      </c>
      <c r="V247">
        <v>900</v>
      </c>
      <c r="W247">
        <v>300</v>
      </c>
      <c r="X247">
        <v>122500</v>
      </c>
      <c r="Y247">
        <v>92500</v>
      </c>
      <c r="Z247" s="7">
        <v>3000000</v>
      </c>
      <c r="AA247">
        <v>2</v>
      </c>
      <c r="AC247" t="s">
        <v>657</v>
      </c>
      <c r="AD247" t="s">
        <v>571</v>
      </c>
      <c r="AE247" s="12">
        <v>44259.520833333336</v>
      </c>
      <c r="AF247">
        <v>416.05630000000002</v>
      </c>
      <c r="AG247" s="12">
        <v>44260.392361111109</v>
      </c>
      <c r="AH247">
        <v>414.64260000000002</v>
      </c>
      <c r="AI247" s="13">
        <v>-3.3999999999999998E-3</v>
      </c>
      <c r="AJ247">
        <v>-6193.33</v>
      </c>
      <c r="AK247" s="13">
        <v>-3.3999999999999998E-3</v>
      </c>
      <c r="AL247">
        <v>4380.9390000000003</v>
      </c>
      <c r="AM247">
        <v>1822717.38</v>
      </c>
      <c r="AN247">
        <v>-969847.49</v>
      </c>
      <c r="AO247">
        <v>73</v>
      </c>
      <c r="AP247">
        <v>-84.84</v>
      </c>
      <c r="AQ247" s="13">
        <v>-2.1600000000000001E-2</v>
      </c>
      <c r="AR247" s="13">
        <v>3.7100000000000001E-2</v>
      </c>
      <c r="AS247" t="s">
        <v>572</v>
      </c>
      <c r="AU247" s="2">
        <v>44258</v>
      </c>
      <c r="AV247" t="s">
        <v>142</v>
      </c>
      <c r="AW247" s="7">
        <v>784.7</v>
      </c>
      <c r="AX247" s="4">
        <v>771.7</v>
      </c>
      <c r="AZ247" s="2">
        <f t="shared" si="21"/>
        <v>44259</v>
      </c>
      <c r="BA247" t="s">
        <v>111</v>
      </c>
      <c r="BB247">
        <v>416.05630000000002</v>
      </c>
      <c r="BC247">
        <v>414.64260000000002</v>
      </c>
      <c r="BE247" t="str">
        <f t="shared" si="25"/>
        <v>TORNTPOWER44259</v>
      </c>
      <c r="BF247">
        <v>1</v>
      </c>
      <c r="BH247" t="str">
        <f t="shared" si="26"/>
        <v>TATACHEM44258</v>
      </c>
      <c r="BI247">
        <v>1</v>
      </c>
      <c r="BK247" t="str">
        <f t="shared" si="22"/>
        <v>TATACHEM44258</v>
      </c>
      <c r="BL247">
        <v>1</v>
      </c>
      <c r="BM247">
        <f t="shared" si="23"/>
        <v>1</v>
      </c>
      <c r="BQ247" t="str">
        <f t="shared" si="27"/>
        <v>TORNTPOWER44259</v>
      </c>
      <c r="BR247">
        <v>1</v>
      </c>
      <c r="BS247">
        <f t="shared" si="24"/>
        <v>1</v>
      </c>
    </row>
    <row r="248" spans="1:71" x14ac:dyDescent="0.45">
      <c r="A248">
        <v>10</v>
      </c>
      <c r="B248" s="2">
        <v>44258</v>
      </c>
      <c r="C248" s="2">
        <v>44259</v>
      </c>
      <c r="D248" s="3" t="s">
        <v>27</v>
      </c>
      <c r="E248" t="s">
        <v>80</v>
      </c>
      <c r="F248" t="s">
        <v>221</v>
      </c>
      <c r="G248">
        <v>1700</v>
      </c>
      <c r="H248">
        <v>1700</v>
      </c>
      <c r="I248">
        <v>1</v>
      </c>
      <c r="J248" s="7">
        <v>782.1</v>
      </c>
      <c r="K248" s="5">
        <v>1329570</v>
      </c>
      <c r="L248" s="4">
        <v>755.8</v>
      </c>
      <c r="M248" s="4">
        <v>-44710.000000000116</v>
      </c>
      <c r="N248" s="6">
        <v>352.94805000000002</v>
      </c>
      <c r="O248" s="6">
        <v>-45062.948050000115</v>
      </c>
      <c r="P248" s="5">
        <v>1284860</v>
      </c>
      <c r="Q248" s="5" t="s">
        <v>93</v>
      </c>
      <c r="R248">
        <v>1</v>
      </c>
      <c r="S248">
        <v>0</v>
      </c>
      <c r="T248">
        <v>1</v>
      </c>
      <c r="U248">
        <v>0</v>
      </c>
      <c r="V248">
        <v>900</v>
      </c>
      <c r="W248">
        <v>300</v>
      </c>
      <c r="X248">
        <v>122500</v>
      </c>
      <c r="Y248">
        <v>92500</v>
      </c>
      <c r="Z248" s="7">
        <v>3000000</v>
      </c>
      <c r="AA248">
        <v>2</v>
      </c>
      <c r="AC248" t="s">
        <v>681</v>
      </c>
      <c r="AD248" t="s">
        <v>571</v>
      </c>
      <c r="AE248" s="12">
        <v>44259.517361111109</v>
      </c>
      <c r="AF248">
        <v>766.43299999999999</v>
      </c>
      <c r="AG248" s="12">
        <v>44260.395833333336</v>
      </c>
      <c r="AH248">
        <v>754.7944</v>
      </c>
      <c r="AI248" s="13">
        <v>-1.52E-2</v>
      </c>
      <c r="AJ248">
        <v>-27722.560000000001</v>
      </c>
      <c r="AK248" s="13">
        <v>-1.52E-2</v>
      </c>
      <c r="AL248">
        <v>2381.9499999999998</v>
      </c>
      <c r="AM248">
        <v>1825605</v>
      </c>
      <c r="AN248">
        <v>-997570.06</v>
      </c>
      <c r="AO248">
        <v>75</v>
      </c>
      <c r="AP248">
        <v>-369.63</v>
      </c>
      <c r="AQ248" s="13">
        <v>-2.29E-2</v>
      </c>
      <c r="AR248" s="13">
        <v>4.0000000000000002E-4</v>
      </c>
      <c r="AS248" t="s">
        <v>572</v>
      </c>
      <c r="AU248" s="2">
        <v>44258</v>
      </c>
      <c r="AV248" t="s">
        <v>80</v>
      </c>
      <c r="AW248" s="7">
        <v>782.1</v>
      </c>
      <c r="AX248" s="4">
        <v>755.8</v>
      </c>
      <c r="AZ248" s="2">
        <f t="shared" si="21"/>
        <v>44259</v>
      </c>
      <c r="BA248" t="s">
        <v>98</v>
      </c>
      <c r="BB248">
        <v>766.43299999999999</v>
      </c>
      <c r="BC248">
        <v>754.7944</v>
      </c>
      <c r="BE248" t="str">
        <f t="shared" si="25"/>
        <v>ADANIPORTS44259</v>
      </c>
      <c r="BF248">
        <v>1</v>
      </c>
      <c r="BH248" t="str">
        <f t="shared" si="26"/>
        <v>TATASTEEL44258</v>
      </c>
      <c r="BI248">
        <v>1</v>
      </c>
      <c r="BK248" t="str">
        <f t="shared" si="22"/>
        <v>TATASTEEL44258</v>
      </c>
      <c r="BL248">
        <v>1</v>
      </c>
      <c r="BM248">
        <f t="shared" si="23"/>
        <v>1</v>
      </c>
      <c r="BQ248" t="str">
        <f t="shared" si="27"/>
        <v>ADANIPORTS44259</v>
      </c>
      <c r="BR248">
        <v>1</v>
      </c>
      <c r="BS248">
        <f t="shared" si="24"/>
        <v>1</v>
      </c>
    </row>
    <row r="249" spans="1:71" x14ac:dyDescent="0.45">
      <c r="A249">
        <v>1</v>
      </c>
      <c r="B249" s="2">
        <v>44259</v>
      </c>
      <c r="C249" s="2">
        <v>44260</v>
      </c>
      <c r="D249" s="3" t="s">
        <v>27</v>
      </c>
      <c r="E249" t="s">
        <v>98</v>
      </c>
      <c r="F249" t="s">
        <v>294</v>
      </c>
      <c r="G249">
        <v>2500</v>
      </c>
      <c r="H249">
        <v>2500</v>
      </c>
      <c r="I249">
        <v>1</v>
      </c>
      <c r="J249" s="7">
        <v>766.4</v>
      </c>
      <c r="K249" s="5">
        <v>1916000</v>
      </c>
      <c r="L249" s="4">
        <v>755.55</v>
      </c>
      <c r="M249" s="4">
        <v>-27125.000000000058</v>
      </c>
      <c r="N249" s="6">
        <v>513.65812500000004</v>
      </c>
      <c r="O249" s="6">
        <v>-27638.65812500006</v>
      </c>
      <c r="P249" s="5">
        <v>1888875</v>
      </c>
      <c r="Q249" s="5" t="s">
        <v>93</v>
      </c>
      <c r="R249">
        <v>1</v>
      </c>
      <c r="S249">
        <v>0</v>
      </c>
      <c r="T249">
        <v>2</v>
      </c>
      <c r="U249">
        <v>0</v>
      </c>
      <c r="V249">
        <v>900</v>
      </c>
      <c r="W249">
        <v>300</v>
      </c>
      <c r="X249">
        <v>122500</v>
      </c>
      <c r="Y249">
        <v>92500</v>
      </c>
      <c r="Z249" s="7">
        <v>3000000</v>
      </c>
      <c r="AA249">
        <v>2</v>
      </c>
      <c r="AC249" t="s">
        <v>672</v>
      </c>
      <c r="AD249" t="s">
        <v>571</v>
      </c>
      <c r="AE249" s="12">
        <v>44259.517361111109</v>
      </c>
      <c r="AF249">
        <v>1262.8440000000001</v>
      </c>
      <c r="AG249" s="12">
        <v>44260.395833333336</v>
      </c>
      <c r="AH249">
        <v>1274.374</v>
      </c>
      <c r="AI249" s="13">
        <v>9.1000000000000004E-3</v>
      </c>
      <c r="AJ249">
        <v>16668.11</v>
      </c>
      <c r="AK249" s="13">
        <v>9.1000000000000004E-3</v>
      </c>
      <c r="AL249">
        <v>1445.63</v>
      </c>
      <c r="AM249">
        <v>1825605</v>
      </c>
      <c r="AN249">
        <v>-980901.95</v>
      </c>
      <c r="AO249">
        <v>75</v>
      </c>
      <c r="AP249">
        <v>222.24</v>
      </c>
      <c r="AQ249" s="13">
        <v>-1.5E-3</v>
      </c>
      <c r="AR249" s="13">
        <v>2.7799999999999998E-2</v>
      </c>
      <c r="AS249" t="s">
        <v>572</v>
      </c>
      <c r="AU249" s="2">
        <v>44259</v>
      </c>
      <c r="AV249" t="s">
        <v>98</v>
      </c>
      <c r="AW249" s="7">
        <v>766.4</v>
      </c>
      <c r="AX249" s="4">
        <v>755.55</v>
      </c>
      <c r="AZ249" s="2">
        <f t="shared" si="21"/>
        <v>44259</v>
      </c>
      <c r="BA249" t="s">
        <v>166</v>
      </c>
      <c r="BB249">
        <v>1262.8440000000001</v>
      </c>
      <c r="BC249">
        <v>1274.374</v>
      </c>
      <c r="BE249" t="str">
        <f t="shared" si="25"/>
        <v>AUBANK44259</v>
      </c>
      <c r="BF249">
        <v>1</v>
      </c>
      <c r="BH249" t="str">
        <f t="shared" si="26"/>
        <v>ADANIPORTS44259</v>
      </c>
      <c r="BI249">
        <v>1</v>
      </c>
      <c r="BK249" t="str">
        <f t="shared" si="22"/>
        <v>ADANIPORTS44259</v>
      </c>
      <c r="BL249">
        <v>1</v>
      </c>
      <c r="BM249">
        <f t="shared" si="23"/>
        <v>1</v>
      </c>
      <c r="BQ249" t="str">
        <f t="shared" si="27"/>
        <v>AUBANK44259</v>
      </c>
      <c r="BR249">
        <v>1</v>
      </c>
      <c r="BS249">
        <f t="shared" si="24"/>
        <v>1</v>
      </c>
    </row>
    <row r="250" spans="1:71" x14ac:dyDescent="0.45">
      <c r="A250">
        <v>2</v>
      </c>
      <c r="B250" s="2">
        <v>44259</v>
      </c>
      <c r="C250" s="2">
        <v>44260</v>
      </c>
      <c r="D250" s="3" t="s">
        <v>27</v>
      </c>
      <c r="E250" t="s">
        <v>166</v>
      </c>
      <c r="F250" t="s">
        <v>345</v>
      </c>
      <c r="G250">
        <v>500</v>
      </c>
      <c r="H250">
        <v>1500</v>
      </c>
      <c r="I250">
        <v>3</v>
      </c>
      <c r="J250" s="7">
        <v>1263.3666666700001</v>
      </c>
      <c r="K250" s="5">
        <v>1895050.000005</v>
      </c>
      <c r="L250" s="4">
        <v>1276.71666667</v>
      </c>
      <c r="M250" s="4">
        <v>20024.999999999862</v>
      </c>
      <c r="N250" s="6">
        <v>514.36687500134997</v>
      </c>
      <c r="O250" s="6">
        <v>19510.633124998512</v>
      </c>
      <c r="P250" s="5">
        <v>1915075.000005</v>
      </c>
      <c r="Q250" s="5" t="s">
        <v>93</v>
      </c>
      <c r="R250">
        <v>2</v>
      </c>
      <c r="S250">
        <v>1</v>
      </c>
      <c r="T250">
        <v>2</v>
      </c>
      <c r="U250">
        <v>0</v>
      </c>
      <c r="V250">
        <v>900</v>
      </c>
      <c r="W250">
        <v>300</v>
      </c>
      <c r="X250">
        <v>123000</v>
      </c>
      <c r="Y250">
        <v>92500</v>
      </c>
      <c r="Z250" s="7">
        <v>3000000</v>
      </c>
      <c r="AA250">
        <v>2</v>
      </c>
      <c r="AC250" t="s">
        <v>587</v>
      </c>
      <c r="AD250" t="s">
        <v>571</v>
      </c>
      <c r="AE250" s="12">
        <v>44259.517361111109</v>
      </c>
      <c r="AF250">
        <v>631.95519999999999</v>
      </c>
      <c r="AG250" s="12">
        <v>44260.395833333336</v>
      </c>
      <c r="AH250">
        <v>613.58579999999995</v>
      </c>
      <c r="AI250" s="13">
        <v>-2.9100000000000001E-2</v>
      </c>
      <c r="AJ250">
        <v>-53065.9</v>
      </c>
      <c r="AK250" s="13">
        <v>-2.9100000000000001E-2</v>
      </c>
      <c r="AL250">
        <v>2888.82</v>
      </c>
      <c r="AM250">
        <v>1825605</v>
      </c>
      <c r="AN250">
        <v>-1033967.84</v>
      </c>
      <c r="AO250">
        <v>75</v>
      </c>
      <c r="AP250">
        <v>-707.55</v>
      </c>
      <c r="AQ250" s="13">
        <v>-3.1600000000000003E-2</v>
      </c>
      <c r="AR250" s="13">
        <v>3.2000000000000002E-3</v>
      </c>
      <c r="AS250" t="s">
        <v>572</v>
      </c>
      <c r="AU250" s="2">
        <v>44259</v>
      </c>
      <c r="AV250" t="s">
        <v>166</v>
      </c>
      <c r="AW250" s="7">
        <v>1263.3666666700001</v>
      </c>
      <c r="AX250" s="4">
        <v>1276.71666667</v>
      </c>
      <c r="AZ250" s="2">
        <f t="shared" si="21"/>
        <v>44259</v>
      </c>
      <c r="BA250" t="s">
        <v>127</v>
      </c>
      <c r="BB250">
        <v>631.95519999999999</v>
      </c>
      <c r="BC250">
        <v>613.58579999999995</v>
      </c>
      <c r="BE250" t="str">
        <f t="shared" si="25"/>
        <v>CONCOR44259</v>
      </c>
      <c r="BF250">
        <v>1</v>
      </c>
      <c r="BH250" t="str">
        <f t="shared" si="26"/>
        <v>AUBANK44259</v>
      </c>
      <c r="BI250">
        <v>1</v>
      </c>
      <c r="BK250" t="str">
        <f t="shared" si="22"/>
        <v>AUBANK44259</v>
      </c>
      <c r="BL250">
        <v>1</v>
      </c>
      <c r="BM250">
        <f t="shared" si="23"/>
        <v>1</v>
      </c>
      <c r="BQ250" t="str">
        <f t="shared" si="27"/>
        <v>CONCOR44259</v>
      </c>
      <c r="BR250">
        <v>1</v>
      </c>
      <c r="BS250">
        <f t="shared" si="24"/>
        <v>1</v>
      </c>
    </row>
    <row r="251" spans="1:71" x14ac:dyDescent="0.45">
      <c r="A251">
        <v>3</v>
      </c>
      <c r="B251" s="2">
        <v>44259</v>
      </c>
      <c r="C251" s="2">
        <v>44260</v>
      </c>
      <c r="D251" s="3" t="s">
        <v>27</v>
      </c>
      <c r="E251" t="s">
        <v>127</v>
      </c>
      <c r="F251" t="s">
        <v>289</v>
      </c>
      <c r="G251">
        <v>1563</v>
      </c>
      <c r="H251">
        <v>3126</v>
      </c>
      <c r="I251">
        <v>2</v>
      </c>
      <c r="J251" s="7">
        <v>631.65</v>
      </c>
      <c r="K251" s="5">
        <v>1974537.9</v>
      </c>
      <c r="L251" s="4">
        <v>614.22500000000002</v>
      </c>
      <c r="M251" s="4">
        <v>-54470.549999999857</v>
      </c>
      <c r="N251" s="6">
        <v>525.77170875000002</v>
      </c>
      <c r="O251" s="6">
        <v>-54996.321708749856</v>
      </c>
      <c r="P251" s="5">
        <v>1920067.35</v>
      </c>
      <c r="Q251" s="5" t="s">
        <v>93</v>
      </c>
      <c r="R251">
        <v>1</v>
      </c>
      <c r="S251">
        <v>0</v>
      </c>
      <c r="T251">
        <v>2</v>
      </c>
      <c r="U251">
        <v>0</v>
      </c>
      <c r="V251">
        <v>900</v>
      </c>
      <c r="W251">
        <v>300</v>
      </c>
      <c r="X251">
        <v>122500</v>
      </c>
      <c r="Y251">
        <v>92500</v>
      </c>
      <c r="Z251" s="7">
        <v>3000000</v>
      </c>
      <c r="AA251">
        <v>2</v>
      </c>
      <c r="AC251" t="s">
        <v>673</v>
      </c>
      <c r="AD251" t="s">
        <v>571</v>
      </c>
      <c r="AE251" s="12">
        <v>44259.517361111109</v>
      </c>
      <c r="AF251">
        <v>399.15260000000001</v>
      </c>
      <c r="AG251" s="12">
        <v>44260.395833333336</v>
      </c>
      <c r="AH251">
        <v>397.53210000000001</v>
      </c>
      <c r="AI251" s="13">
        <v>-4.1000000000000003E-3</v>
      </c>
      <c r="AJ251">
        <v>-7411.68</v>
      </c>
      <c r="AK251" s="13">
        <v>-4.1000000000000003E-3</v>
      </c>
      <c r="AL251">
        <v>4573.701</v>
      </c>
      <c r="AM251">
        <v>1825605</v>
      </c>
      <c r="AN251">
        <v>-1041379.52</v>
      </c>
      <c r="AO251">
        <v>75</v>
      </c>
      <c r="AP251">
        <v>-98.82</v>
      </c>
      <c r="AQ251" s="13">
        <v>-1.9199999999999998E-2</v>
      </c>
      <c r="AR251" s="13">
        <v>6.1000000000000004E-3</v>
      </c>
      <c r="AS251" t="s">
        <v>572</v>
      </c>
      <c r="AU251" s="2">
        <v>44259</v>
      </c>
      <c r="AV251" t="s">
        <v>127</v>
      </c>
      <c r="AW251" s="7">
        <v>631.65</v>
      </c>
      <c r="AX251" s="4">
        <v>614.22500000000002</v>
      </c>
      <c r="AZ251" s="2">
        <f t="shared" si="21"/>
        <v>44259</v>
      </c>
      <c r="BA251" t="s">
        <v>167</v>
      </c>
      <c r="BB251">
        <v>399.15260000000001</v>
      </c>
      <c r="BC251">
        <v>397.53210000000001</v>
      </c>
      <c r="BE251" t="str">
        <f t="shared" si="25"/>
        <v>IRCTC44259</v>
      </c>
      <c r="BF251">
        <v>1</v>
      </c>
      <c r="BH251" t="str">
        <f t="shared" si="26"/>
        <v>CONCOR44259</v>
      </c>
      <c r="BI251">
        <v>1</v>
      </c>
      <c r="BK251" t="str">
        <f t="shared" si="22"/>
        <v>CONCOR44259</v>
      </c>
      <c r="BL251">
        <v>1</v>
      </c>
      <c r="BM251">
        <f t="shared" si="23"/>
        <v>1</v>
      </c>
      <c r="BQ251" t="str">
        <f t="shared" si="27"/>
        <v>IRCTC44259</v>
      </c>
      <c r="BR251">
        <v>1</v>
      </c>
      <c r="BS251">
        <f t="shared" si="24"/>
        <v>1</v>
      </c>
    </row>
    <row r="252" spans="1:71" x14ac:dyDescent="0.45">
      <c r="A252">
        <v>4</v>
      </c>
      <c r="B252" s="2">
        <v>44259</v>
      </c>
      <c r="C252" s="2">
        <v>44260</v>
      </c>
      <c r="D252" s="3" t="s">
        <v>27</v>
      </c>
      <c r="E252" t="s">
        <v>167</v>
      </c>
      <c r="F252" t="s">
        <v>346</v>
      </c>
      <c r="G252">
        <v>325</v>
      </c>
      <c r="H252">
        <v>975</v>
      </c>
      <c r="I252">
        <v>3</v>
      </c>
      <c r="J252" s="7">
        <v>1994.75</v>
      </c>
      <c r="K252" s="5">
        <v>1944881.25</v>
      </c>
      <c r="L252" s="4">
        <v>1987.8833333299999</v>
      </c>
      <c r="M252" s="4">
        <v>-6695.0000032500839</v>
      </c>
      <c r="N252" s="6">
        <v>524.21411249956122</v>
      </c>
      <c r="O252" s="6">
        <v>-7219.2141157496453</v>
      </c>
      <c r="P252" s="5">
        <v>1938186.2499967499</v>
      </c>
      <c r="Q252" s="5" t="s">
        <v>93</v>
      </c>
      <c r="R252">
        <v>1</v>
      </c>
      <c r="S252">
        <v>0</v>
      </c>
      <c r="T252">
        <v>2</v>
      </c>
      <c r="U252">
        <v>0</v>
      </c>
      <c r="V252">
        <v>900</v>
      </c>
      <c r="W252">
        <v>300</v>
      </c>
      <c r="X252">
        <v>122500</v>
      </c>
      <c r="Y252">
        <v>92500</v>
      </c>
      <c r="Z252" s="7">
        <v>3000000</v>
      </c>
      <c r="AA252">
        <v>2</v>
      </c>
      <c r="AC252" t="s">
        <v>698</v>
      </c>
      <c r="AD252" t="s">
        <v>571</v>
      </c>
      <c r="AE252" s="12">
        <v>44259.517361111109</v>
      </c>
      <c r="AF252">
        <v>137.40610000000001</v>
      </c>
      <c r="AG252" s="12">
        <v>44260.395833333336</v>
      </c>
      <c r="AH252">
        <v>131.36850000000001</v>
      </c>
      <c r="AI252" s="13">
        <v>-4.3900000000000002E-2</v>
      </c>
      <c r="AJ252">
        <v>-80216.77</v>
      </c>
      <c r="AK252" s="13">
        <v>-4.3900000000000002E-2</v>
      </c>
      <c r="AL252">
        <v>13286.2</v>
      </c>
      <c r="AM252">
        <v>1825605</v>
      </c>
      <c r="AN252">
        <v>-1121596.29</v>
      </c>
      <c r="AO252">
        <v>75</v>
      </c>
      <c r="AP252">
        <v>-1069.56</v>
      </c>
      <c r="AQ252" s="13">
        <v>-4.3900000000000002E-2</v>
      </c>
      <c r="AR252" s="13">
        <v>2.5000000000000001E-3</v>
      </c>
      <c r="AS252" t="s">
        <v>572</v>
      </c>
      <c r="AU252" s="2">
        <v>44259</v>
      </c>
      <c r="AV252" t="s">
        <v>167</v>
      </c>
      <c r="AW252" s="7">
        <v>1994.75</v>
      </c>
      <c r="AX252" s="4">
        <v>1987.8833333299999</v>
      </c>
      <c r="AZ252" s="2">
        <f t="shared" si="21"/>
        <v>44259</v>
      </c>
      <c r="BA252" t="s">
        <v>74</v>
      </c>
      <c r="BB252">
        <v>137.40610000000001</v>
      </c>
      <c r="BC252">
        <v>131.36850000000001</v>
      </c>
      <c r="BE252" t="str">
        <f t="shared" si="25"/>
        <v>PFC44259</v>
      </c>
      <c r="BF252">
        <v>1</v>
      </c>
      <c r="BH252" t="str">
        <f t="shared" si="26"/>
        <v>IRCTC44259</v>
      </c>
      <c r="BI252">
        <v>1</v>
      </c>
      <c r="BK252" t="str">
        <f t="shared" si="22"/>
        <v>IRCTC44259</v>
      </c>
      <c r="BL252">
        <v>1</v>
      </c>
      <c r="BM252">
        <f t="shared" si="23"/>
        <v>1</v>
      </c>
      <c r="BQ252" t="str">
        <f t="shared" si="27"/>
        <v>PFC44259</v>
      </c>
      <c r="BR252">
        <v>1</v>
      </c>
      <c r="BS252">
        <f t="shared" si="24"/>
        <v>1</v>
      </c>
    </row>
    <row r="253" spans="1:71" x14ac:dyDescent="0.45">
      <c r="A253">
        <v>5</v>
      </c>
      <c r="B253" s="2">
        <v>44259</v>
      </c>
      <c r="C253" s="2">
        <v>44260</v>
      </c>
      <c r="D253" s="3" t="s">
        <v>27</v>
      </c>
      <c r="E253" t="s">
        <v>33</v>
      </c>
      <c r="F253" t="s">
        <v>239</v>
      </c>
      <c r="G253">
        <v>30</v>
      </c>
      <c r="H253">
        <v>60</v>
      </c>
      <c r="I253">
        <v>2</v>
      </c>
      <c r="J253" s="7">
        <v>29989.5</v>
      </c>
      <c r="K253" s="5">
        <v>1799370</v>
      </c>
      <c r="L253" s="4">
        <v>29411.599999999999</v>
      </c>
      <c r="M253" s="4">
        <v>-34674.000000000087</v>
      </c>
      <c r="N253" s="6">
        <v>481.14891</v>
      </c>
      <c r="O253" s="6">
        <v>-35155.148910000091</v>
      </c>
      <c r="P253" s="5">
        <v>1764696</v>
      </c>
      <c r="Q253" s="5" t="s">
        <v>93</v>
      </c>
      <c r="R253">
        <v>2</v>
      </c>
      <c r="S253">
        <v>1</v>
      </c>
      <c r="T253">
        <v>1</v>
      </c>
      <c r="U253">
        <v>0</v>
      </c>
      <c r="V253">
        <v>900</v>
      </c>
      <c r="W253">
        <v>300</v>
      </c>
      <c r="X253">
        <v>123000</v>
      </c>
      <c r="Y253">
        <v>92500</v>
      </c>
      <c r="Z253" s="7">
        <v>3000000</v>
      </c>
      <c r="AA253">
        <v>2</v>
      </c>
      <c r="AC253" t="s">
        <v>674</v>
      </c>
      <c r="AD253" t="s">
        <v>571</v>
      </c>
      <c r="AE253" s="12">
        <v>44259.517361111109</v>
      </c>
      <c r="AF253">
        <v>1485.375</v>
      </c>
      <c r="AG253" s="12">
        <v>44260.395833333336</v>
      </c>
      <c r="AH253">
        <v>1471.577</v>
      </c>
      <c r="AI253" s="13">
        <v>-9.2999999999999992E-3</v>
      </c>
      <c r="AJ253">
        <v>-16958.48</v>
      </c>
      <c r="AK253" s="13">
        <v>-9.2999999999999992E-3</v>
      </c>
      <c r="AL253">
        <v>1229.0530000000001</v>
      </c>
      <c r="AM253">
        <v>1825605.13</v>
      </c>
      <c r="AN253">
        <v>-1138554.77</v>
      </c>
      <c r="AO253">
        <v>75</v>
      </c>
      <c r="AP253">
        <v>-226.11</v>
      </c>
      <c r="AQ253" s="13">
        <v>-1.61E-2</v>
      </c>
      <c r="AR253" s="13">
        <v>6.3E-3</v>
      </c>
      <c r="AS253" t="s">
        <v>572</v>
      </c>
      <c r="AU253" s="2">
        <v>44259</v>
      </c>
      <c r="AV253" t="s">
        <v>33</v>
      </c>
      <c r="AW253" s="7">
        <v>29989.5</v>
      </c>
      <c r="AX253" s="4">
        <v>29411.599999999999</v>
      </c>
      <c r="AZ253" s="2">
        <f t="shared" si="21"/>
        <v>44259</v>
      </c>
      <c r="BA253" t="s">
        <v>34</v>
      </c>
      <c r="BB253">
        <v>1485.375</v>
      </c>
      <c r="BC253">
        <v>1471.577</v>
      </c>
      <c r="BE253" t="str">
        <f t="shared" si="25"/>
        <v>PVR44259</v>
      </c>
      <c r="BF253">
        <v>1</v>
      </c>
      <c r="BH253" t="str">
        <f t="shared" si="26"/>
        <v>PAGEIND44259</v>
      </c>
      <c r="BI253">
        <v>1</v>
      </c>
      <c r="BK253" t="str">
        <f t="shared" si="22"/>
        <v>PAGEIND44259</v>
      </c>
      <c r="BL253">
        <v>1</v>
      </c>
      <c r="BM253">
        <f t="shared" si="23"/>
        <v>1</v>
      </c>
      <c r="BQ253" t="str">
        <f t="shared" si="27"/>
        <v>PVR44259</v>
      </c>
      <c r="BR253">
        <v>1</v>
      </c>
      <c r="BS253">
        <f t="shared" si="24"/>
        <v>1</v>
      </c>
    </row>
    <row r="254" spans="1:71" x14ac:dyDescent="0.45">
      <c r="A254">
        <v>6</v>
      </c>
      <c r="B254" s="2">
        <v>44259</v>
      </c>
      <c r="C254" s="2">
        <v>44260</v>
      </c>
      <c r="D254" s="3" t="s">
        <v>27</v>
      </c>
      <c r="E254" t="s">
        <v>74</v>
      </c>
      <c r="F254" t="s">
        <v>251</v>
      </c>
      <c r="G254">
        <v>6200</v>
      </c>
      <c r="H254">
        <v>12400</v>
      </c>
      <c r="I254">
        <v>2</v>
      </c>
      <c r="J254" s="7">
        <v>137.35</v>
      </c>
      <c r="K254" s="5">
        <v>1703140</v>
      </c>
      <c r="L254" s="4">
        <v>131.65</v>
      </c>
      <c r="M254" s="4">
        <v>-70679.999999999854</v>
      </c>
      <c r="N254" s="6">
        <v>450.30599999999998</v>
      </c>
      <c r="O254" s="6">
        <v>-71130.305999999851</v>
      </c>
      <c r="P254" s="5">
        <v>1632460</v>
      </c>
      <c r="Q254" s="5" t="s">
        <v>93</v>
      </c>
      <c r="R254">
        <v>1</v>
      </c>
      <c r="S254">
        <v>0</v>
      </c>
      <c r="T254">
        <v>2</v>
      </c>
      <c r="U254">
        <v>0</v>
      </c>
      <c r="V254">
        <v>900</v>
      </c>
      <c r="W254">
        <v>300</v>
      </c>
      <c r="X254">
        <v>122500</v>
      </c>
      <c r="Y254">
        <v>92500</v>
      </c>
      <c r="Z254" s="7">
        <v>3000000</v>
      </c>
      <c r="AA254">
        <v>2</v>
      </c>
      <c r="AC254" t="s">
        <v>662</v>
      </c>
      <c r="AD254" t="s">
        <v>571</v>
      </c>
      <c r="AE254" s="12">
        <v>44263.434027777781</v>
      </c>
      <c r="AF254">
        <v>155.44640000000001</v>
      </c>
      <c r="AG254" s="12">
        <v>44264.392361111109</v>
      </c>
      <c r="AH254">
        <v>151.27430000000001</v>
      </c>
      <c r="AI254" s="13">
        <v>-2.6800000000000001E-2</v>
      </c>
      <c r="AJ254">
        <v>-47567.31</v>
      </c>
      <c r="AK254" s="13">
        <v>-2.6800000000000001E-2</v>
      </c>
      <c r="AL254">
        <v>11401.29</v>
      </c>
      <c r="AM254">
        <v>1772289</v>
      </c>
      <c r="AN254">
        <v>-1186122.08</v>
      </c>
      <c r="AO254">
        <v>97</v>
      </c>
      <c r="AP254">
        <v>-490.38</v>
      </c>
      <c r="AQ254" s="13">
        <v>-2.8000000000000001E-2</v>
      </c>
      <c r="AR254" s="13">
        <v>1.6000000000000001E-3</v>
      </c>
      <c r="AS254" t="s">
        <v>572</v>
      </c>
      <c r="AU254" s="2">
        <v>44259</v>
      </c>
      <c r="AV254" t="s">
        <v>74</v>
      </c>
      <c r="AW254" s="7">
        <v>137.35</v>
      </c>
      <c r="AX254" s="4">
        <v>131.65</v>
      </c>
      <c r="AZ254" s="2">
        <f t="shared" si="21"/>
        <v>44263</v>
      </c>
      <c r="BA254" t="s">
        <v>114</v>
      </c>
      <c r="BB254">
        <v>155.44640000000001</v>
      </c>
      <c r="BC254">
        <v>151.27430000000001</v>
      </c>
      <c r="BE254" t="str">
        <f t="shared" si="25"/>
        <v>GAIL44263</v>
      </c>
      <c r="BF254">
        <v>1</v>
      </c>
      <c r="BH254" t="str">
        <f t="shared" si="26"/>
        <v>PFC44259</v>
      </c>
      <c r="BI254">
        <v>1</v>
      </c>
      <c r="BK254" t="str">
        <f t="shared" si="22"/>
        <v>PFC44259</v>
      </c>
      <c r="BL254">
        <v>1</v>
      </c>
      <c r="BM254">
        <f t="shared" si="23"/>
        <v>1</v>
      </c>
      <c r="BQ254" t="str">
        <f t="shared" si="27"/>
        <v>GAIL44263</v>
      </c>
      <c r="BR254">
        <v>1</v>
      </c>
      <c r="BS254">
        <f t="shared" si="24"/>
        <v>1</v>
      </c>
    </row>
    <row r="255" spans="1:71" x14ac:dyDescent="0.45">
      <c r="A255">
        <v>7</v>
      </c>
      <c r="B255" s="2">
        <v>44259</v>
      </c>
      <c r="C255" s="2">
        <v>44260</v>
      </c>
      <c r="D255" s="3" t="s">
        <v>27</v>
      </c>
      <c r="E255" t="s">
        <v>34</v>
      </c>
      <c r="F255" t="s">
        <v>286</v>
      </c>
      <c r="G255">
        <v>407</v>
      </c>
      <c r="H255">
        <v>1221</v>
      </c>
      <c r="I255">
        <v>3</v>
      </c>
      <c r="J255" s="7">
        <v>1484.65</v>
      </c>
      <c r="K255" s="5">
        <v>1812757.6500000001</v>
      </c>
      <c r="L255" s="4">
        <v>1473.3166666699999</v>
      </c>
      <c r="M255" s="4">
        <v>-13837.999995930228</v>
      </c>
      <c r="N255" s="6">
        <v>487.57643550054939</v>
      </c>
      <c r="O255" s="6">
        <v>-14325.576431430776</v>
      </c>
      <c r="P255" s="5">
        <v>1798919.6500040698</v>
      </c>
      <c r="Q255" s="5" t="s">
        <v>93</v>
      </c>
      <c r="R255">
        <v>1</v>
      </c>
      <c r="S255">
        <v>0</v>
      </c>
      <c r="T255">
        <v>2</v>
      </c>
      <c r="U255">
        <v>0</v>
      </c>
      <c r="V255">
        <v>900</v>
      </c>
      <c r="W255">
        <v>300</v>
      </c>
      <c r="X255">
        <v>122500</v>
      </c>
      <c r="Y255">
        <v>92500</v>
      </c>
      <c r="Z255" s="7">
        <v>3000000</v>
      </c>
      <c r="AA255">
        <v>2</v>
      </c>
      <c r="AC255" t="s">
        <v>637</v>
      </c>
      <c r="AD255" t="s">
        <v>571</v>
      </c>
      <c r="AE255" s="12">
        <v>44263.434027777781</v>
      </c>
      <c r="AF255">
        <v>884.24189999999999</v>
      </c>
      <c r="AG255" s="12">
        <v>44264.395833333336</v>
      </c>
      <c r="AH255">
        <v>875.42370000000005</v>
      </c>
      <c r="AI255" s="13">
        <v>-0.01</v>
      </c>
      <c r="AJ255">
        <v>-17674.349999999999</v>
      </c>
      <c r="AK255" s="13">
        <v>-0.01</v>
      </c>
      <c r="AL255">
        <v>2004.3030000000001</v>
      </c>
      <c r="AM255">
        <v>1772289.13</v>
      </c>
      <c r="AN255">
        <v>-1203796.43</v>
      </c>
      <c r="AO255">
        <v>98</v>
      </c>
      <c r="AP255">
        <v>-180.35</v>
      </c>
      <c r="AQ255" s="13">
        <v>-1.47E-2</v>
      </c>
      <c r="AR255" s="13">
        <v>9.7000000000000003E-3</v>
      </c>
      <c r="AS255" t="s">
        <v>572</v>
      </c>
      <c r="AU255" s="2">
        <v>44259</v>
      </c>
      <c r="AV255" t="s">
        <v>34</v>
      </c>
      <c r="AW255" s="7">
        <v>1484.65</v>
      </c>
      <c r="AX255" s="4">
        <v>1473.3166666699999</v>
      </c>
      <c r="AZ255" s="2">
        <f t="shared" si="21"/>
        <v>44263</v>
      </c>
      <c r="BA255" t="s">
        <v>123</v>
      </c>
      <c r="BB255">
        <v>884.24189999999999</v>
      </c>
      <c r="BC255">
        <v>875.42370000000005</v>
      </c>
      <c r="BE255" t="str">
        <f t="shared" si="25"/>
        <v>CUMMINSIND44263</v>
      </c>
      <c r="BF255">
        <v>1</v>
      </c>
      <c r="BH255" t="str">
        <f t="shared" si="26"/>
        <v>PVR44259</v>
      </c>
      <c r="BI255">
        <v>1</v>
      </c>
      <c r="BK255" t="str">
        <f t="shared" si="22"/>
        <v>PVR44259</v>
      </c>
      <c r="BL255">
        <v>1</v>
      </c>
      <c r="BM255">
        <f t="shared" si="23"/>
        <v>1</v>
      </c>
      <c r="BQ255" t="str">
        <f t="shared" si="27"/>
        <v>CUMMINSIND44263</v>
      </c>
      <c r="BR255">
        <v>1</v>
      </c>
      <c r="BS255">
        <f t="shared" si="24"/>
        <v>1</v>
      </c>
    </row>
    <row r="256" spans="1:71" x14ac:dyDescent="0.45">
      <c r="A256">
        <v>8</v>
      </c>
      <c r="B256" s="2">
        <v>44259</v>
      </c>
      <c r="C256" s="2">
        <v>44260</v>
      </c>
      <c r="D256" s="3" t="s">
        <v>27</v>
      </c>
      <c r="E256" t="s">
        <v>77</v>
      </c>
      <c r="F256" t="s">
        <v>281</v>
      </c>
      <c r="G256">
        <v>13500</v>
      </c>
      <c r="H256">
        <v>13500</v>
      </c>
      <c r="I256">
        <v>1</v>
      </c>
      <c r="J256" s="7">
        <v>111.55</v>
      </c>
      <c r="K256" s="5">
        <v>1505925</v>
      </c>
      <c r="L256" s="4">
        <v>109.05</v>
      </c>
      <c r="M256" s="4">
        <v>-33750</v>
      </c>
      <c r="N256" s="6">
        <v>402.04349999999999</v>
      </c>
      <c r="O256" s="6">
        <v>-34152.0435</v>
      </c>
      <c r="P256" s="5">
        <v>1472175</v>
      </c>
      <c r="Q256" s="5" t="s">
        <v>93</v>
      </c>
      <c r="R256">
        <v>2</v>
      </c>
      <c r="S256">
        <v>1</v>
      </c>
      <c r="T256">
        <v>2</v>
      </c>
      <c r="U256">
        <v>0</v>
      </c>
      <c r="V256">
        <v>900</v>
      </c>
      <c r="W256">
        <v>300</v>
      </c>
      <c r="X256">
        <v>123000</v>
      </c>
      <c r="Y256">
        <v>92500</v>
      </c>
      <c r="Z256" s="7">
        <v>3000000</v>
      </c>
      <c r="AA256">
        <v>2</v>
      </c>
      <c r="AC256" t="s">
        <v>675</v>
      </c>
      <c r="AD256" t="s">
        <v>571</v>
      </c>
      <c r="AE256" s="12">
        <v>44263.434027777781</v>
      </c>
      <c r="AF256">
        <v>2766.8330000000001</v>
      </c>
      <c r="AG256" s="12">
        <v>44264.395833333336</v>
      </c>
      <c r="AH256">
        <v>2704.393</v>
      </c>
      <c r="AI256" s="13">
        <v>-2.2599999999999999E-2</v>
      </c>
      <c r="AJ256">
        <v>-39995.81</v>
      </c>
      <c r="AK256" s="13">
        <v>-2.2599999999999999E-2</v>
      </c>
      <c r="AL256">
        <v>640.54790000000003</v>
      </c>
      <c r="AM256">
        <v>1772289.13</v>
      </c>
      <c r="AN256">
        <v>-1243792.23</v>
      </c>
      <c r="AO256">
        <v>98</v>
      </c>
      <c r="AP256">
        <v>-408.12</v>
      </c>
      <c r="AQ256" s="13">
        <v>-2.2599999999999999E-2</v>
      </c>
      <c r="AR256" s="13">
        <v>5.1000000000000004E-3</v>
      </c>
      <c r="AS256" t="s">
        <v>572</v>
      </c>
      <c r="AU256" s="2">
        <v>44259</v>
      </c>
      <c r="AV256" t="s">
        <v>77</v>
      </c>
      <c r="AW256" s="7">
        <v>111.55</v>
      </c>
      <c r="AX256" s="4">
        <v>109.05</v>
      </c>
      <c r="AZ256" s="2">
        <f t="shared" si="21"/>
        <v>44263</v>
      </c>
      <c r="BA256" t="s">
        <v>168</v>
      </c>
      <c r="BB256">
        <v>2766.8330000000001</v>
      </c>
      <c r="BC256">
        <v>2704.393</v>
      </c>
      <c r="BE256" t="str">
        <f t="shared" si="25"/>
        <v>LTTS44263</v>
      </c>
      <c r="BF256">
        <v>1</v>
      </c>
      <c r="BH256" t="str">
        <f t="shared" si="26"/>
        <v>TATAPOWER44259</v>
      </c>
      <c r="BI256">
        <v>1</v>
      </c>
      <c r="BK256" t="str">
        <f t="shared" si="22"/>
        <v>TATAPOWER44259</v>
      </c>
      <c r="BL256">
        <v>1</v>
      </c>
      <c r="BM256">
        <f t="shared" si="23"/>
        <v>1</v>
      </c>
      <c r="BQ256" t="str">
        <f t="shared" si="27"/>
        <v>LTTS44263</v>
      </c>
      <c r="BR256">
        <v>1</v>
      </c>
      <c r="BS256">
        <f t="shared" si="24"/>
        <v>1</v>
      </c>
    </row>
    <row r="257" spans="1:71" x14ac:dyDescent="0.45">
      <c r="A257">
        <v>9</v>
      </c>
      <c r="B257" s="2">
        <v>44259</v>
      </c>
      <c r="C257" s="2">
        <v>44260</v>
      </c>
      <c r="D257" s="3" t="s">
        <v>27</v>
      </c>
      <c r="E257" t="s">
        <v>111</v>
      </c>
      <c r="F257" t="s">
        <v>247</v>
      </c>
      <c r="G257">
        <v>3000</v>
      </c>
      <c r="H257">
        <v>6000</v>
      </c>
      <c r="I257">
        <v>2</v>
      </c>
      <c r="J257" s="7">
        <v>415.85</v>
      </c>
      <c r="K257" s="5">
        <v>2495100</v>
      </c>
      <c r="L257" s="4">
        <v>414.85</v>
      </c>
      <c r="M257" s="4">
        <v>-6000</v>
      </c>
      <c r="N257" s="6">
        <v>672.86699999999996</v>
      </c>
      <c r="O257" s="6">
        <v>-6672.8670000000002</v>
      </c>
      <c r="P257" s="5">
        <v>2489100</v>
      </c>
      <c r="Q257" s="5" t="s">
        <v>93</v>
      </c>
      <c r="R257">
        <v>2</v>
      </c>
      <c r="S257">
        <v>1</v>
      </c>
      <c r="T257">
        <v>1</v>
      </c>
      <c r="U257">
        <v>0</v>
      </c>
      <c r="V257">
        <v>900</v>
      </c>
      <c r="W257">
        <v>300</v>
      </c>
      <c r="X257">
        <v>123000</v>
      </c>
      <c r="Y257">
        <v>92500</v>
      </c>
      <c r="Z257" s="7">
        <v>3000000</v>
      </c>
      <c r="AA257">
        <v>2</v>
      </c>
      <c r="AC257" t="s">
        <v>650</v>
      </c>
      <c r="AD257" t="s">
        <v>571</v>
      </c>
      <c r="AE257" s="12">
        <v>44264.517361111109</v>
      </c>
      <c r="AF257">
        <v>1976.808</v>
      </c>
      <c r="AG257" s="12">
        <v>44265.392361111109</v>
      </c>
      <c r="AH257">
        <v>1976.675</v>
      </c>
      <c r="AI257" s="13">
        <v>-1E-4</v>
      </c>
      <c r="AJ257">
        <v>-117.82</v>
      </c>
      <c r="AK257" s="13">
        <v>-1E-4</v>
      </c>
      <c r="AL257">
        <v>885.89359999999999</v>
      </c>
      <c r="AM257">
        <v>1751241.63</v>
      </c>
      <c r="AN257">
        <v>-1243910.06</v>
      </c>
      <c r="AO257">
        <v>74</v>
      </c>
      <c r="AP257">
        <v>-1.59</v>
      </c>
      <c r="AQ257" s="13">
        <v>-1.2800000000000001E-2</v>
      </c>
      <c r="AR257" s="13">
        <v>5.5999999999999999E-3</v>
      </c>
      <c r="AS257" t="s">
        <v>572</v>
      </c>
      <c r="AU257" s="2">
        <v>44259</v>
      </c>
      <c r="AV257" t="s">
        <v>111</v>
      </c>
      <c r="AW257" s="7">
        <v>415.85</v>
      </c>
      <c r="AX257" s="4">
        <v>414.85</v>
      </c>
      <c r="AZ257" s="2">
        <f t="shared" si="21"/>
        <v>44264</v>
      </c>
      <c r="BA257" t="s">
        <v>117</v>
      </c>
      <c r="BB257">
        <v>1976.808</v>
      </c>
      <c r="BC257">
        <v>1976.675</v>
      </c>
      <c r="BE257" t="str">
        <f t="shared" si="25"/>
        <v>KOTAKBANK44264</v>
      </c>
      <c r="BF257">
        <v>1</v>
      </c>
      <c r="BH257" t="str">
        <f t="shared" si="26"/>
        <v>TORNTPOWER44259</v>
      </c>
      <c r="BI257">
        <v>1</v>
      </c>
      <c r="BK257" t="str">
        <f t="shared" si="22"/>
        <v>TORNTPOWER44259</v>
      </c>
      <c r="BL257">
        <v>1</v>
      </c>
      <c r="BM257">
        <f t="shared" si="23"/>
        <v>1</v>
      </c>
      <c r="BQ257" t="str">
        <f t="shared" si="27"/>
        <v>KOTAKBANK44264</v>
      </c>
      <c r="BR257">
        <v>1</v>
      </c>
      <c r="BS257">
        <f t="shared" si="24"/>
        <v>1</v>
      </c>
    </row>
    <row r="258" spans="1:71" x14ac:dyDescent="0.45">
      <c r="A258">
        <v>10</v>
      </c>
      <c r="B258" s="2">
        <v>44259</v>
      </c>
      <c r="C258" s="2">
        <v>44260</v>
      </c>
      <c r="D258" s="3" t="s">
        <v>27</v>
      </c>
      <c r="E258" t="s">
        <v>41</v>
      </c>
      <c r="F258" t="s">
        <v>249</v>
      </c>
      <c r="G258">
        <v>3000</v>
      </c>
      <c r="H258">
        <v>9000</v>
      </c>
      <c r="I258">
        <v>3</v>
      </c>
      <c r="J258" s="7">
        <v>230</v>
      </c>
      <c r="K258" s="5">
        <v>2070000</v>
      </c>
      <c r="L258" s="4">
        <v>226.25</v>
      </c>
      <c r="M258" s="4">
        <v>-33750</v>
      </c>
      <c r="N258" s="6">
        <v>554.34375</v>
      </c>
      <c r="O258" s="6">
        <v>-34304.34375</v>
      </c>
      <c r="P258" s="5">
        <v>2036250</v>
      </c>
      <c r="Q258" s="5" t="s">
        <v>93</v>
      </c>
      <c r="R258">
        <v>1</v>
      </c>
      <c r="S258">
        <v>0</v>
      </c>
      <c r="T258">
        <v>1</v>
      </c>
      <c r="U258">
        <v>0</v>
      </c>
      <c r="V258">
        <v>900</v>
      </c>
      <c r="W258">
        <v>300</v>
      </c>
      <c r="X258">
        <v>122500</v>
      </c>
      <c r="Y258">
        <v>92500</v>
      </c>
      <c r="Z258" s="7">
        <v>3000000</v>
      </c>
      <c r="AA258">
        <v>2</v>
      </c>
      <c r="AC258" t="s">
        <v>655</v>
      </c>
      <c r="AD258" t="s">
        <v>571</v>
      </c>
      <c r="AE258" s="12">
        <v>44264.524305555555</v>
      </c>
      <c r="AF258">
        <v>211.47620000000001</v>
      </c>
      <c r="AG258" s="12">
        <v>44265.395833333336</v>
      </c>
      <c r="AH258">
        <v>211.03880000000001</v>
      </c>
      <c r="AI258" s="13">
        <v>-2.0999999999999999E-3</v>
      </c>
      <c r="AJ258">
        <v>-3618.15</v>
      </c>
      <c r="AK258" s="13">
        <v>-2.0999999999999999E-3</v>
      </c>
      <c r="AL258">
        <v>8271.9369999999999</v>
      </c>
      <c r="AM258">
        <v>1749317.63</v>
      </c>
      <c r="AN258">
        <v>-1247528.2</v>
      </c>
      <c r="AO258">
        <v>73</v>
      </c>
      <c r="AP258">
        <v>-49.56</v>
      </c>
      <c r="AQ258" s="13">
        <v>-2.4899999999999999E-2</v>
      </c>
      <c r="AR258" s="13">
        <v>4.7999999999999996E-3</v>
      </c>
      <c r="AS258" t="s">
        <v>572</v>
      </c>
      <c r="AU258" s="2">
        <v>44259</v>
      </c>
      <c r="AV258" t="s">
        <v>41</v>
      </c>
      <c r="AW258" s="7">
        <v>230</v>
      </c>
      <c r="AX258" s="4">
        <v>226.25</v>
      </c>
      <c r="AZ258" s="2">
        <f t="shared" si="21"/>
        <v>44264</v>
      </c>
      <c r="BA258" t="s">
        <v>73</v>
      </c>
      <c r="BB258">
        <v>211.47620000000001</v>
      </c>
      <c r="BC258">
        <v>211.03880000000001</v>
      </c>
      <c r="BE258" t="str">
        <f t="shared" si="25"/>
        <v>M_MFIN44264</v>
      </c>
      <c r="BF258">
        <v>1</v>
      </c>
      <c r="BH258" t="str">
        <f t="shared" si="26"/>
        <v>ZEEL44259</v>
      </c>
      <c r="BI258">
        <v>1</v>
      </c>
      <c r="BK258" t="str">
        <f t="shared" si="22"/>
        <v>ZEEL44259</v>
      </c>
      <c r="BL258">
        <v>1</v>
      </c>
      <c r="BM258">
        <f t="shared" si="23"/>
        <v>1</v>
      </c>
      <c r="BQ258" t="str">
        <f t="shared" si="27"/>
        <v>M_MFIN44264</v>
      </c>
      <c r="BR258">
        <v>1</v>
      </c>
      <c r="BS258">
        <f t="shared" si="24"/>
        <v>1</v>
      </c>
    </row>
    <row r="259" spans="1:71" x14ac:dyDescent="0.45">
      <c r="A259">
        <v>1</v>
      </c>
      <c r="B259" s="2">
        <v>44263</v>
      </c>
      <c r="C259" s="2">
        <v>44264</v>
      </c>
      <c r="D259" s="3" t="s">
        <v>27</v>
      </c>
      <c r="E259" t="s">
        <v>123</v>
      </c>
      <c r="F259" t="s">
        <v>307</v>
      </c>
      <c r="G259">
        <v>1200</v>
      </c>
      <c r="H259">
        <v>2400</v>
      </c>
      <c r="I259">
        <v>2</v>
      </c>
      <c r="J259" s="7">
        <v>883.8</v>
      </c>
      <c r="K259" s="5">
        <v>2121120</v>
      </c>
      <c r="L259" s="4">
        <v>876.6</v>
      </c>
      <c r="M259" s="4">
        <v>-17279.999999999836</v>
      </c>
      <c r="N259" s="6">
        <v>570.36959999999999</v>
      </c>
      <c r="O259" s="6">
        <v>-17850.369599999838</v>
      </c>
      <c r="P259" s="5">
        <v>2103840</v>
      </c>
      <c r="Q259" s="5" t="s">
        <v>93</v>
      </c>
      <c r="R259">
        <v>1</v>
      </c>
      <c r="S259">
        <v>0</v>
      </c>
      <c r="T259">
        <v>2</v>
      </c>
      <c r="U259">
        <v>0</v>
      </c>
      <c r="V259">
        <v>900</v>
      </c>
      <c r="W259">
        <v>300</v>
      </c>
      <c r="X259">
        <v>102500</v>
      </c>
      <c r="Y259">
        <v>92500</v>
      </c>
      <c r="Z259" s="7">
        <v>3000000</v>
      </c>
      <c r="AA259">
        <v>2</v>
      </c>
      <c r="AC259" t="s">
        <v>676</v>
      </c>
      <c r="AD259" t="s">
        <v>571</v>
      </c>
      <c r="AE259" s="12">
        <v>44265.520833333336</v>
      </c>
      <c r="AF259">
        <v>4144.7510000000002</v>
      </c>
      <c r="AG259" s="12">
        <v>44267.392361111109</v>
      </c>
      <c r="AH259">
        <v>4107.1949999999997</v>
      </c>
      <c r="AI259" s="13">
        <v>-9.1000000000000004E-3</v>
      </c>
      <c r="AJ259">
        <v>-15861.4</v>
      </c>
      <c r="AK259" s="13">
        <v>-9.1000000000000004E-3</v>
      </c>
      <c r="AL259">
        <v>422.34010000000001</v>
      </c>
      <c r="AM259">
        <v>1750494.38</v>
      </c>
      <c r="AN259">
        <v>-1263389.6100000001</v>
      </c>
      <c r="AO259">
        <v>73</v>
      </c>
      <c r="AP259">
        <v>-217.28</v>
      </c>
      <c r="AQ259" s="13">
        <v>-1.1299999999999999E-2</v>
      </c>
      <c r="AR259" s="13">
        <v>1.3299999999999999E-2</v>
      </c>
      <c r="AS259" t="s">
        <v>572</v>
      </c>
      <c r="AU259" s="2">
        <v>44263</v>
      </c>
      <c r="AV259" t="s">
        <v>123</v>
      </c>
      <c r="AW259" s="7">
        <v>883.8</v>
      </c>
      <c r="AX259" s="4">
        <v>876.6</v>
      </c>
      <c r="AZ259" s="2">
        <f t="shared" si="21"/>
        <v>44265</v>
      </c>
      <c r="BA259" t="s">
        <v>169</v>
      </c>
      <c r="BB259">
        <v>4144.7510000000002</v>
      </c>
      <c r="BC259">
        <v>4107.1949999999997</v>
      </c>
      <c r="BE259" t="str">
        <f t="shared" si="25"/>
        <v>LTI44265</v>
      </c>
      <c r="BF259">
        <v>1</v>
      </c>
      <c r="BH259" t="str">
        <f t="shared" si="26"/>
        <v>CUMMINSIND44263</v>
      </c>
      <c r="BI259">
        <v>1</v>
      </c>
      <c r="BK259" t="str">
        <f t="shared" si="22"/>
        <v>CUMMINSIND44263</v>
      </c>
      <c r="BL259">
        <v>1</v>
      </c>
      <c r="BM259">
        <f t="shared" si="23"/>
        <v>1</v>
      </c>
      <c r="BQ259" t="str">
        <f t="shared" si="27"/>
        <v>LTI44265</v>
      </c>
      <c r="BR259">
        <v>1</v>
      </c>
      <c r="BS259">
        <f t="shared" si="24"/>
        <v>1</v>
      </c>
    </row>
    <row r="260" spans="1:71" x14ac:dyDescent="0.45">
      <c r="A260">
        <v>2</v>
      </c>
      <c r="B260" s="2">
        <v>44263</v>
      </c>
      <c r="C260" s="2">
        <v>44264</v>
      </c>
      <c r="D260" s="3" t="s">
        <v>27</v>
      </c>
      <c r="E260" t="s">
        <v>114</v>
      </c>
      <c r="F260" t="s">
        <v>266</v>
      </c>
      <c r="G260">
        <v>6100</v>
      </c>
      <c r="H260">
        <v>12200</v>
      </c>
      <c r="I260">
        <v>2</v>
      </c>
      <c r="J260" s="7">
        <v>155.4</v>
      </c>
      <c r="K260" s="5">
        <v>1895880</v>
      </c>
      <c r="L260" s="4">
        <v>151.35</v>
      </c>
      <c r="M260" s="4">
        <v>-49410.000000000138</v>
      </c>
      <c r="N260" s="6">
        <v>505.21724999999998</v>
      </c>
      <c r="O260" s="6">
        <v>-49915.21725000014</v>
      </c>
      <c r="P260" s="5">
        <v>1846470</v>
      </c>
      <c r="Q260" s="5" t="s">
        <v>93</v>
      </c>
      <c r="R260">
        <v>1</v>
      </c>
      <c r="S260">
        <v>0</v>
      </c>
      <c r="T260">
        <v>1</v>
      </c>
      <c r="U260">
        <v>0</v>
      </c>
      <c r="V260">
        <v>900</v>
      </c>
      <c r="W260">
        <v>300</v>
      </c>
      <c r="X260">
        <v>102500</v>
      </c>
      <c r="Y260">
        <v>92500</v>
      </c>
      <c r="Z260" s="7">
        <v>3000000</v>
      </c>
      <c r="AA260">
        <v>2</v>
      </c>
      <c r="AC260" t="s">
        <v>624</v>
      </c>
      <c r="AD260" t="s">
        <v>571</v>
      </c>
      <c r="AE260" s="12">
        <v>44265.527777777781</v>
      </c>
      <c r="AF260">
        <v>2735.2330000000002</v>
      </c>
      <c r="AG260" s="12">
        <v>44267.392361111109</v>
      </c>
      <c r="AH260">
        <v>2773.3490000000002</v>
      </c>
      <c r="AI260" s="13">
        <v>1.3899999999999999E-2</v>
      </c>
      <c r="AJ260">
        <v>24387.89</v>
      </c>
      <c r="AK260" s="13">
        <v>1.3899999999999999E-2</v>
      </c>
      <c r="AL260">
        <v>639.83330000000001</v>
      </c>
      <c r="AM260">
        <v>1750093</v>
      </c>
      <c r="AN260">
        <v>-1239001.72</v>
      </c>
      <c r="AO260">
        <v>71</v>
      </c>
      <c r="AP260">
        <v>343.49</v>
      </c>
      <c r="AQ260" s="13">
        <v>-4.7000000000000002E-3</v>
      </c>
      <c r="AR260" s="13">
        <v>1.9599999999999999E-2</v>
      </c>
      <c r="AS260" t="s">
        <v>572</v>
      </c>
      <c r="AU260" s="2">
        <v>44263</v>
      </c>
      <c r="AV260" t="s">
        <v>114</v>
      </c>
      <c r="AW260" s="7">
        <v>155.4</v>
      </c>
      <c r="AX260" s="4">
        <v>151.35</v>
      </c>
      <c r="AZ260" s="2">
        <f t="shared" si="21"/>
        <v>44265</v>
      </c>
      <c r="BA260" t="s">
        <v>153</v>
      </c>
      <c r="BB260">
        <v>2735.2330000000002</v>
      </c>
      <c r="BC260">
        <v>2773.3490000000002</v>
      </c>
      <c r="BE260" t="str">
        <f t="shared" si="25"/>
        <v>COFORGE44265</v>
      </c>
      <c r="BF260">
        <v>1</v>
      </c>
      <c r="BH260" t="str">
        <f t="shared" si="26"/>
        <v>GAIL44263</v>
      </c>
      <c r="BI260">
        <v>1</v>
      </c>
      <c r="BK260" t="str">
        <f t="shared" si="22"/>
        <v>GAIL44263</v>
      </c>
      <c r="BL260">
        <v>1</v>
      </c>
      <c r="BM260">
        <f t="shared" si="23"/>
        <v>1</v>
      </c>
      <c r="BQ260" t="str">
        <f t="shared" si="27"/>
        <v>COFORGE44265</v>
      </c>
      <c r="BR260">
        <v>1</v>
      </c>
      <c r="BS260">
        <f t="shared" si="24"/>
        <v>1</v>
      </c>
    </row>
    <row r="261" spans="1:71" x14ac:dyDescent="0.45">
      <c r="A261">
        <v>3</v>
      </c>
      <c r="B261" s="2">
        <v>44263</v>
      </c>
      <c r="C261" s="2">
        <v>44264</v>
      </c>
      <c r="D261" s="3" t="s">
        <v>27</v>
      </c>
      <c r="E261" t="s">
        <v>168</v>
      </c>
      <c r="F261" t="s">
        <v>347</v>
      </c>
      <c r="G261">
        <v>200</v>
      </c>
      <c r="H261">
        <v>600</v>
      </c>
      <c r="I261">
        <v>3</v>
      </c>
      <c r="J261" s="7">
        <v>2765.75</v>
      </c>
      <c r="K261" s="5">
        <v>1659450</v>
      </c>
      <c r="L261" s="4">
        <v>2706.0833333300002</v>
      </c>
      <c r="M261" s="4">
        <v>-35800.000001999884</v>
      </c>
      <c r="N261" s="6">
        <v>443.21849999973006</v>
      </c>
      <c r="O261" s="6">
        <v>-36243.218501999618</v>
      </c>
      <c r="P261" s="5">
        <v>1623649.9999980002</v>
      </c>
      <c r="Q261" s="5" t="s">
        <v>93</v>
      </c>
      <c r="R261">
        <v>1</v>
      </c>
      <c r="S261">
        <v>0</v>
      </c>
      <c r="T261">
        <v>2</v>
      </c>
      <c r="U261">
        <v>0</v>
      </c>
      <c r="V261">
        <v>900</v>
      </c>
      <c r="W261">
        <v>300</v>
      </c>
      <c r="X261">
        <v>102500</v>
      </c>
      <c r="Y261">
        <v>92500</v>
      </c>
      <c r="Z261" s="7">
        <v>3000000</v>
      </c>
      <c r="AA261">
        <v>2</v>
      </c>
      <c r="AC261" t="s">
        <v>624</v>
      </c>
      <c r="AD261" t="s">
        <v>571</v>
      </c>
      <c r="AE261" s="12">
        <v>44267.517361111109</v>
      </c>
      <c r="AF261">
        <v>2780.1689999999999</v>
      </c>
      <c r="AG261" s="12">
        <v>44270.392361111109</v>
      </c>
      <c r="AH261">
        <v>2739.779</v>
      </c>
      <c r="AI261" s="13">
        <v>-1.4500000000000001E-2</v>
      </c>
      <c r="AJ261">
        <v>-25455.77</v>
      </c>
      <c r="AK261" s="13">
        <v>-1.4500000000000001E-2</v>
      </c>
      <c r="AL261">
        <v>630.24919999999997</v>
      </c>
      <c r="AM261">
        <v>1752199.63</v>
      </c>
      <c r="AN261">
        <v>-1264457.49</v>
      </c>
      <c r="AO261">
        <v>73</v>
      </c>
      <c r="AP261">
        <v>-348.71</v>
      </c>
      <c r="AQ261" s="13">
        <v>-2.1600000000000001E-2</v>
      </c>
      <c r="AR261" s="13">
        <v>9.7000000000000003E-3</v>
      </c>
      <c r="AS261" t="s">
        <v>572</v>
      </c>
      <c r="AU261" s="2">
        <v>44263</v>
      </c>
      <c r="AV261" t="s">
        <v>168</v>
      </c>
      <c r="AW261" s="7">
        <v>2765.75</v>
      </c>
      <c r="AX261" s="4">
        <v>2706.0833333300002</v>
      </c>
      <c r="AZ261" s="2">
        <f t="shared" si="21"/>
        <v>44267</v>
      </c>
      <c r="BA261" t="s">
        <v>153</v>
      </c>
      <c r="BB261">
        <v>2780.1689999999999</v>
      </c>
      <c r="BC261">
        <v>2739.779</v>
      </c>
      <c r="BE261" t="str">
        <f t="shared" si="25"/>
        <v>COFORGE44267</v>
      </c>
      <c r="BF261">
        <v>1</v>
      </c>
      <c r="BH261" t="str">
        <f t="shared" si="26"/>
        <v>LTTS44263</v>
      </c>
      <c r="BI261">
        <v>1</v>
      </c>
      <c r="BK261" t="str">
        <f t="shared" si="22"/>
        <v>LTTS44263</v>
      </c>
      <c r="BL261">
        <v>1</v>
      </c>
      <c r="BM261">
        <f t="shared" si="23"/>
        <v>1</v>
      </c>
      <c r="BQ261" t="str">
        <f t="shared" si="27"/>
        <v>COFORGE44267</v>
      </c>
      <c r="BR261">
        <v>1</v>
      </c>
      <c r="BS261" t="str">
        <f t="shared" si="24"/>
        <v>ERROR</v>
      </c>
    </row>
    <row r="262" spans="1:71" x14ac:dyDescent="0.45">
      <c r="A262">
        <v>1</v>
      </c>
      <c r="B262" s="2">
        <v>44264</v>
      </c>
      <c r="C262" s="2">
        <v>44265</v>
      </c>
      <c r="D262" s="3" t="s">
        <v>27</v>
      </c>
      <c r="E262" t="s">
        <v>117</v>
      </c>
      <c r="F262" t="s">
        <v>316</v>
      </c>
      <c r="G262">
        <v>400</v>
      </c>
      <c r="H262">
        <v>800</v>
      </c>
      <c r="I262">
        <v>2</v>
      </c>
      <c r="J262" s="7">
        <v>1975.8</v>
      </c>
      <c r="K262" s="5">
        <v>1580640</v>
      </c>
      <c r="L262" s="4">
        <v>1977.65</v>
      </c>
      <c r="M262" s="4">
        <v>1480.0000000001091</v>
      </c>
      <c r="N262" s="6">
        <v>426.9726</v>
      </c>
      <c r="O262" s="6">
        <v>1053.0274000001091</v>
      </c>
      <c r="P262" s="5">
        <v>1582120</v>
      </c>
      <c r="Q262" s="5" t="s">
        <v>93</v>
      </c>
      <c r="R262">
        <v>1</v>
      </c>
      <c r="S262">
        <v>0</v>
      </c>
      <c r="T262">
        <v>0</v>
      </c>
      <c r="U262">
        <v>0</v>
      </c>
      <c r="V262">
        <v>900</v>
      </c>
      <c r="W262">
        <v>300</v>
      </c>
      <c r="X262">
        <v>122500</v>
      </c>
      <c r="Y262">
        <v>92500</v>
      </c>
      <c r="Z262" s="7">
        <v>3000000</v>
      </c>
      <c r="AA262">
        <v>2</v>
      </c>
      <c r="AC262" t="s">
        <v>637</v>
      </c>
      <c r="AD262" t="s">
        <v>571</v>
      </c>
      <c r="AE262" s="12">
        <v>44267.517361111109</v>
      </c>
      <c r="AF262">
        <v>916.67570000000001</v>
      </c>
      <c r="AG262" s="12">
        <v>44270.392361111109</v>
      </c>
      <c r="AH262">
        <v>869.81489999999997</v>
      </c>
      <c r="AI262" s="13">
        <v>-5.11E-2</v>
      </c>
      <c r="AJ262">
        <v>-89573.09</v>
      </c>
      <c r="AK262" s="13">
        <v>-5.11E-2</v>
      </c>
      <c r="AL262">
        <v>1911.472</v>
      </c>
      <c r="AM262">
        <v>1752199.63</v>
      </c>
      <c r="AN262">
        <v>-1354030.58</v>
      </c>
      <c r="AO262">
        <v>73</v>
      </c>
      <c r="AP262">
        <v>-1227.03</v>
      </c>
      <c r="AQ262" s="13">
        <v>-5.3100000000000001E-2</v>
      </c>
      <c r="AR262" s="13">
        <v>3.2000000000000002E-3</v>
      </c>
      <c r="AS262" t="s">
        <v>572</v>
      </c>
      <c r="AU262" s="2">
        <v>44264</v>
      </c>
      <c r="AV262" t="s">
        <v>117</v>
      </c>
      <c r="AW262" s="7">
        <v>1975.8</v>
      </c>
      <c r="AX262" s="4">
        <v>1977.65</v>
      </c>
      <c r="AZ262" s="2">
        <f t="shared" si="21"/>
        <v>44267</v>
      </c>
      <c r="BA262" t="s">
        <v>123</v>
      </c>
      <c r="BB262">
        <v>916.67570000000001</v>
      </c>
      <c r="BC262">
        <v>869.81489999999997</v>
      </c>
      <c r="BE262" t="str">
        <f t="shared" si="25"/>
        <v>CUMMINSIND44267</v>
      </c>
      <c r="BF262">
        <v>1</v>
      </c>
      <c r="BH262" t="str">
        <f t="shared" si="26"/>
        <v>KOTAKBANK44264</v>
      </c>
      <c r="BI262">
        <v>1</v>
      </c>
      <c r="BK262" t="str">
        <f t="shared" si="22"/>
        <v>KOTAKBANK44264</v>
      </c>
      <c r="BL262">
        <v>1</v>
      </c>
      <c r="BM262">
        <f t="shared" si="23"/>
        <v>1</v>
      </c>
      <c r="BQ262" t="str">
        <f t="shared" si="27"/>
        <v>CUMMINSIND44267</v>
      </c>
      <c r="BR262">
        <v>1</v>
      </c>
      <c r="BS262">
        <f t="shared" si="24"/>
        <v>1</v>
      </c>
    </row>
    <row r="263" spans="1:71" x14ac:dyDescent="0.45">
      <c r="A263">
        <v>2</v>
      </c>
      <c r="B263" s="2">
        <v>44264</v>
      </c>
      <c r="C263" s="2">
        <v>44265</v>
      </c>
      <c r="D263" s="3" t="s">
        <v>27</v>
      </c>
      <c r="E263" t="s">
        <v>73</v>
      </c>
      <c r="F263" t="s">
        <v>259</v>
      </c>
      <c r="G263">
        <v>4000</v>
      </c>
      <c r="H263">
        <v>8000</v>
      </c>
      <c r="I263">
        <v>2</v>
      </c>
      <c r="J263" s="7">
        <v>211.35</v>
      </c>
      <c r="K263" s="5">
        <v>1690800</v>
      </c>
      <c r="L263" s="4">
        <v>211.28</v>
      </c>
      <c r="M263" s="4">
        <v>-559.99999999994543</v>
      </c>
      <c r="N263" s="6">
        <v>456.44040000000001</v>
      </c>
      <c r="O263" s="6">
        <v>-1016.4403999999454</v>
      </c>
      <c r="P263" s="5">
        <v>1690240</v>
      </c>
      <c r="Q263" s="5" t="s">
        <v>93</v>
      </c>
      <c r="R263">
        <v>2</v>
      </c>
      <c r="S263">
        <v>2</v>
      </c>
      <c r="T263">
        <v>0</v>
      </c>
      <c r="U263">
        <v>0</v>
      </c>
      <c r="V263">
        <v>900</v>
      </c>
      <c r="W263">
        <v>300</v>
      </c>
      <c r="X263">
        <v>123500</v>
      </c>
      <c r="Y263">
        <v>92500</v>
      </c>
      <c r="Z263" s="7">
        <v>3000000</v>
      </c>
      <c r="AA263">
        <v>2</v>
      </c>
      <c r="AC263" t="s">
        <v>609</v>
      </c>
      <c r="AD263" t="s">
        <v>571</v>
      </c>
      <c r="AE263" s="12">
        <v>44267.524305555555</v>
      </c>
      <c r="AF263">
        <v>113.1035</v>
      </c>
      <c r="AG263" s="12">
        <v>44270.392361111109</v>
      </c>
      <c r="AH263">
        <v>112.11369999999999</v>
      </c>
      <c r="AI263" s="13">
        <v>-8.8000000000000005E-3</v>
      </c>
      <c r="AJ263">
        <v>-15341.16</v>
      </c>
      <c r="AK263" s="13">
        <v>-8.8000000000000005E-3</v>
      </c>
      <c r="AL263">
        <v>15499.25</v>
      </c>
      <c r="AM263">
        <v>1753019.25</v>
      </c>
      <c r="AN263">
        <v>-1369371.73</v>
      </c>
      <c r="AO263">
        <v>71</v>
      </c>
      <c r="AP263">
        <v>-216.07</v>
      </c>
      <c r="AQ263" s="13">
        <v>-2.4299999999999999E-2</v>
      </c>
      <c r="AR263" s="13">
        <v>1.32E-2</v>
      </c>
      <c r="AS263" t="s">
        <v>572</v>
      </c>
      <c r="AU263" s="2">
        <v>44264</v>
      </c>
      <c r="AV263" t="s">
        <v>73</v>
      </c>
      <c r="AW263" s="7">
        <v>211.35</v>
      </c>
      <c r="AX263" s="4">
        <v>211.28</v>
      </c>
      <c r="AZ263" s="2">
        <f t="shared" si="21"/>
        <v>44267</v>
      </c>
      <c r="BA263" t="s">
        <v>77</v>
      </c>
      <c r="BB263">
        <v>113.1035</v>
      </c>
      <c r="BC263">
        <v>112.11369999999999</v>
      </c>
      <c r="BE263" t="str">
        <f t="shared" si="25"/>
        <v>TATAPOWER44267</v>
      </c>
      <c r="BF263">
        <v>1</v>
      </c>
      <c r="BH263" t="str">
        <f t="shared" si="26"/>
        <v>M_MFIN44264</v>
      </c>
      <c r="BI263">
        <v>1</v>
      </c>
      <c r="BK263" t="str">
        <f t="shared" si="22"/>
        <v>M_MFIN44264</v>
      </c>
      <c r="BL263">
        <v>1</v>
      </c>
      <c r="BM263">
        <f t="shared" si="23"/>
        <v>1</v>
      </c>
      <c r="BQ263" t="str">
        <f t="shared" si="27"/>
        <v>TATAPOWER44267</v>
      </c>
      <c r="BR263">
        <v>1</v>
      </c>
      <c r="BS263">
        <f t="shared" si="24"/>
        <v>1</v>
      </c>
    </row>
    <row r="264" spans="1:71" x14ac:dyDescent="0.45">
      <c r="A264">
        <v>3</v>
      </c>
      <c r="B264" s="2">
        <v>44264</v>
      </c>
      <c r="C264" s="2">
        <v>44265</v>
      </c>
      <c r="D264" s="3" t="s">
        <v>27</v>
      </c>
      <c r="E264" t="s">
        <v>163</v>
      </c>
      <c r="F264" t="s">
        <v>342</v>
      </c>
      <c r="G264">
        <v>725</v>
      </c>
      <c r="H264">
        <v>2175</v>
      </c>
      <c r="I264">
        <v>3</v>
      </c>
      <c r="J264" s="7">
        <v>919.8</v>
      </c>
      <c r="K264" s="5">
        <v>2000565</v>
      </c>
      <c r="L264" s="4">
        <v>911.07</v>
      </c>
      <c r="M264" s="4">
        <v>-18987.749999999793</v>
      </c>
      <c r="N264" s="6">
        <v>537.58920375000002</v>
      </c>
      <c r="O264" s="6">
        <v>-19525.339203749794</v>
      </c>
      <c r="P264" s="5">
        <v>1981577.25</v>
      </c>
      <c r="Q264" s="5" t="s">
        <v>93</v>
      </c>
      <c r="R264">
        <v>1</v>
      </c>
      <c r="S264">
        <v>0</v>
      </c>
      <c r="T264">
        <v>0</v>
      </c>
      <c r="U264">
        <v>0</v>
      </c>
      <c r="V264">
        <v>900</v>
      </c>
      <c r="W264">
        <v>300</v>
      </c>
      <c r="X264">
        <v>122500</v>
      </c>
      <c r="Y264">
        <v>92500</v>
      </c>
      <c r="Z264" s="7">
        <v>3000000</v>
      </c>
      <c r="AA264">
        <v>2</v>
      </c>
      <c r="AC264" t="s">
        <v>694</v>
      </c>
      <c r="AD264" t="s">
        <v>571</v>
      </c>
      <c r="AE264" s="12">
        <v>44267.517361111109</v>
      </c>
      <c r="AF264">
        <v>3039.47</v>
      </c>
      <c r="AG264" s="12">
        <v>44270.395833333336</v>
      </c>
      <c r="AH264">
        <v>2943.2539999999999</v>
      </c>
      <c r="AI264" s="13">
        <v>-3.1699999999999999E-2</v>
      </c>
      <c r="AJ264">
        <v>-55466.79</v>
      </c>
      <c r="AK264" s="13">
        <v>-3.1699999999999999E-2</v>
      </c>
      <c r="AL264">
        <v>576.48199999999997</v>
      </c>
      <c r="AM264">
        <v>1752199.63</v>
      </c>
      <c r="AN264">
        <v>-1424838.53</v>
      </c>
      <c r="AO264">
        <v>74</v>
      </c>
      <c r="AP264">
        <v>-749.55</v>
      </c>
      <c r="AQ264" s="13">
        <v>-3.1699999999999999E-2</v>
      </c>
      <c r="AR264" s="13">
        <v>1.1999999999999999E-3</v>
      </c>
      <c r="AS264" t="s">
        <v>572</v>
      </c>
      <c r="AU264" s="2">
        <v>44264</v>
      </c>
      <c r="AV264" t="s">
        <v>163</v>
      </c>
      <c r="AW264" s="7">
        <v>919.8</v>
      </c>
      <c r="AX264" s="4">
        <v>911.07</v>
      </c>
      <c r="AZ264" s="2">
        <f t="shared" si="21"/>
        <v>44267</v>
      </c>
      <c r="BA264" t="s">
        <v>102</v>
      </c>
      <c r="BB264">
        <v>3039.47</v>
      </c>
      <c r="BC264">
        <v>2943.2539999999999</v>
      </c>
      <c r="BE264" t="str">
        <f t="shared" si="25"/>
        <v>APOLLOHOSP44267</v>
      </c>
      <c r="BF264">
        <v>1</v>
      </c>
      <c r="BH264" t="str">
        <f t="shared" si="26"/>
        <v>TRENT44264</v>
      </c>
      <c r="BI264">
        <v>1</v>
      </c>
      <c r="BK264" t="str">
        <f t="shared" si="22"/>
        <v>TRENT44264</v>
      </c>
      <c r="BL264">
        <v>1</v>
      </c>
      <c r="BM264" t="str">
        <f t="shared" si="23"/>
        <v>ERROR</v>
      </c>
      <c r="BQ264" t="str">
        <f t="shared" si="27"/>
        <v>APOLLOHOSP44267</v>
      </c>
      <c r="BR264">
        <v>1</v>
      </c>
      <c r="BS264">
        <f t="shared" si="24"/>
        <v>1</v>
      </c>
    </row>
    <row r="265" spans="1:71" x14ac:dyDescent="0.45">
      <c r="A265">
        <v>1</v>
      </c>
      <c r="B265" s="2">
        <v>44265</v>
      </c>
      <c r="C265" s="2">
        <v>44267</v>
      </c>
      <c r="D265" s="3" t="s">
        <v>27</v>
      </c>
      <c r="E265" t="s">
        <v>153</v>
      </c>
      <c r="F265" t="s">
        <v>331</v>
      </c>
      <c r="G265">
        <v>375</v>
      </c>
      <c r="H265">
        <v>750</v>
      </c>
      <c r="I265">
        <v>2</v>
      </c>
      <c r="J265" s="7">
        <v>2725.35</v>
      </c>
      <c r="K265" s="5">
        <v>2044012.5</v>
      </c>
      <c r="L265" s="4">
        <v>2774.75</v>
      </c>
      <c r="M265" s="4">
        <v>37050.000000000065</v>
      </c>
      <c r="N265" s="6">
        <v>556.88512500000002</v>
      </c>
      <c r="O265" s="6">
        <v>36493.114875000065</v>
      </c>
      <c r="P265" s="5">
        <v>2081062.5</v>
      </c>
      <c r="Q265" s="5" t="s">
        <v>93</v>
      </c>
      <c r="R265">
        <v>1</v>
      </c>
      <c r="S265">
        <v>0</v>
      </c>
      <c r="T265">
        <v>1</v>
      </c>
      <c r="U265">
        <v>0</v>
      </c>
      <c r="V265">
        <v>900</v>
      </c>
      <c r="W265">
        <v>300</v>
      </c>
      <c r="X265">
        <v>122500</v>
      </c>
      <c r="Y265">
        <v>92500</v>
      </c>
      <c r="Z265" s="7">
        <v>3000000</v>
      </c>
      <c r="AA265">
        <v>2</v>
      </c>
      <c r="AC265" t="s">
        <v>624</v>
      </c>
      <c r="AD265" t="s">
        <v>571</v>
      </c>
      <c r="AE265" s="12">
        <v>44271.517361111109</v>
      </c>
      <c r="AF265">
        <v>2979.9389999999999</v>
      </c>
      <c r="AG265" s="12">
        <v>44272.392361111109</v>
      </c>
      <c r="AH265">
        <v>3005.76</v>
      </c>
      <c r="AI265" s="13">
        <v>8.6999999999999994E-3</v>
      </c>
      <c r="AJ265">
        <v>14860.66</v>
      </c>
      <c r="AK265" s="13">
        <v>8.6999999999999994E-3</v>
      </c>
      <c r="AL265">
        <v>575.52599999999995</v>
      </c>
      <c r="AM265">
        <v>1715032.38</v>
      </c>
      <c r="AN265">
        <v>-1409977.87</v>
      </c>
      <c r="AO265">
        <v>73</v>
      </c>
      <c r="AP265">
        <v>203.57</v>
      </c>
      <c r="AQ265" s="13">
        <v>-5.4000000000000003E-3</v>
      </c>
      <c r="AR265" s="13">
        <v>1.61E-2</v>
      </c>
      <c r="AS265" t="s">
        <v>572</v>
      </c>
      <c r="AU265" s="2">
        <v>44265</v>
      </c>
      <c r="AV265" t="s">
        <v>153</v>
      </c>
      <c r="AW265" s="7">
        <v>2725.35</v>
      </c>
      <c r="AX265" s="4">
        <v>2774.75</v>
      </c>
      <c r="AZ265" s="2">
        <f t="shared" ref="AZ265:AZ328" si="28">DATE(YEAR(AE265),MONTH(AE265),DAY(AE265))</f>
        <v>44271</v>
      </c>
      <c r="BA265" t="s">
        <v>153</v>
      </c>
      <c r="BB265">
        <v>2979.9389999999999</v>
      </c>
      <c r="BC265">
        <v>3005.76</v>
      </c>
      <c r="BE265" t="str">
        <f t="shared" si="25"/>
        <v>COFORGE44271</v>
      </c>
      <c r="BF265">
        <v>1</v>
      </c>
      <c r="BH265" t="str">
        <f t="shared" si="26"/>
        <v>COFORGE44265</v>
      </c>
      <c r="BI265">
        <v>1</v>
      </c>
      <c r="BK265" t="str">
        <f t="shared" ref="BK265:BK328" si="29">CONCATENATE(AV265,AU265)</f>
        <v>COFORGE44265</v>
      </c>
      <c r="BL265">
        <v>1</v>
      </c>
      <c r="BM265">
        <f t="shared" ref="BM265:BM328" si="30">IFERROR(VLOOKUP(BK265,$BE$9:$BF$1058,2,0),"ERROR")</f>
        <v>1</v>
      </c>
      <c r="BQ265" t="str">
        <f t="shared" si="27"/>
        <v>COFORGE44271</v>
      </c>
      <c r="BR265">
        <v>1</v>
      </c>
      <c r="BS265">
        <f t="shared" ref="BS265:BS328" si="31">IFERROR(VLOOKUP(BQ265,$BH$9:$BI$1058,2,0),"ERROR")</f>
        <v>1</v>
      </c>
    </row>
    <row r="266" spans="1:71" x14ac:dyDescent="0.45">
      <c r="A266">
        <v>2</v>
      </c>
      <c r="B266" s="2">
        <v>44265</v>
      </c>
      <c r="C266" s="2">
        <v>44267</v>
      </c>
      <c r="D266" s="3" t="s">
        <v>27</v>
      </c>
      <c r="E266" t="s">
        <v>169</v>
      </c>
      <c r="F266" t="s">
        <v>340</v>
      </c>
      <c r="G266">
        <v>150</v>
      </c>
      <c r="H266">
        <v>450</v>
      </c>
      <c r="I266">
        <v>3</v>
      </c>
      <c r="J266" s="7">
        <v>4142.7</v>
      </c>
      <c r="K266" s="5">
        <v>1864215</v>
      </c>
      <c r="L266" s="4">
        <v>4108.6000000000004</v>
      </c>
      <c r="M266" s="4">
        <v>-15344.999999999754</v>
      </c>
      <c r="N266" s="6">
        <v>501.26647500000001</v>
      </c>
      <c r="O266" s="6">
        <v>-15846.266474999755</v>
      </c>
      <c r="P266" s="5">
        <v>1848870.0000000002</v>
      </c>
      <c r="Q266" s="5" t="s">
        <v>93</v>
      </c>
      <c r="R266">
        <v>2</v>
      </c>
      <c r="S266">
        <v>1</v>
      </c>
      <c r="T266">
        <v>1</v>
      </c>
      <c r="U266">
        <v>0</v>
      </c>
      <c r="V266">
        <v>900</v>
      </c>
      <c r="W266">
        <v>300</v>
      </c>
      <c r="X266">
        <v>123000</v>
      </c>
      <c r="Y266">
        <v>92500</v>
      </c>
      <c r="Z266" s="7">
        <v>3000000</v>
      </c>
      <c r="AA266">
        <v>2</v>
      </c>
      <c r="AC266" t="s">
        <v>649</v>
      </c>
      <c r="AD266" t="s">
        <v>571</v>
      </c>
      <c r="AE266" s="12">
        <v>44271.517361111109</v>
      </c>
      <c r="AF266">
        <v>1430.2650000000001</v>
      </c>
      <c r="AG266" s="12">
        <v>44272.392361111109</v>
      </c>
      <c r="AH266">
        <v>1453.7090000000001</v>
      </c>
      <c r="AI266" s="13">
        <v>1.6400000000000001E-2</v>
      </c>
      <c r="AJ266">
        <v>28111.73</v>
      </c>
      <c r="AK266" s="13">
        <v>1.6400000000000001E-2</v>
      </c>
      <c r="AL266">
        <v>1199.1010000000001</v>
      </c>
      <c r="AM266">
        <v>1715032.38</v>
      </c>
      <c r="AN266">
        <v>-1381866.14</v>
      </c>
      <c r="AO266">
        <v>73</v>
      </c>
      <c r="AP266">
        <v>385.09</v>
      </c>
      <c r="AQ266" s="13">
        <v>-7.4000000000000003E-3</v>
      </c>
      <c r="AR266" s="13">
        <v>1.66E-2</v>
      </c>
      <c r="AS266" t="s">
        <v>572</v>
      </c>
      <c r="AU266" s="2">
        <v>44265</v>
      </c>
      <c r="AV266" t="s">
        <v>169</v>
      </c>
      <c r="AW266" s="7">
        <v>4142.7</v>
      </c>
      <c r="AX266" s="4">
        <v>4108.6000000000004</v>
      </c>
      <c r="AZ266" s="2">
        <f t="shared" si="28"/>
        <v>44271</v>
      </c>
      <c r="BA266" t="s">
        <v>138</v>
      </c>
      <c r="BB266">
        <v>1430.2650000000001</v>
      </c>
      <c r="BC266">
        <v>1453.7090000000001</v>
      </c>
      <c r="BE266" t="str">
        <f t="shared" ref="BE266:BE329" si="32">CONCATENATE(BA266,AZ266)</f>
        <v>GODREJPROP44271</v>
      </c>
      <c r="BF266">
        <v>1</v>
      </c>
      <c r="BH266" t="str">
        <f t="shared" ref="BH266:BH329" si="33">CONCATENATE(AV266,AU266)</f>
        <v>LTI44265</v>
      </c>
      <c r="BI266">
        <v>1</v>
      </c>
      <c r="BK266" t="str">
        <f t="shared" si="29"/>
        <v>LTI44265</v>
      </c>
      <c r="BL266">
        <v>1</v>
      </c>
      <c r="BM266">
        <f t="shared" si="30"/>
        <v>1</v>
      </c>
      <c r="BQ266" t="str">
        <f t="shared" ref="BQ266:BQ329" si="34">CONCATENATE(BA266,AZ266)</f>
        <v>GODREJPROP44271</v>
      </c>
      <c r="BR266">
        <v>1</v>
      </c>
      <c r="BS266">
        <f t="shared" si="31"/>
        <v>1</v>
      </c>
    </row>
    <row r="267" spans="1:71" x14ac:dyDescent="0.45">
      <c r="A267">
        <v>1</v>
      </c>
      <c r="B267" s="2">
        <v>44267</v>
      </c>
      <c r="C267" s="2">
        <v>44270</v>
      </c>
      <c r="D267" s="3" t="s">
        <v>27</v>
      </c>
      <c r="E267" t="s">
        <v>102</v>
      </c>
      <c r="F267" t="s">
        <v>208</v>
      </c>
      <c r="G267">
        <v>125</v>
      </c>
      <c r="H267">
        <v>500</v>
      </c>
      <c r="I267">
        <v>4</v>
      </c>
      <c r="J267" s="7">
        <v>3037.95</v>
      </c>
      <c r="K267" s="5">
        <v>1518975</v>
      </c>
      <c r="L267" s="4">
        <v>2946.2</v>
      </c>
      <c r="M267" s="4">
        <v>-45875</v>
      </c>
      <c r="N267" s="6">
        <v>403.93012500000003</v>
      </c>
      <c r="O267" s="6">
        <v>-46278.930124999999</v>
      </c>
      <c r="P267" s="5">
        <v>1473100</v>
      </c>
      <c r="Q267" s="5" t="s">
        <v>93</v>
      </c>
      <c r="R267">
        <v>1</v>
      </c>
      <c r="S267">
        <v>0</v>
      </c>
      <c r="T267">
        <v>1</v>
      </c>
      <c r="U267">
        <v>0</v>
      </c>
      <c r="V267">
        <v>900</v>
      </c>
      <c r="W267">
        <v>300</v>
      </c>
      <c r="X267">
        <v>122500</v>
      </c>
      <c r="Y267">
        <v>92500</v>
      </c>
      <c r="Z267" s="7">
        <v>3000000</v>
      </c>
      <c r="AA267">
        <v>2</v>
      </c>
      <c r="AC267" t="s">
        <v>677</v>
      </c>
      <c r="AD267" t="s">
        <v>571</v>
      </c>
      <c r="AE267" s="12">
        <v>44271.517361111109</v>
      </c>
      <c r="AF267">
        <v>1726.319</v>
      </c>
      <c r="AG267" s="12">
        <v>44272.392361111109</v>
      </c>
      <c r="AH267">
        <v>1726.722</v>
      </c>
      <c r="AI267" s="13">
        <v>2.0000000000000001E-4</v>
      </c>
      <c r="AJ267">
        <v>400.37</v>
      </c>
      <c r="AK267" s="13">
        <v>2.0000000000000001E-4</v>
      </c>
      <c r="AL267">
        <v>993.46199999999999</v>
      </c>
      <c r="AM267">
        <v>1715032.25</v>
      </c>
      <c r="AN267">
        <v>-1381465.77</v>
      </c>
      <c r="AO267">
        <v>73</v>
      </c>
      <c r="AP267">
        <v>5.48</v>
      </c>
      <c r="AQ267" s="13">
        <v>-6.6E-3</v>
      </c>
      <c r="AR267" s="13">
        <v>1.0800000000000001E-2</v>
      </c>
      <c r="AS267" t="s">
        <v>572</v>
      </c>
      <c r="AU267" s="2">
        <v>44267</v>
      </c>
      <c r="AV267" t="s">
        <v>102</v>
      </c>
      <c r="AW267" s="7">
        <v>3037.95</v>
      </c>
      <c r="AX267" s="4">
        <v>2946.2</v>
      </c>
      <c r="AZ267" s="2">
        <f t="shared" si="28"/>
        <v>44271</v>
      </c>
      <c r="BA267" t="s">
        <v>170</v>
      </c>
      <c r="BB267">
        <v>1726.319</v>
      </c>
      <c r="BC267">
        <v>1726.722</v>
      </c>
      <c r="BE267" t="str">
        <f t="shared" si="32"/>
        <v>MPHASIS44271</v>
      </c>
      <c r="BF267">
        <v>1</v>
      </c>
      <c r="BH267" t="str">
        <f t="shared" si="33"/>
        <v>APOLLOHOSP44267</v>
      </c>
      <c r="BI267">
        <v>1</v>
      </c>
      <c r="BK267" t="str">
        <f t="shared" si="29"/>
        <v>APOLLOHOSP44267</v>
      </c>
      <c r="BL267">
        <v>1</v>
      </c>
      <c r="BM267">
        <f t="shared" si="30"/>
        <v>1</v>
      </c>
      <c r="BQ267" t="str">
        <f t="shared" si="34"/>
        <v>MPHASIS44271</v>
      </c>
      <c r="BR267">
        <v>1</v>
      </c>
      <c r="BS267">
        <f t="shared" si="31"/>
        <v>1</v>
      </c>
    </row>
    <row r="268" spans="1:71" x14ac:dyDescent="0.45">
      <c r="A268">
        <v>2</v>
      </c>
      <c r="B268" s="2">
        <v>44267</v>
      </c>
      <c r="C268" s="2">
        <v>44270</v>
      </c>
      <c r="D268" s="3" t="s">
        <v>27</v>
      </c>
      <c r="E268" t="s">
        <v>123</v>
      </c>
      <c r="F268" t="s">
        <v>307</v>
      </c>
      <c r="G268">
        <v>600</v>
      </c>
      <c r="H268">
        <v>2400</v>
      </c>
      <c r="I268">
        <v>4</v>
      </c>
      <c r="J268" s="7">
        <v>916.2</v>
      </c>
      <c r="K268" s="5">
        <v>2198880</v>
      </c>
      <c r="L268" s="4">
        <v>870.375</v>
      </c>
      <c r="M268" s="4">
        <v>-109980.00000000012</v>
      </c>
      <c r="N268" s="6">
        <v>578.85030000000006</v>
      </c>
      <c r="O268" s="6">
        <v>-110558.85030000012</v>
      </c>
      <c r="P268" s="5">
        <v>2088900</v>
      </c>
      <c r="Q268" s="5" t="s">
        <v>93</v>
      </c>
      <c r="R268">
        <v>1</v>
      </c>
      <c r="S268">
        <v>0</v>
      </c>
      <c r="T268">
        <v>1</v>
      </c>
      <c r="U268">
        <v>0</v>
      </c>
      <c r="V268">
        <v>900</v>
      </c>
      <c r="W268">
        <v>300</v>
      </c>
      <c r="X268">
        <v>122500</v>
      </c>
      <c r="Y268">
        <v>92500</v>
      </c>
      <c r="Z268" s="7">
        <v>3000000</v>
      </c>
      <c r="AA268">
        <v>2</v>
      </c>
      <c r="AC268" t="s">
        <v>586</v>
      </c>
      <c r="AD268" t="s">
        <v>571</v>
      </c>
      <c r="AE268" s="12">
        <v>44273.517361111109</v>
      </c>
      <c r="AF268">
        <v>262.85860000000002</v>
      </c>
      <c r="AG268" s="12">
        <v>44274.392361111109</v>
      </c>
      <c r="AH268">
        <v>247.37629999999999</v>
      </c>
      <c r="AI268" s="13">
        <v>-5.8900000000000001E-2</v>
      </c>
      <c r="AJ268">
        <v>-101525.85</v>
      </c>
      <c r="AK268" s="13">
        <v>-5.8900000000000001E-2</v>
      </c>
      <c r="AL268">
        <v>6557.5429999999997</v>
      </c>
      <c r="AM268">
        <v>1723706.88</v>
      </c>
      <c r="AN268">
        <v>-1482991.62</v>
      </c>
      <c r="AO268">
        <v>73</v>
      </c>
      <c r="AP268">
        <v>-1390.77</v>
      </c>
      <c r="AQ268" s="13">
        <v>-7.6100000000000001E-2</v>
      </c>
      <c r="AR268" s="13">
        <v>4.0000000000000001E-3</v>
      </c>
      <c r="AS268" t="s">
        <v>572</v>
      </c>
      <c r="AU268" s="2">
        <v>44267</v>
      </c>
      <c r="AV268" t="s">
        <v>123</v>
      </c>
      <c r="AW268" s="7">
        <v>916.2</v>
      </c>
      <c r="AX268" s="4">
        <v>870.375</v>
      </c>
      <c r="AZ268" s="2">
        <f t="shared" si="28"/>
        <v>44273</v>
      </c>
      <c r="BA268" t="s">
        <v>156</v>
      </c>
      <c r="BB268">
        <v>262.85860000000002</v>
      </c>
      <c r="BC268">
        <v>247.37629999999999</v>
      </c>
      <c r="BE268" t="str">
        <f t="shared" si="32"/>
        <v>INDUSTOWER44273</v>
      </c>
      <c r="BF268">
        <v>1</v>
      </c>
      <c r="BH268" t="str">
        <f t="shared" si="33"/>
        <v>CUMMINSIND44267</v>
      </c>
      <c r="BI268">
        <v>1</v>
      </c>
      <c r="BK268" t="str">
        <f t="shared" si="29"/>
        <v>CUMMINSIND44267</v>
      </c>
      <c r="BL268">
        <v>1</v>
      </c>
      <c r="BM268">
        <f t="shared" si="30"/>
        <v>1</v>
      </c>
      <c r="BQ268" t="str">
        <f t="shared" si="34"/>
        <v>INDUSTOWER44273</v>
      </c>
      <c r="BR268">
        <v>1</v>
      </c>
      <c r="BS268">
        <f t="shared" si="31"/>
        <v>1</v>
      </c>
    </row>
    <row r="269" spans="1:71" x14ac:dyDescent="0.45">
      <c r="A269">
        <v>3</v>
      </c>
      <c r="B269" s="2">
        <v>44267</v>
      </c>
      <c r="C269" s="2">
        <v>44270</v>
      </c>
      <c r="D269" s="3" t="s">
        <v>27</v>
      </c>
      <c r="E269" t="s">
        <v>77</v>
      </c>
      <c r="F269" t="s">
        <v>281</v>
      </c>
      <c r="G269">
        <v>6750</v>
      </c>
      <c r="H269">
        <v>13500</v>
      </c>
      <c r="I269">
        <v>2</v>
      </c>
      <c r="J269" s="7">
        <v>113.05</v>
      </c>
      <c r="K269" s="5">
        <v>1526175</v>
      </c>
      <c r="L269" s="4">
        <v>112.15</v>
      </c>
      <c r="M269" s="4">
        <v>-12149.999999999885</v>
      </c>
      <c r="N269" s="6">
        <v>410.42700000000002</v>
      </c>
      <c r="O269" s="6">
        <v>-12560.426999999885</v>
      </c>
      <c r="P269" s="5">
        <v>1514025</v>
      </c>
      <c r="Q269" s="5" t="s">
        <v>93</v>
      </c>
      <c r="R269">
        <v>2</v>
      </c>
      <c r="S269">
        <v>2</v>
      </c>
      <c r="T269">
        <v>1</v>
      </c>
      <c r="U269">
        <v>0</v>
      </c>
      <c r="V269">
        <v>900</v>
      </c>
      <c r="W269">
        <v>300</v>
      </c>
      <c r="X269">
        <v>123500</v>
      </c>
      <c r="Y269">
        <v>92500</v>
      </c>
      <c r="Z269" s="7">
        <v>3000000</v>
      </c>
      <c r="AA269">
        <v>2</v>
      </c>
      <c r="AC269" t="s">
        <v>601</v>
      </c>
      <c r="AD269" t="s">
        <v>571</v>
      </c>
      <c r="AE269" s="12">
        <v>44273.517361111109</v>
      </c>
      <c r="AF269">
        <v>215.2576</v>
      </c>
      <c r="AG269" s="12">
        <v>44274.395833333336</v>
      </c>
      <c r="AH269">
        <v>204.09569999999999</v>
      </c>
      <c r="AI269" s="13">
        <v>-5.1900000000000002E-2</v>
      </c>
      <c r="AJ269">
        <v>-89380.57</v>
      </c>
      <c r="AK269" s="13">
        <v>-5.1900000000000002E-2</v>
      </c>
      <c r="AL269">
        <v>8007.6480000000001</v>
      </c>
      <c r="AM269">
        <v>1723706.88</v>
      </c>
      <c r="AN269">
        <v>-1572372.19</v>
      </c>
      <c r="AO269">
        <v>74</v>
      </c>
      <c r="AP269">
        <v>-1207.8499999999999</v>
      </c>
      <c r="AQ269" s="13">
        <v>-5.28E-2</v>
      </c>
      <c r="AR269" s="13">
        <v>1.8E-3</v>
      </c>
      <c r="AS269" t="s">
        <v>572</v>
      </c>
      <c r="AU269" s="2">
        <v>44267</v>
      </c>
      <c r="AV269" t="s">
        <v>77</v>
      </c>
      <c r="AW269" s="7">
        <v>113.05</v>
      </c>
      <c r="AX269" s="4">
        <v>112.15</v>
      </c>
      <c r="AZ269" s="2">
        <f t="shared" si="28"/>
        <v>44273</v>
      </c>
      <c r="BA269" t="s">
        <v>41</v>
      </c>
      <c r="BB269">
        <v>215.2576</v>
      </c>
      <c r="BC269">
        <v>204.09569999999999</v>
      </c>
      <c r="BE269" t="str">
        <f t="shared" si="32"/>
        <v>ZEEL44273</v>
      </c>
      <c r="BF269">
        <v>1</v>
      </c>
      <c r="BH269" t="str">
        <f t="shared" si="33"/>
        <v>TATAPOWER44267</v>
      </c>
      <c r="BI269">
        <v>1</v>
      </c>
      <c r="BK269" t="str">
        <f t="shared" si="29"/>
        <v>TATAPOWER44267</v>
      </c>
      <c r="BL269">
        <v>1</v>
      </c>
      <c r="BM269">
        <f t="shared" si="30"/>
        <v>1</v>
      </c>
      <c r="BQ269" t="str">
        <f t="shared" si="34"/>
        <v>ZEEL44273</v>
      </c>
      <c r="BR269">
        <v>1</v>
      </c>
      <c r="BS269">
        <f t="shared" si="31"/>
        <v>1</v>
      </c>
    </row>
    <row r="270" spans="1:71" x14ac:dyDescent="0.45">
      <c r="A270">
        <v>1</v>
      </c>
      <c r="B270" s="2">
        <v>44271</v>
      </c>
      <c r="C270" s="2">
        <v>44272</v>
      </c>
      <c r="D270" s="3" t="s">
        <v>27</v>
      </c>
      <c r="E270" t="s">
        <v>153</v>
      </c>
      <c r="F270" t="s">
        <v>331</v>
      </c>
      <c r="G270">
        <v>375</v>
      </c>
      <c r="H270">
        <v>750</v>
      </c>
      <c r="I270">
        <v>2</v>
      </c>
      <c r="J270" s="7">
        <v>2981.75</v>
      </c>
      <c r="K270" s="5">
        <v>2236312.5</v>
      </c>
      <c r="L270" s="4">
        <v>3007.25</v>
      </c>
      <c r="M270" s="4">
        <v>19125</v>
      </c>
      <c r="N270" s="6">
        <v>606.38625000000002</v>
      </c>
      <c r="O270" s="6">
        <v>18518.61375</v>
      </c>
      <c r="P270" s="5">
        <v>2255437.5</v>
      </c>
      <c r="Q270" s="5" t="s">
        <v>93</v>
      </c>
      <c r="R270">
        <v>1</v>
      </c>
      <c r="S270">
        <v>0</v>
      </c>
      <c r="T270">
        <v>1</v>
      </c>
      <c r="U270">
        <v>0</v>
      </c>
      <c r="V270">
        <v>900</v>
      </c>
      <c r="W270">
        <v>300</v>
      </c>
      <c r="X270">
        <v>122500</v>
      </c>
      <c r="Y270">
        <v>92500</v>
      </c>
      <c r="Z270" s="7">
        <v>3000000</v>
      </c>
      <c r="AA270">
        <v>2</v>
      </c>
      <c r="AC270" t="s">
        <v>597</v>
      </c>
      <c r="AD270" t="s">
        <v>571</v>
      </c>
      <c r="AE270" s="12">
        <v>44273.520833333336</v>
      </c>
      <c r="AF270">
        <v>1877.7380000000001</v>
      </c>
      <c r="AG270" s="12">
        <v>44274.395833333336</v>
      </c>
      <c r="AH270">
        <v>1786.212</v>
      </c>
      <c r="AI270" s="13">
        <v>-4.87E-2</v>
      </c>
      <c r="AJ270">
        <v>-83945.25</v>
      </c>
      <c r="AK270" s="13">
        <v>-4.87E-2</v>
      </c>
      <c r="AL270">
        <v>917.17380000000003</v>
      </c>
      <c r="AM270">
        <v>1722212.38</v>
      </c>
      <c r="AN270">
        <v>-1656317.43</v>
      </c>
      <c r="AO270">
        <v>73</v>
      </c>
      <c r="AP270">
        <v>-1149.93</v>
      </c>
      <c r="AQ270" s="13">
        <v>-4.9299999999999997E-2</v>
      </c>
      <c r="AR270" s="13">
        <v>5.4999999999999997E-3</v>
      </c>
      <c r="AS270" t="s">
        <v>572</v>
      </c>
      <c r="AU270" s="2">
        <v>44271</v>
      </c>
      <c r="AV270" t="s">
        <v>153</v>
      </c>
      <c r="AW270" s="7">
        <v>2981.75</v>
      </c>
      <c r="AX270" s="4">
        <v>3007.25</v>
      </c>
      <c r="AZ270" s="2">
        <f t="shared" si="28"/>
        <v>44273</v>
      </c>
      <c r="BA270" t="s">
        <v>67</v>
      </c>
      <c r="BB270">
        <v>1877.7380000000001</v>
      </c>
      <c r="BC270">
        <v>1786.212</v>
      </c>
      <c r="BE270" t="str">
        <f t="shared" si="32"/>
        <v>PEL44273</v>
      </c>
      <c r="BF270">
        <v>1</v>
      </c>
      <c r="BH270" t="str">
        <f t="shared" si="33"/>
        <v>COFORGE44271</v>
      </c>
      <c r="BI270">
        <v>1</v>
      </c>
      <c r="BK270" t="str">
        <f t="shared" si="29"/>
        <v>COFORGE44271</v>
      </c>
      <c r="BL270">
        <v>1</v>
      </c>
      <c r="BM270">
        <f t="shared" si="30"/>
        <v>1</v>
      </c>
      <c r="BQ270" t="str">
        <f t="shared" si="34"/>
        <v>PEL44273</v>
      </c>
      <c r="BR270">
        <v>1</v>
      </c>
      <c r="BS270">
        <f t="shared" si="31"/>
        <v>1</v>
      </c>
    </row>
    <row r="271" spans="1:71" x14ac:dyDescent="0.45">
      <c r="A271">
        <v>2</v>
      </c>
      <c r="B271" s="2">
        <v>44271</v>
      </c>
      <c r="C271" s="2">
        <v>44272</v>
      </c>
      <c r="D271" s="3" t="s">
        <v>27</v>
      </c>
      <c r="E271" t="s">
        <v>138</v>
      </c>
      <c r="F271" t="s">
        <v>306</v>
      </c>
      <c r="G271">
        <v>650</v>
      </c>
      <c r="H271">
        <v>1300</v>
      </c>
      <c r="I271">
        <v>2</v>
      </c>
      <c r="J271" s="7">
        <v>1429.55</v>
      </c>
      <c r="K271" s="5">
        <v>1858415</v>
      </c>
      <c r="L271" s="4">
        <v>1448.875</v>
      </c>
      <c r="M271" s="4">
        <v>25122.500000000058</v>
      </c>
      <c r="N271" s="6">
        <v>505.16358750000001</v>
      </c>
      <c r="O271" s="6">
        <v>24617.336412500059</v>
      </c>
      <c r="P271" s="5">
        <v>1883537.5</v>
      </c>
      <c r="Q271" s="5" t="s">
        <v>93</v>
      </c>
      <c r="R271">
        <v>1</v>
      </c>
      <c r="S271">
        <v>0</v>
      </c>
      <c r="T271">
        <v>2</v>
      </c>
      <c r="U271">
        <v>0</v>
      </c>
      <c r="V271">
        <v>900</v>
      </c>
      <c r="W271">
        <v>300</v>
      </c>
      <c r="X271">
        <v>122500</v>
      </c>
      <c r="Y271">
        <v>92500</v>
      </c>
      <c r="Z271" s="7">
        <v>3000000</v>
      </c>
      <c r="AA271">
        <v>2</v>
      </c>
      <c r="AC271" t="s">
        <v>655</v>
      </c>
      <c r="AD271" t="s">
        <v>571</v>
      </c>
      <c r="AE271" s="12">
        <v>44274.527777777781</v>
      </c>
      <c r="AF271">
        <v>207.40719999999999</v>
      </c>
      <c r="AG271" s="12">
        <v>44277.392361111109</v>
      </c>
      <c r="AH271">
        <v>218.39940000000001</v>
      </c>
      <c r="AI271" s="13">
        <v>5.2999999999999999E-2</v>
      </c>
      <c r="AJ271">
        <v>88455.31</v>
      </c>
      <c r="AK271" s="13">
        <v>5.2999999999999999E-2</v>
      </c>
      <c r="AL271">
        <v>8047.098</v>
      </c>
      <c r="AM271">
        <v>1669026.13</v>
      </c>
      <c r="AN271">
        <v>-1567862.12</v>
      </c>
      <c r="AO271">
        <v>71</v>
      </c>
      <c r="AP271">
        <v>1245.8499999999999</v>
      </c>
      <c r="AQ271" s="13">
        <v>-5.7999999999999996E-3</v>
      </c>
      <c r="AR271" s="13">
        <v>6.1899999999999997E-2</v>
      </c>
      <c r="AS271" t="s">
        <v>572</v>
      </c>
      <c r="AU271" s="2">
        <v>44271</v>
      </c>
      <c r="AV271" t="s">
        <v>138</v>
      </c>
      <c r="AW271" s="7">
        <v>1429.55</v>
      </c>
      <c r="AX271" s="4">
        <v>1448.875</v>
      </c>
      <c r="AZ271" s="2">
        <f t="shared" si="28"/>
        <v>44274</v>
      </c>
      <c r="BA271" t="s">
        <v>73</v>
      </c>
      <c r="BB271">
        <v>207.40719999999999</v>
      </c>
      <c r="BC271">
        <v>218.39940000000001</v>
      </c>
      <c r="BE271" t="str">
        <f t="shared" si="32"/>
        <v>M_MFIN44274</v>
      </c>
      <c r="BF271">
        <v>1</v>
      </c>
      <c r="BH271" t="str">
        <f t="shared" si="33"/>
        <v>GODREJPROP44271</v>
      </c>
      <c r="BI271">
        <v>1</v>
      </c>
      <c r="BK271" t="str">
        <f t="shared" si="29"/>
        <v>GODREJPROP44271</v>
      </c>
      <c r="BL271">
        <v>1</v>
      </c>
      <c r="BM271">
        <f t="shared" si="30"/>
        <v>1</v>
      </c>
      <c r="BQ271" t="str">
        <f t="shared" si="34"/>
        <v>M_MFIN44274</v>
      </c>
      <c r="BR271">
        <v>1</v>
      </c>
      <c r="BS271">
        <f t="shared" si="31"/>
        <v>1</v>
      </c>
    </row>
    <row r="272" spans="1:71" x14ac:dyDescent="0.45">
      <c r="A272">
        <v>3</v>
      </c>
      <c r="B272" s="2">
        <v>44271</v>
      </c>
      <c r="C272" s="2">
        <v>44272</v>
      </c>
      <c r="D272" s="3" t="s">
        <v>27</v>
      </c>
      <c r="E272" t="s">
        <v>170</v>
      </c>
      <c r="F272" t="s">
        <v>348</v>
      </c>
      <c r="G272">
        <v>325</v>
      </c>
      <c r="H272">
        <v>975</v>
      </c>
      <c r="I272">
        <v>3</v>
      </c>
      <c r="J272" s="7">
        <v>1725.45</v>
      </c>
      <c r="K272" s="5">
        <v>1682313.75</v>
      </c>
      <c r="L272" s="4">
        <v>1727.6</v>
      </c>
      <c r="M272" s="4">
        <v>2096.2499999998672</v>
      </c>
      <c r="N272" s="6">
        <v>454.50770625000001</v>
      </c>
      <c r="O272" s="6">
        <v>1641.7422937498673</v>
      </c>
      <c r="P272" s="5">
        <v>1684410</v>
      </c>
      <c r="Q272" s="5" t="s">
        <v>93</v>
      </c>
      <c r="R272">
        <v>1</v>
      </c>
      <c r="S272">
        <v>0</v>
      </c>
      <c r="T272">
        <v>1</v>
      </c>
      <c r="U272">
        <v>0</v>
      </c>
      <c r="V272">
        <v>900</v>
      </c>
      <c r="W272">
        <v>300</v>
      </c>
      <c r="X272">
        <v>122500</v>
      </c>
      <c r="Y272">
        <v>92500</v>
      </c>
      <c r="Z272" s="7">
        <v>3000000</v>
      </c>
      <c r="AA272">
        <v>2</v>
      </c>
      <c r="AC272" t="s">
        <v>613</v>
      </c>
      <c r="AD272" t="s">
        <v>571</v>
      </c>
      <c r="AE272" s="12">
        <v>44274.517361111109</v>
      </c>
      <c r="AF272">
        <v>107.1084</v>
      </c>
      <c r="AG272" s="12">
        <v>44277.395833333336</v>
      </c>
      <c r="AH272">
        <v>107.6922</v>
      </c>
      <c r="AI272" s="13">
        <v>5.4999999999999997E-3</v>
      </c>
      <c r="AJ272">
        <v>9095.5300000000007</v>
      </c>
      <c r="AK272" s="13">
        <v>5.4999999999999997E-3</v>
      </c>
      <c r="AL272">
        <v>15579.88</v>
      </c>
      <c r="AM272">
        <v>1668736.5</v>
      </c>
      <c r="AN272">
        <v>-1558766.59</v>
      </c>
      <c r="AO272">
        <v>75</v>
      </c>
      <c r="AP272">
        <v>121.27</v>
      </c>
      <c r="AQ272" s="13">
        <v>-5.1999999999999998E-3</v>
      </c>
      <c r="AR272" s="13">
        <v>2.23E-2</v>
      </c>
      <c r="AS272" t="s">
        <v>572</v>
      </c>
      <c r="AU272" s="2">
        <v>44271</v>
      </c>
      <c r="AV272" t="s">
        <v>170</v>
      </c>
      <c r="AW272" s="7">
        <v>1725.45</v>
      </c>
      <c r="AX272" s="4">
        <v>1727.6</v>
      </c>
      <c r="AZ272" s="2">
        <f t="shared" si="28"/>
        <v>44274</v>
      </c>
      <c r="BA272" t="s">
        <v>141</v>
      </c>
      <c r="BB272">
        <v>107.1084</v>
      </c>
      <c r="BC272">
        <v>107.6922</v>
      </c>
      <c r="BE272" t="str">
        <f t="shared" si="32"/>
        <v>NTPC44274</v>
      </c>
      <c r="BF272">
        <v>1</v>
      </c>
      <c r="BH272" t="str">
        <f t="shared" si="33"/>
        <v>MPHASIS44271</v>
      </c>
      <c r="BI272">
        <v>1</v>
      </c>
      <c r="BK272" t="str">
        <f t="shared" si="29"/>
        <v>MPHASIS44271</v>
      </c>
      <c r="BL272">
        <v>1</v>
      </c>
      <c r="BM272">
        <f t="shared" si="30"/>
        <v>1</v>
      </c>
      <c r="BQ272" t="str">
        <f t="shared" si="34"/>
        <v>NTPC44274</v>
      </c>
      <c r="BR272">
        <v>1</v>
      </c>
      <c r="BS272">
        <f t="shared" si="31"/>
        <v>1</v>
      </c>
    </row>
    <row r="273" spans="1:71" x14ac:dyDescent="0.45">
      <c r="A273">
        <v>1</v>
      </c>
      <c r="B273" s="2">
        <v>44273</v>
      </c>
      <c r="C273" s="2">
        <v>44274</v>
      </c>
      <c r="D273" s="3" t="s">
        <v>27</v>
      </c>
      <c r="E273" t="s">
        <v>156</v>
      </c>
      <c r="F273" t="s">
        <v>335</v>
      </c>
      <c r="G273">
        <v>2800</v>
      </c>
      <c r="H273">
        <v>5600</v>
      </c>
      <c r="I273">
        <v>2</v>
      </c>
      <c r="J273" s="7">
        <v>262.75</v>
      </c>
      <c r="K273" s="5">
        <v>1471400</v>
      </c>
      <c r="L273" s="4">
        <v>247.45</v>
      </c>
      <c r="M273" s="4">
        <v>-85680.000000000058</v>
      </c>
      <c r="N273" s="6">
        <v>385.71120000000002</v>
      </c>
      <c r="O273" s="6">
        <v>-86065.711200000063</v>
      </c>
      <c r="P273" s="5">
        <v>1385720</v>
      </c>
      <c r="Q273" s="5" t="s">
        <v>93</v>
      </c>
      <c r="R273">
        <v>1</v>
      </c>
      <c r="S273">
        <v>0</v>
      </c>
      <c r="T273">
        <v>1</v>
      </c>
      <c r="U273">
        <v>0</v>
      </c>
      <c r="V273">
        <v>900</v>
      </c>
      <c r="W273">
        <v>300</v>
      </c>
      <c r="X273">
        <v>122500</v>
      </c>
      <c r="Y273">
        <v>92500</v>
      </c>
      <c r="Z273" s="7">
        <v>3000000</v>
      </c>
      <c r="AA273">
        <v>2</v>
      </c>
      <c r="AC273" t="s">
        <v>647</v>
      </c>
      <c r="AD273" t="s">
        <v>571</v>
      </c>
      <c r="AE273" s="12">
        <v>44274.517361111109</v>
      </c>
      <c r="AF273">
        <v>109.9012</v>
      </c>
      <c r="AG273" s="12">
        <v>44277.395833333336</v>
      </c>
      <c r="AH273">
        <v>109.98990000000001</v>
      </c>
      <c r="AI273" s="13">
        <v>8.0000000000000004E-4</v>
      </c>
      <c r="AJ273">
        <v>1346.82</v>
      </c>
      <c r="AK273" s="13">
        <v>8.0000000000000004E-4</v>
      </c>
      <c r="AL273">
        <v>15183.97</v>
      </c>
      <c r="AM273">
        <v>1668736.5</v>
      </c>
      <c r="AN273">
        <v>-1557419.77</v>
      </c>
      <c r="AO273">
        <v>75</v>
      </c>
      <c r="AP273">
        <v>17.96</v>
      </c>
      <c r="AQ273" s="13">
        <v>-8.2000000000000007E-3</v>
      </c>
      <c r="AR273" s="13">
        <v>2.9100000000000001E-2</v>
      </c>
      <c r="AS273" t="s">
        <v>572</v>
      </c>
      <c r="AU273" s="2">
        <v>44273</v>
      </c>
      <c r="AV273" t="s">
        <v>156</v>
      </c>
      <c r="AW273" s="7">
        <v>262.75</v>
      </c>
      <c r="AX273" s="4">
        <v>247.45</v>
      </c>
      <c r="AZ273" s="2">
        <f t="shared" si="28"/>
        <v>44274</v>
      </c>
      <c r="BA273" t="s">
        <v>129</v>
      </c>
      <c r="BB273">
        <v>109.9012</v>
      </c>
      <c r="BC273">
        <v>109.98990000000001</v>
      </c>
      <c r="BE273" t="str">
        <f t="shared" si="32"/>
        <v>ONGC44274</v>
      </c>
      <c r="BF273">
        <v>1</v>
      </c>
      <c r="BH273" t="str">
        <f t="shared" si="33"/>
        <v>INDUSTOWER44273</v>
      </c>
      <c r="BI273">
        <v>1</v>
      </c>
      <c r="BK273" t="str">
        <f t="shared" si="29"/>
        <v>INDUSTOWER44273</v>
      </c>
      <c r="BL273">
        <v>1</v>
      </c>
      <c r="BM273">
        <f t="shared" si="30"/>
        <v>1</v>
      </c>
      <c r="BQ273" t="str">
        <f t="shared" si="34"/>
        <v>ONGC44274</v>
      </c>
      <c r="BR273">
        <v>1</v>
      </c>
      <c r="BS273">
        <f t="shared" si="31"/>
        <v>1</v>
      </c>
    </row>
    <row r="274" spans="1:71" x14ac:dyDescent="0.45">
      <c r="A274">
        <v>2</v>
      </c>
      <c r="B274" s="2">
        <v>44273</v>
      </c>
      <c r="C274" s="2">
        <v>44274</v>
      </c>
      <c r="D274" s="3" t="s">
        <v>27</v>
      </c>
      <c r="E274" t="s">
        <v>67</v>
      </c>
      <c r="F274" t="s">
        <v>242</v>
      </c>
      <c r="G274">
        <v>550</v>
      </c>
      <c r="H274">
        <v>1100</v>
      </c>
      <c r="I274">
        <v>2</v>
      </c>
      <c r="J274" s="7">
        <v>1876.8</v>
      </c>
      <c r="K274" s="5">
        <v>2064480</v>
      </c>
      <c r="L274" s="4">
        <v>1785.075</v>
      </c>
      <c r="M274" s="4">
        <v>-100897.4999999999</v>
      </c>
      <c r="N274" s="6">
        <v>543.78843749999999</v>
      </c>
      <c r="O274" s="6">
        <v>-101441.2884374999</v>
      </c>
      <c r="P274" s="5">
        <v>1963582.5</v>
      </c>
      <c r="Q274" s="5" t="s">
        <v>93</v>
      </c>
      <c r="R274">
        <v>2</v>
      </c>
      <c r="S274">
        <v>1</v>
      </c>
      <c r="T274">
        <v>2</v>
      </c>
      <c r="U274">
        <v>0</v>
      </c>
      <c r="V274">
        <v>900</v>
      </c>
      <c r="W274">
        <v>300</v>
      </c>
      <c r="X274">
        <v>123000</v>
      </c>
      <c r="Y274">
        <v>92500</v>
      </c>
      <c r="Z274" s="7">
        <v>3000000</v>
      </c>
      <c r="AA274">
        <v>2</v>
      </c>
      <c r="AC274" t="s">
        <v>635</v>
      </c>
      <c r="AD274" t="s">
        <v>571</v>
      </c>
      <c r="AE274" s="12">
        <v>44277.434027777781</v>
      </c>
      <c r="AF274">
        <v>1843.848</v>
      </c>
      <c r="AG274" s="12">
        <v>44278.392361111109</v>
      </c>
      <c r="AH274">
        <v>1854.076</v>
      </c>
      <c r="AI274" s="13">
        <v>5.4999999999999997E-3</v>
      </c>
      <c r="AJ274">
        <v>9366.36</v>
      </c>
      <c r="AK274" s="13">
        <v>5.4999999999999997E-3</v>
      </c>
      <c r="AL274">
        <v>915.75689999999997</v>
      </c>
      <c r="AM274">
        <v>1688516.13</v>
      </c>
      <c r="AN274">
        <v>-1548053.41</v>
      </c>
      <c r="AO274">
        <v>97</v>
      </c>
      <c r="AP274">
        <v>96.56</v>
      </c>
      <c r="AQ274" s="13">
        <v>-2.7000000000000001E-3</v>
      </c>
      <c r="AR274" s="13">
        <v>1.5599999999999999E-2</v>
      </c>
      <c r="AS274" t="s">
        <v>572</v>
      </c>
      <c r="AU274" s="2">
        <v>44273</v>
      </c>
      <c r="AV274" t="s">
        <v>67</v>
      </c>
      <c r="AW274" s="7">
        <v>1876.8</v>
      </c>
      <c r="AX274" s="4">
        <v>1785.075</v>
      </c>
      <c r="AZ274" s="2">
        <f t="shared" si="28"/>
        <v>44277</v>
      </c>
      <c r="BA274" t="s">
        <v>154</v>
      </c>
      <c r="BB274">
        <v>1843.848</v>
      </c>
      <c r="BC274">
        <v>1854.076</v>
      </c>
      <c r="BE274" t="str">
        <f t="shared" si="32"/>
        <v>ACC44277</v>
      </c>
      <c r="BF274">
        <v>1</v>
      </c>
      <c r="BH274" t="str">
        <f t="shared" si="33"/>
        <v>PEL44273</v>
      </c>
      <c r="BI274">
        <v>1</v>
      </c>
      <c r="BK274" t="str">
        <f t="shared" si="29"/>
        <v>PEL44273</v>
      </c>
      <c r="BL274">
        <v>1</v>
      </c>
      <c r="BM274">
        <f t="shared" si="30"/>
        <v>1</v>
      </c>
      <c r="BQ274" t="str">
        <f t="shared" si="34"/>
        <v>ACC44277</v>
      </c>
      <c r="BR274">
        <v>1</v>
      </c>
      <c r="BS274">
        <f t="shared" si="31"/>
        <v>1</v>
      </c>
    </row>
    <row r="275" spans="1:71" x14ac:dyDescent="0.45">
      <c r="A275">
        <v>3</v>
      </c>
      <c r="B275" s="2">
        <v>44273</v>
      </c>
      <c r="C275" s="2">
        <v>44274</v>
      </c>
      <c r="D275" s="3" t="s">
        <v>27</v>
      </c>
      <c r="E275" t="s">
        <v>41</v>
      </c>
      <c r="F275" t="s">
        <v>249</v>
      </c>
      <c r="G275">
        <v>3000</v>
      </c>
      <c r="H275">
        <v>9000</v>
      </c>
      <c r="I275">
        <v>3</v>
      </c>
      <c r="J275" s="7">
        <v>215.25</v>
      </c>
      <c r="K275" s="5">
        <v>1937250</v>
      </c>
      <c r="L275" s="4">
        <v>204.23333332999999</v>
      </c>
      <c r="M275" s="4">
        <v>-99150.000030000054</v>
      </c>
      <c r="N275" s="6">
        <v>509.67224999595004</v>
      </c>
      <c r="O275" s="6">
        <v>-99659.672279995997</v>
      </c>
      <c r="P275" s="5">
        <v>1838099.99997</v>
      </c>
      <c r="Q275" s="5" t="s">
        <v>93</v>
      </c>
      <c r="R275">
        <v>1</v>
      </c>
      <c r="S275">
        <v>0</v>
      </c>
      <c r="T275">
        <v>2</v>
      </c>
      <c r="U275">
        <v>0</v>
      </c>
      <c r="V275">
        <v>900</v>
      </c>
      <c r="W275">
        <v>300</v>
      </c>
      <c r="X275">
        <v>122500</v>
      </c>
      <c r="Y275">
        <v>92500</v>
      </c>
      <c r="Z275" s="7">
        <v>3000000</v>
      </c>
      <c r="AA275">
        <v>2</v>
      </c>
      <c r="AC275" t="s">
        <v>636</v>
      </c>
      <c r="AD275" t="s">
        <v>571</v>
      </c>
      <c r="AE275" s="12">
        <v>44277.434027777781</v>
      </c>
      <c r="AF275">
        <v>292.32130000000001</v>
      </c>
      <c r="AG275" s="12">
        <v>44278.392361111109</v>
      </c>
      <c r="AH275">
        <v>296.40879999999999</v>
      </c>
      <c r="AI275" s="13">
        <v>1.4E-2</v>
      </c>
      <c r="AJ275">
        <v>23610.35</v>
      </c>
      <c r="AK275" s="13">
        <v>1.4E-2</v>
      </c>
      <c r="AL275">
        <v>5776.2330000000002</v>
      </c>
      <c r="AM275">
        <v>1688516</v>
      </c>
      <c r="AN275">
        <v>-1524443.05</v>
      </c>
      <c r="AO275">
        <v>97</v>
      </c>
      <c r="AP275">
        <v>243.41</v>
      </c>
      <c r="AQ275" s="13">
        <v>-7.3000000000000001E-3</v>
      </c>
      <c r="AR275" s="13">
        <v>2.76E-2</v>
      </c>
      <c r="AS275" t="s">
        <v>572</v>
      </c>
      <c r="AU275" s="2">
        <v>44273</v>
      </c>
      <c r="AV275" t="s">
        <v>41</v>
      </c>
      <c r="AW275" s="7">
        <v>215.25</v>
      </c>
      <c r="AX275" s="4">
        <v>204.23333332999999</v>
      </c>
      <c r="AZ275" s="2">
        <f t="shared" si="28"/>
        <v>44277</v>
      </c>
      <c r="BA275" t="s">
        <v>105</v>
      </c>
      <c r="BB275">
        <v>292.32130000000001</v>
      </c>
      <c r="BC275">
        <v>296.40879999999999</v>
      </c>
      <c r="BE275" t="str">
        <f t="shared" si="32"/>
        <v>AMBUJACEM44277</v>
      </c>
      <c r="BF275">
        <v>1</v>
      </c>
      <c r="BH275" t="str">
        <f t="shared" si="33"/>
        <v>ZEEL44273</v>
      </c>
      <c r="BI275">
        <v>1</v>
      </c>
      <c r="BK275" t="str">
        <f t="shared" si="29"/>
        <v>ZEEL44273</v>
      </c>
      <c r="BL275">
        <v>1</v>
      </c>
      <c r="BM275">
        <f t="shared" si="30"/>
        <v>1</v>
      </c>
      <c r="BQ275" t="str">
        <f t="shared" si="34"/>
        <v>AMBUJACEM44277</v>
      </c>
      <c r="BR275">
        <v>1</v>
      </c>
      <c r="BS275">
        <f t="shared" si="31"/>
        <v>1</v>
      </c>
    </row>
    <row r="276" spans="1:71" x14ac:dyDescent="0.45">
      <c r="A276">
        <v>1</v>
      </c>
      <c r="B276" s="2">
        <v>44274</v>
      </c>
      <c r="C276" s="2">
        <v>44277</v>
      </c>
      <c r="D276" s="3" t="s">
        <v>27</v>
      </c>
      <c r="E276" t="s">
        <v>166</v>
      </c>
      <c r="F276" t="s">
        <v>345</v>
      </c>
      <c r="G276">
        <v>500</v>
      </c>
      <c r="H276">
        <v>1500</v>
      </c>
      <c r="I276">
        <v>3</v>
      </c>
      <c r="J276" s="7">
        <v>1171.7</v>
      </c>
      <c r="K276" s="5">
        <v>1757550</v>
      </c>
      <c r="L276" s="4">
        <v>1213.8499999999999</v>
      </c>
      <c r="M276" s="4">
        <v>63224.999999999796</v>
      </c>
      <c r="N276" s="6">
        <v>483.07387499999999</v>
      </c>
      <c r="O276" s="6">
        <v>62741.926124999794</v>
      </c>
      <c r="P276" s="5">
        <v>1820774.9999999998</v>
      </c>
      <c r="Q276" s="5" t="s">
        <v>93</v>
      </c>
      <c r="R276">
        <v>3</v>
      </c>
      <c r="S276">
        <v>2</v>
      </c>
      <c r="T276">
        <v>2</v>
      </c>
      <c r="U276">
        <v>0</v>
      </c>
      <c r="V276">
        <v>900</v>
      </c>
      <c r="W276">
        <v>300</v>
      </c>
      <c r="X276">
        <v>124000</v>
      </c>
      <c r="Y276">
        <v>92500</v>
      </c>
      <c r="Z276" s="7">
        <v>3000000</v>
      </c>
      <c r="AA276">
        <v>2</v>
      </c>
      <c r="AC276" t="s">
        <v>649</v>
      </c>
      <c r="AD276" t="s">
        <v>571</v>
      </c>
      <c r="AE276" s="12">
        <v>44277.434027777781</v>
      </c>
      <c r="AF276">
        <v>1360.83</v>
      </c>
      <c r="AG276" s="12">
        <v>44278.392361111109</v>
      </c>
      <c r="AH276">
        <v>1410.605</v>
      </c>
      <c r="AI276" s="13">
        <v>3.6600000000000001E-2</v>
      </c>
      <c r="AJ276">
        <v>61760.75</v>
      </c>
      <c r="AK276" s="13">
        <v>3.6600000000000001E-2</v>
      </c>
      <c r="AL276">
        <v>1240.799</v>
      </c>
      <c r="AM276">
        <v>1688516</v>
      </c>
      <c r="AN276">
        <v>-1462682.31</v>
      </c>
      <c r="AO276">
        <v>97</v>
      </c>
      <c r="AP276">
        <v>636.71</v>
      </c>
      <c r="AQ276" s="13">
        <v>-1.6999999999999999E-3</v>
      </c>
      <c r="AR276" s="13">
        <v>4.7E-2</v>
      </c>
      <c r="AS276" t="s">
        <v>572</v>
      </c>
      <c r="AU276" s="2">
        <v>44274</v>
      </c>
      <c r="AV276" t="s">
        <v>166</v>
      </c>
      <c r="AW276" s="7">
        <v>1171.7</v>
      </c>
      <c r="AX276" s="4">
        <v>1213.8499999999999</v>
      </c>
      <c r="AZ276" s="2">
        <f t="shared" si="28"/>
        <v>44277</v>
      </c>
      <c r="BA276" t="s">
        <v>138</v>
      </c>
      <c r="BB276">
        <v>1360.83</v>
      </c>
      <c r="BC276">
        <v>1410.605</v>
      </c>
      <c r="BE276" t="str">
        <f t="shared" si="32"/>
        <v>GODREJPROP44277</v>
      </c>
      <c r="BF276">
        <v>1</v>
      </c>
      <c r="BH276" t="str">
        <f t="shared" si="33"/>
        <v>AUBANK44274</v>
      </c>
      <c r="BI276">
        <v>1</v>
      </c>
      <c r="BK276" t="str">
        <f t="shared" si="29"/>
        <v>AUBANK44274</v>
      </c>
      <c r="BL276">
        <v>1</v>
      </c>
      <c r="BM276" t="str">
        <f t="shared" si="30"/>
        <v>ERROR</v>
      </c>
      <c r="BQ276" t="str">
        <f t="shared" si="34"/>
        <v>GODREJPROP44277</v>
      </c>
      <c r="BR276">
        <v>1</v>
      </c>
      <c r="BS276">
        <f t="shared" si="31"/>
        <v>1</v>
      </c>
    </row>
    <row r="277" spans="1:71" x14ac:dyDescent="0.45">
      <c r="A277">
        <v>2</v>
      </c>
      <c r="B277" s="2">
        <v>44274</v>
      </c>
      <c r="C277" s="2">
        <v>44277</v>
      </c>
      <c r="D277" s="3" t="s">
        <v>27</v>
      </c>
      <c r="E277" t="s">
        <v>73</v>
      </c>
      <c r="F277" t="s">
        <v>259</v>
      </c>
      <c r="G277">
        <v>4000</v>
      </c>
      <c r="H277">
        <v>8000</v>
      </c>
      <c r="I277">
        <v>2</v>
      </c>
      <c r="J277" s="7">
        <v>207.3</v>
      </c>
      <c r="K277" s="5">
        <v>1658400</v>
      </c>
      <c r="L277" s="4">
        <v>218.7</v>
      </c>
      <c r="M277" s="4">
        <v>91199.999999999825</v>
      </c>
      <c r="N277" s="6">
        <v>460.08</v>
      </c>
      <c r="O277" s="6">
        <v>90739.919999999824</v>
      </c>
      <c r="P277" s="5">
        <v>1749600</v>
      </c>
      <c r="Q277" s="5" t="s">
        <v>93</v>
      </c>
      <c r="R277">
        <v>3</v>
      </c>
      <c r="S277">
        <v>2</v>
      </c>
      <c r="T277">
        <v>2</v>
      </c>
      <c r="U277">
        <v>0</v>
      </c>
      <c r="V277">
        <v>900</v>
      </c>
      <c r="W277">
        <v>300</v>
      </c>
      <c r="X277">
        <v>124000</v>
      </c>
      <c r="Y277">
        <v>92500</v>
      </c>
      <c r="Z277" s="7">
        <v>3000000</v>
      </c>
      <c r="AA277">
        <v>2</v>
      </c>
      <c r="AC277" t="s">
        <v>579</v>
      </c>
      <c r="AD277" t="s">
        <v>571</v>
      </c>
      <c r="AE277" s="12">
        <v>44278.524305555555</v>
      </c>
      <c r="AF277">
        <v>1068.47</v>
      </c>
      <c r="AG277" s="12">
        <v>44279.392361111109</v>
      </c>
      <c r="AH277">
        <v>1088.4970000000001</v>
      </c>
      <c r="AI277" s="13">
        <v>1.8700000000000001E-2</v>
      </c>
      <c r="AJ277">
        <v>32004.9</v>
      </c>
      <c r="AK277" s="13">
        <v>1.8700000000000001E-2</v>
      </c>
      <c r="AL277">
        <v>1598.088</v>
      </c>
      <c r="AM277">
        <v>1707508.63</v>
      </c>
      <c r="AN277">
        <v>-1430677.4</v>
      </c>
      <c r="AO277">
        <v>71</v>
      </c>
      <c r="AP277">
        <v>450.77</v>
      </c>
      <c r="AQ277" s="13">
        <v>-1.52E-2</v>
      </c>
      <c r="AR277" s="13">
        <v>2.1999999999999999E-2</v>
      </c>
      <c r="AS277" t="s">
        <v>572</v>
      </c>
      <c r="AU277" s="2">
        <v>44274</v>
      </c>
      <c r="AV277" t="s">
        <v>73</v>
      </c>
      <c r="AW277" s="7">
        <v>207.3</v>
      </c>
      <c r="AX277" s="4">
        <v>218.7</v>
      </c>
      <c r="AZ277" s="2">
        <f t="shared" si="28"/>
        <v>44278</v>
      </c>
      <c r="BA277" t="s">
        <v>63</v>
      </c>
      <c r="BB277">
        <v>1068.47</v>
      </c>
      <c r="BC277">
        <v>1088.4970000000001</v>
      </c>
      <c r="BE277" t="str">
        <f t="shared" si="32"/>
        <v>ADANIENT44278</v>
      </c>
      <c r="BF277">
        <v>1</v>
      </c>
      <c r="BH277" t="str">
        <f t="shared" si="33"/>
        <v>M_MFIN44274</v>
      </c>
      <c r="BI277">
        <v>1</v>
      </c>
      <c r="BK277" t="str">
        <f t="shared" si="29"/>
        <v>M_MFIN44274</v>
      </c>
      <c r="BL277">
        <v>1</v>
      </c>
      <c r="BM277">
        <f t="shared" si="30"/>
        <v>1</v>
      </c>
      <c r="BQ277" t="str">
        <f t="shared" si="34"/>
        <v>ADANIENT44278</v>
      </c>
      <c r="BR277">
        <v>1</v>
      </c>
      <c r="BS277">
        <f t="shared" si="31"/>
        <v>1</v>
      </c>
    </row>
    <row r="278" spans="1:71" x14ac:dyDescent="0.45">
      <c r="A278">
        <v>3</v>
      </c>
      <c r="B278" s="2">
        <v>44274</v>
      </c>
      <c r="C278" s="2">
        <v>44277</v>
      </c>
      <c r="D278" s="3" t="s">
        <v>27</v>
      </c>
      <c r="E278" t="s">
        <v>141</v>
      </c>
      <c r="F278" t="s">
        <v>323</v>
      </c>
      <c r="G278">
        <v>5700</v>
      </c>
      <c r="H278">
        <v>17100</v>
      </c>
      <c r="I278">
        <v>3</v>
      </c>
      <c r="J278" s="7">
        <v>107.05</v>
      </c>
      <c r="K278" s="5">
        <v>1830555</v>
      </c>
      <c r="L278" s="4">
        <v>107.71666667</v>
      </c>
      <c r="M278" s="4">
        <v>11400.000056999965</v>
      </c>
      <c r="N278" s="6">
        <v>495.78885000769498</v>
      </c>
      <c r="O278" s="6">
        <v>10904.21120699227</v>
      </c>
      <c r="P278" s="5">
        <v>1841955.000057</v>
      </c>
      <c r="Q278" s="5" t="s">
        <v>93</v>
      </c>
      <c r="R278">
        <v>1</v>
      </c>
      <c r="S278">
        <v>0</v>
      </c>
      <c r="T278">
        <v>2</v>
      </c>
      <c r="U278">
        <v>0</v>
      </c>
      <c r="V278">
        <v>900</v>
      </c>
      <c r="W278">
        <v>300</v>
      </c>
      <c r="X278">
        <v>122500</v>
      </c>
      <c r="Y278">
        <v>92500</v>
      </c>
      <c r="Z278" s="7">
        <v>3000000</v>
      </c>
      <c r="AA278">
        <v>2</v>
      </c>
      <c r="AC278" t="s">
        <v>617</v>
      </c>
      <c r="AD278" t="s">
        <v>571</v>
      </c>
      <c r="AE278" s="12">
        <v>44278.517361111109</v>
      </c>
      <c r="AF278">
        <v>1752.269</v>
      </c>
      <c r="AG278" s="12">
        <v>44279.395833333336</v>
      </c>
      <c r="AH278">
        <v>1749.798</v>
      </c>
      <c r="AI278" s="13">
        <v>-1.4E-3</v>
      </c>
      <c r="AJ278">
        <v>-2407.8200000000002</v>
      </c>
      <c r="AK278" s="13">
        <v>-1.4E-3</v>
      </c>
      <c r="AL278">
        <v>974.4298</v>
      </c>
      <c r="AM278">
        <v>1707463.5</v>
      </c>
      <c r="AN278">
        <v>-1433085.22</v>
      </c>
      <c r="AO278">
        <v>74</v>
      </c>
      <c r="AP278">
        <v>-32.54</v>
      </c>
      <c r="AQ278" s="13">
        <v>-9.4999999999999998E-3</v>
      </c>
      <c r="AR278" s="13">
        <v>1.8100000000000002E-2</v>
      </c>
      <c r="AS278" t="s">
        <v>572</v>
      </c>
      <c r="AU278" s="2">
        <v>44274</v>
      </c>
      <c r="AV278" t="s">
        <v>141</v>
      </c>
      <c r="AW278" s="7">
        <v>107.05</v>
      </c>
      <c r="AX278" s="4">
        <v>107.71666667</v>
      </c>
      <c r="AZ278" s="2">
        <f t="shared" si="28"/>
        <v>44278</v>
      </c>
      <c r="BA278" t="s">
        <v>86</v>
      </c>
      <c r="BB278">
        <v>1752.269</v>
      </c>
      <c r="BC278">
        <v>1749.798</v>
      </c>
      <c r="BE278" t="str">
        <f t="shared" si="32"/>
        <v>INDIGO44278</v>
      </c>
      <c r="BF278">
        <v>1</v>
      </c>
      <c r="BH278" t="str">
        <f t="shared" si="33"/>
        <v>NTPC44274</v>
      </c>
      <c r="BI278">
        <v>1</v>
      </c>
      <c r="BK278" t="str">
        <f t="shared" si="29"/>
        <v>NTPC44274</v>
      </c>
      <c r="BL278">
        <v>1</v>
      </c>
      <c r="BM278">
        <f t="shared" si="30"/>
        <v>1</v>
      </c>
      <c r="BQ278" t="str">
        <f t="shared" si="34"/>
        <v>INDIGO44278</v>
      </c>
      <c r="BR278">
        <v>1</v>
      </c>
      <c r="BS278">
        <f t="shared" si="31"/>
        <v>1</v>
      </c>
    </row>
    <row r="279" spans="1:71" x14ac:dyDescent="0.45">
      <c r="A279">
        <v>4</v>
      </c>
      <c r="B279" s="2">
        <v>44274</v>
      </c>
      <c r="C279" s="2">
        <v>44277</v>
      </c>
      <c r="D279" s="3" t="s">
        <v>27</v>
      </c>
      <c r="E279" t="s">
        <v>129</v>
      </c>
      <c r="F279" t="s">
        <v>293</v>
      </c>
      <c r="G279">
        <v>7700</v>
      </c>
      <c r="H279">
        <v>15400</v>
      </c>
      <c r="I279">
        <v>2</v>
      </c>
      <c r="J279" s="7">
        <v>109.85</v>
      </c>
      <c r="K279" s="5">
        <v>1691690</v>
      </c>
      <c r="L279" s="4">
        <v>110</v>
      </c>
      <c r="M279" s="4">
        <v>2310.0000000000873</v>
      </c>
      <c r="N279" s="6">
        <v>457.06815</v>
      </c>
      <c r="O279" s="6">
        <v>1852.9318500000873</v>
      </c>
      <c r="P279" s="5">
        <v>1694000</v>
      </c>
      <c r="Q279" s="5" t="s">
        <v>93</v>
      </c>
      <c r="R279">
        <v>1</v>
      </c>
      <c r="S279">
        <v>0</v>
      </c>
      <c r="T279">
        <v>2</v>
      </c>
      <c r="U279">
        <v>0</v>
      </c>
      <c r="V279">
        <v>900</v>
      </c>
      <c r="W279">
        <v>300</v>
      </c>
      <c r="X279">
        <v>122500</v>
      </c>
      <c r="Y279">
        <v>92500</v>
      </c>
      <c r="Z279" s="7">
        <v>3000000</v>
      </c>
      <c r="AA279">
        <v>2</v>
      </c>
      <c r="AC279" t="s">
        <v>682</v>
      </c>
      <c r="AD279" t="s">
        <v>571</v>
      </c>
      <c r="AE279" s="12">
        <v>44278.527777777781</v>
      </c>
      <c r="AF279">
        <v>1602.3510000000001</v>
      </c>
      <c r="AG279" s="12">
        <v>44279.395833333336</v>
      </c>
      <c r="AH279">
        <v>1580.6179999999999</v>
      </c>
      <c r="AI279" s="13">
        <v>-1.3599999999999999E-2</v>
      </c>
      <c r="AJ279">
        <v>-23133.65</v>
      </c>
      <c r="AK279" s="13">
        <v>-1.3599999999999999E-2</v>
      </c>
      <c r="AL279">
        <v>1064.4480000000001</v>
      </c>
      <c r="AM279">
        <v>1705619.5</v>
      </c>
      <c r="AN279">
        <v>-1456218.87</v>
      </c>
      <c r="AO279">
        <v>71</v>
      </c>
      <c r="AP279">
        <v>-325.83</v>
      </c>
      <c r="AQ279" s="13">
        <v>-2.0799999999999999E-2</v>
      </c>
      <c r="AR279" s="13">
        <v>0</v>
      </c>
      <c r="AS279" t="s">
        <v>572</v>
      </c>
      <c r="AU279" s="2">
        <v>44274</v>
      </c>
      <c r="AV279" t="s">
        <v>129</v>
      </c>
      <c r="AW279" s="7">
        <v>109.85</v>
      </c>
      <c r="AX279" s="4">
        <v>110</v>
      </c>
      <c r="AZ279" s="2">
        <f t="shared" si="28"/>
        <v>44278</v>
      </c>
      <c r="BA279" t="s">
        <v>160</v>
      </c>
      <c r="BB279">
        <v>1602.3510000000001</v>
      </c>
      <c r="BC279">
        <v>1580.6179999999999</v>
      </c>
      <c r="BE279" t="str">
        <f t="shared" si="32"/>
        <v>DEEPAKNTR44278</v>
      </c>
      <c r="BF279">
        <v>1</v>
      </c>
      <c r="BH279" t="str">
        <f t="shared" si="33"/>
        <v>ONGC44274</v>
      </c>
      <c r="BI279">
        <v>1</v>
      </c>
      <c r="BK279" t="str">
        <f t="shared" si="29"/>
        <v>ONGC44274</v>
      </c>
      <c r="BL279">
        <v>1</v>
      </c>
      <c r="BM279">
        <f t="shared" si="30"/>
        <v>1</v>
      </c>
      <c r="BQ279" t="str">
        <f t="shared" si="34"/>
        <v>DEEPAKNTR44278</v>
      </c>
      <c r="BR279">
        <v>1</v>
      </c>
      <c r="BS279">
        <f t="shared" si="31"/>
        <v>1</v>
      </c>
    </row>
    <row r="280" spans="1:71" x14ac:dyDescent="0.45">
      <c r="A280">
        <v>5</v>
      </c>
      <c r="B280" s="2">
        <v>44274</v>
      </c>
      <c r="C280" s="2">
        <v>44277</v>
      </c>
      <c r="D280" s="3" t="s">
        <v>27</v>
      </c>
      <c r="E280" t="s">
        <v>162</v>
      </c>
      <c r="F280" t="s">
        <v>341</v>
      </c>
      <c r="G280">
        <v>250</v>
      </c>
      <c r="H280">
        <v>750</v>
      </c>
      <c r="I280">
        <v>3</v>
      </c>
      <c r="J280" s="7">
        <v>2221.3166666699999</v>
      </c>
      <c r="K280" s="5">
        <v>1665987.5000024999</v>
      </c>
      <c r="L280" s="4">
        <v>2289.21666667</v>
      </c>
      <c r="M280" s="4">
        <v>50925.000000000065</v>
      </c>
      <c r="N280" s="6">
        <v>456.69150000067498</v>
      </c>
      <c r="O280" s="6">
        <v>50468.308499999388</v>
      </c>
      <c r="P280" s="5">
        <v>1716912.5000024999</v>
      </c>
      <c r="Q280" s="5" t="s">
        <v>93</v>
      </c>
      <c r="R280">
        <v>3</v>
      </c>
      <c r="S280">
        <v>2</v>
      </c>
      <c r="T280">
        <v>2</v>
      </c>
      <c r="U280">
        <v>0</v>
      </c>
      <c r="V280">
        <v>900</v>
      </c>
      <c r="W280">
        <v>300</v>
      </c>
      <c r="X280">
        <v>124000</v>
      </c>
      <c r="Y280">
        <v>92500</v>
      </c>
      <c r="Z280" s="7">
        <v>3000000</v>
      </c>
      <c r="AA280">
        <v>2</v>
      </c>
      <c r="AC280" t="s">
        <v>679</v>
      </c>
      <c r="AD280" t="s">
        <v>571</v>
      </c>
      <c r="AE280" s="12">
        <v>44279.517361111109</v>
      </c>
      <c r="AF280">
        <v>700.9846</v>
      </c>
      <c r="AG280" s="12">
        <v>44280.395833333336</v>
      </c>
      <c r="AH280">
        <v>659.58979999999997</v>
      </c>
      <c r="AI280" s="13">
        <v>-5.91E-2</v>
      </c>
      <c r="AJ280">
        <v>-100906.1</v>
      </c>
      <c r="AK280" s="13">
        <v>-5.91E-2</v>
      </c>
      <c r="AL280">
        <v>2437.652</v>
      </c>
      <c r="AM280">
        <v>1708756.25</v>
      </c>
      <c r="AN280">
        <v>-1557124.97</v>
      </c>
      <c r="AO280">
        <v>74</v>
      </c>
      <c r="AP280">
        <v>-1363.6</v>
      </c>
      <c r="AQ280" s="13">
        <v>-6.0499999999999998E-2</v>
      </c>
      <c r="AR280" s="13">
        <v>7.1999999999999998E-3</v>
      </c>
      <c r="AS280" t="s">
        <v>572</v>
      </c>
      <c r="AU280" s="2">
        <v>44274</v>
      </c>
      <c r="AV280" t="s">
        <v>162</v>
      </c>
      <c r="AW280" s="7">
        <v>2221.3166666699999</v>
      </c>
      <c r="AX280" s="4">
        <v>2289.21666667</v>
      </c>
      <c r="AZ280" s="2">
        <f t="shared" si="28"/>
        <v>44279</v>
      </c>
      <c r="BA280" t="s">
        <v>155</v>
      </c>
      <c r="BB280">
        <v>700.9846</v>
      </c>
      <c r="BC280">
        <v>659.58979999999997</v>
      </c>
      <c r="BE280" t="str">
        <f t="shared" si="32"/>
        <v>AARTIIND44279</v>
      </c>
      <c r="BF280">
        <v>1</v>
      </c>
      <c r="BH280" t="str">
        <f t="shared" si="33"/>
        <v>PIIND44274</v>
      </c>
      <c r="BI280">
        <v>1</v>
      </c>
      <c r="BK280" t="str">
        <f t="shared" si="29"/>
        <v>PIIND44274</v>
      </c>
      <c r="BL280">
        <v>1</v>
      </c>
      <c r="BM280" t="str">
        <f t="shared" si="30"/>
        <v>ERROR</v>
      </c>
      <c r="BQ280" t="str">
        <f t="shared" si="34"/>
        <v>AARTIIND44279</v>
      </c>
      <c r="BR280">
        <v>1</v>
      </c>
      <c r="BS280">
        <f t="shared" si="31"/>
        <v>1</v>
      </c>
    </row>
    <row r="281" spans="1:71" x14ac:dyDescent="0.45">
      <c r="A281">
        <v>1</v>
      </c>
      <c r="B281" s="2">
        <v>44277</v>
      </c>
      <c r="C281" s="2">
        <v>44278</v>
      </c>
      <c r="D281" s="3" t="s">
        <v>27</v>
      </c>
      <c r="E281" t="s">
        <v>154</v>
      </c>
      <c r="F281" t="s">
        <v>322</v>
      </c>
      <c r="G281">
        <v>500</v>
      </c>
      <c r="H281">
        <v>1000</v>
      </c>
      <c r="I281">
        <v>2</v>
      </c>
      <c r="J281" s="7">
        <v>1842.95</v>
      </c>
      <c r="K281" s="5">
        <v>1842950</v>
      </c>
      <c r="L281" s="4">
        <v>1855.15</v>
      </c>
      <c r="M281" s="4">
        <v>12200.000000000045</v>
      </c>
      <c r="N281" s="6">
        <v>499.24349999999998</v>
      </c>
      <c r="O281" s="6">
        <v>11700.756500000045</v>
      </c>
      <c r="P281" s="5">
        <v>1855150</v>
      </c>
      <c r="Q281" s="5" t="s">
        <v>93</v>
      </c>
      <c r="R281">
        <v>1</v>
      </c>
      <c r="S281">
        <v>0</v>
      </c>
      <c r="T281">
        <v>1</v>
      </c>
      <c r="U281">
        <v>0</v>
      </c>
      <c r="V281">
        <v>900</v>
      </c>
      <c r="W281">
        <v>300</v>
      </c>
      <c r="X281">
        <v>102500</v>
      </c>
      <c r="Y281">
        <v>92500</v>
      </c>
      <c r="Z281" s="7">
        <v>3000000</v>
      </c>
      <c r="AA281">
        <v>2</v>
      </c>
      <c r="AC281" t="s">
        <v>584</v>
      </c>
      <c r="AD281" t="s">
        <v>571</v>
      </c>
      <c r="AE281" s="12">
        <v>44287.517361111109</v>
      </c>
      <c r="AF281">
        <v>688.8442</v>
      </c>
      <c r="AG281" s="12">
        <v>44291.392361111109</v>
      </c>
      <c r="AH281">
        <v>678.78650000000005</v>
      </c>
      <c r="AI281" s="13">
        <v>-1.46E-2</v>
      </c>
      <c r="AJ281">
        <v>-24654.6</v>
      </c>
      <c r="AK281" s="13">
        <v>-1.46E-2</v>
      </c>
      <c r="AL281">
        <v>2451.3159999999998</v>
      </c>
      <c r="AM281">
        <v>1688575</v>
      </c>
      <c r="AN281">
        <v>-1581779.57</v>
      </c>
      <c r="AO281">
        <v>73</v>
      </c>
      <c r="AP281">
        <v>-337.73</v>
      </c>
      <c r="AQ281" s="13">
        <v>-1.52E-2</v>
      </c>
      <c r="AR281" s="13">
        <v>4.4000000000000003E-3</v>
      </c>
      <c r="AS281" t="s">
        <v>572</v>
      </c>
      <c r="AU281" s="2">
        <v>44277</v>
      </c>
      <c r="AV281" t="s">
        <v>154</v>
      </c>
      <c r="AW281" s="7">
        <v>1842.95</v>
      </c>
      <c r="AX281" s="4">
        <v>1855.15</v>
      </c>
      <c r="AZ281" s="2">
        <f t="shared" si="28"/>
        <v>44287</v>
      </c>
      <c r="BA281" t="s">
        <v>155</v>
      </c>
      <c r="BB281">
        <v>688.8442</v>
      </c>
      <c r="BC281">
        <v>678.78650000000005</v>
      </c>
      <c r="BE281" t="str">
        <f t="shared" si="32"/>
        <v>AARTIIND44287</v>
      </c>
      <c r="BF281">
        <v>1</v>
      </c>
      <c r="BH281" t="str">
        <f t="shared" si="33"/>
        <v>ACC44277</v>
      </c>
      <c r="BI281">
        <v>1</v>
      </c>
      <c r="BK281" t="str">
        <f t="shared" si="29"/>
        <v>ACC44277</v>
      </c>
      <c r="BL281">
        <v>1</v>
      </c>
      <c r="BM281">
        <f t="shared" si="30"/>
        <v>1</v>
      </c>
      <c r="BQ281" t="str">
        <f t="shared" si="34"/>
        <v>AARTIIND44287</v>
      </c>
      <c r="BR281">
        <v>1</v>
      </c>
      <c r="BS281">
        <f t="shared" si="31"/>
        <v>1</v>
      </c>
    </row>
    <row r="282" spans="1:71" x14ac:dyDescent="0.45">
      <c r="A282">
        <v>2</v>
      </c>
      <c r="B282" s="2">
        <v>44277</v>
      </c>
      <c r="C282" s="2">
        <v>44278</v>
      </c>
      <c r="D282" s="3" t="s">
        <v>27</v>
      </c>
      <c r="E282" t="s">
        <v>105</v>
      </c>
      <c r="F282" t="s">
        <v>232</v>
      </c>
      <c r="G282">
        <v>3000</v>
      </c>
      <c r="H282">
        <v>6000</v>
      </c>
      <c r="I282">
        <v>2</v>
      </c>
      <c r="J282" s="7">
        <v>292.2</v>
      </c>
      <c r="K282" s="5">
        <v>1753200</v>
      </c>
      <c r="L282" s="4">
        <v>296.55</v>
      </c>
      <c r="M282" s="4">
        <v>26100.000000000138</v>
      </c>
      <c r="N282" s="6">
        <v>476.88749999999999</v>
      </c>
      <c r="O282" s="6">
        <v>25623.112500000138</v>
      </c>
      <c r="P282" s="5">
        <v>1779300</v>
      </c>
      <c r="Q282" s="5" t="s">
        <v>93</v>
      </c>
      <c r="R282">
        <v>1</v>
      </c>
      <c r="S282">
        <v>0</v>
      </c>
      <c r="T282">
        <v>1</v>
      </c>
      <c r="U282">
        <v>0</v>
      </c>
      <c r="V282">
        <v>900</v>
      </c>
      <c r="W282">
        <v>300</v>
      </c>
      <c r="X282">
        <v>102500</v>
      </c>
      <c r="Y282">
        <v>92500</v>
      </c>
      <c r="Z282" s="7">
        <v>3000000</v>
      </c>
      <c r="AA282">
        <v>2</v>
      </c>
      <c r="AC282" t="s">
        <v>610</v>
      </c>
      <c r="AD282" t="s">
        <v>571</v>
      </c>
      <c r="AE282" s="12">
        <v>44287.517361111109</v>
      </c>
      <c r="AF282">
        <v>51.043819999999997</v>
      </c>
      <c r="AG282" s="12">
        <v>44291.392361111109</v>
      </c>
      <c r="AH282">
        <v>50.555340000000001</v>
      </c>
      <c r="AI282" s="13">
        <v>-9.5999999999999992E-3</v>
      </c>
      <c r="AJ282">
        <v>-16159.35</v>
      </c>
      <c r="AK282" s="13">
        <v>-9.5999999999999992E-3</v>
      </c>
      <c r="AL282">
        <v>33080.89</v>
      </c>
      <c r="AM282">
        <v>1688575</v>
      </c>
      <c r="AN282">
        <v>-1597938.93</v>
      </c>
      <c r="AO282">
        <v>73</v>
      </c>
      <c r="AP282">
        <v>-221.36</v>
      </c>
      <c r="AQ282" s="13">
        <v>-4.3999999999999997E-2</v>
      </c>
      <c r="AR282" s="13">
        <v>1.09E-2</v>
      </c>
      <c r="AS282" t="s">
        <v>572</v>
      </c>
      <c r="AU282" s="2">
        <v>44277</v>
      </c>
      <c r="AV282" t="s">
        <v>105</v>
      </c>
      <c r="AW282" s="7">
        <v>292.2</v>
      </c>
      <c r="AX282" s="4">
        <v>296.55</v>
      </c>
      <c r="AZ282" s="2">
        <f t="shared" si="28"/>
        <v>44287</v>
      </c>
      <c r="BA282" t="s">
        <v>47</v>
      </c>
      <c r="BB282">
        <v>51.043819999999997</v>
      </c>
      <c r="BC282">
        <v>50.555340000000001</v>
      </c>
      <c r="BE282" t="str">
        <f t="shared" si="32"/>
        <v>BHEL44287</v>
      </c>
      <c r="BF282">
        <v>1</v>
      </c>
      <c r="BH282" t="str">
        <f t="shared" si="33"/>
        <v>AMBUJACEM44277</v>
      </c>
      <c r="BI282">
        <v>1</v>
      </c>
      <c r="BK282" t="str">
        <f t="shared" si="29"/>
        <v>AMBUJACEM44277</v>
      </c>
      <c r="BL282">
        <v>1</v>
      </c>
      <c r="BM282">
        <f t="shared" si="30"/>
        <v>1</v>
      </c>
      <c r="BQ282" t="str">
        <f t="shared" si="34"/>
        <v>BHEL44287</v>
      </c>
      <c r="BR282">
        <v>1</v>
      </c>
      <c r="BS282">
        <f t="shared" si="31"/>
        <v>1</v>
      </c>
    </row>
    <row r="283" spans="1:71" x14ac:dyDescent="0.45">
      <c r="A283">
        <v>3</v>
      </c>
      <c r="B283" s="2">
        <v>44277</v>
      </c>
      <c r="C283" s="2">
        <v>44278</v>
      </c>
      <c r="D283" s="3" t="s">
        <v>27</v>
      </c>
      <c r="E283" t="s">
        <v>138</v>
      </c>
      <c r="F283" t="s">
        <v>306</v>
      </c>
      <c r="G283">
        <v>650</v>
      </c>
      <c r="H283">
        <v>1300</v>
      </c>
      <c r="I283">
        <v>2</v>
      </c>
      <c r="J283" s="7">
        <v>1360.15</v>
      </c>
      <c r="K283" s="5">
        <v>1768195.0000000002</v>
      </c>
      <c r="L283" s="4">
        <v>1411.3</v>
      </c>
      <c r="M283" s="4">
        <v>66494.999999999825</v>
      </c>
      <c r="N283" s="6">
        <v>486.389475</v>
      </c>
      <c r="O283" s="6">
        <v>66008.610524999822</v>
      </c>
      <c r="P283" s="5">
        <v>1834690</v>
      </c>
      <c r="Q283" s="5" t="s">
        <v>93</v>
      </c>
      <c r="R283">
        <v>1</v>
      </c>
      <c r="S283">
        <v>0</v>
      </c>
      <c r="T283">
        <v>1</v>
      </c>
      <c r="U283">
        <v>0</v>
      </c>
      <c r="V283">
        <v>900</v>
      </c>
      <c r="W283">
        <v>300</v>
      </c>
      <c r="X283">
        <v>102500</v>
      </c>
      <c r="Y283">
        <v>92500</v>
      </c>
      <c r="Z283" s="7">
        <v>3000000</v>
      </c>
      <c r="AA283">
        <v>2</v>
      </c>
      <c r="AC283" t="s">
        <v>595</v>
      </c>
      <c r="AD283" t="s">
        <v>571</v>
      </c>
      <c r="AE283" s="12">
        <v>44287.517361111109</v>
      </c>
      <c r="AF283">
        <v>848.99210000000005</v>
      </c>
      <c r="AG283" s="12">
        <v>44291.392361111109</v>
      </c>
      <c r="AH283">
        <v>879.56</v>
      </c>
      <c r="AI283" s="13">
        <v>3.5999999999999997E-2</v>
      </c>
      <c r="AJ283">
        <v>60797.02</v>
      </c>
      <c r="AK283" s="13">
        <v>3.5999999999999997E-2</v>
      </c>
      <c r="AL283">
        <v>1988.9169999999999</v>
      </c>
      <c r="AM283">
        <v>1688575</v>
      </c>
      <c r="AN283">
        <v>-1537141.91</v>
      </c>
      <c r="AO283">
        <v>73</v>
      </c>
      <c r="AP283">
        <v>832.84</v>
      </c>
      <c r="AQ283" s="13">
        <v>-2.8999999999999998E-3</v>
      </c>
      <c r="AR283" s="13">
        <v>3.73E-2</v>
      </c>
      <c r="AS283" t="s">
        <v>572</v>
      </c>
      <c r="AU283" s="2">
        <v>44277</v>
      </c>
      <c r="AV283" t="s">
        <v>138</v>
      </c>
      <c r="AW283" s="7">
        <v>1360.15</v>
      </c>
      <c r="AX283" s="4">
        <v>1411.3</v>
      </c>
      <c r="AZ283" s="2">
        <f t="shared" si="28"/>
        <v>44287</v>
      </c>
      <c r="BA283" t="s">
        <v>80</v>
      </c>
      <c r="BB283">
        <v>848.99210000000005</v>
      </c>
      <c r="BC283">
        <v>879.56</v>
      </c>
      <c r="BE283" t="str">
        <f t="shared" si="32"/>
        <v>TATASTEEL44287</v>
      </c>
      <c r="BF283">
        <v>1</v>
      </c>
      <c r="BH283" t="str">
        <f t="shared" si="33"/>
        <v>GODREJPROP44277</v>
      </c>
      <c r="BI283">
        <v>1</v>
      </c>
      <c r="BK283" t="str">
        <f t="shared" si="29"/>
        <v>GODREJPROP44277</v>
      </c>
      <c r="BL283">
        <v>1</v>
      </c>
      <c r="BM283">
        <f t="shared" si="30"/>
        <v>1</v>
      </c>
      <c r="BQ283" t="str">
        <f t="shared" si="34"/>
        <v>TATASTEEL44287</v>
      </c>
      <c r="BR283">
        <v>1</v>
      </c>
      <c r="BS283">
        <f t="shared" si="31"/>
        <v>1</v>
      </c>
    </row>
    <row r="284" spans="1:71" x14ac:dyDescent="0.45">
      <c r="A284">
        <v>1</v>
      </c>
      <c r="B284" s="2">
        <v>44278</v>
      </c>
      <c r="C284" s="2">
        <v>44279</v>
      </c>
      <c r="D284" s="3" t="s">
        <v>27</v>
      </c>
      <c r="E284" t="s">
        <v>63</v>
      </c>
      <c r="F284" t="s">
        <v>223</v>
      </c>
      <c r="G284">
        <v>2000</v>
      </c>
      <c r="H284">
        <v>2000</v>
      </c>
      <c r="I284">
        <v>1</v>
      </c>
      <c r="J284" s="7">
        <v>1067.95</v>
      </c>
      <c r="K284" s="5">
        <v>2135900</v>
      </c>
      <c r="L284" s="4">
        <v>1089.05</v>
      </c>
      <c r="M284" s="4">
        <v>42199.999999999818</v>
      </c>
      <c r="N284" s="6">
        <v>582.39</v>
      </c>
      <c r="O284" s="6">
        <v>41617.609999999819</v>
      </c>
      <c r="P284" s="5">
        <v>2178100</v>
      </c>
      <c r="Q284" s="5" t="s">
        <v>93</v>
      </c>
      <c r="R284">
        <v>2</v>
      </c>
      <c r="S284">
        <v>2</v>
      </c>
      <c r="T284">
        <v>1</v>
      </c>
      <c r="U284">
        <v>0</v>
      </c>
      <c r="V284">
        <v>900</v>
      </c>
      <c r="W284">
        <v>300</v>
      </c>
      <c r="X284">
        <v>123500</v>
      </c>
      <c r="Y284">
        <v>92500</v>
      </c>
      <c r="Z284" s="7">
        <v>3000000</v>
      </c>
      <c r="AA284">
        <v>2</v>
      </c>
      <c r="AC284" t="s">
        <v>579</v>
      </c>
      <c r="AD284" t="s">
        <v>571</v>
      </c>
      <c r="AE284" s="12">
        <v>44287.524305555555</v>
      </c>
      <c r="AF284">
        <v>1089.539</v>
      </c>
      <c r="AG284" s="12">
        <v>44291.392361111109</v>
      </c>
      <c r="AH284">
        <v>1131.443</v>
      </c>
      <c r="AI284" s="13">
        <v>3.85E-2</v>
      </c>
      <c r="AJ284">
        <v>65329.56</v>
      </c>
      <c r="AK284" s="13">
        <v>3.85E-2</v>
      </c>
      <c r="AL284">
        <v>1559.029</v>
      </c>
      <c r="AM284">
        <v>1698622.5</v>
      </c>
      <c r="AN284">
        <v>-1471812.35</v>
      </c>
      <c r="AO284">
        <v>71</v>
      </c>
      <c r="AP284">
        <v>920.13</v>
      </c>
      <c r="AQ284" s="13">
        <v>-5.7999999999999996E-3</v>
      </c>
      <c r="AR284" s="13">
        <v>5.2699999999999997E-2</v>
      </c>
      <c r="AS284" t="s">
        <v>572</v>
      </c>
      <c r="AU284" s="2">
        <v>44278</v>
      </c>
      <c r="AV284" t="s">
        <v>63</v>
      </c>
      <c r="AW284" s="7">
        <v>1067.95</v>
      </c>
      <c r="AX284" s="4">
        <v>1089.05</v>
      </c>
      <c r="AZ284" s="2">
        <f t="shared" si="28"/>
        <v>44287</v>
      </c>
      <c r="BA284" t="s">
        <v>63</v>
      </c>
      <c r="BB284">
        <v>1089.539</v>
      </c>
      <c r="BC284">
        <v>1131.443</v>
      </c>
      <c r="BE284" t="str">
        <f t="shared" si="32"/>
        <v>ADANIENT44287</v>
      </c>
      <c r="BF284">
        <v>1</v>
      </c>
      <c r="BH284" t="str">
        <f t="shared" si="33"/>
        <v>ADANIENT44278</v>
      </c>
      <c r="BI284">
        <v>1</v>
      </c>
      <c r="BK284" t="str">
        <f t="shared" si="29"/>
        <v>ADANIENT44278</v>
      </c>
      <c r="BL284">
        <v>1</v>
      </c>
      <c r="BM284">
        <f t="shared" si="30"/>
        <v>1</v>
      </c>
      <c r="BQ284" t="str">
        <f t="shared" si="34"/>
        <v>ADANIENT44287</v>
      </c>
      <c r="BR284">
        <v>1</v>
      </c>
      <c r="BS284">
        <f t="shared" si="31"/>
        <v>1</v>
      </c>
    </row>
    <row r="285" spans="1:71" x14ac:dyDescent="0.45">
      <c r="A285">
        <v>2</v>
      </c>
      <c r="B285" s="2">
        <v>44278</v>
      </c>
      <c r="C285" s="2">
        <v>44279</v>
      </c>
      <c r="D285" s="3" t="s">
        <v>27</v>
      </c>
      <c r="E285" t="s">
        <v>160</v>
      </c>
      <c r="F285" t="s">
        <v>338</v>
      </c>
      <c r="G285">
        <v>500</v>
      </c>
      <c r="H285">
        <v>1000</v>
      </c>
      <c r="I285">
        <v>2</v>
      </c>
      <c r="J285" s="7">
        <v>1594.45</v>
      </c>
      <c r="K285" s="5">
        <v>1594450</v>
      </c>
      <c r="L285" s="4">
        <v>1582.2249999999999</v>
      </c>
      <c r="M285" s="4">
        <v>-12225.000000000136</v>
      </c>
      <c r="N285" s="6">
        <v>428.85112500000002</v>
      </c>
      <c r="O285" s="6">
        <v>-12653.851125000136</v>
      </c>
      <c r="P285" s="5">
        <v>1582225</v>
      </c>
      <c r="Q285" s="5" t="s">
        <v>93</v>
      </c>
      <c r="R285">
        <v>3</v>
      </c>
      <c r="S285">
        <v>2</v>
      </c>
      <c r="T285">
        <v>2</v>
      </c>
      <c r="U285">
        <v>0</v>
      </c>
      <c r="V285">
        <v>900</v>
      </c>
      <c r="W285">
        <v>300</v>
      </c>
      <c r="X285">
        <v>124000</v>
      </c>
      <c r="Y285">
        <v>92500</v>
      </c>
      <c r="Z285" s="7">
        <v>3000000</v>
      </c>
      <c r="AA285">
        <v>2</v>
      </c>
      <c r="AC285" t="s">
        <v>593</v>
      </c>
      <c r="AD285" t="s">
        <v>571</v>
      </c>
      <c r="AE285" s="12">
        <v>44287.517361111109</v>
      </c>
      <c r="AF285">
        <v>347.37439999999998</v>
      </c>
      <c r="AG285" s="12">
        <v>44291.395833333336</v>
      </c>
      <c r="AH285">
        <v>348.85079999999999</v>
      </c>
      <c r="AI285" s="13">
        <v>4.3E-3</v>
      </c>
      <c r="AJ285">
        <v>7176.73</v>
      </c>
      <c r="AK285" s="13">
        <v>4.3E-3</v>
      </c>
      <c r="AL285">
        <v>4860.9650000000001</v>
      </c>
      <c r="AM285">
        <v>1688575</v>
      </c>
      <c r="AN285">
        <v>-1464635.62</v>
      </c>
      <c r="AO285">
        <v>74</v>
      </c>
      <c r="AP285">
        <v>96.98</v>
      </c>
      <c r="AQ285" s="13">
        <v>-7.4000000000000003E-3</v>
      </c>
      <c r="AR285" s="13">
        <v>2.07E-2</v>
      </c>
      <c r="AS285" t="s">
        <v>572</v>
      </c>
      <c r="AU285" s="2">
        <v>44278</v>
      </c>
      <c r="AV285" t="s">
        <v>160</v>
      </c>
      <c r="AW285" s="7">
        <v>1594.45</v>
      </c>
      <c r="AX285" s="4">
        <v>1582.2249999999999</v>
      </c>
      <c r="AZ285" s="2">
        <f t="shared" si="28"/>
        <v>44287</v>
      </c>
      <c r="BA285" t="s">
        <v>84</v>
      </c>
      <c r="BB285">
        <v>347.37439999999998</v>
      </c>
      <c r="BC285">
        <v>348.85079999999999</v>
      </c>
      <c r="BE285" t="str">
        <f t="shared" si="32"/>
        <v>HINDALCO44287</v>
      </c>
      <c r="BF285">
        <v>1</v>
      </c>
      <c r="BH285" t="str">
        <f t="shared" si="33"/>
        <v>DEEPAKNTR44278</v>
      </c>
      <c r="BI285">
        <v>1</v>
      </c>
      <c r="BK285" t="str">
        <f t="shared" si="29"/>
        <v>DEEPAKNTR44278</v>
      </c>
      <c r="BL285">
        <v>1</v>
      </c>
      <c r="BM285">
        <f t="shared" si="30"/>
        <v>1</v>
      </c>
      <c r="BQ285" t="str">
        <f t="shared" si="34"/>
        <v>HINDALCO44287</v>
      </c>
      <c r="BR285">
        <v>1</v>
      </c>
      <c r="BS285">
        <f t="shared" si="31"/>
        <v>1</v>
      </c>
    </row>
    <row r="286" spans="1:71" x14ac:dyDescent="0.45">
      <c r="A286">
        <v>3</v>
      </c>
      <c r="B286" s="2">
        <v>44278</v>
      </c>
      <c r="C286" s="2">
        <v>44279</v>
      </c>
      <c r="D286" s="3" t="s">
        <v>27</v>
      </c>
      <c r="E286" t="s">
        <v>86</v>
      </c>
      <c r="F286" t="s">
        <v>267</v>
      </c>
      <c r="G286">
        <v>500</v>
      </c>
      <c r="H286">
        <v>1000</v>
      </c>
      <c r="I286">
        <v>2</v>
      </c>
      <c r="J286" s="7">
        <v>1751.4</v>
      </c>
      <c r="K286" s="5">
        <v>1751400</v>
      </c>
      <c r="L286" s="4">
        <v>1751.575</v>
      </c>
      <c r="M286" s="4">
        <v>174.99999999995453</v>
      </c>
      <c r="N286" s="6">
        <v>472.90162500000002</v>
      </c>
      <c r="O286" s="6">
        <v>-297.9016250000455</v>
      </c>
      <c r="P286" s="5">
        <v>1751575</v>
      </c>
      <c r="Q286" s="5" t="s">
        <v>93</v>
      </c>
      <c r="R286">
        <v>1</v>
      </c>
      <c r="S286">
        <v>0</v>
      </c>
      <c r="T286">
        <v>2</v>
      </c>
      <c r="U286">
        <v>0</v>
      </c>
      <c r="V286">
        <v>900</v>
      </c>
      <c r="W286">
        <v>300</v>
      </c>
      <c r="X286">
        <v>122500</v>
      </c>
      <c r="Y286">
        <v>92500</v>
      </c>
      <c r="Z286" s="7">
        <v>3000000</v>
      </c>
      <c r="AA286">
        <v>2</v>
      </c>
      <c r="AC286" t="s">
        <v>594</v>
      </c>
      <c r="AD286" t="s">
        <v>571</v>
      </c>
      <c r="AE286" s="12">
        <v>44287.517361111109</v>
      </c>
      <c r="AF286">
        <v>364.07350000000002</v>
      </c>
      <c r="AG286" s="12">
        <v>44291.395833333336</v>
      </c>
      <c r="AH286">
        <v>372.1275</v>
      </c>
      <c r="AI286" s="13">
        <v>2.2100000000000002E-2</v>
      </c>
      <c r="AJ286">
        <v>37354.5</v>
      </c>
      <c r="AK286" s="13">
        <v>2.2100000000000002E-2</v>
      </c>
      <c r="AL286">
        <v>4638.0060000000003</v>
      </c>
      <c r="AM286">
        <v>1688575</v>
      </c>
      <c r="AN286">
        <v>-1427281.12</v>
      </c>
      <c r="AO286">
        <v>74</v>
      </c>
      <c r="AP286">
        <v>504.79</v>
      </c>
      <c r="AQ286" s="13">
        <v>-1.2999999999999999E-3</v>
      </c>
      <c r="AR286" s="13">
        <v>5.0999999999999997E-2</v>
      </c>
      <c r="AS286" t="s">
        <v>572</v>
      </c>
      <c r="AU286" s="2">
        <v>44278</v>
      </c>
      <c r="AV286" t="s">
        <v>86</v>
      </c>
      <c r="AW286" s="7">
        <v>1751.4</v>
      </c>
      <c r="AX286" s="4">
        <v>1751.575</v>
      </c>
      <c r="AZ286" s="2">
        <f t="shared" si="28"/>
        <v>44287</v>
      </c>
      <c r="BA286" t="s">
        <v>51</v>
      </c>
      <c r="BB286">
        <v>364.07350000000002</v>
      </c>
      <c r="BC286">
        <v>372.1275</v>
      </c>
      <c r="BE286" t="str">
        <f t="shared" si="32"/>
        <v>JINDALSTEL44287</v>
      </c>
      <c r="BF286">
        <v>1</v>
      </c>
      <c r="BH286" t="str">
        <f t="shared" si="33"/>
        <v>INDIGO44278</v>
      </c>
      <c r="BI286">
        <v>1</v>
      </c>
      <c r="BK286" t="str">
        <f t="shared" si="29"/>
        <v>INDIGO44278</v>
      </c>
      <c r="BL286">
        <v>1</v>
      </c>
      <c r="BM286">
        <f t="shared" si="30"/>
        <v>1</v>
      </c>
      <c r="BQ286" t="str">
        <f t="shared" si="34"/>
        <v>JINDALSTEL44287</v>
      </c>
      <c r="BR286">
        <v>1</v>
      </c>
      <c r="BS286">
        <f t="shared" si="31"/>
        <v>1</v>
      </c>
    </row>
    <row r="287" spans="1:71" x14ac:dyDescent="0.45">
      <c r="A287">
        <v>1</v>
      </c>
      <c r="B287" s="2">
        <v>44279</v>
      </c>
      <c r="C287" s="2">
        <v>44280</v>
      </c>
      <c r="D287" s="3" t="s">
        <v>27</v>
      </c>
      <c r="E287" t="s">
        <v>155</v>
      </c>
      <c r="F287" t="s">
        <v>334</v>
      </c>
      <c r="G287">
        <v>425</v>
      </c>
      <c r="H287">
        <v>1275</v>
      </c>
      <c r="I287">
        <v>3</v>
      </c>
      <c r="J287" s="7">
        <v>1394.55</v>
      </c>
      <c r="K287" s="5">
        <v>1778051.25</v>
      </c>
      <c r="L287" s="4">
        <v>1313.73333332999</v>
      </c>
      <c r="M287" s="4">
        <v>-103041.25000426263</v>
      </c>
      <c r="N287" s="6">
        <v>466.16326874942456</v>
      </c>
      <c r="O287" s="6">
        <v>-103507.41327301206</v>
      </c>
      <c r="P287" s="5">
        <v>1675009.9999957373</v>
      </c>
      <c r="Q287" s="5" t="s">
        <v>93</v>
      </c>
      <c r="R287">
        <v>1</v>
      </c>
      <c r="S287">
        <v>0</v>
      </c>
      <c r="T287">
        <v>2</v>
      </c>
      <c r="U287">
        <v>0</v>
      </c>
      <c r="V287">
        <v>900</v>
      </c>
      <c r="W287">
        <v>300</v>
      </c>
      <c r="X287">
        <v>122500</v>
      </c>
      <c r="Y287">
        <v>92500</v>
      </c>
      <c r="Z287" s="7">
        <v>3000000</v>
      </c>
      <c r="AA287">
        <v>2</v>
      </c>
      <c r="AC287" t="s">
        <v>670</v>
      </c>
      <c r="AD287" t="s">
        <v>571</v>
      </c>
      <c r="AE287" s="12">
        <v>44287.517361111109</v>
      </c>
      <c r="AF287">
        <v>503.26089999999999</v>
      </c>
      <c r="AG287" s="12">
        <v>44291.395833333336</v>
      </c>
      <c r="AH287">
        <v>519.43010000000004</v>
      </c>
      <c r="AI287" s="13">
        <v>3.2099999999999997E-2</v>
      </c>
      <c r="AJ287">
        <v>54251.99</v>
      </c>
      <c r="AK287" s="13">
        <v>3.2099999999999997E-2</v>
      </c>
      <c r="AL287">
        <v>3355.268</v>
      </c>
      <c r="AM287">
        <v>1688575.13</v>
      </c>
      <c r="AN287">
        <v>-1373029.12</v>
      </c>
      <c r="AO287">
        <v>74</v>
      </c>
      <c r="AP287">
        <v>733.14</v>
      </c>
      <c r="AQ287" s="13">
        <v>-5.4999999999999997E-3</v>
      </c>
      <c r="AR287" s="13">
        <v>4.2599999999999999E-2</v>
      </c>
      <c r="AS287" t="s">
        <v>572</v>
      </c>
      <c r="AU287" s="2">
        <v>44279</v>
      </c>
      <c r="AV287" t="s">
        <v>155</v>
      </c>
      <c r="AW287" s="7">
        <v>1394.55</v>
      </c>
      <c r="AX287" s="4">
        <v>1313.73333332999</v>
      </c>
      <c r="AZ287" s="2">
        <f t="shared" si="28"/>
        <v>44287</v>
      </c>
      <c r="BA287" t="s">
        <v>79</v>
      </c>
      <c r="BB287">
        <v>503.26089999999999</v>
      </c>
      <c r="BC287">
        <v>519.43010000000004</v>
      </c>
      <c r="BE287" t="str">
        <f t="shared" si="32"/>
        <v>JSWSTEEL44287</v>
      </c>
      <c r="BF287">
        <v>1</v>
      </c>
      <c r="BH287" t="str">
        <f t="shared" si="33"/>
        <v>AARTIIND44279</v>
      </c>
      <c r="BI287">
        <v>1</v>
      </c>
      <c r="BK287" t="str">
        <f t="shared" si="29"/>
        <v>AARTIIND44279</v>
      </c>
      <c r="BL287">
        <v>1</v>
      </c>
      <c r="BM287">
        <f t="shared" si="30"/>
        <v>1</v>
      </c>
      <c r="BQ287" t="str">
        <f t="shared" si="34"/>
        <v>JSWSTEEL44287</v>
      </c>
      <c r="BR287">
        <v>1</v>
      </c>
      <c r="BS287">
        <f t="shared" si="31"/>
        <v>1</v>
      </c>
    </row>
    <row r="288" spans="1:71" x14ac:dyDescent="0.45">
      <c r="A288">
        <v>1</v>
      </c>
      <c r="B288" s="2">
        <v>44287</v>
      </c>
      <c r="C288" s="2">
        <v>44291</v>
      </c>
      <c r="D288" s="3" t="s">
        <v>27</v>
      </c>
      <c r="E288" t="s">
        <v>155</v>
      </c>
      <c r="F288" t="s">
        <v>334</v>
      </c>
      <c r="G288">
        <v>425</v>
      </c>
      <c r="H288">
        <v>1275</v>
      </c>
      <c r="I288">
        <v>3</v>
      </c>
      <c r="J288" s="7">
        <v>1377</v>
      </c>
      <c r="K288" s="5">
        <v>1755675</v>
      </c>
      <c r="L288" s="4">
        <v>1358.25</v>
      </c>
      <c r="M288" s="4">
        <v>-23906.25</v>
      </c>
      <c r="N288" s="6">
        <v>470.80490624999999</v>
      </c>
      <c r="O288" s="6">
        <v>-24377.054906249999</v>
      </c>
      <c r="P288" s="5">
        <v>1731768.75</v>
      </c>
      <c r="Q288" s="5" t="s">
        <v>93</v>
      </c>
      <c r="R288">
        <v>1</v>
      </c>
      <c r="S288">
        <v>0</v>
      </c>
      <c r="T288">
        <v>1</v>
      </c>
      <c r="U288">
        <v>0</v>
      </c>
      <c r="V288">
        <v>900</v>
      </c>
      <c r="W288">
        <v>300</v>
      </c>
      <c r="X288">
        <v>122500</v>
      </c>
      <c r="Y288">
        <v>92500</v>
      </c>
      <c r="Z288" s="7">
        <v>3000000</v>
      </c>
      <c r="AA288">
        <v>2</v>
      </c>
      <c r="AC288" t="s">
        <v>660</v>
      </c>
      <c r="AD288" t="s">
        <v>571</v>
      </c>
      <c r="AE288" s="12">
        <v>44287.517361111109</v>
      </c>
      <c r="AF288">
        <v>58.375970000000002</v>
      </c>
      <c r="AG288" s="12">
        <v>44291.395833333336</v>
      </c>
      <c r="AH288">
        <v>58.691249999999997</v>
      </c>
      <c r="AI288" s="13">
        <v>5.4000000000000003E-3</v>
      </c>
      <c r="AJ288">
        <v>9119.74</v>
      </c>
      <c r="AK288" s="13">
        <v>5.4000000000000003E-3</v>
      </c>
      <c r="AL288">
        <v>28925.86</v>
      </c>
      <c r="AM288">
        <v>1688575</v>
      </c>
      <c r="AN288">
        <v>-1363909.38</v>
      </c>
      <c r="AO288">
        <v>74</v>
      </c>
      <c r="AP288">
        <v>123.24</v>
      </c>
      <c r="AQ288" s="13">
        <v>-1.7600000000000001E-2</v>
      </c>
      <c r="AR288" s="13">
        <v>2.35E-2</v>
      </c>
      <c r="AS288" t="s">
        <v>572</v>
      </c>
      <c r="AU288" s="2">
        <v>44287</v>
      </c>
      <c r="AV288" t="s">
        <v>155</v>
      </c>
      <c r="AW288" s="7">
        <v>1377</v>
      </c>
      <c r="AX288" s="4">
        <v>1358.25</v>
      </c>
      <c r="AZ288" s="2">
        <f t="shared" si="28"/>
        <v>44287</v>
      </c>
      <c r="BA288" t="s">
        <v>46</v>
      </c>
      <c r="BB288">
        <v>58.375970000000002</v>
      </c>
      <c r="BC288">
        <v>58.691249999999997</v>
      </c>
      <c r="BE288" t="str">
        <f t="shared" si="32"/>
        <v>NATIONALUM44287</v>
      </c>
      <c r="BF288">
        <v>1</v>
      </c>
      <c r="BH288" t="str">
        <f t="shared" si="33"/>
        <v>AARTIIND44287</v>
      </c>
      <c r="BI288">
        <v>1</v>
      </c>
      <c r="BK288" t="str">
        <f t="shared" si="29"/>
        <v>AARTIIND44287</v>
      </c>
      <c r="BL288">
        <v>1</v>
      </c>
      <c r="BM288">
        <f t="shared" si="30"/>
        <v>1</v>
      </c>
      <c r="BQ288" t="str">
        <f t="shared" si="34"/>
        <v>NATIONALUM44287</v>
      </c>
      <c r="BR288">
        <v>1</v>
      </c>
      <c r="BS288">
        <f t="shared" si="31"/>
        <v>1</v>
      </c>
    </row>
    <row r="289" spans="1:71" x14ac:dyDescent="0.45">
      <c r="A289">
        <v>2</v>
      </c>
      <c r="B289" s="2">
        <v>44287</v>
      </c>
      <c r="C289" s="2">
        <v>44291</v>
      </c>
      <c r="D289" s="3" t="s">
        <v>27</v>
      </c>
      <c r="E289" t="s">
        <v>63</v>
      </c>
      <c r="F289" t="s">
        <v>223</v>
      </c>
      <c r="G289">
        <v>2000</v>
      </c>
      <c r="H289">
        <v>2000</v>
      </c>
      <c r="I289">
        <v>1</v>
      </c>
      <c r="J289" s="7">
        <v>1089.2</v>
      </c>
      <c r="K289" s="5">
        <v>2178400</v>
      </c>
      <c r="L289" s="4">
        <v>1131.9000000000001</v>
      </c>
      <c r="M289" s="4">
        <v>85400.000000000087</v>
      </c>
      <c r="N289" s="6">
        <v>599.697</v>
      </c>
      <c r="O289" s="6">
        <v>84800.303000000087</v>
      </c>
      <c r="P289" s="5">
        <v>2263800</v>
      </c>
      <c r="Q289" s="5" t="s">
        <v>93</v>
      </c>
      <c r="R289">
        <v>2</v>
      </c>
      <c r="S289">
        <v>2</v>
      </c>
      <c r="T289">
        <v>1</v>
      </c>
      <c r="U289">
        <v>0</v>
      </c>
      <c r="V289">
        <v>900</v>
      </c>
      <c r="W289">
        <v>300</v>
      </c>
      <c r="X289">
        <v>123500</v>
      </c>
      <c r="Y289">
        <v>92500</v>
      </c>
      <c r="Z289" s="7">
        <v>3000000</v>
      </c>
      <c r="AA289">
        <v>2</v>
      </c>
      <c r="AC289" t="s">
        <v>680</v>
      </c>
      <c r="AD289" t="s">
        <v>571</v>
      </c>
      <c r="AE289" s="12">
        <v>44287.524305555555</v>
      </c>
      <c r="AF289">
        <v>1145.1669999999999</v>
      </c>
      <c r="AG289" s="12">
        <v>44291.395833333336</v>
      </c>
      <c r="AH289">
        <v>1147.4010000000001</v>
      </c>
      <c r="AI289" s="13">
        <v>2E-3</v>
      </c>
      <c r="AJ289">
        <v>3313.68</v>
      </c>
      <c r="AK289" s="13">
        <v>2E-3</v>
      </c>
      <c r="AL289">
        <v>1483.296</v>
      </c>
      <c r="AM289">
        <v>1698622.38</v>
      </c>
      <c r="AN289">
        <v>-1360595.7</v>
      </c>
      <c r="AO289">
        <v>72</v>
      </c>
      <c r="AP289">
        <v>46.02</v>
      </c>
      <c r="AQ289" s="13">
        <v>-7.0000000000000001E-3</v>
      </c>
      <c r="AR289" s="13">
        <v>1.66E-2</v>
      </c>
      <c r="AS289" t="s">
        <v>572</v>
      </c>
      <c r="AU289" s="2">
        <v>44287</v>
      </c>
      <c r="AV289" t="s">
        <v>63</v>
      </c>
      <c r="AW289" s="7">
        <v>1089.2</v>
      </c>
      <c r="AX289" s="4">
        <v>1131.9000000000001</v>
      </c>
      <c r="AZ289" s="2">
        <f t="shared" si="28"/>
        <v>44287</v>
      </c>
      <c r="BA289" t="s">
        <v>76</v>
      </c>
      <c r="BB289">
        <v>1145.1669999999999</v>
      </c>
      <c r="BC289">
        <v>1147.4010000000001</v>
      </c>
      <c r="BE289" t="str">
        <f t="shared" si="32"/>
        <v>SRF44287</v>
      </c>
      <c r="BF289">
        <v>1</v>
      </c>
      <c r="BH289" t="str">
        <f t="shared" si="33"/>
        <v>ADANIENT44287</v>
      </c>
      <c r="BI289">
        <v>1</v>
      </c>
      <c r="BK289" t="str">
        <f t="shared" si="29"/>
        <v>ADANIENT44287</v>
      </c>
      <c r="BL289">
        <v>1</v>
      </c>
      <c r="BM289">
        <f t="shared" si="30"/>
        <v>1</v>
      </c>
      <c r="BQ289" t="str">
        <f t="shared" si="34"/>
        <v>SRF44287</v>
      </c>
      <c r="BR289">
        <v>1</v>
      </c>
      <c r="BS289">
        <f t="shared" si="31"/>
        <v>1</v>
      </c>
    </row>
    <row r="290" spans="1:71" x14ac:dyDescent="0.45">
      <c r="A290">
        <v>3</v>
      </c>
      <c r="B290" s="2">
        <v>44287</v>
      </c>
      <c r="C290" s="2">
        <v>44291</v>
      </c>
      <c r="D290" s="3" t="s">
        <v>27</v>
      </c>
      <c r="E290" t="s">
        <v>47</v>
      </c>
      <c r="F290" t="s">
        <v>319</v>
      </c>
      <c r="G290">
        <v>21000</v>
      </c>
      <c r="H290">
        <v>42000</v>
      </c>
      <c r="I290">
        <v>2</v>
      </c>
      <c r="J290" s="7">
        <v>51.05</v>
      </c>
      <c r="K290" s="5">
        <v>2144100</v>
      </c>
      <c r="L290" s="4">
        <v>50.55</v>
      </c>
      <c r="M290" s="4">
        <v>-21000</v>
      </c>
      <c r="N290" s="6">
        <v>576.072</v>
      </c>
      <c r="O290" s="6">
        <v>-21576.072</v>
      </c>
      <c r="P290" s="5">
        <v>2123100</v>
      </c>
      <c r="Q290" s="5" t="s">
        <v>93</v>
      </c>
      <c r="R290">
        <v>1</v>
      </c>
      <c r="S290">
        <v>0</v>
      </c>
      <c r="T290">
        <v>1</v>
      </c>
      <c r="U290">
        <v>0</v>
      </c>
      <c r="V290">
        <v>900</v>
      </c>
      <c r="W290">
        <v>300</v>
      </c>
      <c r="X290">
        <v>122500</v>
      </c>
      <c r="Y290">
        <v>92500</v>
      </c>
      <c r="Z290" s="7">
        <v>3000000</v>
      </c>
      <c r="AA290">
        <v>2</v>
      </c>
      <c r="AC290" t="s">
        <v>579</v>
      </c>
      <c r="AD290" t="s">
        <v>571</v>
      </c>
      <c r="AE290" s="12">
        <v>44292.517361111109</v>
      </c>
      <c r="AF290">
        <v>1238.5360000000001</v>
      </c>
      <c r="AG290" s="12">
        <v>44293.392361111109</v>
      </c>
      <c r="AH290">
        <v>1235.856</v>
      </c>
      <c r="AI290" s="13">
        <v>-2.2000000000000001E-3</v>
      </c>
      <c r="AJ290">
        <v>-3738.86</v>
      </c>
      <c r="AK290" s="13">
        <v>-2.2000000000000001E-3</v>
      </c>
      <c r="AL290">
        <v>1395.0989999999999</v>
      </c>
      <c r="AM290">
        <v>1727880.88</v>
      </c>
      <c r="AN290">
        <v>-1364334.56</v>
      </c>
      <c r="AO290">
        <v>73</v>
      </c>
      <c r="AP290">
        <v>-51.22</v>
      </c>
      <c r="AQ290" s="13">
        <v>-0.10059999999999999</v>
      </c>
      <c r="AR290" s="13">
        <v>1.2500000000000001E-2</v>
      </c>
      <c r="AS290" t="s">
        <v>572</v>
      </c>
      <c r="AU290" s="2">
        <v>44287</v>
      </c>
      <c r="AV290" t="s">
        <v>47</v>
      </c>
      <c r="AW290" s="7">
        <v>51.05</v>
      </c>
      <c r="AX290" s="4">
        <v>50.55</v>
      </c>
      <c r="AZ290" s="2">
        <f t="shared" si="28"/>
        <v>44292</v>
      </c>
      <c r="BA290" t="s">
        <v>63</v>
      </c>
      <c r="BB290">
        <v>1238.5360000000001</v>
      </c>
      <c r="BC290">
        <v>1235.856</v>
      </c>
      <c r="BE290" t="str">
        <f t="shared" si="32"/>
        <v>ADANIENT44292</v>
      </c>
      <c r="BF290">
        <v>1</v>
      </c>
      <c r="BH290" t="str">
        <f t="shared" si="33"/>
        <v>BHEL44287</v>
      </c>
      <c r="BI290">
        <v>1</v>
      </c>
      <c r="BK290" t="str">
        <f t="shared" si="29"/>
        <v>BHEL44287</v>
      </c>
      <c r="BL290">
        <v>1</v>
      </c>
      <c r="BM290">
        <f t="shared" si="30"/>
        <v>1</v>
      </c>
      <c r="BQ290" t="str">
        <f t="shared" si="34"/>
        <v>ADANIENT44292</v>
      </c>
      <c r="BR290">
        <v>1</v>
      </c>
      <c r="BS290">
        <f t="shared" si="31"/>
        <v>1</v>
      </c>
    </row>
    <row r="291" spans="1:71" x14ac:dyDescent="0.45">
      <c r="A291">
        <v>4</v>
      </c>
      <c r="B291" s="2">
        <v>44287</v>
      </c>
      <c r="C291" s="2">
        <v>44291</v>
      </c>
      <c r="D291" s="3" t="s">
        <v>27</v>
      </c>
      <c r="E291" t="s">
        <v>84</v>
      </c>
      <c r="F291" t="s">
        <v>260</v>
      </c>
      <c r="G291">
        <v>4300</v>
      </c>
      <c r="H291">
        <v>4300</v>
      </c>
      <c r="I291">
        <v>1</v>
      </c>
      <c r="J291" s="7">
        <v>347.1</v>
      </c>
      <c r="K291" s="5">
        <v>1492530</v>
      </c>
      <c r="L291" s="4">
        <v>349.1</v>
      </c>
      <c r="M291" s="4">
        <v>8600</v>
      </c>
      <c r="N291" s="6">
        <v>404.14409999999998</v>
      </c>
      <c r="O291" s="6">
        <v>8195.8559000000005</v>
      </c>
      <c r="P291" s="5">
        <v>1501130</v>
      </c>
      <c r="Q291" s="5" t="s">
        <v>93</v>
      </c>
      <c r="R291">
        <v>1</v>
      </c>
      <c r="S291">
        <v>0</v>
      </c>
      <c r="T291">
        <v>2</v>
      </c>
      <c r="U291">
        <v>0</v>
      </c>
      <c r="V291">
        <v>900</v>
      </c>
      <c r="W291">
        <v>300</v>
      </c>
      <c r="X291">
        <v>122500</v>
      </c>
      <c r="Y291">
        <v>92500</v>
      </c>
      <c r="Z291" s="7">
        <v>3000000</v>
      </c>
      <c r="AA291">
        <v>2</v>
      </c>
      <c r="AC291" t="s">
        <v>681</v>
      </c>
      <c r="AD291" t="s">
        <v>571</v>
      </c>
      <c r="AE291" s="12">
        <v>44292.517361111109</v>
      </c>
      <c r="AF291">
        <v>817.22019999999998</v>
      </c>
      <c r="AG291" s="12">
        <v>44293.392361111109</v>
      </c>
      <c r="AH291">
        <v>868.97310000000004</v>
      </c>
      <c r="AI291" s="13">
        <v>6.3299999999999995E-2</v>
      </c>
      <c r="AJ291">
        <v>109423.19</v>
      </c>
      <c r="AK291" s="13">
        <v>6.3299999999999995E-2</v>
      </c>
      <c r="AL291">
        <v>2114.3389999999999</v>
      </c>
      <c r="AM291">
        <v>1727880.88</v>
      </c>
      <c r="AN291">
        <v>-1254911.3700000001</v>
      </c>
      <c r="AO291">
        <v>73</v>
      </c>
      <c r="AP291">
        <v>1498.95</v>
      </c>
      <c r="AQ291" s="13">
        <v>-2.2800000000000001E-2</v>
      </c>
      <c r="AR291" s="13">
        <v>8.6300000000000002E-2</v>
      </c>
      <c r="AS291" t="s">
        <v>572</v>
      </c>
      <c r="AU291" s="2">
        <v>44287</v>
      </c>
      <c r="AV291" t="s">
        <v>84</v>
      </c>
      <c r="AW291" s="7">
        <v>347.1</v>
      </c>
      <c r="AX291" s="4">
        <v>349.1</v>
      </c>
      <c r="AZ291" s="2">
        <f t="shared" si="28"/>
        <v>44292</v>
      </c>
      <c r="BA291" t="s">
        <v>98</v>
      </c>
      <c r="BB291">
        <v>817.22019999999998</v>
      </c>
      <c r="BC291">
        <v>868.97310000000004</v>
      </c>
      <c r="BE291" t="str">
        <f t="shared" si="32"/>
        <v>ADANIPORTS44292</v>
      </c>
      <c r="BF291">
        <v>1</v>
      </c>
      <c r="BH291" t="str">
        <f t="shared" si="33"/>
        <v>HINDALCO44287</v>
      </c>
      <c r="BI291">
        <v>1</v>
      </c>
      <c r="BK291" t="str">
        <f t="shared" si="29"/>
        <v>HINDALCO44287</v>
      </c>
      <c r="BL291">
        <v>1</v>
      </c>
      <c r="BM291">
        <f t="shared" si="30"/>
        <v>1</v>
      </c>
      <c r="BQ291" t="str">
        <f t="shared" si="34"/>
        <v>ADANIPORTS44292</v>
      </c>
      <c r="BR291">
        <v>1</v>
      </c>
      <c r="BS291">
        <f t="shared" si="31"/>
        <v>1</v>
      </c>
    </row>
    <row r="292" spans="1:71" x14ac:dyDescent="0.45">
      <c r="A292">
        <v>5</v>
      </c>
      <c r="B292" s="2">
        <v>44287</v>
      </c>
      <c r="C292" s="2">
        <v>44291</v>
      </c>
      <c r="D292" s="3" t="s">
        <v>27</v>
      </c>
      <c r="E292" t="s">
        <v>51</v>
      </c>
      <c r="F292" t="s">
        <v>213</v>
      </c>
      <c r="G292">
        <v>5000</v>
      </c>
      <c r="H292">
        <v>5000</v>
      </c>
      <c r="I292">
        <v>1</v>
      </c>
      <c r="J292" s="7">
        <v>364.1</v>
      </c>
      <c r="K292" s="5">
        <v>1820500</v>
      </c>
      <c r="L292" s="4">
        <v>372.25</v>
      </c>
      <c r="M292" s="4">
        <v>40749.999999999884</v>
      </c>
      <c r="N292" s="6">
        <v>497.03625</v>
      </c>
      <c r="O292" s="6">
        <v>40252.963749999886</v>
      </c>
      <c r="P292" s="5">
        <v>1861250</v>
      </c>
      <c r="Q292" s="5" t="s">
        <v>93</v>
      </c>
      <c r="R292">
        <v>1</v>
      </c>
      <c r="S292">
        <v>0</v>
      </c>
      <c r="T292">
        <v>2</v>
      </c>
      <c r="U292">
        <v>0</v>
      </c>
      <c r="V292">
        <v>900</v>
      </c>
      <c r="W292">
        <v>300</v>
      </c>
      <c r="X292">
        <v>122500</v>
      </c>
      <c r="Y292">
        <v>92500</v>
      </c>
      <c r="Z292" s="7">
        <v>3000000</v>
      </c>
      <c r="AA292">
        <v>2</v>
      </c>
      <c r="AC292" t="s">
        <v>682</v>
      </c>
      <c r="AD292" t="s">
        <v>571</v>
      </c>
      <c r="AE292" s="12">
        <v>44292.517361111109</v>
      </c>
      <c r="AF292">
        <v>1702.8910000000001</v>
      </c>
      <c r="AG292" s="12">
        <v>44293.392361111109</v>
      </c>
      <c r="AH292">
        <v>1677.2840000000001</v>
      </c>
      <c r="AI292" s="13">
        <v>-1.4999999999999999E-2</v>
      </c>
      <c r="AJ292">
        <v>-25982.78</v>
      </c>
      <c r="AK292" s="13">
        <v>-1.4999999999999999E-2</v>
      </c>
      <c r="AL292">
        <v>1014.675</v>
      </c>
      <c r="AM292">
        <v>1727880.75</v>
      </c>
      <c r="AN292">
        <v>-1280894.1499999999</v>
      </c>
      <c r="AO292">
        <v>73</v>
      </c>
      <c r="AP292">
        <v>-355.93</v>
      </c>
      <c r="AQ292" s="13">
        <v>-2.2800000000000001E-2</v>
      </c>
      <c r="AR292" s="13">
        <v>1.0999999999999999E-2</v>
      </c>
      <c r="AS292" t="s">
        <v>572</v>
      </c>
      <c r="AU292" s="2">
        <v>44287</v>
      </c>
      <c r="AV292" t="s">
        <v>51</v>
      </c>
      <c r="AW292" s="7">
        <v>364.1</v>
      </c>
      <c r="AX292" s="4">
        <v>372.25</v>
      </c>
      <c r="AZ292" s="2">
        <f t="shared" si="28"/>
        <v>44292</v>
      </c>
      <c r="BA292" t="s">
        <v>160</v>
      </c>
      <c r="BB292">
        <v>1702.8910000000001</v>
      </c>
      <c r="BC292">
        <v>1677.2840000000001</v>
      </c>
      <c r="BE292" t="str">
        <f t="shared" si="32"/>
        <v>DEEPAKNTR44292</v>
      </c>
      <c r="BF292">
        <v>1</v>
      </c>
      <c r="BH292" t="str">
        <f t="shared" si="33"/>
        <v>JINDALSTEL44287</v>
      </c>
      <c r="BI292">
        <v>1</v>
      </c>
      <c r="BK292" t="str">
        <f t="shared" si="29"/>
        <v>JINDALSTEL44287</v>
      </c>
      <c r="BL292">
        <v>1</v>
      </c>
      <c r="BM292">
        <f t="shared" si="30"/>
        <v>1</v>
      </c>
      <c r="BQ292" t="str">
        <f t="shared" si="34"/>
        <v>DEEPAKNTR44292</v>
      </c>
      <c r="BR292">
        <v>1</v>
      </c>
      <c r="BS292">
        <f t="shared" si="31"/>
        <v>1</v>
      </c>
    </row>
    <row r="293" spans="1:71" x14ac:dyDescent="0.45">
      <c r="A293">
        <v>6</v>
      </c>
      <c r="B293" s="2">
        <v>44287</v>
      </c>
      <c r="C293" s="2">
        <v>44291</v>
      </c>
      <c r="D293" s="3" t="s">
        <v>27</v>
      </c>
      <c r="E293" t="s">
        <v>79</v>
      </c>
      <c r="F293" t="s">
        <v>265</v>
      </c>
      <c r="G293">
        <v>2700</v>
      </c>
      <c r="H293">
        <v>2700</v>
      </c>
      <c r="I293">
        <v>1</v>
      </c>
      <c r="J293" s="7">
        <v>503.1</v>
      </c>
      <c r="K293" s="5">
        <v>1358370</v>
      </c>
      <c r="L293" s="4">
        <v>519.75</v>
      </c>
      <c r="M293" s="4">
        <v>44954.999999999942</v>
      </c>
      <c r="N293" s="6">
        <v>372.82882499999999</v>
      </c>
      <c r="O293" s="6">
        <v>44582.171174999945</v>
      </c>
      <c r="P293" s="5">
        <v>1403325</v>
      </c>
      <c r="Q293" s="5" t="s">
        <v>93</v>
      </c>
      <c r="R293">
        <v>1</v>
      </c>
      <c r="S293">
        <v>0</v>
      </c>
      <c r="T293">
        <v>2</v>
      </c>
      <c r="U293">
        <v>0</v>
      </c>
      <c r="V293">
        <v>900</v>
      </c>
      <c r="W293">
        <v>300</v>
      </c>
      <c r="X293">
        <v>122500</v>
      </c>
      <c r="Y293">
        <v>92500</v>
      </c>
      <c r="Z293" s="7">
        <v>3000000</v>
      </c>
      <c r="AA293">
        <v>2</v>
      </c>
      <c r="AC293" t="s">
        <v>698</v>
      </c>
      <c r="AD293" t="s">
        <v>571</v>
      </c>
      <c r="AE293" s="12">
        <v>44292.517361111109</v>
      </c>
      <c r="AF293">
        <v>115.77119999999999</v>
      </c>
      <c r="AG293" s="12">
        <v>44293.392361111109</v>
      </c>
      <c r="AH293">
        <v>115.2906</v>
      </c>
      <c r="AI293" s="13">
        <v>-4.1999999999999997E-3</v>
      </c>
      <c r="AJ293">
        <v>-7172.94</v>
      </c>
      <c r="AK293" s="13">
        <v>-4.1999999999999997E-3</v>
      </c>
      <c r="AL293">
        <v>14924.96</v>
      </c>
      <c r="AM293">
        <v>1727880.88</v>
      </c>
      <c r="AN293">
        <v>-1288067.08</v>
      </c>
      <c r="AO293">
        <v>73</v>
      </c>
      <c r="AP293">
        <v>-98.26</v>
      </c>
      <c r="AQ293" s="13">
        <v>-1.2699999999999999E-2</v>
      </c>
      <c r="AR293" s="13">
        <v>1.41E-2</v>
      </c>
      <c r="AS293" t="s">
        <v>572</v>
      </c>
      <c r="AU293" s="2">
        <v>44287</v>
      </c>
      <c r="AV293" t="s">
        <v>79</v>
      </c>
      <c r="AW293" s="7">
        <v>503.1</v>
      </c>
      <c r="AX293" s="4">
        <v>519.75</v>
      </c>
      <c r="AZ293" s="2">
        <f t="shared" si="28"/>
        <v>44292</v>
      </c>
      <c r="BA293" t="s">
        <v>74</v>
      </c>
      <c r="BB293">
        <v>115.77119999999999</v>
      </c>
      <c r="BC293">
        <v>115.2906</v>
      </c>
      <c r="BE293" t="str">
        <f t="shared" si="32"/>
        <v>PFC44292</v>
      </c>
      <c r="BF293">
        <v>1</v>
      </c>
      <c r="BH293" t="str">
        <f t="shared" si="33"/>
        <v>JSWSTEEL44287</v>
      </c>
      <c r="BI293">
        <v>1</v>
      </c>
      <c r="BK293" t="str">
        <f t="shared" si="29"/>
        <v>JSWSTEEL44287</v>
      </c>
      <c r="BL293">
        <v>1</v>
      </c>
      <c r="BM293">
        <f t="shared" si="30"/>
        <v>1</v>
      </c>
      <c r="BQ293" t="str">
        <f t="shared" si="34"/>
        <v>PFC44292</v>
      </c>
      <c r="BR293">
        <v>1</v>
      </c>
      <c r="BS293">
        <f t="shared" si="31"/>
        <v>1</v>
      </c>
    </row>
    <row r="294" spans="1:71" x14ac:dyDescent="0.45">
      <c r="A294">
        <v>7</v>
      </c>
      <c r="B294" s="2">
        <v>44287</v>
      </c>
      <c r="C294" s="2">
        <v>44291</v>
      </c>
      <c r="D294" s="3" t="s">
        <v>27</v>
      </c>
      <c r="E294" t="s">
        <v>46</v>
      </c>
      <c r="F294" t="s">
        <v>224</v>
      </c>
      <c r="G294">
        <v>17000</v>
      </c>
      <c r="H294">
        <v>34000</v>
      </c>
      <c r="I294">
        <v>2</v>
      </c>
      <c r="J294" s="7">
        <v>58.35</v>
      </c>
      <c r="K294" s="5">
        <v>1983900</v>
      </c>
      <c r="L294" s="4">
        <v>58.75</v>
      </c>
      <c r="M294" s="4">
        <v>13599.999999999951</v>
      </c>
      <c r="N294" s="6">
        <v>537.48900000000003</v>
      </c>
      <c r="O294" s="6">
        <v>13062.510999999951</v>
      </c>
      <c r="P294" s="5">
        <v>1997500</v>
      </c>
      <c r="Q294" s="5" t="s">
        <v>93</v>
      </c>
      <c r="R294">
        <v>1</v>
      </c>
      <c r="S294">
        <v>0</v>
      </c>
      <c r="T294">
        <v>2</v>
      </c>
      <c r="U294">
        <v>0</v>
      </c>
      <c r="V294">
        <v>900</v>
      </c>
      <c r="W294">
        <v>300</v>
      </c>
      <c r="X294">
        <v>122500</v>
      </c>
      <c r="Y294">
        <v>92500</v>
      </c>
      <c r="Z294" s="7">
        <v>3000000</v>
      </c>
      <c r="AA294">
        <v>2</v>
      </c>
      <c r="AC294" t="s">
        <v>607</v>
      </c>
      <c r="AD294" t="s">
        <v>571</v>
      </c>
      <c r="AE294" s="12">
        <v>44292.517361111109</v>
      </c>
      <c r="AF294">
        <v>815.33950000000004</v>
      </c>
      <c r="AG294" s="12">
        <v>44293.392361111109</v>
      </c>
      <c r="AH294">
        <v>815.35490000000004</v>
      </c>
      <c r="AI294" s="13">
        <v>0</v>
      </c>
      <c r="AJ294">
        <v>32.64</v>
      </c>
      <c r="AK294" s="13">
        <v>0</v>
      </c>
      <c r="AL294">
        <v>2119.2170000000001</v>
      </c>
      <c r="AM294">
        <v>1727880.88</v>
      </c>
      <c r="AN294">
        <v>-1288034.45</v>
      </c>
      <c r="AO294">
        <v>73</v>
      </c>
      <c r="AP294">
        <v>0.45</v>
      </c>
      <c r="AQ294" s="13">
        <v>-1.6899999999999998E-2</v>
      </c>
      <c r="AR294" s="13">
        <v>7.4999999999999997E-3</v>
      </c>
      <c r="AS294" t="s">
        <v>572</v>
      </c>
      <c r="AU294" s="2">
        <v>44287</v>
      </c>
      <c r="AV294" t="s">
        <v>46</v>
      </c>
      <c r="AW294" s="7">
        <v>58.35</v>
      </c>
      <c r="AX294" s="4">
        <v>58.75</v>
      </c>
      <c r="AZ294" s="2">
        <f t="shared" si="28"/>
        <v>44292</v>
      </c>
      <c r="BA294" t="s">
        <v>142</v>
      </c>
      <c r="BB294">
        <v>815.33950000000004</v>
      </c>
      <c r="BC294">
        <v>815.35490000000004</v>
      </c>
      <c r="BE294" t="str">
        <f t="shared" si="32"/>
        <v>TATACHEM44292</v>
      </c>
      <c r="BF294">
        <v>1</v>
      </c>
      <c r="BH294" t="str">
        <f t="shared" si="33"/>
        <v>NATIONALUM44287</v>
      </c>
      <c r="BI294">
        <v>1</v>
      </c>
      <c r="BK294" t="str">
        <f t="shared" si="29"/>
        <v>NATIONALUM44287</v>
      </c>
      <c r="BL294">
        <v>1</v>
      </c>
      <c r="BM294">
        <f t="shared" si="30"/>
        <v>1</v>
      </c>
      <c r="BQ294" t="str">
        <f t="shared" si="34"/>
        <v>TATACHEM44292</v>
      </c>
      <c r="BR294">
        <v>1</v>
      </c>
      <c r="BS294">
        <f t="shared" si="31"/>
        <v>1</v>
      </c>
    </row>
    <row r="295" spans="1:71" x14ac:dyDescent="0.45">
      <c r="A295">
        <v>8</v>
      </c>
      <c r="B295" s="2">
        <v>44287</v>
      </c>
      <c r="C295" s="2">
        <v>44291</v>
      </c>
      <c r="D295" s="3" t="s">
        <v>27</v>
      </c>
      <c r="E295" t="s">
        <v>76</v>
      </c>
      <c r="F295" t="s">
        <v>326</v>
      </c>
      <c r="G295">
        <v>125</v>
      </c>
      <c r="H295">
        <v>375</v>
      </c>
      <c r="I295">
        <v>3</v>
      </c>
      <c r="J295" s="7">
        <v>5723</v>
      </c>
      <c r="K295" s="5">
        <v>2146125</v>
      </c>
      <c r="L295" s="4">
        <v>5744.9166666700003</v>
      </c>
      <c r="M295" s="4">
        <v>8218.7500012501005</v>
      </c>
      <c r="N295" s="6">
        <v>580.56328125016876</v>
      </c>
      <c r="O295" s="6">
        <v>7638.1867199999315</v>
      </c>
      <c r="P295" s="5">
        <v>2154343.7500012503</v>
      </c>
      <c r="Q295" s="5" t="s">
        <v>93</v>
      </c>
      <c r="R295">
        <v>2</v>
      </c>
      <c r="S295">
        <v>2</v>
      </c>
      <c r="T295">
        <v>2</v>
      </c>
      <c r="U295">
        <v>0</v>
      </c>
      <c r="V295">
        <v>900</v>
      </c>
      <c r="W295">
        <v>300</v>
      </c>
      <c r="X295">
        <v>123500</v>
      </c>
      <c r="Y295">
        <v>92500</v>
      </c>
      <c r="Z295" s="7">
        <v>3000000</v>
      </c>
      <c r="AA295">
        <v>2</v>
      </c>
      <c r="AC295" t="s">
        <v>614</v>
      </c>
      <c r="AD295" t="s">
        <v>571</v>
      </c>
      <c r="AE295" s="12">
        <v>44292.527777777781</v>
      </c>
      <c r="AF295">
        <v>9.8098010000000002</v>
      </c>
      <c r="AG295" s="12">
        <v>44293.392361111109</v>
      </c>
      <c r="AH295">
        <v>9.8512540000000008</v>
      </c>
      <c r="AI295" s="13">
        <v>4.1999999999999997E-3</v>
      </c>
      <c r="AJ295">
        <v>7184.49</v>
      </c>
      <c r="AK295" s="13">
        <v>4.1999999999999997E-3</v>
      </c>
      <c r="AL295">
        <v>173329.1</v>
      </c>
      <c r="AM295">
        <v>1700323.63</v>
      </c>
      <c r="AN295">
        <v>-1280849.96</v>
      </c>
      <c r="AO295">
        <v>70</v>
      </c>
      <c r="AP295">
        <v>102.64</v>
      </c>
      <c r="AQ295" s="13">
        <v>-1.6299999999999999E-2</v>
      </c>
      <c r="AR295" s="13">
        <v>2.4500000000000001E-2</v>
      </c>
      <c r="AS295" t="s">
        <v>572</v>
      </c>
      <c r="AU295" s="2">
        <v>44287</v>
      </c>
      <c r="AV295" t="s">
        <v>76</v>
      </c>
      <c r="AW295" s="7">
        <v>5723</v>
      </c>
      <c r="AX295" s="4">
        <v>5744.9166666700003</v>
      </c>
      <c r="AZ295" s="2">
        <f t="shared" si="28"/>
        <v>44292</v>
      </c>
      <c r="BA295" t="s">
        <v>56</v>
      </c>
      <c r="BB295">
        <v>9.8098010000000002</v>
      </c>
      <c r="BC295">
        <v>9.8512540000000008</v>
      </c>
      <c r="BE295" t="str">
        <f t="shared" si="32"/>
        <v>IDEA44292</v>
      </c>
      <c r="BF295">
        <v>1</v>
      </c>
      <c r="BH295" t="str">
        <f t="shared" si="33"/>
        <v>SRF44287</v>
      </c>
      <c r="BI295">
        <v>1</v>
      </c>
      <c r="BK295" t="str">
        <f t="shared" si="29"/>
        <v>SRF44287</v>
      </c>
      <c r="BL295">
        <v>1</v>
      </c>
      <c r="BM295">
        <f t="shared" si="30"/>
        <v>1</v>
      </c>
      <c r="BQ295" t="str">
        <f t="shared" si="34"/>
        <v>IDEA44292</v>
      </c>
      <c r="BR295">
        <v>1</v>
      </c>
      <c r="BS295">
        <f t="shared" si="31"/>
        <v>1</v>
      </c>
    </row>
    <row r="296" spans="1:71" x14ac:dyDescent="0.45">
      <c r="A296">
        <v>9</v>
      </c>
      <c r="B296" s="2">
        <v>44287</v>
      </c>
      <c r="C296" s="2">
        <v>44291</v>
      </c>
      <c r="D296" s="3" t="s">
        <v>27</v>
      </c>
      <c r="E296" t="s">
        <v>80</v>
      </c>
      <c r="F296" t="s">
        <v>221</v>
      </c>
      <c r="G296">
        <v>1700</v>
      </c>
      <c r="H296">
        <v>1700</v>
      </c>
      <c r="I296">
        <v>1</v>
      </c>
      <c r="J296" s="7">
        <v>848.7</v>
      </c>
      <c r="K296" s="5">
        <v>1442790</v>
      </c>
      <c r="L296" s="4">
        <v>880.4</v>
      </c>
      <c r="M296" s="4">
        <v>53889.999999999884</v>
      </c>
      <c r="N296" s="6">
        <v>396.82845000000003</v>
      </c>
      <c r="O296" s="6">
        <v>53493.171549999883</v>
      </c>
      <c r="P296" s="5">
        <v>1496680</v>
      </c>
      <c r="Q296" s="5" t="s">
        <v>93</v>
      </c>
      <c r="R296">
        <v>1</v>
      </c>
      <c r="S296">
        <v>0</v>
      </c>
      <c r="T296">
        <v>1</v>
      </c>
      <c r="U296">
        <v>0</v>
      </c>
      <c r="V296">
        <v>900</v>
      </c>
      <c r="W296">
        <v>300</v>
      </c>
      <c r="X296">
        <v>122500</v>
      </c>
      <c r="Y296">
        <v>92500</v>
      </c>
      <c r="Z296" s="7">
        <v>3000000</v>
      </c>
      <c r="AA296">
        <v>2</v>
      </c>
      <c r="AC296" t="s">
        <v>584</v>
      </c>
      <c r="AD296" t="s">
        <v>571</v>
      </c>
      <c r="AE296" s="12">
        <v>44292.517361111109</v>
      </c>
      <c r="AF296">
        <v>688.58169999999996</v>
      </c>
      <c r="AG296" s="12">
        <v>44293.395833333336</v>
      </c>
      <c r="AH296">
        <v>676.59780000000001</v>
      </c>
      <c r="AI296" s="13">
        <v>-1.7399999999999999E-2</v>
      </c>
      <c r="AJ296">
        <v>-30071.599999999999</v>
      </c>
      <c r="AK296" s="13">
        <v>-1.7399999999999999E-2</v>
      </c>
      <c r="AL296">
        <v>2509.3330000000001</v>
      </c>
      <c r="AM296">
        <v>1727880.88</v>
      </c>
      <c r="AN296">
        <v>-1310921.56</v>
      </c>
      <c r="AO296">
        <v>74</v>
      </c>
      <c r="AP296">
        <v>-406.37</v>
      </c>
      <c r="AQ296" s="13">
        <v>-2.8799999999999999E-2</v>
      </c>
      <c r="AR296" s="13">
        <v>5.9999999999999995E-4</v>
      </c>
      <c r="AS296" t="s">
        <v>572</v>
      </c>
      <c r="AU296" s="2">
        <v>44287</v>
      </c>
      <c r="AV296" t="s">
        <v>80</v>
      </c>
      <c r="AW296" s="7">
        <v>848.7</v>
      </c>
      <c r="AX296" s="4">
        <v>880.4</v>
      </c>
      <c r="AZ296" s="2">
        <f t="shared" si="28"/>
        <v>44292</v>
      </c>
      <c r="BA296" t="s">
        <v>155</v>
      </c>
      <c r="BB296">
        <v>688.58169999999996</v>
      </c>
      <c r="BC296">
        <v>676.59780000000001</v>
      </c>
      <c r="BE296" t="str">
        <f t="shared" si="32"/>
        <v>AARTIIND44292</v>
      </c>
      <c r="BF296">
        <v>1</v>
      </c>
      <c r="BH296" t="str">
        <f t="shared" si="33"/>
        <v>TATASTEEL44287</v>
      </c>
      <c r="BI296">
        <v>1</v>
      </c>
      <c r="BK296" t="str">
        <f t="shared" si="29"/>
        <v>TATASTEEL44287</v>
      </c>
      <c r="BL296">
        <v>1</v>
      </c>
      <c r="BM296">
        <f t="shared" si="30"/>
        <v>1</v>
      </c>
      <c r="BQ296" t="str">
        <f t="shared" si="34"/>
        <v>AARTIIND44292</v>
      </c>
      <c r="BR296">
        <v>1</v>
      </c>
      <c r="BS296">
        <f t="shared" si="31"/>
        <v>1</v>
      </c>
    </row>
    <row r="297" spans="1:71" x14ac:dyDescent="0.45">
      <c r="A297">
        <v>1</v>
      </c>
      <c r="B297" s="2">
        <v>44292</v>
      </c>
      <c r="C297" s="2">
        <v>44293</v>
      </c>
      <c r="D297" s="3" t="s">
        <v>27</v>
      </c>
      <c r="E297" t="s">
        <v>155</v>
      </c>
      <c r="F297" t="s">
        <v>334</v>
      </c>
      <c r="G297">
        <v>425</v>
      </c>
      <c r="H297">
        <v>1275</v>
      </c>
      <c r="I297">
        <v>3</v>
      </c>
      <c r="J297" s="7">
        <v>1376.5</v>
      </c>
      <c r="K297" s="5">
        <v>1755037.5</v>
      </c>
      <c r="L297" s="4">
        <v>1361.8166666699999</v>
      </c>
      <c r="M297" s="4">
        <v>-18721.24999575012</v>
      </c>
      <c r="N297" s="6">
        <v>471.33275625057371</v>
      </c>
      <c r="O297" s="6">
        <v>-19192.582752000693</v>
      </c>
      <c r="P297" s="5">
        <v>1736316.2500042499</v>
      </c>
      <c r="Q297" s="5" t="s">
        <v>93</v>
      </c>
      <c r="R297">
        <v>1</v>
      </c>
      <c r="S297">
        <v>0</v>
      </c>
      <c r="T297">
        <v>1</v>
      </c>
      <c r="U297">
        <v>0</v>
      </c>
      <c r="V297">
        <v>900</v>
      </c>
      <c r="W297">
        <v>300</v>
      </c>
      <c r="X297">
        <v>122500</v>
      </c>
      <c r="Y297">
        <v>92500</v>
      </c>
      <c r="Z297" s="7">
        <v>3000000</v>
      </c>
      <c r="AA297">
        <v>2</v>
      </c>
      <c r="AC297" t="s">
        <v>668</v>
      </c>
      <c r="AD297" t="s">
        <v>571</v>
      </c>
      <c r="AE297" s="12">
        <v>44292.517361111109</v>
      </c>
      <c r="AF297">
        <v>325.56790000000001</v>
      </c>
      <c r="AG297" s="12">
        <v>44293.395833333336</v>
      </c>
      <c r="AH297">
        <v>336.71300000000002</v>
      </c>
      <c r="AI297" s="13">
        <v>3.4200000000000001E-2</v>
      </c>
      <c r="AJ297">
        <v>59150.2</v>
      </c>
      <c r="AK297" s="13">
        <v>3.4200000000000001E-2</v>
      </c>
      <c r="AL297">
        <v>5307.2830000000004</v>
      </c>
      <c r="AM297">
        <v>1727880.88</v>
      </c>
      <c r="AN297">
        <v>-1251771.3600000001</v>
      </c>
      <c r="AO297">
        <v>74</v>
      </c>
      <c r="AP297">
        <v>799.33</v>
      </c>
      <c r="AQ297" s="13">
        <v>-1.2200000000000001E-2</v>
      </c>
      <c r="AR297" s="13">
        <v>4.1399999999999999E-2</v>
      </c>
      <c r="AS297" t="s">
        <v>572</v>
      </c>
      <c r="AU297" s="2">
        <v>44292</v>
      </c>
      <c r="AV297" t="s">
        <v>155</v>
      </c>
      <c r="AW297" s="7">
        <v>1376.5</v>
      </c>
      <c r="AX297" s="4">
        <v>1361.8166666699999</v>
      </c>
      <c r="AZ297" s="2">
        <f t="shared" si="28"/>
        <v>44292</v>
      </c>
      <c r="BA297" t="s">
        <v>164</v>
      </c>
      <c r="BB297">
        <v>325.56790000000001</v>
      </c>
      <c r="BC297">
        <v>336.71300000000002</v>
      </c>
      <c r="BE297" t="str">
        <f t="shared" si="32"/>
        <v>GRANULES44292</v>
      </c>
      <c r="BF297">
        <v>1</v>
      </c>
      <c r="BH297" t="str">
        <f t="shared" si="33"/>
        <v>AARTIIND44292</v>
      </c>
      <c r="BI297">
        <v>1</v>
      </c>
      <c r="BK297" t="str">
        <f t="shared" si="29"/>
        <v>AARTIIND44292</v>
      </c>
      <c r="BL297">
        <v>1</v>
      </c>
      <c r="BM297">
        <f t="shared" si="30"/>
        <v>1</v>
      </c>
      <c r="BQ297" t="str">
        <f t="shared" si="34"/>
        <v>GRANULES44292</v>
      </c>
      <c r="BR297">
        <v>1</v>
      </c>
      <c r="BS297">
        <f t="shared" si="31"/>
        <v>1</v>
      </c>
    </row>
    <row r="298" spans="1:71" x14ac:dyDescent="0.45">
      <c r="A298">
        <v>2</v>
      </c>
      <c r="B298" s="2">
        <v>44292</v>
      </c>
      <c r="C298" s="2">
        <v>44293</v>
      </c>
      <c r="D298" s="3" t="s">
        <v>27</v>
      </c>
      <c r="E298" t="s">
        <v>63</v>
      </c>
      <c r="F298" t="s">
        <v>223</v>
      </c>
      <c r="G298">
        <v>2000</v>
      </c>
      <c r="H298">
        <v>2000</v>
      </c>
      <c r="I298">
        <v>1</v>
      </c>
      <c r="J298" s="7">
        <v>1238.1500000000001</v>
      </c>
      <c r="K298" s="5">
        <v>2476300</v>
      </c>
      <c r="L298" s="4">
        <v>1235.75</v>
      </c>
      <c r="M298" s="4">
        <v>-4800.0000000001819</v>
      </c>
      <c r="N298" s="6">
        <v>667.95299999999997</v>
      </c>
      <c r="O298" s="6">
        <v>-5467.9530000001814</v>
      </c>
      <c r="P298" s="5">
        <v>2471500</v>
      </c>
      <c r="Q298" s="5" t="s">
        <v>93</v>
      </c>
      <c r="R298">
        <v>1</v>
      </c>
      <c r="S298">
        <v>0</v>
      </c>
      <c r="T298">
        <v>1</v>
      </c>
      <c r="U298">
        <v>0</v>
      </c>
      <c r="V298">
        <v>900</v>
      </c>
      <c r="W298">
        <v>300</v>
      </c>
      <c r="X298">
        <v>122500</v>
      </c>
      <c r="Y298">
        <v>92500</v>
      </c>
      <c r="Z298" s="7">
        <v>3000000</v>
      </c>
      <c r="AA298">
        <v>2</v>
      </c>
      <c r="AC298" t="s">
        <v>683</v>
      </c>
      <c r="AD298" t="s">
        <v>571</v>
      </c>
      <c r="AE298" s="12">
        <v>44292.517361111109</v>
      </c>
      <c r="AF298">
        <v>2977.703</v>
      </c>
      <c r="AG298" s="12">
        <v>44293.395833333336</v>
      </c>
      <c r="AH298">
        <v>2929.518</v>
      </c>
      <c r="AI298" s="13">
        <v>-1.6199999999999999E-2</v>
      </c>
      <c r="AJ298">
        <v>-27960.45</v>
      </c>
      <c r="AK298" s="13">
        <v>-1.6199999999999999E-2</v>
      </c>
      <c r="AL298">
        <v>580.27300000000002</v>
      </c>
      <c r="AM298">
        <v>1727880.88</v>
      </c>
      <c r="AN298">
        <v>-1279731.81</v>
      </c>
      <c r="AO298">
        <v>74</v>
      </c>
      <c r="AP298">
        <v>-377.84</v>
      </c>
      <c r="AQ298" s="13">
        <v>-2.7900000000000001E-2</v>
      </c>
      <c r="AR298" s="13">
        <v>1.4E-2</v>
      </c>
      <c r="AS298" t="s">
        <v>572</v>
      </c>
      <c r="AU298" s="2">
        <v>44292</v>
      </c>
      <c r="AV298" t="s">
        <v>63</v>
      </c>
      <c r="AW298" s="7">
        <v>1238.1500000000001</v>
      </c>
      <c r="AX298" s="4">
        <v>1235.75</v>
      </c>
      <c r="AZ298" s="2">
        <f t="shared" si="28"/>
        <v>44292</v>
      </c>
      <c r="BA298" t="s">
        <v>171</v>
      </c>
      <c r="BB298">
        <v>2977.703</v>
      </c>
      <c r="BC298">
        <v>2929.518</v>
      </c>
      <c r="BE298" t="str">
        <f t="shared" si="32"/>
        <v>NAVINFLUOR44292</v>
      </c>
      <c r="BF298">
        <v>1</v>
      </c>
      <c r="BH298" t="str">
        <f t="shared" si="33"/>
        <v>ADANIENT44292</v>
      </c>
      <c r="BI298">
        <v>1</v>
      </c>
      <c r="BK298" t="str">
        <f t="shared" si="29"/>
        <v>ADANIENT44292</v>
      </c>
      <c r="BL298">
        <v>1</v>
      </c>
      <c r="BM298">
        <f t="shared" si="30"/>
        <v>1</v>
      </c>
      <c r="BQ298" t="str">
        <f t="shared" si="34"/>
        <v>NAVINFLUOR44292</v>
      </c>
      <c r="BR298">
        <v>1</v>
      </c>
      <c r="BS298">
        <f t="shared" si="31"/>
        <v>1</v>
      </c>
    </row>
    <row r="299" spans="1:71" x14ac:dyDescent="0.45">
      <c r="A299">
        <v>3</v>
      </c>
      <c r="B299" s="2">
        <v>44292</v>
      </c>
      <c r="C299" s="2">
        <v>44293</v>
      </c>
      <c r="D299" s="3" t="s">
        <v>27</v>
      </c>
      <c r="E299" t="s">
        <v>98</v>
      </c>
      <c r="F299" t="s">
        <v>294</v>
      </c>
      <c r="G299">
        <v>2500</v>
      </c>
      <c r="H299">
        <v>2500</v>
      </c>
      <c r="I299">
        <v>1</v>
      </c>
      <c r="J299" s="7">
        <v>817.05</v>
      </c>
      <c r="K299" s="5">
        <v>2042625</v>
      </c>
      <c r="L299" s="4">
        <v>869.2</v>
      </c>
      <c r="M299" s="4">
        <v>130375.00000000023</v>
      </c>
      <c r="N299" s="6">
        <v>569.109375</v>
      </c>
      <c r="O299" s="6">
        <v>129805.89062500023</v>
      </c>
      <c r="P299" s="5">
        <v>2173000</v>
      </c>
      <c r="Q299" s="5" t="s">
        <v>93</v>
      </c>
      <c r="R299">
        <v>1</v>
      </c>
      <c r="S299">
        <v>0</v>
      </c>
      <c r="T299">
        <v>1</v>
      </c>
      <c r="U299">
        <v>0</v>
      </c>
      <c r="V299">
        <v>900</v>
      </c>
      <c r="W299">
        <v>300</v>
      </c>
      <c r="X299">
        <v>122500</v>
      </c>
      <c r="Y299">
        <v>92500</v>
      </c>
      <c r="Z299" s="7">
        <v>3000000</v>
      </c>
      <c r="AA299">
        <v>2</v>
      </c>
      <c r="AC299" t="s">
        <v>680</v>
      </c>
      <c r="AD299" t="s">
        <v>571</v>
      </c>
      <c r="AE299" s="12">
        <v>44292.517361111109</v>
      </c>
      <c r="AF299">
        <v>1205.002</v>
      </c>
      <c r="AG299" s="12">
        <v>44293.395833333336</v>
      </c>
      <c r="AH299">
        <v>1231.817</v>
      </c>
      <c r="AI299" s="13">
        <v>2.23E-2</v>
      </c>
      <c r="AJ299">
        <v>38450.660000000003</v>
      </c>
      <c r="AK299" s="13">
        <v>2.23E-2</v>
      </c>
      <c r="AL299">
        <v>1433.923</v>
      </c>
      <c r="AM299">
        <v>1727880.88</v>
      </c>
      <c r="AN299">
        <v>-1241281.1499999999</v>
      </c>
      <c r="AO299">
        <v>74</v>
      </c>
      <c r="AP299">
        <v>519.6</v>
      </c>
      <c r="AQ299" s="13">
        <v>-1.5800000000000002E-2</v>
      </c>
      <c r="AR299" s="13">
        <v>3.3700000000000001E-2</v>
      </c>
      <c r="AS299" t="s">
        <v>572</v>
      </c>
      <c r="AU299" s="2">
        <v>44292</v>
      </c>
      <c r="AV299" t="s">
        <v>98</v>
      </c>
      <c r="AW299" s="7">
        <v>817.05</v>
      </c>
      <c r="AX299" s="4">
        <v>869.2</v>
      </c>
      <c r="AZ299" s="2">
        <f t="shared" si="28"/>
        <v>44292</v>
      </c>
      <c r="BA299" t="s">
        <v>76</v>
      </c>
      <c r="BB299">
        <v>1205.002</v>
      </c>
      <c r="BC299">
        <v>1231.817</v>
      </c>
      <c r="BE299" t="str">
        <f t="shared" si="32"/>
        <v>SRF44292</v>
      </c>
      <c r="BF299">
        <v>1</v>
      </c>
      <c r="BH299" t="str">
        <f t="shared" si="33"/>
        <v>ADANIPORTS44292</v>
      </c>
      <c r="BI299">
        <v>1</v>
      </c>
      <c r="BK299" t="str">
        <f t="shared" si="29"/>
        <v>ADANIPORTS44292</v>
      </c>
      <c r="BL299">
        <v>1</v>
      </c>
      <c r="BM299">
        <f t="shared" si="30"/>
        <v>1</v>
      </c>
      <c r="BQ299" t="str">
        <f t="shared" si="34"/>
        <v>SRF44292</v>
      </c>
      <c r="BR299">
        <v>1</v>
      </c>
      <c r="BS299">
        <f t="shared" si="31"/>
        <v>1</v>
      </c>
    </row>
    <row r="300" spans="1:71" x14ac:dyDescent="0.45">
      <c r="A300">
        <v>4</v>
      </c>
      <c r="B300" s="2">
        <v>44292</v>
      </c>
      <c r="C300" s="2">
        <v>44293</v>
      </c>
      <c r="D300" s="3" t="s">
        <v>27</v>
      </c>
      <c r="E300" t="s">
        <v>160</v>
      </c>
      <c r="F300" t="s">
        <v>338</v>
      </c>
      <c r="G300">
        <v>500</v>
      </c>
      <c r="H300">
        <v>1000</v>
      </c>
      <c r="I300">
        <v>2</v>
      </c>
      <c r="J300" s="7">
        <v>1702.2</v>
      </c>
      <c r="K300" s="5">
        <v>1702200</v>
      </c>
      <c r="L300" s="4">
        <v>1677.95</v>
      </c>
      <c r="M300" s="4">
        <v>-24250</v>
      </c>
      <c r="N300" s="6">
        <v>456.32024999999999</v>
      </c>
      <c r="O300" s="6">
        <v>-24706.320250000001</v>
      </c>
      <c r="P300" s="5">
        <v>1677950</v>
      </c>
      <c r="Q300" s="5" t="s">
        <v>93</v>
      </c>
      <c r="R300">
        <v>1</v>
      </c>
      <c r="S300">
        <v>0</v>
      </c>
      <c r="T300">
        <v>1</v>
      </c>
      <c r="U300">
        <v>0</v>
      </c>
      <c r="V300">
        <v>900</v>
      </c>
      <c r="W300">
        <v>300</v>
      </c>
      <c r="X300">
        <v>122500</v>
      </c>
      <c r="Y300">
        <v>92500</v>
      </c>
      <c r="Z300" s="7">
        <v>3000000</v>
      </c>
      <c r="AA300">
        <v>2</v>
      </c>
      <c r="AC300" t="s">
        <v>583</v>
      </c>
      <c r="AD300" t="s">
        <v>571</v>
      </c>
      <c r="AE300" s="12">
        <v>44293.517361111109</v>
      </c>
      <c r="AF300">
        <v>117.2167</v>
      </c>
      <c r="AG300" s="12">
        <v>44294.392361111109</v>
      </c>
      <c r="AH300">
        <v>120.91970000000001</v>
      </c>
      <c r="AI300" s="13">
        <v>3.1600000000000003E-2</v>
      </c>
      <c r="AJ300">
        <v>55339.47</v>
      </c>
      <c r="AK300" s="13">
        <v>3.1600000000000003E-2</v>
      </c>
      <c r="AL300">
        <v>14944.5</v>
      </c>
      <c r="AM300">
        <v>1751743.75</v>
      </c>
      <c r="AN300">
        <v>-1185941.68</v>
      </c>
      <c r="AO300">
        <v>73</v>
      </c>
      <c r="AP300">
        <v>758.07</v>
      </c>
      <c r="AQ300" s="13">
        <v>-5.7000000000000002E-3</v>
      </c>
      <c r="AR300" s="13">
        <v>6.5500000000000003E-2</v>
      </c>
      <c r="AS300" t="s">
        <v>572</v>
      </c>
      <c r="AU300" s="2">
        <v>44292</v>
      </c>
      <c r="AV300" t="s">
        <v>160</v>
      </c>
      <c r="AW300" s="7">
        <v>1702.2</v>
      </c>
      <c r="AX300" s="4">
        <v>1677.95</v>
      </c>
      <c r="AZ300" s="2">
        <f t="shared" si="28"/>
        <v>44293</v>
      </c>
      <c r="BA300" t="s">
        <v>32</v>
      </c>
      <c r="BB300">
        <v>117.2167</v>
      </c>
      <c r="BC300">
        <v>120.91970000000001</v>
      </c>
      <c r="BE300" t="str">
        <f t="shared" si="32"/>
        <v>ASHOKLEY44293</v>
      </c>
      <c r="BF300">
        <v>1</v>
      </c>
      <c r="BH300" t="str">
        <f t="shared" si="33"/>
        <v>DEEPAKNTR44292</v>
      </c>
      <c r="BI300">
        <v>1</v>
      </c>
      <c r="BK300" t="str">
        <f t="shared" si="29"/>
        <v>DEEPAKNTR44292</v>
      </c>
      <c r="BL300">
        <v>1</v>
      </c>
      <c r="BM300">
        <f t="shared" si="30"/>
        <v>1</v>
      </c>
      <c r="BQ300" t="str">
        <f t="shared" si="34"/>
        <v>ASHOKLEY44293</v>
      </c>
      <c r="BR300">
        <v>1</v>
      </c>
      <c r="BS300">
        <f t="shared" si="31"/>
        <v>1</v>
      </c>
    </row>
    <row r="301" spans="1:71" x14ac:dyDescent="0.45">
      <c r="A301">
        <v>5</v>
      </c>
      <c r="B301" s="2">
        <v>44292</v>
      </c>
      <c r="C301" s="2">
        <v>44293</v>
      </c>
      <c r="D301" s="3" t="s">
        <v>27</v>
      </c>
      <c r="E301" t="s">
        <v>164</v>
      </c>
      <c r="F301" t="s">
        <v>343</v>
      </c>
      <c r="G301">
        <v>1550</v>
      </c>
      <c r="H301">
        <v>6200</v>
      </c>
      <c r="I301">
        <v>4</v>
      </c>
      <c r="J301" s="7">
        <v>325.45</v>
      </c>
      <c r="K301" s="5">
        <v>2017790</v>
      </c>
      <c r="L301" s="4">
        <v>337.1</v>
      </c>
      <c r="M301" s="4">
        <v>72230.000000000218</v>
      </c>
      <c r="N301" s="6">
        <v>554.55435</v>
      </c>
      <c r="O301" s="6">
        <v>71675.445650000212</v>
      </c>
      <c r="P301" s="5">
        <v>2090020.0000000002</v>
      </c>
      <c r="Q301" s="5" t="s">
        <v>93</v>
      </c>
      <c r="R301">
        <v>1</v>
      </c>
      <c r="S301">
        <v>0</v>
      </c>
      <c r="T301">
        <v>2</v>
      </c>
      <c r="U301">
        <v>0</v>
      </c>
      <c r="V301">
        <v>900</v>
      </c>
      <c r="W301">
        <v>300</v>
      </c>
      <c r="X301">
        <v>122500</v>
      </c>
      <c r="Y301">
        <v>92500</v>
      </c>
      <c r="Z301" s="7">
        <v>3000000</v>
      </c>
      <c r="AA301">
        <v>2</v>
      </c>
      <c r="AC301" t="s">
        <v>684</v>
      </c>
      <c r="AD301" t="s">
        <v>571</v>
      </c>
      <c r="AE301" s="12">
        <v>44293.517361111109</v>
      </c>
      <c r="AF301">
        <v>352.97640000000001</v>
      </c>
      <c r="AG301" s="12">
        <v>44294.392361111109</v>
      </c>
      <c r="AH301">
        <v>353.6148</v>
      </c>
      <c r="AI301" s="13">
        <v>1.8E-3</v>
      </c>
      <c r="AJ301">
        <v>3168.24</v>
      </c>
      <c r="AK301" s="13">
        <v>1.8E-3</v>
      </c>
      <c r="AL301">
        <v>4962.7790000000005</v>
      </c>
      <c r="AM301">
        <v>1751743.75</v>
      </c>
      <c r="AN301">
        <v>-1182773.45</v>
      </c>
      <c r="AO301">
        <v>73</v>
      </c>
      <c r="AP301">
        <v>43.4</v>
      </c>
      <c r="AQ301" s="13">
        <v>-1.2E-2</v>
      </c>
      <c r="AR301" s="13">
        <v>2.3599999999999999E-2</v>
      </c>
      <c r="AS301" t="s">
        <v>572</v>
      </c>
      <c r="AU301" s="2">
        <v>44292</v>
      </c>
      <c r="AV301" t="s">
        <v>164</v>
      </c>
      <c r="AW301" s="7">
        <v>325.45</v>
      </c>
      <c r="AX301" s="4">
        <v>337.1</v>
      </c>
      <c r="AZ301" s="2">
        <f t="shared" si="28"/>
        <v>44293</v>
      </c>
      <c r="BA301" t="s">
        <v>126</v>
      </c>
      <c r="BB301">
        <v>352.97640000000001</v>
      </c>
      <c r="BC301">
        <v>353.6148</v>
      </c>
      <c r="BE301" t="str">
        <f t="shared" si="32"/>
        <v>BANDHANBNK44293</v>
      </c>
      <c r="BF301">
        <v>1</v>
      </c>
      <c r="BH301" t="str">
        <f t="shared" si="33"/>
        <v>GRANULES44292</v>
      </c>
      <c r="BI301">
        <v>1</v>
      </c>
      <c r="BK301" t="str">
        <f t="shared" si="29"/>
        <v>GRANULES44292</v>
      </c>
      <c r="BL301">
        <v>1</v>
      </c>
      <c r="BM301">
        <f t="shared" si="30"/>
        <v>1</v>
      </c>
      <c r="BQ301" t="str">
        <f t="shared" si="34"/>
        <v>BANDHANBNK44293</v>
      </c>
      <c r="BR301">
        <v>1</v>
      </c>
      <c r="BS301">
        <f t="shared" si="31"/>
        <v>1</v>
      </c>
    </row>
    <row r="302" spans="1:71" x14ac:dyDescent="0.45">
      <c r="A302">
        <v>6</v>
      </c>
      <c r="B302" s="2">
        <v>44292</v>
      </c>
      <c r="C302" s="2">
        <v>44293</v>
      </c>
      <c r="D302" s="3" t="s">
        <v>27</v>
      </c>
      <c r="E302" t="s">
        <v>56</v>
      </c>
      <c r="F302" t="s">
        <v>212</v>
      </c>
      <c r="G302">
        <v>70000</v>
      </c>
      <c r="H302">
        <v>210000</v>
      </c>
      <c r="I302">
        <v>3</v>
      </c>
      <c r="J302" s="7">
        <v>9.8000000000000007</v>
      </c>
      <c r="K302" s="5">
        <v>2058000.0000000002</v>
      </c>
      <c r="L302" s="4">
        <v>9.85</v>
      </c>
      <c r="M302" s="4">
        <v>10499.999999999776</v>
      </c>
      <c r="N302" s="6">
        <v>557.07749999999999</v>
      </c>
      <c r="O302" s="6">
        <v>9942.9224999997768</v>
      </c>
      <c r="P302" s="5">
        <v>2068500</v>
      </c>
      <c r="Q302" s="5" t="s">
        <v>93</v>
      </c>
      <c r="R302">
        <v>2</v>
      </c>
      <c r="S302">
        <v>2</v>
      </c>
      <c r="T302">
        <v>1</v>
      </c>
      <c r="U302">
        <v>0</v>
      </c>
      <c r="V302">
        <v>900</v>
      </c>
      <c r="W302">
        <v>300</v>
      </c>
      <c r="X302">
        <v>123500</v>
      </c>
      <c r="Y302">
        <v>92500</v>
      </c>
      <c r="Z302" s="7">
        <v>3000000</v>
      </c>
      <c r="AA302">
        <v>2</v>
      </c>
      <c r="AC302" t="s">
        <v>661</v>
      </c>
      <c r="AD302" t="s">
        <v>571</v>
      </c>
      <c r="AE302" s="12">
        <v>44293.517361111109</v>
      </c>
      <c r="AF302">
        <v>75.452849999999998</v>
      </c>
      <c r="AG302" s="12">
        <v>44294.392361111109</v>
      </c>
      <c r="AH302">
        <v>75.462249999999997</v>
      </c>
      <c r="AI302" s="13">
        <v>1E-4</v>
      </c>
      <c r="AJ302">
        <v>215.91</v>
      </c>
      <c r="AK302" s="13">
        <v>1E-4</v>
      </c>
      <c r="AL302">
        <v>23216.400000000001</v>
      </c>
      <c r="AM302">
        <v>1751743.75</v>
      </c>
      <c r="AN302">
        <v>-1182557.53</v>
      </c>
      <c r="AO302">
        <v>73</v>
      </c>
      <c r="AP302">
        <v>2.96</v>
      </c>
      <c r="AQ302" s="13">
        <v>-2.5899999999999999E-2</v>
      </c>
      <c r="AR302" s="13">
        <v>8.6E-3</v>
      </c>
      <c r="AS302" t="s">
        <v>572</v>
      </c>
      <c r="AU302" s="2">
        <v>44292</v>
      </c>
      <c r="AV302" t="s">
        <v>56</v>
      </c>
      <c r="AW302" s="7">
        <v>9.8000000000000007</v>
      </c>
      <c r="AX302" s="4">
        <v>9.85</v>
      </c>
      <c r="AZ302" s="2">
        <f t="shared" si="28"/>
        <v>44293</v>
      </c>
      <c r="BA302" t="s">
        <v>59</v>
      </c>
      <c r="BB302">
        <v>75.452849999999998</v>
      </c>
      <c r="BC302">
        <v>75.462249999999997</v>
      </c>
      <c r="BE302" t="str">
        <f t="shared" si="32"/>
        <v>BANKBARODA44293</v>
      </c>
      <c r="BF302">
        <v>1</v>
      </c>
      <c r="BH302" t="str">
        <f t="shared" si="33"/>
        <v>IDEA44292</v>
      </c>
      <c r="BI302">
        <v>1</v>
      </c>
      <c r="BK302" t="str">
        <f t="shared" si="29"/>
        <v>IDEA44292</v>
      </c>
      <c r="BL302">
        <v>1</v>
      </c>
      <c r="BM302">
        <f t="shared" si="30"/>
        <v>1</v>
      </c>
      <c r="BQ302" t="str">
        <f t="shared" si="34"/>
        <v>BANKBARODA44293</v>
      </c>
      <c r="BR302">
        <v>1</v>
      </c>
      <c r="BS302">
        <f t="shared" si="31"/>
        <v>1</v>
      </c>
    </row>
    <row r="303" spans="1:71" x14ac:dyDescent="0.45">
      <c r="A303">
        <v>7</v>
      </c>
      <c r="B303" s="2">
        <v>44292</v>
      </c>
      <c r="C303" s="2">
        <v>44293</v>
      </c>
      <c r="D303" s="3" t="s">
        <v>27</v>
      </c>
      <c r="E303" t="s">
        <v>171</v>
      </c>
      <c r="F303" t="s">
        <v>349</v>
      </c>
      <c r="G303">
        <v>225</v>
      </c>
      <c r="H303">
        <v>675</v>
      </c>
      <c r="I303">
        <v>3</v>
      </c>
      <c r="J303" s="7">
        <v>2984.85</v>
      </c>
      <c r="K303" s="5">
        <v>2014773.75</v>
      </c>
      <c r="L303" s="4">
        <v>2933.2666666699902</v>
      </c>
      <c r="M303" s="4">
        <v>-34818.749997756575</v>
      </c>
      <c r="N303" s="6">
        <v>539.2883812503029</v>
      </c>
      <c r="O303" s="6">
        <v>-35358.038379006881</v>
      </c>
      <c r="P303" s="5">
        <v>1979955.0000022433</v>
      </c>
      <c r="Q303" s="5" t="s">
        <v>93</v>
      </c>
      <c r="R303">
        <v>1</v>
      </c>
      <c r="S303">
        <v>0</v>
      </c>
      <c r="T303">
        <v>2</v>
      </c>
      <c r="U303">
        <v>0</v>
      </c>
      <c r="V303">
        <v>900</v>
      </c>
      <c r="W303">
        <v>300</v>
      </c>
      <c r="X303">
        <v>122500</v>
      </c>
      <c r="Y303">
        <v>92500</v>
      </c>
      <c r="Z303" s="7">
        <v>3000000</v>
      </c>
      <c r="AA303">
        <v>2</v>
      </c>
      <c r="AC303" t="s">
        <v>689</v>
      </c>
      <c r="AD303" t="s">
        <v>571</v>
      </c>
      <c r="AE303" s="12">
        <v>44293.517361111109</v>
      </c>
      <c r="AF303">
        <v>153.4556</v>
      </c>
      <c r="AG303" s="12">
        <v>44294.392361111109</v>
      </c>
      <c r="AH303">
        <v>151.52420000000001</v>
      </c>
      <c r="AI303" s="13">
        <v>-1.26E-2</v>
      </c>
      <c r="AJ303">
        <v>-22047.54</v>
      </c>
      <c r="AK303" s="13">
        <v>-1.26E-2</v>
      </c>
      <c r="AL303">
        <v>11415.31</v>
      </c>
      <c r="AM303">
        <v>1751743.75</v>
      </c>
      <c r="AN303">
        <v>-1204605.07</v>
      </c>
      <c r="AO303">
        <v>73</v>
      </c>
      <c r="AP303">
        <v>-302.02</v>
      </c>
      <c r="AQ303" s="13">
        <v>-4.0800000000000003E-2</v>
      </c>
      <c r="AR303" s="13">
        <v>4.4999999999999997E-3</v>
      </c>
      <c r="AS303" t="s">
        <v>572</v>
      </c>
      <c r="AU303" s="2">
        <v>44292</v>
      </c>
      <c r="AV303" t="s">
        <v>171</v>
      </c>
      <c r="AW303" s="7">
        <v>2984.85</v>
      </c>
      <c r="AX303" s="4">
        <v>2933.2666666699902</v>
      </c>
      <c r="AZ303" s="2">
        <f t="shared" si="28"/>
        <v>44293</v>
      </c>
      <c r="BA303" t="s">
        <v>124</v>
      </c>
      <c r="BB303">
        <v>153.4556</v>
      </c>
      <c r="BC303">
        <v>151.52420000000001</v>
      </c>
      <c r="BE303" t="str">
        <f t="shared" si="32"/>
        <v>CANBK44293</v>
      </c>
      <c r="BF303">
        <v>1</v>
      </c>
      <c r="BH303" t="str">
        <f t="shared" si="33"/>
        <v>NAVINFLUOR44292</v>
      </c>
      <c r="BI303">
        <v>1</v>
      </c>
      <c r="BK303" t="str">
        <f t="shared" si="29"/>
        <v>NAVINFLUOR44292</v>
      </c>
      <c r="BL303">
        <v>1</v>
      </c>
      <c r="BM303">
        <f t="shared" si="30"/>
        <v>1</v>
      </c>
      <c r="BQ303" t="str">
        <f t="shared" si="34"/>
        <v>CANBK44293</v>
      </c>
      <c r="BR303">
        <v>1</v>
      </c>
      <c r="BS303">
        <f t="shared" si="31"/>
        <v>1</v>
      </c>
    </row>
    <row r="304" spans="1:71" x14ac:dyDescent="0.45">
      <c r="A304">
        <v>8</v>
      </c>
      <c r="B304" s="2">
        <v>44292</v>
      </c>
      <c r="C304" s="2">
        <v>44293</v>
      </c>
      <c r="D304" s="3" t="s">
        <v>27</v>
      </c>
      <c r="E304" t="s">
        <v>74</v>
      </c>
      <c r="F304" t="s">
        <v>251</v>
      </c>
      <c r="G304">
        <v>6200</v>
      </c>
      <c r="H304">
        <v>18600</v>
      </c>
      <c r="I304">
        <v>3</v>
      </c>
      <c r="J304" s="7">
        <v>115.7</v>
      </c>
      <c r="K304" s="5">
        <v>2152020</v>
      </c>
      <c r="L304" s="4">
        <v>115.25</v>
      </c>
      <c r="M304" s="4">
        <v>-8370.0000000000528</v>
      </c>
      <c r="N304" s="6">
        <v>579.91544999999996</v>
      </c>
      <c r="O304" s="6">
        <v>-8949.9154500000532</v>
      </c>
      <c r="P304" s="5">
        <v>2143650</v>
      </c>
      <c r="Q304" s="5" t="s">
        <v>93</v>
      </c>
      <c r="R304">
        <v>1</v>
      </c>
      <c r="S304">
        <v>0</v>
      </c>
      <c r="T304">
        <v>2</v>
      </c>
      <c r="U304">
        <v>0</v>
      </c>
      <c r="V304">
        <v>900</v>
      </c>
      <c r="W304">
        <v>300</v>
      </c>
      <c r="X304">
        <v>122500</v>
      </c>
      <c r="Y304">
        <v>92500</v>
      </c>
      <c r="Z304" s="7">
        <v>3000000</v>
      </c>
      <c r="AA304">
        <v>2</v>
      </c>
      <c r="AC304" t="s">
        <v>633</v>
      </c>
      <c r="AD304" t="s">
        <v>571</v>
      </c>
      <c r="AE304" s="12">
        <v>44293.517361111109</v>
      </c>
      <c r="AF304">
        <v>215.11349999999999</v>
      </c>
      <c r="AG304" s="12">
        <v>44294.392361111109</v>
      </c>
      <c r="AH304">
        <v>217.56270000000001</v>
      </c>
      <c r="AI304" s="13">
        <v>1.14E-2</v>
      </c>
      <c r="AJ304">
        <v>19944.68</v>
      </c>
      <c r="AK304" s="13">
        <v>1.14E-2</v>
      </c>
      <c r="AL304">
        <v>8143.3450000000003</v>
      </c>
      <c r="AM304">
        <v>1751743.88</v>
      </c>
      <c r="AN304">
        <v>-1184660.3899999999</v>
      </c>
      <c r="AO304">
        <v>73</v>
      </c>
      <c r="AP304">
        <v>273.20999999999998</v>
      </c>
      <c r="AQ304" s="13">
        <v>-1.0999999999999999E-2</v>
      </c>
      <c r="AR304" s="13">
        <v>1.8100000000000002E-2</v>
      </c>
      <c r="AS304" t="s">
        <v>572</v>
      </c>
      <c r="AU304" s="2">
        <v>44292</v>
      </c>
      <c r="AV304" t="s">
        <v>74</v>
      </c>
      <c r="AW304" s="7">
        <v>115.7</v>
      </c>
      <c r="AX304" s="4">
        <v>115.25</v>
      </c>
      <c r="AZ304" s="2">
        <f t="shared" si="28"/>
        <v>44293</v>
      </c>
      <c r="BA304" t="s">
        <v>75</v>
      </c>
      <c r="BB304">
        <v>215.11349999999999</v>
      </c>
      <c r="BC304">
        <v>217.56270000000001</v>
      </c>
      <c r="BE304" t="str">
        <f t="shared" si="32"/>
        <v>MOTHERSUMI44293</v>
      </c>
      <c r="BF304">
        <v>1</v>
      </c>
      <c r="BH304" t="str">
        <f t="shared" si="33"/>
        <v>PFC44292</v>
      </c>
      <c r="BI304">
        <v>1</v>
      </c>
      <c r="BK304" t="str">
        <f t="shared" si="29"/>
        <v>PFC44292</v>
      </c>
      <c r="BL304">
        <v>1</v>
      </c>
      <c r="BM304">
        <f t="shared" si="30"/>
        <v>1</v>
      </c>
      <c r="BQ304" t="str">
        <f t="shared" si="34"/>
        <v>MOTHERSUMI44293</v>
      </c>
      <c r="BR304">
        <v>1</v>
      </c>
      <c r="BS304">
        <f t="shared" si="31"/>
        <v>1</v>
      </c>
    </row>
    <row r="305" spans="1:71" x14ac:dyDescent="0.45">
      <c r="A305">
        <v>9</v>
      </c>
      <c r="B305" s="2">
        <v>44292</v>
      </c>
      <c r="C305" s="2">
        <v>44293</v>
      </c>
      <c r="D305" s="3" t="s">
        <v>27</v>
      </c>
      <c r="E305" t="s">
        <v>76</v>
      </c>
      <c r="F305" t="s">
        <v>326</v>
      </c>
      <c r="G305">
        <v>125</v>
      </c>
      <c r="H305">
        <v>375</v>
      </c>
      <c r="I305">
        <v>3</v>
      </c>
      <c r="J305" s="7">
        <v>6023.2</v>
      </c>
      <c r="K305" s="5">
        <v>2258700</v>
      </c>
      <c r="L305" s="4">
        <v>6156.0333333299996</v>
      </c>
      <c r="M305" s="4">
        <v>49812.499998749903</v>
      </c>
      <c r="N305" s="6">
        <v>616.57368749983129</v>
      </c>
      <c r="O305" s="6">
        <v>49195.92631125007</v>
      </c>
      <c r="P305" s="5">
        <v>2308512.4999987497</v>
      </c>
      <c r="Q305" s="5" t="s">
        <v>93</v>
      </c>
      <c r="R305">
        <v>1</v>
      </c>
      <c r="S305">
        <v>0</v>
      </c>
      <c r="T305">
        <v>2</v>
      </c>
      <c r="U305">
        <v>0</v>
      </c>
      <c r="V305">
        <v>900</v>
      </c>
      <c r="W305">
        <v>300</v>
      </c>
      <c r="X305">
        <v>122500</v>
      </c>
      <c r="Y305">
        <v>92500</v>
      </c>
      <c r="Z305" s="7">
        <v>3000000</v>
      </c>
      <c r="AA305">
        <v>2</v>
      </c>
      <c r="AC305" t="s">
        <v>602</v>
      </c>
      <c r="AD305" t="s">
        <v>571</v>
      </c>
      <c r="AE305" s="12">
        <v>44293.520833333336</v>
      </c>
      <c r="AF305">
        <v>14677.39</v>
      </c>
      <c r="AG305" s="12">
        <v>44294.392361111109</v>
      </c>
      <c r="AH305">
        <v>14653.72</v>
      </c>
      <c r="AI305" s="13">
        <v>-1.6000000000000001E-3</v>
      </c>
      <c r="AJ305">
        <v>-2822.98</v>
      </c>
      <c r="AK305" s="13">
        <v>-1.6000000000000001E-3</v>
      </c>
      <c r="AL305">
        <v>119.2642</v>
      </c>
      <c r="AM305">
        <v>1750487.63</v>
      </c>
      <c r="AN305">
        <v>-1187483.3700000001</v>
      </c>
      <c r="AO305">
        <v>72</v>
      </c>
      <c r="AP305">
        <v>-39.21</v>
      </c>
      <c r="AQ305" s="13">
        <v>-1.1299999999999999E-2</v>
      </c>
      <c r="AR305" s="13">
        <v>1.4999999999999999E-2</v>
      </c>
      <c r="AS305" t="s">
        <v>572</v>
      </c>
      <c r="AU305" s="2">
        <v>44292</v>
      </c>
      <c r="AV305" t="s">
        <v>76</v>
      </c>
      <c r="AW305" s="7">
        <v>6023.2</v>
      </c>
      <c r="AX305" s="4">
        <v>6156.0333333299996</v>
      </c>
      <c r="AZ305" s="2">
        <f t="shared" si="28"/>
        <v>44293</v>
      </c>
      <c r="BA305" t="s">
        <v>65</v>
      </c>
      <c r="BB305">
        <v>14677.39</v>
      </c>
      <c r="BC305">
        <v>14653.72</v>
      </c>
      <c r="BE305" t="str">
        <f t="shared" si="32"/>
        <v>BOSCHLTD44293</v>
      </c>
      <c r="BF305">
        <v>1</v>
      </c>
      <c r="BH305" t="str">
        <f t="shared" si="33"/>
        <v>SRF44292</v>
      </c>
      <c r="BI305">
        <v>1</v>
      </c>
      <c r="BK305" t="str">
        <f t="shared" si="29"/>
        <v>SRF44292</v>
      </c>
      <c r="BL305">
        <v>1</v>
      </c>
      <c r="BM305">
        <f t="shared" si="30"/>
        <v>1</v>
      </c>
      <c r="BQ305" t="str">
        <f t="shared" si="34"/>
        <v>BOSCHLTD44293</v>
      </c>
      <c r="BR305">
        <v>1</v>
      </c>
      <c r="BS305">
        <f t="shared" si="31"/>
        <v>1</v>
      </c>
    </row>
    <row r="306" spans="1:71" x14ac:dyDescent="0.45">
      <c r="A306">
        <v>10</v>
      </c>
      <c r="B306" s="2">
        <v>44292</v>
      </c>
      <c r="C306" s="2">
        <v>44293</v>
      </c>
      <c r="D306" s="3" t="s">
        <v>27</v>
      </c>
      <c r="E306" t="s">
        <v>142</v>
      </c>
      <c r="F306" t="s">
        <v>311</v>
      </c>
      <c r="G306">
        <v>2000</v>
      </c>
      <c r="H306">
        <v>2000</v>
      </c>
      <c r="I306">
        <v>1</v>
      </c>
      <c r="J306" s="7">
        <v>815.35</v>
      </c>
      <c r="K306" s="5">
        <v>1630700</v>
      </c>
      <c r="L306" s="4">
        <v>815.7</v>
      </c>
      <c r="M306" s="4">
        <v>700.00000000004547</v>
      </c>
      <c r="N306" s="6">
        <v>440.38350000000003</v>
      </c>
      <c r="O306" s="6">
        <v>259.61650000004545</v>
      </c>
      <c r="P306" s="5">
        <v>1631400</v>
      </c>
      <c r="Q306" s="5" t="s">
        <v>93</v>
      </c>
      <c r="R306">
        <v>1</v>
      </c>
      <c r="S306">
        <v>0</v>
      </c>
      <c r="T306">
        <v>1</v>
      </c>
      <c r="U306">
        <v>0</v>
      </c>
      <c r="V306">
        <v>900</v>
      </c>
      <c r="W306">
        <v>300</v>
      </c>
      <c r="X306">
        <v>122500</v>
      </c>
      <c r="Y306">
        <v>92500</v>
      </c>
      <c r="Z306" s="7">
        <v>3000000</v>
      </c>
      <c r="AA306">
        <v>2</v>
      </c>
      <c r="AC306" t="s">
        <v>584</v>
      </c>
      <c r="AD306" t="s">
        <v>571</v>
      </c>
      <c r="AE306" s="12">
        <v>44293.517361111109</v>
      </c>
      <c r="AF306">
        <v>682.51610000000005</v>
      </c>
      <c r="AG306" s="12">
        <v>44294.395833333336</v>
      </c>
      <c r="AH306">
        <v>707.79150000000004</v>
      </c>
      <c r="AI306" s="13">
        <v>3.6999999999999998E-2</v>
      </c>
      <c r="AJ306">
        <v>64871.77</v>
      </c>
      <c r="AK306" s="13">
        <v>3.6999999999999998E-2</v>
      </c>
      <c r="AL306">
        <v>2566.5970000000002</v>
      </c>
      <c r="AM306">
        <v>1751743.75</v>
      </c>
      <c r="AN306">
        <v>-1122611.6000000001</v>
      </c>
      <c r="AO306">
        <v>74</v>
      </c>
      <c r="AP306">
        <v>876.65</v>
      </c>
      <c r="AQ306" s="13">
        <v>-1.8E-3</v>
      </c>
      <c r="AR306" s="13">
        <v>5.4199999999999998E-2</v>
      </c>
      <c r="AS306" t="s">
        <v>572</v>
      </c>
      <c r="AU306" s="2">
        <v>44292</v>
      </c>
      <c r="AV306" t="s">
        <v>142</v>
      </c>
      <c r="AW306" s="7">
        <v>815.35</v>
      </c>
      <c r="AX306" s="4">
        <v>815.7</v>
      </c>
      <c r="AZ306" s="2">
        <f t="shared" si="28"/>
        <v>44293</v>
      </c>
      <c r="BA306" t="s">
        <v>155</v>
      </c>
      <c r="BB306">
        <v>682.51610000000005</v>
      </c>
      <c r="BC306">
        <v>707.79150000000004</v>
      </c>
      <c r="BE306" t="str">
        <f t="shared" si="32"/>
        <v>AARTIIND44293</v>
      </c>
      <c r="BF306">
        <v>1</v>
      </c>
      <c r="BH306" t="str">
        <f t="shared" si="33"/>
        <v>TATACHEM44292</v>
      </c>
      <c r="BI306">
        <v>1</v>
      </c>
      <c r="BK306" t="str">
        <f t="shared" si="29"/>
        <v>TATACHEM44292</v>
      </c>
      <c r="BL306">
        <v>1</v>
      </c>
      <c r="BM306">
        <f t="shared" si="30"/>
        <v>1</v>
      </c>
      <c r="BQ306" t="str">
        <f t="shared" si="34"/>
        <v>AARTIIND44293</v>
      </c>
      <c r="BR306">
        <v>1</v>
      </c>
      <c r="BS306" t="str">
        <f t="shared" si="31"/>
        <v>ERROR</v>
      </c>
    </row>
    <row r="307" spans="1:71" x14ac:dyDescent="0.45">
      <c r="A307">
        <v>1</v>
      </c>
      <c r="B307" s="2">
        <v>44293</v>
      </c>
      <c r="C307" s="2">
        <v>44294</v>
      </c>
      <c r="D307" s="3" t="s">
        <v>27</v>
      </c>
      <c r="E307" t="s">
        <v>32</v>
      </c>
      <c r="F307" t="s">
        <v>231</v>
      </c>
      <c r="G307">
        <v>9000</v>
      </c>
      <c r="H307">
        <v>18000</v>
      </c>
      <c r="I307">
        <v>2</v>
      </c>
      <c r="J307" s="7">
        <v>117.15</v>
      </c>
      <c r="K307" s="5">
        <v>2108700</v>
      </c>
      <c r="L307" s="4">
        <v>120.95</v>
      </c>
      <c r="M307" s="4">
        <v>68399.999999999942</v>
      </c>
      <c r="N307" s="6">
        <v>578.58299999999997</v>
      </c>
      <c r="O307" s="6">
        <v>67821.416999999943</v>
      </c>
      <c r="P307" s="5">
        <v>2177100</v>
      </c>
      <c r="Q307" s="5" t="s">
        <v>93</v>
      </c>
      <c r="R307">
        <v>1</v>
      </c>
      <c r="S307">
        <v>0</v>
      </c>
      <c r="T307">
        <v>1</v>
      </c>
      <c r="U307">
        <v>0</v>
      </c>
      <c r="V307">
        <v>900</v>
      </c>
      <c r="W307">
        <v>300</v>
      </c>
      <c r="X307">
        <v>122500</v>
      </c>
      <c r="Y307">
        <v>92500</v>
      </c>
      <c r="Z307" s="7">
        <v>3000000</v>
      </c>
      <c r="AA307">
        <v>2</v>
      </c>
      <c r="AC307" t="s">
        <v>603</v>
      </c>
      <c r="AD307" t="s">
        <v>571</v>
      </c>
      <c r="AE307" s="12">
        <v>44293.517361111109</v>
      </c>
      <c r="AF307">
        <v>565.89110000000005</v>
      </c>
      <c r="AG307" s="12">
        <v>44294.395833333336</v>
      </c>
      <c r="AH307">
        <v>574.17520000000002</v>
      </c>
      <c r="AI307" s="13">
        <v>1.46E-2</v>
      </c>
      <c r="AJ307">
        <v>25643.84</v>
      </c>
      <c r="AK307" s="13">
        <v>1.46E-2</v>
      </c>
      <c r="AL307">
        <v>3095.549</v>
      </c>
      <c r="AM307">
        <v>1751743.75</v>
      </c>
      <c r="AN307">
        <v>-1096967.77</v>
      </c>
      <c r="AO307">
        <v>74</v>
      </c>
      <c r="AP307">
        <v>346.54</v>
      </c>
      <c r="AQ307" s="13">
        <v>-2.8999999999999998E-3</v>
      </c>
      <c r="AR307" s="13">
        <v>4.3900000000000002E-2</v>
      </c>
      <c r="AS307" t="s">
        <v>572</v>
      </c>
      <c r="AU307" s="2">
        <v>44293</v>
      </c>
      <c r="AV307" t="s">
        <v>32</v>
      </c>
      <c r="AW307" s="7">
        <v>117.15</v>
      </c>
      <c r="AX307" s="4">
        <v>120.95</v>
      </c>
      <c r="AZ307" s="2">
        <f t="shared" si="28"/>
        <v>44293</v>
      </c>
      <c r="BA307" t="s">
        <v>68</v>
      </c>
      <c r="BB307">
        <v>565.89110000000005</v>
      </c>
      <c r="BC307">
        <v>574.17520000000002</v>
      </c>
      <c r="BE307" t="str">
        <f t="shared" si="32"/>
        <v>CHOLAFIN44293</v>
      </c>
      <c r="BF307">
        <v>1</v>
      </c>
      <c r="BH307" t="str">
        <f t="shared" si="33"/>
        <v>ASHOKLEY44293</v>
      </c>
      <c r="BI307">
        <v>1</v>
      </c>
      <c r="BK307" t="str">
        <f t="shared" si="29"/>
        <v>ASHOKLEY44293</v>
      </c>
      <c r="BL307">
        <v>1</v>
      </c>
      <c r="BM307">
        <f t="shared" si="30"/>
        <v>1</v>
      </c>
      <c r="BQ307" t="str">
        <f t="shared" si="34"/>
        <v>CHOLAFIN44293</v>
      </c>
      <c r="BR307">
        <v>1</v>
      </c>
      <c r="BS307">
        <f t="shared" si="31"/>
        <v>1</v>
      </c>
    </row>
    <row r="308" spans="1:71" x14ac:dyDescent="0.45">
      <c r="A308">
        <v>2</v>
      </c>
      <c r="B308" s="2">
        <v>44293</v>
      </c>
      <c r="C308" s="2">
        <v>44294</v>
      </c>
      <c r="D308" s="3" t="s">
        <v>27</v>
      </c>
      <c r="E308" t="s">
        <v>126</v>
      </c>
      <c r="F308" t="s">
        <v>290</v>
      </c>
      <c r="G308">
        <v>1800</v>
      </c>
      <c r="H308">
        <v>5400</v>
      </c>
      <c r="I308">
        <v>3</v>
      </c>
      <c r="J308" s="7">
        <v>352.8</v>
      </c>
      <c r="K308" s="5">
        <v>1905120</v>
      </c>
      <c r="L308" s="4">
        <v>353.75</v>
      </c>
      <c r="M308" s="4">
        <v>5129.9999999999382</v>
      </c>
      <c r="N308" s="6">
        <v>515.07495000000006</v>
      </c>
      <c r="O308" s="6">
        <v>4614.925049999938</v>
      </c>
      <c r="P308" s="5">
        <v>1910250</v>
      </c>
      <c r="Q308" s="5" t="s">
        <v>93</v>
      </c>
      <c r="R308">
        <v>1</v>
      </c>
      <c r="S308">
        <v>0</v>
      </c>
      <c r="T308">
        <v>1</v>
      </c>
      <c r="U308">
        <v>0</v>
      </c>
      <c r="V308">
        <v>900</v>
      </c>
      <c r="W308">
        <v>300</v>
      </c>
      <c r="X308">
        <v>122500</v>
      </c>
      <c r="Y308">
        <v>92500</v>
      </c>
      <c r="Z308" s="7">
        <v>3000000</v>
      </c>
      <c r="AA308">
        <v>2</v>
      </c>
      <c r="AC308" t="s">
        <v>666</v>
      </c>
      <c r="AD308" t="s">
        <v>571</v>
      </c>
      <c r="AE308" s="12">
        <v>44293.520833333336</v>
      </c>
      <c r="AF308">
        <v>737.6943</v>
      </c>
      <c r="AG308" s="12">
        <v>44294.395833333336</v>
      </c>
      <c r="AH308">
        <v>732.8664</v>
      </c>
      <c r="AI308" s="13">
        <v>-6.4999999999999997E-3</v>
      </c>
      <c r="AJ308">
        <v>-11456.21</v>
      </c>
      <c r="AK308" s="13">
        <v>-6.4999999999999997E-3</v>
      </c>
      <c r="AL308">
        <v>2372.9169999999999</v>
      </c>
      <c r="AM308">
        <v>1750487.63</v>
      </c>
      <c r="AN308">
        <v>-1108423.97</v>
      </c>
      <c r="AO308">
        <v>73</v>
      </c>
      <c r="AP308">
        <v>-156.93</v>
      </c>
      <c r="AQ308" s="13">
        <v>-1.7100000000000001E-2</v>
      </c>
      <c r="AR308" s="13">
        <v>1E-3</v>
      </c>
      <c r="AS308" t="s">
        <v>572</v>
      </c>
      <c r="AU308" s="2">
        <v>44293</v>
      </c>
      <c r="AV308" t="s">
        <v>126</v>
      </c>
      <c r="AW308" s="7">
        <v>352.8</v>
      </c>
      <c r="AX308" s="4">
        <v>353.75</v>
      </c>
      <c r="AZ308" s="2">
        <f t="shared" si="28"/>
        <v>44293</v>
      </c>
      <c r="BA308" t="s">
        <v>163</v>
      </c>
      <c r="BB308">
        <v>737.6943</v>
      </c>
      <c r="BC308">
        <v>732.8664</v>
      </c>
      <c r="BE308" t="str">
        <f t="shared" si="32"/>
        <v>TRENT44293</v>
      </c>
      <c r="BF308">
        <v>1</v>
      </c>
      <c r="BH308" t="str">
        <f t="shared" si="33"/>
        <v>BANDHANBNK44293</v>
      </c>
      <c r="BI308">
        <v>1</v>
      </c>
      <c r="BK308" t="str">
        <f t="shared" si="29"/>
        <v>BANDHANBNK44293</v>
      </c>
      <c r="BL308">
        <v>1</v>
      </c>
      <c r="BM308">
        <f t="shared" si="30"/>
        <v>1</v>
      </c>
      <c r="BQ308" t="str">
        <f t="shared" si="34"/>
        <v>TRENT44293</v>
      </c>
      <c r="BR308">
        <v>1</v>
      </c>
      <c r="BS308">
        <f t="shared" si="31"/>
        <v>1</v>
      </c>
    </row>
    <row r="309" spans="1:71" x14ac:dyDescent="0.45">
      <c r="A309">
        <v>3</v>
      </c>
      <c r="B309" s="2">
        <v>44293</v>
      </c>
      <c r="C309" s="2">
        <v>44294</v>
      </c>
      <c r="D309" s="3" t="s">
        <v>27</v>
      </c>
      <c r="E309" t="s">
        <v>59</v>
      </c>
      <c r="F309" t="s">
        <v>228</v>
      </c>
      <c r="G309">
        <v>11700</v>
      </c>
      <c r="H309">
        <v>23400</v>
      </c>
      <c r="I309">
        <v>2</v>
      </c>
      <c r="J309" s="7">
        <v>75.55</v>
      </c>
      <c r="K309" s="5">
        <v>1767870</v>
      </c>
      <c r="L309" s="4">
        <v>75.45</v>
      </c>
      <c r="M309" s="4">
        <v>-2339.9999999998672</v>
      </c>
      <c r="N309" s="6">
        <v>477.00900000000001</v>
      </c>
      <c r="O309" s="6">
        <v>-2817.0089999998672</v>
      </c>
      <c r="P309" s="5">
        <v>1765530</v>
      </c>
      <c r="Q309" s="5" t="s">
        <v>93</v>
      </c>
      <c r="R309">
        <v>2</v>
      </c>
      <c r="S309">
        <v>1</v>
      </c>
      <c r="T309">
        <v>1</v>
      </c>
      <c r="U309">
        <v>0</v>
      </c>
      <c r="V309">
        <v>900</v>
      </c>
      <c r="W309">
        <v>300</v>
      </c>
      <c r="X309">
        <v>123000</v>
      </c>
      <c r="Y309">
        <v>92500</v>
      </c>
      <c r="Z309" s="7">
        <v>3000000</v>
      </c>
      <c r="AA309">
        <v>2</v>
      </c>
      <c r="AC309" t="s">
        <v>685</v>
      </c>
      <c r="AD309" t="s">
        <v>571</v>
      </c>
      <c r="AE309" s="12">
        <v>44293.524305555555</v>
      </c>
      <c r="AF309">
        <v>166.3169</v>
      </c>
      <c r="AG309" s="12">
        <v>44294.395833333336</v>
      </c>
      <c r="AH309">
        <v>166.58330000000001</v>
      </c>
      <c r="AI309" s="13">
        <v>1.6000000000000001E-3</v>
      </c>
      <c r="AJ309">
        <v>2800.08</v>
      </c>
      <c r="AK309" s="13">
        <v>1.6000000000000001E-3</v>
      </c>
      <c r="AL309">
        <v>10510.8</v>
      </c>
      <c r="AM309">
        <v>1748124.25</v>
      </c>
      <c r="AN309">
        <v>-1105623.8999999999</v>
      </c>
      <c r="AO309">
        <v>72</v>
      </c>
      <c r="AP309">
        <v>38.89</v>
      </c>
      <c r="AQ309" s="13">
        <v>-1.6299999999999999E-2</v>
      </c>
      <c r="AR309" s="13">
        <v>1.61E-2</v>
      </c>
      <c r="AS309" t="s">
        <v>572</v>
      </c>
      <c r="AU309" s="2">
        <v>44293</v>
      </c>
      <c r="AV309" t="s">
        <v>59</v>
      </c>
      <c r="AW309" s="7">
        <v>75.55</v>
      </c>
      <c r="AX309" s="4">
        <v>75.45</v>
      </c>
      <c r="AZ309" s="2">
        <f t="shared" si="28"/>
        <v>44293</v>
      </c>
      <c r="BA309" t="s">
        <v>172</v>
      </c>
      <c r="BB309">
        <v>166.3169</v>
      </c>
      <c r="BC309">
        <v>166.58330000000001</v>
      </c>
      <c r="BE309" t="str">
        <f t="shared" si="32"/>
        <v>CUB44293</v>
      </c>
      <c r="BF309">
        <v>1</v>
      </c>
      <c r="BH309" t="str">
        <f t="shared" si="33"/>
        <v>BANKBARODA44293</v>
      </c>
      <c r="BI309">
        <v>1</v>
      </c>
      <c r="BK309" t="str">
        <f t="shared" si="29"/>
        <v>BANKBARODA44293</v>
      </c>
      <c r="BL309">
        <v>1</v>
      </c>
      <c r="BM309">
        <f t="shared" si="30"/>
        <v>1</v>
      </c>
      <c r="BQ309" t="str">
        <f t="shared" si="34"/>
        <v>CUB44293</v>
      </c>
      <c r="BR309">
        <v>1</v>
      </c>
      <c r="BS309">
        <f t="shared" si="31"/>
        <v>1</v>
      </c>
    </row>
    <row r="310" spans="1:71" x14ac:dyDescent="0.45">
      <c r="A310">
        <v>4</v>
      </c>
      <c r="B310" s="2">
        <v>44293</v>
      </c>
      <c r="C310" s="2">
        <v>44294</v>
      </c>
      <c r="D310" s="3" t="s">
        <v>27</v>
      </c>
      <c r="E310" t="s">
        <v>65</v>
      </c>
      <c r="F310" t="s">
        <v>244</v>
      </c>
      <c r="G310">
        <v>50</v>
      </c>
      <c r="H310">
        <v>150</v>
      </c>
      <c r="I310">
        <v>3</v>
      </c>
      <c r="J310" s="7">
        <v>14671.25</v>
      </c>
      <c r="K310" s="5">
        <v>2200687.5</v>
      </c>
      <c r="L310" s="4">
        <v>14659.55</v>
      </c>
      <c r="M310" s="4">
        <v>-1755.0000000001091</v>
      </c>
      <c r="N310" s="6">
        <v>593.94870000000003</v>
      </c>
      <c r="O310" s="6">
        <v>-2348.9487000001091</v>
      </c>
      <c r="P310" s="5">
        <v>2198932.5</v>
      </c>
      <c r="Q310" s="5" t="s">
        <v>93</v>
      </c>
      <c r="R310">
        <v>2</v>
      </c>
      <c r="S310">
        <v>1</v>
      </c>
      <c r="T310">
        <v>1</v>
      </c>
      <c r="U310">
        <v>0</v>
      </c>
      <c r="V310">
        <v>900</v>
      </c>
      <c r="W310">
        <v>300</v>
      </c>
      <c r="X310">
        <v>123000</v>
      </c>
      <c r="Y310">
        <v>92500</v>
      </c>
      <c r="Z310" s="7">
        <v>3000000</v>
      </c>
      <c r="AA310">
        <v>2</v>
      </c>
      <c r="AC310" t="s">
        <v>586</v>
      </c>
      <c r="AD310" t="s">
        <v>571</v>
      </c>
      <c r="AE310" s="12">
        <v>44294.517361111109</v>
      </c>
      <c r="AF310">
        <v>264.94400000000002</v>
      </c>
      <c r="AG310" s="12">
        <v>44295.392361111109</v>
      </c>
      <c r="AH310">
        <v>263.02679999999998</v>
      </c>
      <c r="AI310" s="13">
        <v>-7.1999999999999998E-3</v>
      </c>
      <c r="AJ310">
        <v>-12872.38</v>
      </c>
      <c r="AK310" s="13">
        <v>-7.1999999999999998E-3</v>
      </c>
      <c r="AL310">
        <v>6714.1549999999997</v>
      </c>
      <c r="AM310">
        <v>1778875.25</v>
      </c>
      <c r="AN310">
        <v>-1118496.27</v>
      </c>
      <c r="AO310">
        <v>73</v>
      </c>
      <c r="AP310">
        <v>-176.33</v>
      </c>
      <c r="AQ310" s="13">
        <v>-2.9000000000000001E-2</v>
      </c>
      <c r="AR310" s="13">
        <v>0.01</v>
      </c>
      <c r="AS310" t="s">
        <v>572</v>
      </c>
      <c r="AU310" s="2">
        <v>44293</v>
      </c>
      <c r="AV310" t="s">
        <v>65</v>
      </c>
      <c r="AW310" s="7">
        <v>14671.25</v>
      </c>
      <c r="AX310" s="4">
        <v>14659.55</v>
      </c>
      <c r="AZ310" s="2">
        <f t="shared" si="28"/>
        <v>44294</v>
      </c>
      <c r="BA310" t="s">
        <v>156</v>
      </c>
      <c r="BB310">
        <v>264.94400000000002</v>
      </c>
      <c r="BC310">
        <v>263.02679999999998</v>
      </c>
      <c r="BE310" t="str">
        <f t="shared" si="32"/>
        <v>INDUSTOWER44294</v>
      </c>
      <c r="BF310">
        <v>1</v>
      </c>
      <c r="BH310" t="str">
        <f t="shared" si="33"/>
        <v>BOSCHLTD44293</v>
      </c>
      <c r="BI310">
        <v>1</v>
      </c>
      <c r="BK310" t="str">
        <f t="shared" si="29"/>
        <v>BOSCHLTD44293</v>
      </c>
      <c r="BL310">
        <v>1</v>
      </c>
      <c r="BM310">
        <f t="shared" si="30"/>
        <v>1</v>
      </c>
      <c r="BQ310" t="str">
        <f t="shared" si="34"/>
        <v>INDUSTOWER44294</v>
      </c>
      <c r="BR310">
        <v>1</v>
      </c>
      <c r="BS310">
        <f t="shared" si="31"/>
        <v>1</v>
      </c>
    </row>
    <row r="311" spans="1:71" x14ac:dyDescent="0.45">
      <c r="A311">
        <v>5</v>
      </c>
      <c r="B311" s="2">
        <v>44293</v>
      </c>
      <c r="C311" s="2">
        <v>44294</v>
      </c>
      <c r="D311" s="3" t="s">
        <v>27</v>
      </c>
      <c r="E311" t="s">
        <v>124</v>
      </c>
      <c r="F311" t="s">
        <v>288</v>
      </c>
      <c r="G311">
        <v>5400</v>
      </c>
      <c r="H311">
        <v>10800</v>
      </c>
      <c r="I311">
        <v>2</v>
      </c>
      <c r="J311" s="7">
        <v>153.4</v>
      </c>
      <c r="K311" s="5">
        <v>1656720</v>
      </c>
      <c r="L311" s="4">
        <v>151.44999999999999</v>
      </c>
      <c r="M311" s="4">
        <v>-21060.000000000186</v>
      </c>
      <c r="N311" s="6">
        <v>444.47129999999999</v>
      </c>
      <c r="O311" s="6">
        <v>-21504.471300000187</v>
      </c>
      <c r="P311" s="5">
        <v>1635659.9999999998</v>
      </c>
      <c r="Q311" s="5" t="s">
        <v>93</v>
      </c>
      <c r="R311">
        <v>1</v>
      </c>
      <c r="S311">
        <v>0</v>
      </c>
      <c r="T311">
        <v>1</v>
      </c>
      <c r="U311">
        <v>0</v>
      </c>
      <c r="V311">
        <v>900</v>
      </c>
      <c r="W311">
        <v>300</v>
      </c>
      <c r="X311">
        <v>122500</v>
      </c>
      <c r="Y311">
        <v>92500</v>
      </c>
      <c r="Z311" s="7">
        <v>3000000</v>
      </c>
      <c r="AA311">
        <v>2</v>
      </c>
      <c r="AC311" t="s">
        <v>670</v>
      </c>
      <c r="AD311" t="s">
        <v>571</v>
      </c>
      <c r="AE311" s="12">
        <v>44294.517361111109</v>
      </c>
      <c r="AF311">
        <v>604.80610000000001</v>
      </c>
      <c r="AG311" s="12">
        <v>44295.392361111109</v>
      </c>
      <c r="AH311">
        <v>627.36450000000002</v>
      </c>
      <c r="AI311" s="13">
        <v>3.73E-2</v>
      </c>
      <c r="AJ311">
        <v>66349.5</v>
      </c>
      <c r="AK311" s="13">
        <v>3.73E-2</v>
      </c>
      <c r="AL311">
        <v>2941.232</v>
      </c>
      <c r="AM311">
        <v>1778875.25</v>
      </c>
      <c r="AN311">
        <v>-1052146.78</v>
      </c>
      <c r="AO311">
        <v>73</v>
      </c>
      <c r="AP311">
        <v>908.9</v>
      </c>
      <c r="AQ311" s="13">
        <v>-1.6999999999999999E-3</v>
      </c>
      <c r="AR311" s="13">
        <v>5.9799999999999999E-2</v>
      </c>
      <c r="AS311" t="s">
        <v>572</v>
      </c>
      <c r="AU311" s="2">
        <v>44293</v>
      </c>
      <c r="AV311" t="s">
        <v>124</v>
      </c>
      <c r="AW311" s="7">
        <v>153.4</v>
      </c>
      <c r="AX311" s="4">
        <v>151.44999999999999</v>
      </c>
      <c r="AZ311" s="2">
        <f t="shared" si="28"/>
        <v>44294</v>
      </c>
      <c r="BA311" t="s">
        <v>79</v>
      </c>
      <c r="BB311">
        <v>604.80610000000001</v>
      </c>
      <c r="BC311">
        <v>627.36450000000002</v>
      </c>
      <c r="BE311" t="str">
        <f t="shared" si="32"/>
        <v>JSWSTEEL44294</v>
      </c>
      <c r="BF311">
        <v>1</v>
      </c>
      <c r="BH311" t="str">
        <f t="shared" si="33"/>
        <v>CANBK44293</v>
      </c>
      <c r="BI311">
        <v>1</v>
      </c>
      <c r="BK311" t="str">
        <f t="shared" si="29"/>
        <v>CANBK44293</v>
      </c>
      <c r="BL311">
        <v>1</v>
      </c>
      <c r="BM311">
        <f t="shared" si="30"/>
        <v>1</v>
      </c>
      <c r="BQ311" t="str">
        <f t="shared" si="34"/>
        <v>JSWSTEEL44294</v>
      </c>
      <c r="BR311">
        <v>1</v>
      </c>
      <c r="BS311">
        <f t="shared" si="31"/>
        <v>1</v>
      </c>
    </row>
    <row r="312" spans="1:71" x14ac:dyDescent="0.45">
      <c r="A312">
        <v>6</v>
      </c>
      <c r="B312" s="2">
        <v>44293</v>
      </c>
      <c r="C312" s="2">
        <v>44294</v>
      </c>
      <c r="D312" s="3" t="s">
        <v>27</v>
      </c>
      <c r="E312" t="s">
        <v>68</v>
      </c>
      <c r="F312" t="s">
        <v>296</v>
      </c>
      <c r="G312">
        <v>2500</v>
      </c>
      <c r="H312">
        <v>2500</v>
      </c>
      <c r="I312">
        <v>1</v>
      </c>
      <c r="J312" s="7">
        <v>565.70000000000005</v>
      </c>
      <c r="K312" s="5">
        <v>1414250</v>
      </c>
      <c r="L312" s="4">
        <v>574.9</v>
      </c>
      <c r="M312" s="4">
        <v>22999.999999999829</v>
      </c>
      <c r="N312" s="6">
        <v>384.95249999999999</v>
      </c>
      <c r="O312" s="6">
        <v>22615.04749999983</v>
      </c>
      <c r="P312" s="5">
        <v>1437250</v>
      </c>
      <c r="Q312" s="5" t="s">
        <v>93</v>
      </c>
      <c r="R312">
        <v>1</v>
      </c>
      <c r="S312">
        <v>0</v>
      </c>
      <c r="T312">
        <v>2</v>
      </c>
      <c r="U312">
        <v>0</v>
      </c>
      <c r="V312">
        <v>900</v>
      </c>
      <c r="W312">
        <v>300</v>
      </c>
      <c r="X312">
        <v>122500</v>
      </c>
      <c r="Y312">
        <v>92500</v>
      </c>
      <c r="Z312" s="7">
        <v>3000000</v>
      </c>
      <c r="AA312">
        <v>2</v>
      </c>
      <c r="AC312" t="s">
        <v>677</v>
      </c>
      <c r="AD312" t="s">
        <v>571</v>
      </c>
      <c r="AE312" s="12">
        <v>44294.517361111109</v>
      </c>
      <c r="AF312">
        <v>1808.154</v>
      </c>
      <c r="AG312" s="12">
        <v>44295.392361111109</v>
      </c>
      <c r="AH312">
        <v>1804.086</v>
      </c>
      <c r="AI312" s="13">
        <v>-2.2000000000000001E-3</v>
      </c>
      <c r="AJ312">
        <v>-4002.13</v>
      </c>
      <c r="AK312" s="13">
        <v>-2.2000000000000001E-3</v>
      </c>
      <c r="AL312">
        <v>983.80759999999998</v>
      </c>
      <c r="AM312">
        <v>1778875.25</v>
      </c>
      <c r="AN312">
        <v>-1056148.9099999999</v>
      </c>
      <c r="AO312">
        <v>73</v>
      </c>
      <c r="AP312">
        <v>-54.82</v>
      </c>
      <c r="AQ312" s="13">
        <v>-2.5700000000000001E-2</v>
      </c>
      <c r="AR312" s="13">
        <v>1.6E-2</v>
      </c>
      <c r="AS312" t="s">
        <v>572</v>
      </c>
      <c r="AU312" s="2">
        <v>44293</v>
      </c>
      <c r="AV312" t="s">
        <v>68</v>
      </c>
      <c r="AW312" s="7">
        <v>565.70000000000005</v>
      </c>
      <c r="AX312" s="4">
        <v>574.9</v>
      </c>
      <c r="AZ312" s="2">
        <f t="shared" si="28"/>
        <v>44294</v>
      </c>
      <c r="BA312" t="s">
        <v>170</v>
      </c>
      <c r="BB312">
        <v>1808.154</v>
      </c>
      <c r="BC312">
        <v>1804.086</v>
      </c>
      <c r="BE312" t="str">
        <f t="shared" si="32"/>
        <v>MPHASIS44294</v>
      </c>
      <c r="BF312">
        <v>1</v>
      </c>
      <c r="BH312" t="str">
        <f t="shared" si="33"/>
        <v>CHOLAFIN44293</v>
      </c>
      <c r="BI312">
        <v>1</v>
      </c>
      <c r="BK312" t="str">
        <f t="shared" si="29"/>
        <v>CHOLAFIN44293</v>
      </c>
      <c r="BL312">
        <v>1</v>
      </c>
      <c r="BM312">
        <f t="shared" si="30"/>
        <v>1</v>
      </c>
      <c r="BQ312" t="str">
        <f t="shared" si="34"/>
        <v>MPHASIS44294</v>
      </c>
      <c r="BR312">
        <v>1</v>
      </c>
      <c r="BS312">
        <f t="shared" si="31"/>
        <v>1</v>
      </c>
    </row>
    <row r="313" spans="1:71" x14ac:dyDescent="0.45">
      <c r="A313">
        <v>7</v>
      </c>
      <c r="B313" s="2">
        <v>44293</v>
      </c>
      <c r="C313" s="2">
        <v>44294</v>
      </c>
      <c r="D313" s="3" t="s">
        <v>27</v>
      </c>
      <c r="E313" t="s">
        <v>172</v>
      </c>
      <c r="F313" t="s">
        <v>350</v>
      </c>
      <c r="G313">
        <v>3100</v>
      </c>
      <c r="H313">
        <v>12400</v>
      </c>
      <c r="I313">
        <v>4</v>
      </c>
      <c r="J313" s="7">
        <v>165.76249999999999</v>
      </c>
      <c r="K313" s="5">
        <v>2055454.9999999998</v>
      </c>
      <c r="L313" s="4">
        <v>166.96250000000001</v>
      </c>
      <c r="M313" s="4">
        <v>14880.000000000211</v>
      </c>
      <c r="N313" s="6">
        <v>556.98165000000006</v>
      </c>
      <c r="O313" s="6">
        <v>14323.018350000211</v>
      </c>
      <c r="P313" s="5">
        <v>2070335</v>
      </c>
      <c r="Q313" s="5" t="s">
        <v>93</v>
      </c>
      <c r="R313">
        <v>2</v>
      </c>
      <c r="S313">
        <v>2</v>
      </c>
      <c r="T313">
        <v>2</v>
      </c>
      <c r="U313">
        <v>0</v>
      </c>
      <c r="V313">
        <v>900</v>
      </c>
      <c r="W313">
        <v>300</v>
      </c>
      <c r="X313">
        <v>123500</v>
      </c>
      <c r="Y313">
        <v>92500</v>
      </c>
      <c r="Z313" s="7">
        <v>3000000</v>
      </c>
      <c r="AA313">
        <v>2</v>
      </c>
      <c r="AC313" t="s">
        <v>710</v>
      </c>
      <c r="AD313" t="s">
        <v>571</v>
      </c>
      <c r="AE313" s="12">
        <v>44294.520833333336</v>
      </c>
      <c r="AF313">
        <v>556.85530000000006</v>
      </c>
      <c r="AG313" s="12">
        <v>44295.392361111109</v>
      </c>
      <c r="AH313">
        <v>553.5231</v>
      </c>
      <c r="AI313" s="13">
        <v>-6.0000000000000001E-3</v>
      </c>
      <c r="AJ313">
        <v>-10653.57</v>
      </c>
      <c r="AK313" s="13">
        <v>-6.0000000000000001E-3</v>
      </c>
      <c r="AL313">
        <v>3197.1579999999999</v>
      </c>
      <c r="AM313">
        <v>1780354.13</v>
      </c>
      <c r="AN313">
        <v>-1066802.47</v>
      </c>
      <c r="AO313">
        <v>72</v>
      </c>
      <c r="AP313">
        <v>-147.97</v>
      </c>
      <c r="AQ313" s="13">
        <v>-1.9E-2</v>
      </c>
      <c r="AR313" s="13">
        <v>4.7E-2</v>
      </c>
      <c r="AS313" t="s">
        <v>572</v>
      </c>
      <c r="AU313" s="2">
        <v>44293</v>
      </c>
      <c r="AV313" t="s">
        <v>172</v>
      </c>
      <c r="AW313" s="7">
        <v>165.76249999999999</v>
      </c>
      <c r="AX313" s="4">
        <v>166.96250000000001</v>
      </c>
      <c r="AZ313" s="2">
        <f t="shared" si="28"/>
        <v>44294</v>
      </c>
      <c r="BA313" t="s">
        <v>161</v>
      </c>
      <c r="BB313">
        <v>556.85530000000006</v>
      </c>
      <c r="BC313">
        <v>553.5231</v>
      </c>
      <c r="BE313" t="str">
        <f t="shared" si="32"/>
        <v>GUJGASLTD44294</v>
      </c>
      <c r="BF313">
        <v>1</v>
      </c>
      <c r="BH313" t="str">
        <f t="shared" si="33"/>
        <v>CUB44293</v>
      </c>
      <c r="BI313">
        <v>1</v>
      </c>
      <c r="BK313" t="str">
        <f t="shared" si="29"/>
        <v>CUB44293</v>
      </c>
      <c r="BL313">
        <v>1</v>
      </c>
      <c r="BM313">
        <f t="shared" si="30"/>
        <v>1</v>
      </c>
      <c r="BQ313" t="str">
        <f t="shared" si="34"/>
        <v>GUJGASLTD44294</v>
      </c>
      <c r="BR313">
        <v>1</v>
      </c>
      <c r="BS313">
        <f t="shared" si="31"/>
        <v>1</v>
      </c>
    </row>
    <row r="314" spans="1:71" x14ac:dyDescent="0.45">
      <c r="A314">
        <v>8</v>
      </c>
      <c r="B314" s="2">
        <v>44293</v>
      </c>
      <c r="C314" s="2">
        <v>44294</v>
      </c>
      <c r="D314" s="3" t="s">
        <v>27</v>
      </c>
      <c r="E314" t="s">
        <v>75</v>
      </c>
      <c r="F314" t="s">
        <v>252</v>
      </c>
      <c r="G314">
        <v>7000</v>
      </c>
      <c r="H314">
        <v>7000</v>
      </c>
      <c r="I314">
        <v>1</v>
      </c>
      <c r="J314" s="7">
        <v>215.05</v>
      </c>
      <c r="K314" s="5">
        <v>1505350</v>
      </c>
      <c r="L314" s="4">
        <v>217.65</v>
      </c>
      <c r="M314" s="4">
        <v>18199.99999999996</v>
      </c>
      <c r="N314" s="6">
        <v>408.9015</v>
      </c>
      <c r="O314" s="6">
        <v>17791.09849999996</v>
      </c>
      <c r="P314" s="5">
        <v>1523550</v>
      </c>
      <c r="Q314" s="5" t="s">
        <v>93</v>
      </c>
      <c r="R314">
        <v>1</v>
      </c>
      <c r="S314">
        <v>0</v>
      </c>
      <c r="T314">
        <v>1</v>
      </c>
      <c r="U314">
        <v>0</v>
      </c>
      <c r="V314">
        <v>900</v>
      </c>
      <c r="W314">
        <v>300</v>
      </c>
      <c r="X314">
        <v>122500</v>
      </c>
      <c r="Y314">
        <v>92500</v>
      </c>
      <c r="Z314" s="7">
        <v>3000000</v>
      </c>
      <c r="AA314">
        <v>2</v>
      </c>
      <c r="AC314" t="s">
        <v>594</v>
      </c>
      <c r="AD314" t="s">
        <v>571</v>
      </c>
      <c r="AE314" s="12">
        <v>44294.520833333336</v>
      </c>
      <c r="AF314">
        <v>416.42809999999997</v>
      </c>
      <c r="AG314" s="12">
        <v>44295.392361111109</v>
      </c>
      <c r="AH314">
        <v>425.6891</v>
      </c>
      <c r="AI314" s="13">
        <v>2.2200000000000001E-2</v>
      </c>
      <c r="AJ314">
        <v>39593.54</v>
      </c>
      <c r="AK314" s="13">
        <v>2.2200000000000001E-2</v>
      </c>
      <c r="AL314">
        <v>4275.2979999999998</v>
      </c>
      <c r="AM314">
        <v>1780354.25</v>
      </c>
      <c r="AN314">
        <v>-1027208.94</v>
      </c>
      <c r="AO314">
        <v>72</v>
      </c>
      <c r="AP314">
        <v>549.91</v>
      </c>
      <c r="AQ314" s="13">
        <v>-2.9600000000000001E-2</v>
      </c>
      <c r="AR314" s="13">
        <v>3.4000000000000002E-2</v>
      </c>
      <c r="AS314" t="s">
        <v>572</v>
      </c>
      <c r="AU314" s="2">
        <v>44293</v>
      </c>
      <c r="AV314" t="s">
        <v>75</v>
      </c>
      <c r="AW314" s="7">
        <v>215.05</v>
      </c>
      <c r="AX314" s="4">
        <v>217.65</v>
      </c>
      <c r="AZ314" s="2">
        <f t="shared" si="28"/>
        <v>44294</v>
      </c>
      <c r="BA314" t="s">
        <v>51</v>
      </c>
      <c r="BB314">
        <v>416.42809999999997</v>
      </c>
      <c r="BC314">
        <v>425.6891</v>
      </c>
      <c r="BE314" t="str">
        <f t="shared" si="32"/>
        <v>JINDALSTEL44294</v>
      </c>
      <c r="BF314">
        <v>1</v>
      </c>
      <c r="BH314" t="str">
        <f t="shared" si="33"/>
        <v>MOTHERSUMI44293</v>
      </c>
      <c r="BI314">
        <v>1</v>
      </c>
      <c r="BK314" t="str">
        <f t="shared" si="29"/>
        <v>MOTHERSUMI44293</v>
      </c>
      <c r="BL314">
        <v>1</v>
      </c>
      <c r="BM314">
        <f t="shared" si="30"/>
        <v>1</v>
      </c>
      <c r="BQ314" t="str">
        <f t="shared" si="34"/>
        <v>JINDALSTEL44294</v>
      </c>
      <c r="BR314">
        <v>1</v>
      </c>
      <c r="BS314">
        <f t="shared" si="31"/>
        <v>1</v>
      </c>
    </row>
    <row r="315" spans="1:71" x14ac:dyDescent="0.45">
      <c r="A315">
        <v>9</v>
      </c>
      <c r="B315" s="2">
        <v>44293</v>
      </c>
      <c r="C315" s="2">
        <v>44294</v>
      </c>
      <c r="D315" s="3" t="s">
        <v>27</v>
      </c>
      <c r="E315" t="s">
        <v>163</v>
      </c>
      <c r="F315" t="s">
        <v>342</v>
      </c>
      <c r="G315">
        <v>725</v>
      </c>
      <c r="H315">
        <v>2900</v>
      </c>
      <c r="I315">
        <v>4</v>
      </c>
      <c r="J315" s="7">
        <v>737.4</v>
      </c>
      <c r="K315" s="5">
        <v>2138460</v>
      </c>
      <c r="L315" s="4">
        <v>734.11249999999995</v>
      </c>
      <c r="M315" s="4">
        <v>-9533.7500000000655</v>
      </c>
      <c r="N315" s="6">
        <v>576.09714374999999</v>
      </c>
      <c r="O315" s="6">
        <v>-10109.847143750065</v>
      </c>
      <c r="P315" s="5">
        <v>2128926.25</v>
      </c>
      <c r="Q315" s="5" t="s">
        <v>93</v>
      </c>
      <c r="R315">
        <v>2</v>
      </c>
      <c r="S315">
        <v>1</v>
      </c>
      <c r="T315">
        <v>2</v>
      </c>
      <c r="U315">
        <v>0</v>
      </c>
      <c r="V315">
        <v>900</v>
      </c>
      <c r="W315">
        <v>300</v>
      </c>
      <c r="X315">
        <v>123000</v>
      </c>
      <c r="Y315">
        <v>92500</v>
      </c>
      <c r="Z315" s="7">
        <v>3000000</v>
      </c>
      <c r="AA315">
        <v>2</v>
      </c>
      <c r="AC315" t="s">
        <v>595</v>
      </c>
      <c r="AD315" t="s">
        <v>571</v>
      </c>
      <c r="AE315" s="12">
        <v>44294.520833333336</v>
      </c>
      <c r="AF315">
        <v>929.60029999999995</v>
      </c>
      <c r="AG315" s="12">
        <v>44295.392361111109</v>
      </c>
      <c r="AH315">
        <v>926.0027</v>
      </c>
      <c r="AI315" s="13">
        <v>-3.8999999999999998E-3</v>
      </c>
      <c r="AJ315">
        <v>-6890.06</v>
      </c>
      <c r="AK315" s="13">
        <v>-3.8999999999999998E-3</v>
      </c>
      <c r="AL315">
        <v>1915.182</v>
      </c>
      <c r="AM315">
        <v>1780354.25</v>
      </c>
      <c r="AN315">
        <v>-1034099</v>
      </c>
      <c r="AO315">
        <v>72</v>
      </c>
      <c r="AP315">
        <v>-95.7</v>
      </c>
      <c r="AQ315" s="13">
        <v>-4.1099999999999998E-2</v>
      </c>
      <c r="AR315" s="13">
        <v>3.1399999999999997E-2</v>
      </c>
      <c r="AS315" t="s">
        <v>572</v>
      </c>
      <c r="AU315" s="2">
        <v>44293</v>
      </c>
      <c r="AV315" t="s">
        <v>163</v>
      </c>
      <c r="AW315" s="7">
        <v>737.4</v>
      </c>
      <c r="AX315" s="4">
        <v>734.11249999999995</v>
      </c>
      <c r="AZ315" s="2">
        <f t="shared" si="28"/>
        <v>44294</v>
      </c>
      <c r="BA315" t="s">
        <v>80</v>
      </c>
      <c r="BB315">
        <v>929.60029999999995</v>
      </c>
      <c r="BC315">
        <v>926.0027</v>
      </c>
      <c r="BE315" t="str">
        <f t="shared" si="32"/>
        <v>TATASTEEL44294</v>
      </c>
      <c r="BF315">
        <v>1</v>
      </c>
      <c r="BH315" t="str">
        <f t="shared" si="33"/>
        <v>TRENT44293</v>
      </c>
      <c r="BI315">
        <v>1</v>
      </c>
      <c r="BK315" t="str">
        <f t="shared" si="29"/>
        <v>TRENT44293</v>
      </c>
      <c r="BL315">
        <v>1</v>
      </c>
      <c r="BM315">
        <f t="shared" si="30"/>
        <v>1</v>
      </c>
      <c r="BQ315" t="str">
        <f t="shared" si="34"/>
        <v>TATASTEEL44294</v>
      </c>
      <c r="BR315">
        <v>1</v>
      </c>
      <c r="BS315">
        <f t="shared" si="31"/>
        <v>1</v>
      </c>
    </row>
    <row r="316" spans="1:71" x14ac:dyDescent="0.45">
      <c r="A316">
        <v>1</v>
      </c>
      <c r="B316" s="2">
        <v>44294</v>
      </c>
      <c r="C316" s="2">
        <v>44295</v>
      </c>
      <c r="D316" s="3" t="s">
        <v>27</v>
      </c>
      <c r="E316" t="s">
        <v>32</v>
      </c>
      <c r="F316" t="s">
        <v>231</v>
      </c>
      <c r="G316">
        <v>9000</v>
      </c>
      <c r="H316">
        <v>18000</v>
      </c>
      <c r="I316">
        <v>2</v>
      </c>
      <c r="J316" s="7">
        <v>124.85</v>
      </c>
      <c r="K316" s="5">
        <v>2247300</v>
      </c>
      <c r="L316" s="4">
        <v>124.1</v>
      </c>
      <c r="M316" s="4">
        <v>-13500</v>
      </c>
      <c r="N316" s="6">
        <v>604.94849999999997</v>
      </c>
      <c r="O316" s="6">
        <v>-14104.9485</v>
      </c>
      <c r="P316" s="5">
        <v>2233800</v>
      </c>
      <c r="Q316" s="5" t="s">
        <v>93</v>
      </c>
      <c r="R316">
        <v>2</v>
      </c>
      <c r="S316">
        <v>1</v>
      </c>
      <c r="T316" t="e">
        <v>#N/A</v>
      </c>
      <c r="U316" t="e">
        <v>#N/A</v>
      </c>
      <c r="V316">
        <v>900</v>
      </c>
      <c r="W316">
        <v>300</v>
      </c>
      <c r="X316">
        <v>123000</v>
      </c>
      <c r="Y316">
        <v>92500</v>
      </c>
      <c r="Z316" s="7">
        <v>3000000</v>
      </c>
      <c r="AA316">
        <v>2</v>
      </c>
      <c r="AC316" t="s">
        <v>610</v>
      </c>
      <c r="AD316" t="s">
        <v>571</v>
      </c>
      <c r="AE316" s="12">
        <v>44294.524305555555</v>
      </c>
      <c r="AF316">
        <v>52.696019999999997</v>
      </c>
      <c r="AG316" s="12">
        <v>44295.392361111109</v>
      </c>
      <c r="AH316">
        <v>52.223869999999998</v>
      </c>
      <c r="AI316" s="13">
        <v>-8.9999999999999993E-3</v>
      </c>
      <c r="AJ316">
        <v>-15897.38</v>
      </c>
      <c r="AK316" s="13">
        <v>-8.9999999999999993E-3</v>
      </c>
      <c r="AL316">
        <v>33670.199999999997</v>
      </c>
      <c r="AM316">
        <v>1774285.38</v>
      </c>
      <c r="AN316">
        <v>-1049996.3799999999</v>
      </c>
      <c r="AO316">
        <v>71</v>
      </c>
      <c r="AP316">
        <v>-223.91</v>
      </c>
      <c r="AQ316" s="13">
        <v>-2.7400000000000001E-2</v>
      </c>
      <c r="AR316" s="13">
        <v>1.43E-2</v>
      </c>
      <c r="AS316" t="s">
        <v>572</v>
      </c>
      <c r="AU316" s="2">
        <v>44294</v>
      </c>
      <c r="AV316" t="s">
        <v>32</v>
      </c>
      <c r="AW316" s="7">
        <v>124.85</v>
      </c>
      <c r="AX316" s="4">
        <v>124.1</v>
      </c>
      <c r="AZ316" s="2">
        <f t="shared" si="28"/>
        <v>44294</v>
      </c>
      <c r="BA316" t="s">
        <v>47</v>
      </c>
      <c r="BB316">
        <v>52.696019999999997</v>
      </c>
      <c r="BC316">
        <v>52.223869999999998</v>
      </c>
      <c r="BE316" t="str">
        <f t="shared" si="32"/>
        <v>BHEL44294</v>
      </c>
      <c r="BF316">
        <v>1</v>
      </c>
      <c r="BH316" t="str">
        <f t="shared" si="33"/>
        <v>ASHOKLEY44294</v>
      </c>
      <c r="BI316">
        <v>1</v>
      </c>
      <c r="BK316" t="str">
        <f t="shared" si="29"/>
        <v>ASHOKLEY44294</v>
      </c>
      <c r="BL316">
        <v>1</v>
      </c>
      <c r="BM316">
        <f t="shared" si="30"/>
        <v>1</v>
      </c>
      <c r="BQ316" t="str">
        <f t="shared" si="34"/>
        <v>BHEL44294</v>
      </c>
      <c r="BR316">
        <v>1</v>
      </c>
      <c r="BS316">
        <f t="shared" si="31"/>
        <v>1</v>
      </c>
    </row>
    <row r="317" spans="1:71" x14ac:dyDescent="0.45">
      <c r="A317">
        <v>2</v>
      </c>
      <c r="B317" s="2">
        <v>44294</v>
      </c>
      <c r="C317" s="2">
        <v>44295</v>
      </c>
      <c r="D317" s="3" t="s">
        <v>27</v>
      </c>
      <c r="E317" t="s">
        <v>47</v>
      </c>
      <c r="F317" t="s">
        <v>319</v>
      </c>
      <c r="G317">
        <v>21000</v>
      </c>
      <c r="H317">
        <v>42000</v>
      </c>
      <c r="I317">
        <v>2</v>
      </c>
      <c r="J317" s="7">
        <v>52.7</v>
      </c>
      <c r="K317" s="5">
        <v>2213400</v>
      </c>
      <c r="L317" s="4">
        <v>52.25</v>
      </c>
      <c r="M317" s="4">
        <v>-18900.00000000012</v>
      </c>
      <c r="N317" s="6">
        <v>595.06650000000002</v>
      </c>
      <c r="O317" s="6">
        <v>-19495.066500000121</v>
      </c>
      <c r="P317" s="5">
        <v>2194500</v>
      </c>
      <c r="Q317" s="5" t="s">
        <v>93</v>
      </c>
      <c r="R317">
        <v>2</v>
      </c>
      <c r="S317">
        <v>2</v>
      </c>
      <c r="T317" t="e">
        <v>#N/A</v>
      </c>
      <c r="U317" t="e">
        <v>#N/A</v>
      </c>
      <c r="V317">
        <v>900</v>
      </c>
      <c r="W317">
        <v>300</v>
      </c>
      <c r="X317">
        <v>123500</v>
      </c>
      <c r="Y317">
        <v>92500</v>
      </c>
      <c r="Z317" s="7">
        <v>3000000</v>
      </c>
      <c r="AA317">
        <v>2</v>
      </c>
      <c r="AC317" t="s">
        <v>626</v>
      </c>
      <c r="AD317" t="s">
        <v>571</v>
      </c>
      <c r="AE317" s="12">
        <v>44294.524305555555</v>
      </c>
      <c r="AF317">
        <v>4909.8</v>
      </c>
      <c r="AG317" s="12">
        <v>44295.392361111109</v>
      </c>
      <c r="AH317">
        <v>4825.1080000000002</v>
      </c>
      <c r="AI317" s="13">
        <v>-1.72E-2</v>
      </c>
      <c r="AJ317">
        <v>-30605.69</v>
      </c>
      <c r="AK317" s="13">
        <v>-1.72E-2</v>
      </c>
      <c r="AL317">
        <v>361.37630000000001</v>
      </c>
      <c r="AM317">
        <v>1774285.5</v>
      </c>
      <c r="AN317">
        <v>-1080602.07</v>
      </c>
      <c r="AO317">
        <v>71</v>
      </c>
      <c r="AP317">
        <v>-431.07</v>
      </c>
      <c r="AQ317" s="13">
        <v>-2.53E-2</v>
      </c>
      <c r="AR317" s="13">
        <v>6.4000000000000003E-3</v>
      </c>
      <c r="AS317" t="s">
        <v>572</v>
      </c>
      <c r="AU317" s="2">
        <v>44294</v>
      </c>
      <c r="AV317" t="s">
        <v>47</v>
      </c>
      <c r="AW317" s="7">
        <v>52.7</v>
      </c>
      <c r="AX317" s="4">
        <v>52.25</v>
      </c>
      <c r="AZ317" s="2">
        <f t="shared" si="28"/>
        <v>44294</v>
      </c>
      <c r="BA317" t="s">
        <v>147</v>
      </c>
      <c r="BB317">
        <v>4909.8</v>
      </c>
      <c r="BC317">
        <v>4825.1080000000002</v>
      </c>
      <c r="BE317" t="str">
        <f t="shared" si="32"/>
        <v>NAUKRI44294</v>
      </c>
      <c r="BF317">
        <v>1</v>
      </c>
      <c r="BH317" t="str">
        <f t="shared" si="33"/>
        <v>BHEL44294</v>
      </c>
      <c r="BI317">
        <v>1</v>
      </c>
      <c r="BK317" t="str">
        <f t="shared" si="29"/>
        <v>BHEL44294</v>
      </c>
      <c r="BL317">
        <v>1</v>
      </c>
      <c r="BM317">
        <f t="shared" si="30"/>
        <v>1</v>
      </c>
      <c r="BQ317" t="str">
        <f t="shared" si="34"/>
        <v>NAUKRI44294</v>
      </c>
      <c r="BR317">
        <v>1</v>
      </c>
      <c r="BS317">
        <f t="shared" si="31"/>
        <v>1</v>
      </c>
    </row>
    <row r="318" spans="1:71" x14ac:dyDescent="0.45">
      <c r="A318">
        <v>3</v>
      </c>
      <c r="B318" s="2">
        <v>44294</v>
      </c>
      <c r="C318" s="2">
        <v>44295</v>
      </c>
      <c r="D318" s="3" t="s">
        <v>27</v>
      </c>
      <c r="E318" t="s">
        <v>161</v>
      </c>
      <c r="F318" t="s">
        <v>339</v>
      </c>
      <c r="G318">
        <v>1250</v>
      </c>
      <c r="H318">
        <v>3750</v>
      </c>
      <c r="I318">
        <v>3</v>
      </c>
      <c r="J318" s="7">
        <v>556.79999999999995</v>
      </c>
      <c r="K318" s="5">
        <v>2087999.9999999998</v>
      </c>
      <c r="L318" s="4">
        <v>552.76666666999995</v>
      </c>
      <c r="M318" s="4">
        <v>-15124.999987500018</v>
      </c>
      <c r="N318" s="6">
        <v>561.71812500168744</v>
      </c>
      <c r="O318" s="6">
        <v>-15686.718112501705</v>
      </c>
      <c r="P318" s="5">
        <v>2072875.0000124997</v>
      </c>
      <c r="Q318" s="5" t="s">
        <v>93</v>
      </c>
      <c r="R318">
        <v>1</v>
      </c>
      <c r="S318">
        <v>0</v>
      </c>
      <c r="T318" t="e">
        <v>#N/A</v>
      </c>
      <c r="U318" t="e">
        <v>#N/A</v>
      </c>
      <c r="V318">
        <v>900</v>
      </c>
      <c r="W318">
        <v>300</v>
      </c>
      <c r="X318">
        <v>122500</v>
      </c>
      <c r="Y318">
        <v>92500</v>
      </c>
      <c r="Z318" s="7">
        <v>3000000</v>
      </c>
      <c r="AA318">
        <v>2</v>
      </c>
      <c r="AC318" t="s">
        <v>667</v>
      </c>
      <c r="AD318" t="s">
        <v>571</v>
      </c>
      <c r="AE318" s="12">
        <v>44294.527777777781</v>
      </c>
      <c r="AF318">
        <v>2539.4369999999999</v>
      </c>
      <c r="AG318" s="12">
        <v>44295.392361111109</v>
      </c>
      <c r="AH318">
        <v>2524.1680000000001</v>
      </c>
      <c r="AI318" s="13">
        <v>-6.0000000000000001E-3</v>
      </c>
      <c r="AJ318">
        <v>-10680.15</v>
      </c>
      <c r="AK318" s="13">
        <v>-6.0000000000000001E-3</v>
      </c>
      <c r="AL318">
        <v>699.46619999999996</v>
      </c>
      <c r="AM318">
        <v>1776250.5</v>
      </c>
      <c r="AN318">
        <v>-1091282.22</v>
      </c>
      <c r="AO318">
        <v>70</v>
      </c>
      <c r="AP318">
        <v>-152.57</v>
      </c>
      <c r="AQ318" s="13">
        <v>-1.7000000000000001E-2</v>
      </c>
      <c r="AR318" s="13">
        <v>3.2599999999999997E-2</v>
      </c>
      <c r="AS318" t="s">
        <v>572</v>
      </c>
      <c r="AU318" s="2">
        <v>44294</v>
      </c>
      <c r="AV318" t="s">
        <v>161</v>
      </c>
      <c r="AW318" s="7">
        <v>556.79999999999995</v>
      </c>
      <c r="AX318" s="4">
        <v>552.76666666999995</v>
      </c>
      <c r="AZ318" s="2">
        <f t="shared" si="28"/>
        <v>44294</v>
      </c>
      <c r="BA318" t="s">
        <v>162</v>
      </c>
      <c r="BB318">
        <v>2539.4369999999999</v>
      </c>
      <c r="BC318">
        <v>2524.1680000000001</v>
      </c>
      <c r="BE318" t="str">
        <f t="shared" si="32"/>
        <v>PIIND44294</v>
      </c>
      <c r="BF318">
        <v>1</v>
      </c>
      <c r="BH318" t="str">
        <f t="shared" si="33"/>
        <v>GUJGASLTD44294</v>
      </c>
      <c r="BI318">
        <v>1</v>
      </c>
      <c r="BK318" t="str">
        <f t="shared" si="29"/>
        <v>GUJGASLTD44294</v>
      </c>
      <c r="BL318">
        <v>1</v>
      </c>
      <c r="BM318">
        <f t="shared" si="30"/>
        <v>1</v>
      </c>
      <c r="BQ318" t="str">
        <f t="shared" si="34"/>
        <v>PIIND44294</v>
      </c>
      <c r="BR318">
        <v>1</v>
      </c>
      <c r="BS318">
        <f t="shared" si="31"/>
        <v>1</v>
      </c>
    </row>
    <row r="319" spans="1:71" x14ac:dyDescent="0.45">
      <c r="A319">
        <v>4</v>
      </c>
      <c r="B319" s="2">
        <v>44294</v>
      </c>
      <c r="C319" s="2">
        <v>44295</v>
      </c>
      <c r="D319" s="3" t="s">
        <v>27</v>
      </c>
      <c r="E319" t="s">
        <v>156</v>
      </c>
      <c r="F319" t="s">
        <v>335</v>
      </c>
      <c r="G319">
        <v>2800</v>
      </c>
      <c r="H319">
        <v>8400</v>
      </c>
      <c r="I319">
        <v>3</v>
      </c>
      <c r="J319" s="7">
        <v>264.76666667000001</v>
      </c>
      <c r="K319" s="5">
        <v>2224040.0000280002</v>
      </c>
      <c r="L319" s="4">
        <v>263.10000000000002</v>
      </c>
      <c r="M319" s="4">
        <v>-14000.000027999864</v>
      </c>
      <c r="N319" s="6">
        <v>598.60080000378002</v>
      </c>
      <c r="O319" s="6">
        <v>-14598.600828003644</v>
      </c>
      <c r="P319" s="5">
        <v>2210040</v>
      </c>
      <c r="Q319" s="5" t="s">
        <v>93</v>
      </c>
      <c r="R319">
        <v>1</v>
      </c>
      <c r="S319">
        <v>0</v>
      </c>
      <c r="T319" t="e">
        <v>#N/A</v>
      </c>
      <c r="U319" t="e">
        <v>#N/A</v>
      </c>
      <c r="V319">
        <v>900</v>
      </c>
      <c r="W319">
        <v>300</v>
      </c>
      <c r="X319">
        <v>122500</v>
      </c>
      <c r="Y319">
        <v>92500</v>
      </c>
      <c r="Z319" s="7">
        <v>3000000</v>
      </c>
      <c r="AA319">
        <v>2</v>
      </c>
      <c r="AC319" t="s">
        <v>583</v>
      </c>
      <c r="AD319" t="s">
        <v>571</v>
      </c>
      <c r="AE319" s="12">
        <v>44294.520833333336</v>
      </c>
      <c r="AF319">
        <v>124.9016</v>
      </c>
      <c r="AG319" s="12">
        <v>44295.395833333336</v>
      </c>
      <c r="AH319">
        <v>123.6263</v>
      </c>
      <c r="AI319" s="13">
        <v>-1.0200000000000001E-2</v>
      </c>
      <c r="AJ319">
        <v>-18178.2</v>
      </c>
      <c r="AK319" s="13">
        <v>-1.0200000000000001E-2</v>
      </c>
      <c r="AL319">
        <v>14254.06</v>
      </c>
      <c r="AM319">
        <v>1780354.13</v>
      </c>
      <c r="AN319">
        <v>-1109460.42</v>
      </c>
      <c r="AO319">
        <v>73</v>
      </c>
      <c r="AP319">
        <v>-249.02</v>
      </c>
      <c r="AQ319" s="13">
        <v>-3.2800000000000003E-2</v>
      </c>
      <c r="AR319" s="13">
        <v>6.4000000000000003E-3</v>
      </c>
      <c r="AS319" t="s">
        <v>572</v>
      </c>
      <c r="AU319" s="2">
        <v>44294</v>
      </c>
      <c r="AV319" t="s">
        <v>156</v>
      </c>
      <c r="AW319" s="7">
        <v>264.76666667000001</v>
      </c>
      <c r="AX319" s="4">
        <v>263.10000000000002</v>
      </c>
      <c r="AZ319" s="2">
        <f t="shared" si="28"/>
        <v>44294</v>
      </c>
      <c r="BA319" t="s">
        <v>32</v>
      </c>
      <c r="BB319">
        <v>124.9016</v>
      </c>
      <c r="BC319">
        <v>123.6263</v>
      </c>
      <c r="BE319" t="str">
        <f t="shared" si="32"/>
        <v>ASHOKLEY44294</v>
      </c>
      <c r="BF319">
        <v>1</v>
      </c>
      <c r="BH319" t="str">
        <f t="shared" si="33"/>
        <v>INDUSTOWER44294</v>
      </c>
      <c r="BI319">
        <v>1</v>
      </c>
      <c r="BK319" t="str">
        <f t="shared" si="29"/>
        <v>INDUSTOWER44294</v>
      </c>
      <c r="BL319">
        <v>1</v>
      </c>
      <c r="BM319">
        <f t="shared" si="30"/>
        <v>1</v>
      </c>
      <c r="BQ319" t="str">
        <f t="shared" si="34"/>
        <v>ASHOKLEY44294</v>
      </c>
      <c r="BR319">
        <v>1</v>
      </c>
      <c r="BS319">
        <f t="shared" si="31"/>
        <v>1</v>
      </c>
    </row>
    <row r="320" spans="1:71" x14ac:dyDescent="0.45">
      <c r="A320">
        <v>5</v>
      </c>
      <c r="B320" s="2">
        <v>44294</v>
      </c>
      <c r="C320" s="2">
        <v>44295</v>
      </c>
      <c r="D320" s="3" t="s">
        <v>27</v>
      </c>
      <c r="E320" t="s">
        <v>51</v>
      </c>
      <c r="F320" t="s">
        <v>213</v>
      </c>
      <c r="G320">
        <v>5000</v>
      </c>
      <c r="H320">
        <v>5000</v>
      </c>
      <c r="I320">
        <v>1</v>
      </c>
      <c r="J320" s="7">
        <v>416.3</v>
      </c>
      <c r="K320" s="5">
        <v>2081500</v>
      </c>
      <c r="L320" s="4">
        <v>425.8</v>
      </c>
      <c r="M320" s="4">
        <v>47500</v>
      </c>
      <c r="N320" s="6">
        <v>568.41750000000002</v>
      </c>
      <c r="O320" s="6">
        <v>46931.582499999997</v>
      </c>
      <c r="P320" s="5">
        <v>2129000</v>
      </c>
      <c r="Q320" s="5" t="s">
        <v>93</v>
      </c>
      <c r="R320">
        <v>2</v>
      </c>
      <c r="S320">
        <v>1</v>
      </c>
      <c r="T320" t="e">
        <v>#N/A</v>
      </c>
      <c r="U320" t="e">
        <v>#N/A</v>
      </c>
      <c r="V320">
        <v>900</v>
      </c>
      <c r="W320">
        <v>300</v>
      </c>
      <c r="X320">
        <v>123000</v>
      </c>
      <c r="Y320">
        <v>92500</v>
      </c>
      <c r="Z320" s="7">
        <v>3000000</v>
      </c>
      <c r="AA320">
        <v>2</v>
      </c>
      <c r="AC320" t="s">
        <v>579</v>
      </c>
      <c r="AD320" t="s">
        <v>571</v>
      </c>
      <c r="AE320" s="12">
        <v>44295.517361111109</v>
      </c>
      <c r="AF320">
        <v>1211.4939999999999</v>
      </c>
      <c r="AG320" s="12">
        <v>44298.392361111109</v>
      </c>
      <c r="AH320">
        <v>1132.433</v>
      </c>
      <c r="AI320" s="13">
        <v>-6.5299999999999997E-2</v>
      </c>
      <c r="AJ320">
        <v>-116037.75999999999</v>
      </c>
      <c r="AK320" s="13">
        <v>-6.5299999999999997E-2</v>
      </c>
      <c r="AL320">
        <v>1467.6990000000001</v>
      </c>
      <c r="AM320">
        <v>1778108</v>
      </c>
      <c r="AN320">
        <v>-1225498.17</v>
      </c>
      <c r="AO320">
        <v>73</v>
      </c>
      <c r="AP320">
        <v>-1589.56</v>
      </c>
      <c r="AQ320" s="13">
        <v>-0.1181</v>
      </c>
      <c r="AR320" s="13">
        <v>1.8700000000000001E-2</v>
      </c>
      <c r="AS320" t="s">
        <v>572</v>
      </c>
      <c r="AU320" s="2">
        <v>44294</v>
      </c>
      <c r="AV320" t="s">
        <v>51</v>
      </c>
      <c r="AW320" s="7">
        <v>416.3</v>
      </c>
      <c r="AX320" s="4">
        <v>425.8</v>
      </c>
      <c r="AZ320" s="2">
        <f t="shared" si="28"/>
        <v>44295</v>
      </c>
      <c r="BA320" t="s">
        <v>63</v>
      </c>
      <c r="BB320">
        <v>1211.4939999999999</v>
      </c>
      <c r="BC320">
        <v>1132.433</v>
      </c>
      <c r="BE320" t="str">
        <f t="shared" si="32"/>
        <v>ADANIENT44295</v>
      </c>
      <c r="BF320">
        <v>1</v>
      </c>
      <c r="BH320" t="str">
        <f t="shared" si="33"/>
        <v>JINDALSTEL44294</v>
      </c>
      <c r="BI320">
        <v>1</v>
      </c>
      <c r="BK320" t="str">
        <f t="shared" si="29"/>
        <v>JINDALSTEL44294</v>
      </c>
      <c r="BL320">
        <v>1</v>
      </c>
      <c r="BM320">
        <f t="shared" si="30"/>
        <v>1</v>
      </c>
      <c r="BQ320" t="str">
        <f t="shared" si="34"/>
        <v>ADANIENT44295</v>
      </c>
      <c r="BR320">
        <v>1</v>
      </c>
      <c r="BS320">
        <f t="shared" si="31"/>
        <v>1</v>
      </c>
    </row>
    <row r="321" spans="1:71" x14ac:dyDescent="0.45">
      <c r="A321">
        <v>6</v>
      </c>
      <c r="B321" s="2">
        <v>44294</v>
      </c>
      <c r="C321" s="2">
        <v>44295</v>
      </c>
      <c r="D321" s="3" t="s">
        <v>27</v>
      </c>
      <c r="E321" t="s">
        <v>79</v>
      </c>
      <c r="F321" t="s">
        <v>265</v>
      </c>
      <c r="G321">
        <v>2700</v>
      </c>
      <c r="H321">
        <v>2700</v>
      </c>
      <c r="I321">
        <v>1</v>
      </c>
      <c r="J321" s="7">
        <v>604.65</v>
      </c>
      <c r="K321" s="5">
        <v>1632555</v>
      </c>
      <c r="L321" s="4">
        <v>627.5</v>
      </c>
      <c r="M321" s="4">
        <v>61695.000000000058</v>
      </c>
      <c r="N321" s="6">
        <v>449.118675</v>
      </c>
      <c r="O321" s="6">
        <v>61245.88132500006</v>
      </c>
      <c r="P321" s="5">
        <v>1694250</v>
      </c>
      <c r="Q321" s="5" t="s">
        <v>93</v>
      </c>
      <c r="R321">
        <v>1</v>
      </c>
      <c r="S321">
        <v>0</v>
      </c>
      <c r="T321" t="e">
        <v>#N/A</v>
      </c>
      <c r="U321" t="e">
        <v>#N/A</v>
      </c>
      <c r="V321">
        <v>900</v>
      </c>
      <c r="W321">
        <v>300</v>
      </c>
      <c r="X321">
        <v>122500</v>
      </c>
      <c r="Y321">
        <v>92500</v>
      </c>
      <c r="Z321" s="7">
        <v>3000000</v>
      </c>
      <c r="AA321">
        <v>2</v>
      </c>
      <c r="AC321" t="s">
        <v>687</v>
      </c>
      <c r="AD321" t="s">
        <v>571</v>
      </c>
      <c r="AE321" s="12">
        <v>44295.517361111109</v>
      </c>
      <c r="AF321">
        <v>948.09709999999995</v>
      </c>
      <c r="AG321" s="12">
        <v>44298.392361111109</v>
      </c>
      <c r="AH321">
        <v>918.64419999999996</v>
      </c>
      <c r="AI321" s="13">
        <v>-3.1099999999999999E-2</v>
      </c>
      <c r="AJ321">
        <v>-55237.41</v>
      </c>
      <c r="AK321" s="13">
        <v>-3.1099999999999999E-2</v>
      </c>
      <c r="AL321">
        <v>1875.4490000000001</v>
      </c>
      <c r="AM321">
        <v>1778107.88</v>
      </c>
      <c r="AN321">
        <v>-1280735.5900000001</v>
      </c>
      <c r="AO321">
        <v>73</v>
      </c>
      <c r="AP321">
        <v>-756.68</v>
      </c>
      <c r="AQ321" s="13">
        <v>-3.7999999999999999E-2</v>
      </c>
      <c r="AR321" s="13">
        <v>1.15E-2</v>
      </c>
      <c r="AS321" t="s">
        <v>572</v>
      </c>
      <c r="AU321" s="2">
        <v>44294</v>
      </c>
      <c r="AV321" t="s">
        <v>79</v>
      </c>
      <c r="AW321" s="7">
        <v>604.65</v>
      </c>
      <c r="AX321" s="4">
        <v>627.5</v>
      </c>
      <c r="AZ321" s="2">
        <f t="shared" si="28"/>
        <v>44295</v>
      </c>
      <c r="BA321" t="s">
        <v>85</v>
      </c>
      <c r="BB321">
        <v>948.09709999999995</v>
      </c>
      <c r="BC321">
        <v>918.64419999999996</v>
      </c>
      <c r="BE321" t="str">
        <f t="shared" si="32"/>
        <v>AUROPHARMA44295</v>
      </c>
      <c r="BF321">
        <v>1</v>
      </c>
      <c r="BH321" t="str">
        <f t="shared" si="33"/>
        <v>JSWSTEEL44294</v>
      </c>
      <c r="BI321">
        <v>1</v>
      </c>
      <c r="BK321" t="str">
        <f t="shared" si="29"/>
        <v>JSWSTEEL44294</v>
      </c>
      <c r="BL321">
        <v>1</v>
      </c>
      <c r="BM321">
        <f t="shared" si="30"/>
        <v>1</v>
      </c>
      <c r="BQ321" t="str">
        <f t="shared" si="34"/>
        <v>AUROPHARMA44295</v>
      </c>
      <c r="BR321">
        <v>1</v>
      </c>
      <c r="BS321">
        <f t="shared" si="31"/>
        <v>1</v>
      </c>
    </row>
    <row r="322" spans="1:71" x14ac:dyDescent="0.45">
      <c r="A322">
        <v>7</v>
      </c>
      <c r="B322" s="2">
        <v>44294</v>
      </c>
      <c r="C322" s="2">
        <v>44295</v>
      </c>
      <c r="D322" s="3" t="s">
        <v>27</v>
      </c>
      <c r="E322" t="s">
        <v>170</v>
      </c>
      <c r="F322" t="s">
        <v>348</v>
      </c>
      <c r="G322">
        <v>325</v>
      </c>
      <c r="H322">
        <v>975</v>
      </c>
      <c r="I322">
        <v>3</v>
      </c>
      <c r="J322" s="7">
        <v>1808.2</v>
      </c>
      <c r="K322" s="5">
        <v>1762995</v>
      </c>
      <c r="L322" s="4">
        <v>1804.65</v>
      </c>
      <c r="M322" s="4">
        <v>-3461.2499999999554</v>
      </c>
      <c r="N322" s="6">
        <v>475.54138125000003</v>
      </c>
      <c r="O322" s="6">
        <v>-3936.7913812499555</v>
      </c>
      <c r="P322" s="5">
        <v>1759533.75</v>
      </c>
      <c r="Q322" s="5" t="s">
        <v>93</v>
      </c>
      <c r="R322">
        <v>1</v>
      </c>
      <c r="S322">
        <v>0</v>
      </c>
      <c r="T322" t="e">
        <v>#N/A</v>
      </c>
      <c r="U322" t="e">
        <v>#N/A</v>
      </c>
      <c r="V322">
        <v>900</v>
      </c>
      <c r="W322">
        <v>300</v>
      </c>
      <c r="X322">
        <v>122500</v>
      </c>
      <c r="Y322">
        <v>92500</v>
      </c>
      <c r="Z322" s="7">
        <v>3000000</v>
      </c>
      <c r="AA322">
        <v>2</v>
      </c>
      <c r="AC322" t="s">
        <v>688</v>
      </c>
      <c r="AD322" t="s">
        <v>571</v>
      </c>
      <c r="AE322" s="12">
        <v>44295.517361111109</v>
      </c>
      <c r="AF322">
        <v>504.99279999999999</v>
      </c>
      <c r="AG322" s="12">
        <v>44298.392361111109</v>
      </c>
      <c r="AH322">
        <v>518.10749999999996</v>
      </c>
      <c r="AI322" s="13">
        <v>2.5999999999999999E-2</v>
      </c>
      <c r="AJ322">
        <v>46177.59</v>
      </c>
      <c r="AK322" s="13">
        <v>2.5999999999999999E-2</v>
      </c>
      <c r="AL322">
        <v>3521.056</v>
      </c>
      <c r="AM322">
        <v>1778107.88</v>
      </c>
      <c r="AN322">
        <v>-1234558</v>
      </c>
      <c r="AO322">
        <v>73</v>
      </c>
      <c r="AP322">
        <v>632.57000000000005</v>
      </c>
      <c r="AQ322" s="13">
        <v>-1.7299999999999999E-2</v>
      </c>
      <c r="AR322" s="13">
        <v>5.1499999999999997E-2</v>
      </c>
      <c r="AS322" t="s">
        <v>572</v>
      </c>
      <c r="AU322" s="2">
        <v>44294</v>
      </c>
      <c r="AV322" t="s">
        <v>170</v>
      </c>
      <c r="AW322" s="7">
        <v>1808.2</v>
      </c>
      <c r="AX322" s="4">
        <v>1804.65</v>
      </c>
      <c r="AZ322" s="2">
        <f t="shared" si="28"/>
        <v>44295</v>
      </c>
      <c r="BA322" t="s">
        <v>57</v>
      </c>
      <c r="BB322">
        <v>504.99279999999999</v>
      </c>
      <c r="BC322">
        <v>518.10749999999996</v>
      </c>
      <c r="BE322" t="str">
        <f t="shared" si="32"/>
        <v>CADILAHC44295</v>
      </c>
      <c r="BF322">
        <v>1</v>
      </c>
      <c r="BH322" t="str">
        <f t="shared" si="33"/>
        <v>MPHASIS44294</v>
      </c>
      <c r="BI322">
        <v>1</v>
      </c>
      <c r="BK322" t="str">
        <f t="shared" si="29"/>
        <v>MPHASIS44294</v>
      </c>
      <c r="BL322">
        <v>1</v>
      </c>
      <c r="BM322">
        <f t="shared" si="30"/>
        <v>1</v>
      </c>
      <c r="BQ322" t="str">
        <f t="shared" si="34"/>
        <v>CADILAHC44295</v>
      </c>
      <c r="BR322">
        <v>1</v>
      </c>
      <c r="BS322">
        <f t="shared" si="31"/>
        <v>1</v>
      </c>
    </row>
    <row r="323" spans="1:71" x14ac:dyDescent="0.45">
      <c r="A323">
        <v>8</v>
      </c>
      <c r="B323" s="2">
        <v>44294</v>
      </c>
      <c r="C323" s="2">
        <v>44295</v>
      </c>
      <c r="D323" s="3" t="s">
        <v>27</v>
      </c>
      <c r="E323" t="s">
        <v>147</v>
      </c>
      <c r="F323" t="s">
        <v>297</v>
      </c>
      <c r="G323">
        <v>250</v>
      </c>
      <c r="H323">
        <v>500</v>
      </c>
      <c r="I323">
        <v>2</v>
      </c>
      <c r="J323" s="7">
        <v>4908</v>
      </c>
      <c r="K323" s="5">
        <v>2454000</v>
      </c>
      <c r="L323" s="4">
        <v>4827.05</v>
      </c>
      <c r="M323" s="4">
        <v>-40474.999999999913</v>
      </c>
      <c r="N323" s="6">
        <v>657.11587499999996</v>
      </c>
      <c r="O323" s="6">
        <v>-41132.115874999916</v>
      </c>
      <c r="P323" s="5">
        <v>2413525</v>
      </c>
      <c r="Q323" s="5" t="s">
        <v>93</v>
      </c>
      <c r="R323">
        <v>2</v>
      </c>
      <c r="S323">
        <v>2</v>
      </c>
      <c r="T323" t="e">
        <v>#N/A</v>
      </c>
      <c r="U323" t="e">
        <v>#N/A</v>
      </c>
      <c r="V323">
        <v>900</v>
      </c>
      <c r="W323">
        <v>300</v>
      </c>
      <c r="X323">
        <v>123500</v>
      </c>
      <c r="Y323">
        <v>92500</v>
      </c>
      <c r="Z323" s="7">
        <v>3000000</v>
      </c>
      <c r="AA323">
        <v>2</v>
      </c>
      <c r="AC323" t="s">
        <v>641</v>
      </c>
      <c r="AD323" t="s">
        <v>571</v>
      </c>
      <c r="AE323" s="12">
        <v>44295.517361111109</v>
      </c>
      <c r="AF323">
        <v>874.48699999999997</v>
      </c>
      <c r="AG323" s="12">
        <v>44298.392361111109</v>
      </c>
      <c r="AH323">
        <v>892.81370000000004</v>
      </c>
      <c r="AI323" s="13">
        <v>2.1000000000000001E-2</v>
      </c>
      <c r="AJ323">
        <v>37263.96</v>
      </c>
      <c r="AK323" s="13">
        <v>2.1000000000000001E-2</v>
      </c>
      <c r="AL323">
        <v>2033.3150000000001</v>
      </c>
      <c r="AM323">
        <v>1778107.88</v>
      </c>
      <c r="AN323">
        <v>-1197294.04</v>
      </c>
      <c r="AO323">
        <v>73</v>
      </c>
      <c r="AP323">
        <v>510.47</v>
      </c>
      <c r="AQ323" s="13">
        <v>-2.2000000000000001E-3</v>
      </c>
      <c r="AR323" s="13">
        <v>5.5500000000000001E-2</v>
      </c>
      <c r="AS323" t="s">
        <v>572</v>
      </c>
      <c r="AU323" s="2">
        <v>44294</v>
      </c>
      <c r="AV323" t="s">
        <v>147</v>
      </c>
      <c r="AW323" s="7">
        <v>4908</v>
      </c>
      <c r="AX323" s="4">
        <v>4827.05</v>
      </c>
      <c r="AZ323" s="2">
        <f t="shared" si="28"/>
        <v>44295</v>
      </c>
      <c r="BA323" t="s">
        <v>115</v>
      </c>
      <c r="BB323">
        <v>874.48699999999997</v>
      </c>
      <c r="BC323">
        <v>892.81370000000004</v>
      </c>
      <c r="BE323" t="str">
        <f t="shared" si="32"/>
        <v>CIPLA44295</v>
      </c>
      <c r="BF323">
        <v>1</v>
      </c>
      <c r="BH323" t="str">
        <f t="shared" si="33"/>
        <v>NAUKRI44294</v>
      </c>
      <c r="BI323">
        <v>1</v>
      </c>
      <c r="BK323" t="str">
        <f t="shared" si="29"/>
        <v>NAUKRI44294</v>
      </c>
      <c r="BL323">
        <v>1</v>
      </c>
      <c r="BM323">
        <f t="shared" si="30"/>
        <v>1</v>
      </c>
      <c r="BQ323" t="str">
        <f t="shared" si="34"/>
        <v>CIPLA44295</v>
      </c>
      <c r="BR323">
        <v>1</v>
      </c>
      <c r="BS323">
        <f t="shared" si="31"/>
        <v>1</v>
      </c>
    </row>
    <row r="324" spans="1:71" x14ac:dyDescent="0.45">
      <c r="A324">
        <v>9</v>
      </c>
      <c r="B324" s="2">
        <v>44294</v>
      </c>
      <c r="C324" s="2">
        <v>44295</v>
      </c>
      <c r="D324" s="3" t="s">
        <v>27</v>
      </c>
      <c r="E324" t="s">
        <v>162</v>
      </c>
      <c r="F324" t="s">
        <v>341</v>
      </c>
      <c r="G324">
        <v>250</v>
      </c>
      <c r="H324">
        <v>750</v>
      </c>
      <c r="I324">
        <v>3</v>
      </c>
      <c r="J324" s="7">
        <v>2528.7666666700002</v>
      </c>
      <c r="K324" s="5">
        <v>1896575.0000025001</v>
      </c>
      <c r="L324" s="4">
        <v>2524.85</v>
      </c>
      <c r="M324" s="4">
        <v>-2937.5000025002009</v>
      </c>
      <c r="N324" s="6">
        <v>511.6786875003375</v>
      </c>
      <c r="O324" s="6">
        <v>-3449.1786900005386</v>
      </c>
      <c r="P324" s="5">
        <v>1893637.5</v>
      </c>
      <c r="Q324" s="5" t="s">
        <v>93</v>
      </c>
      <c r="R324">
        <v>3</v>
      </c>
      <c r="S324">
        <v>2</v>
      </c>
      <c r="T324" t="e">
        <v>#N/A</v>
      </c>
      <c r="U324" t="e">
        <v>#N/A</v>
      </c>
      <c r="V324">
        <v>900</v>
      </c>
      <c r="W324">
        <v>300</v>
      </c>
      <c r="X324">
        <v>124000</v>
      </c>
      <c r="Y324">
        <v>92500</v>
      </c>
      <c r="Z324" s="7">
        <v>3000000</v>
      </c>
      <c r="AA324">
        <v>2</v>
      </c>
      <c r="AC324" t="s">
        <v>691</v>
      </c>
      <c r="AD324" t="s">
        <v>571</v>
      </c>
      <c r="AE324" s="12">
        <v>44295.517361111109</v>
      </c>
      <c r="AF324">
        <v>644.78779999999995</v>
      </c>
      <c r="AG324" s="12">
        <v>44298.392361111109</v>
      </c>
      <c r="AH324">
        <v>633.12739999999997</v>
      </c>
      <c r="AI324" s="13">
        <v>-1.8100000000000002E-2</v>
      </c>
      <c r="AJ324">
        <v>-32155.46</v>
      </c>
      <c r="AK324" s="13">
        <v>-1.8100000000000002E-2</v>
      </c>
      <c r="AL324">
        <v>2757.6640000000002</v>
      </c>
      <c r="AM324">
        <v>1778107.88</v>
      </c>
      <c r="AN324">
        <v>-1229449.5</v>
      </c>
      <c r="AO324">
        <v>73</v>
      </c>
      <c r="AP324">
        <v>-440.49</v>
      </c>
      <c r="AQ324" s="13">
        <v>-3.8899999999999997E-2</v>
      </c>
      <c r="AR324" s="13">
        <v>2.0999999999999999E-3</v>
      </c>
      <c r="AS324" t="s">
        <v>572</v>
      </c>
      <c r="AU324" s="2">
        <v>44294</v>
      </c>
      <c r="AV324" t="s">
        <v>162</v>
      </c>
      <c r="AW324" s="7">
        <v>2528.7666666700002</v>
      </c>
      <c r="AX324" s="4">
        <v>2524.85</v>
      </c>
      <c r="AZ324" s="2">
        <f t="shared" si="28"/>
        <v>44295</v>
      </c>
      <c r="BA324" t="s">
        <v>116</v>
      </c>
      <c r="BB324">
        <v>644.78779999999995</v>
      </c>
      <c r="BC324">
        <v>633.12739999999997</v>
      </c>
      <c r="BE324" t="str">
        <f t="shared" si="32"/>
        <v>SUNPHARMA44295</v>
      </c>
      <c r="BF324">
        <v>1</v>
      </c>
      <c r="BH324" t="str">
        <f t="shared" si="33"/>
        <v>PIIND44294</v>
      </c>
      <c r="BI324">
        <v>1</v>
      </c>
      <c r="BK324" t="str">
        <f t="shared" si="29"/>
        <v>PIIND44294</v>
      </c>
      <c r="BL324">
        <v>1</v>
      </c>
      <c r="BM324">
        <f t="shared" si="30"/>
        <v>1</v>
      </c>
      <c r="BQ324" t="str">
        <f t="shared" si="34"/>
        <v>SUNPHARMA44295</v>
      </c>
      <c r="BR324">
        <v>1</v>
      </c>
      <c r="BS324">
        <f t="shared" si="31"/>
        <v>1</v>
      </c>
    </row>
    <row r="325" spans="1:71" x14ac:dyDescent="0.45">
      <c r="A325">
        <v>10</v>
      </c>
      <c r="B325" s="2">
        <v>44294</v>
      </c>
      <c r="C325" s="2">
        <v>44295</v>
      </c>
      <c r="D325" s="3" t="s">
        <v>27</v>
      </c>
      <c r="E325" t="s">
        <v>80</v>
      </c>
      <c r="F325" t="s">
        <v>221</v>
      </c>
      <c r="G325">
        <v>1700</v>
      </c>
      <c r="H325">
        <v>1700</v>
      </c>
      <c r="I325">
        <v>1</v>
      </c>
      <c r="J325" s="7">
        <v>929.7</v>
      </c>
      <c r="K325" s="5">
        <v>1580490</v>
      </c>
      <c r="L325" s="4">
        <v>925.9</v>
      </c>
      <c r="M325" s="4">
        <v>-6460.0000000001164</v>
      </c>
      <c r="N325" s="6">
        <v>425.86020000000002</v>
      </c>
      <c r="O325" s="6">
        <v>-6885.8602000001165</v>
      </c>
      <c r="P325" s="5">
        <v>1574030</v>
      </c>
      <c r="Q325" s="5" t="s">
        <v>93</v>
      </c>
      <c r="R325">
        <v>2</v>
      </c>
      <c r="S325">
        <v>1</v>
      </c>
      <c r="T325" t="e">
        <v>#N/A</v>
      </c>
      <c r="U325" t="e">
        <v>#N/A</v>
      </c>
      <c r="V325">
        <v>900</v>
      </c>
      <c r="W325">
        <v>300</v>
      </c>
      <c r="X325">
        <v>123000</v>
      </c>
      <c r="Y325">
        <v>92500</v>
      </c>
      <c r="Z325" s="7">
        <v>3000000</v>
      </c>
      <c r="AA325">
        <v>2</v>
      </c>
      <c r="AC325" t="s">
        <v>689</v>
      </c>
      <c r="AD325" t="s">
        <v>571</v>
      </c>
      <c r="AE325" s="12">
        <v>44295.517361111109</v>
      </c>
      <c r="AF325">
        <v>153.64709999999999</v>
      </c>
      <c r="AG325" s="12">
        <v>44298.395833333336</v>
      </c>
      <c r="AH325">
        <v>137.26259999999999</v>
      </c>
      <c r="AI325" s="13">
        <v>-0.1066</v>
      </c>
      <c r="AJ325">
        <v>-189612.47</v>
      </c>
      <c r="AK325" s="13">
        <v>-0.1066</v>
      </c>
      <c r="AL325">
        <v>11572.67</v>
      </c>
      <c r="AM325">
        <v>1778107.88</v>
      </c>
      <c r="AN325">
        <v>-1419061.98</v>
      </c>
      <c r="AO325">
        <v>74</v>
      </c>
      <c r="AP325">
        <v>-2562.33</v>
      </c>
      <c r="AQ325" s="13">
        <v>-0.14899999999999999</v>
      </c>
      <c r="AR325" s="13">
        <v>2.3E-3</v>
      </c>
      <c r="AS325" t="s">
        <v>572</v>
      </c>
      <c r="AU325" s="2">
        <v>44294</v>
      </c>
      <c r="AV325" t="s">
        <v>80</v>
      </c>
      <c r="AW325" s="7">
        <v>929.7</v>
      </c>
      <c r="AX325" s="4">
        <v>925.9</v>
      </c>
      <c r="AZ325" s="2">
        <f t="shared" si="28"/>
        <v>44295</v>
      </c>
      <c r="BA325" t="s">
        <v>124</v>
      </c>
      <c r="BB325">
        <v>153.64709999999999</v>
      </c>
      <c r="BC325">
        <v>137.26259999999999</v>
      </c>
      <c r="BE325" t="str">
        <f t="shared" si="32"/>
        <v>CANBK44295</v>
      </c>
      <c r="BF325">
        <v>1</v>
      </c>
      <c r="BH325" t="str">
        <f t="shared" si="33"/>
        <v>TATASTEEL44294</v>
      </c>
      <c r="BI325">
        <v>1</v>
      </c>
      <c r="BK325" t="str">
        <f t="shared" si="29"/>
        <v>TATASTEEL44294</v>
      </c>
      <c r="BL325">
        <v>1</v>
      </c>
      <c r="BM325">
        <f t="shared" si="30"/>
        <v>1</v>
      </c>
      <c r="BQ325" t="str">
        <f t="shared" si="34"/>
        <v>CANBK44295</v>
      </c>
      <c r="BR325">
        <v>1</v>
      </c>
      <c r="BS325">
        <f t="shared" si="31"/>
        <v>1</v>
      </c>
    </row>
    <row r="326" spans="1:71" x14ac:dyDescent="0.45">
      <c r="A326">
        <v>1</v>
      </c>
      <c r="B326" s="2">
        <v>44295</v>
      </c>
      <c r="C326" s="2">
        <v>44298</v>
      </c>
      <c r="D326" s="3" t="s">
        <v>27</v>
      </c>
      <c r="E326" t="s">
        <v>63</v>
      </c>
      <c r="F326" t="s">
        <v>223</v>
      </c>
      <c r="G326">
        <v>2000</v>
      </c>
      <c r="H326">
        <v>2000</v>
      </c>
      <c r="I326">
        <v>1</v>
      </c>
      <c r="J326" s="7">
        <v>1210.95</v>
      </c>
      <c r="K326" s="5">
        <v>2421900</v>
      </c>
      <c r="L326" s="4">
        <v>1132.1500000000001</v>
      </c>
      <c r="M326" s="4">
        <v>-157599.99999999991</v>
      </c>
      <c r="N326" s="6">
        <v>632.63700000000006</v>
      </c>
      <c r="O326" s="6">
        <v>-158232.6369999999</v>
      </c>
      <c r="P326" s="5">
        <v>2264300</v>
      </c>
      <c r="Q326" s="5" t="s">
        <v>93</v>
      </c>
      <c r="R326">
        <v>1</v>
      </c>
      <c r="S326">
        <v>0</v>
      </c>
      <c r="T326">
        <v>1</v>
      </c>
      <c r="U326">
        <v>0</v>
      </c>
      <c r="V326">
        <v>900</v>
      </c>
      <c r="W326">
        <v>300</v>
      </c>
      <c r="X326">
        <v>122500</v>
      </c>
      <c r="Y326">
        <v>92500</v>
      </c>
      <c r="Z326" s="7">
        <v>3000000</v>
      </c>
      <c r="AA326">
        <v>2</v>
      </c>
      <c r="AC326" t="s">
        <v>690</v>
      </c>
      <c r="AD326" t="s">
        <v>571</v>
      </c>
      <c r="AE326" s="12">
        <v>44295.517361111109</v>
      </c>
      <c r="AF326">
        <v>529.61980000000005</v>
      </c>
      <c r="AG326" s="12">
        <v>44298.395833333336</v>
      </c>
      <c r="AH326">
        <v>516.48299999999995</v>
      </c>
      <c r="AI326" s="13">
        <v>-2.4799999999999999E-2</v>
      </c>
      <c r="AJ326">
        <v>-44104.56</v>
      </c>
      <c r="AK326" s="13">
        <v>-2.4799999999999999E-2</v>
      </c>
      <c r="AL326">
        <v>3357.3290000000002</v>
      </c>
      <c r="AM326">
        <v>1778107.88</v>
      </c>
      <c r="AN326">
        <v>-1463166.54</v>
      </c>
      <c r="AO326">
        <v>74</v>
      </c>
      <c r="AP326">
        <v>-596.01</v>
      </c>
      <c r="AQ326" s="13">
        <v>-7.0000000000000007E-2</v>
      </c>
      <c r="AR326" s="13">
        <v>1.7100000000000001E-2</v>
      </c>
      <c r="AS326" t="s">
        <v>572</v>
      </c>
      <c r="AU326" s="2">
        <v>44295</v>
      </c>
      <c r="AV326" t="s">
        <v>63</v>
      </c>
      <c r="AW326" s="7">
        <v>1210.95</v>
      </c>
      <c r="AX326" s="4">
        <v>1132.1500000000001</v>
      </c>
      <c r="AZ326" s="2">
        <f t="shared" si="28"/>
        <v>44295</v>
      </c>
      <c r="BA326" t="s">
        <v>96</v>
      </c>
      <c r="BB326">
        <v>529.61980000000005</v>
      </c>
      <c r="BC326">
        <v>516.48299999999995</v>
      </c>
      <c r="BE326" t="str">
        <f t="shared" si="32"/>
        <v>GLENMARK44295</v>
      </c>
      <c r="BF326">
        <v>1</v>
      </c>
      <c r="BH326" t="str">
        <f t="shared" si="33"/>
        <v>ADANIENT44295</v>
      </c>
      <c r="BI326">
        <v>1</v>
      </c>
      <c r="BK326" t="str">
        <f t="shared" si="29"/>
        <v>ADANIENT44295</v>
      </c>
      <c r="BL326">
        <v>1</v>
      </c>
      <c r="BM326">
        <f t="shared" si="30"/>
        <v>1</v>
      </c>
      <c r="BQ326" t="str">
        <f t="shared" si="34"/>
        <v>GLENMARK44295</v>
      </c>
      <c r="BR326">
        <v>1</v>
      </c>
      <c r="BS326">
        <f t="shared" si="31"/>
        <v>1</v>
      </c>
    </row>
    <row r="327" spans="1:71" x14ac:dyDescent="0.45">
      <c r="A327">
        <v>2</v>
      </c>
      <c r="B327" s="2">
        <v>44295</v>
      </c>
      <c r="C327" s="2">
        <v>44298</v>
      </c>
      <c r="D327" s="3" t="s">
        <v>27</v>
      </c>
      <c r="E327" t="s">
        <v>85</v>
      </c>
      <c r="F327" t="s">
        <v>219</v>
      </c>
      <c r="G327">
        <v>650</v>
      </c>
      <c r="H327">
        <v>1950</v>
      </c>
      <c r="I327">
        <v>3</v>
      </c>
      <c r="J327" s="7">
        <v>947.7</v>
      </c>
      <c r="K327" s="5">
        <v>1848015</v>
      </c>
      <c r="L327" s="4">
        <v>918.95</v>
      </c>
      <c r="M327" s="4">
        <v>-56062.5</v>
      </c>
      <c r="N327" s="6">
        <v>491.39561250000003</v>
      </c>
      <c r="O327" s="6">
        <v>-56553.895612499997</v>
      </c>
      <c r="P327" s="5">
        <v>1791952.5</v>
      </c>
      <c r="Q327" s="5" t="s">
        <v>93</v>
      </c>
      <c r="R327">
        <v>1</v>
      </c>
      <c r="S327">
        <v>0</v>
      </c>
      <c r="T327">
        <v>1</v>
      </c>
      <c r="U327">
        <v>0</v>
      </c>
      <c r="V327">
        <v>900</v>
      </c>
      <c r="W327">
        <v>300</v>
      </c>
      <c r="X327">
        <v>122500</v>
      </c>
      <c r="Y327">
        <v>92500</v>
      </c>
      <c r="Z327" s="7">
        <v>3000000</v>
      </c>
      <c r="AA327">
        <v>2</v>
      </c>
      <c r="AC327" t="s">
        <v>675</v>
      </c>
      <c r="AD327" t="s">
        <v>571</v>
      </c>
      <c r="AE327" s="12">
        <v>44295.517361111109</v>
      </c>
      <c r="AF327">
        <v>3042.3420000000001</v>
      </c>
      <c r="AG327" s="12">
        <v>44298.395833333336</v>
      </c>
      <c r="AH327">
        <v>2813.3339999999998</v>
      </c>
      <c r="AI327" s="13">
        <v>-7.5300000000000006E-2</v>
      </c>
      <c r="AJ327">
        <v>-133844.57</v>
      </c>
      <c r="AK327" s="13">
        <v>-7.5300000000000006E-2</v>
      </c>
      <c r="AL327">
        <v>584.45370000000003</v>
      </c>
      <c r="AM327">
        <v>1778107.88</v>
      </c>
      <c r="AN327">
        <v>-1597011.11</v>
      </c>
      <c r="AO327">
        <v>74</v>
      </c>
      <c r="AP327">
        <v>-1808.71</v>
      </c>
      <c r="AQ327" s="13">
        <v>-8.0699999999999994E-2</v>
      </c>
      <c r="AR327" s="13">
        <v>1.0699999999999999E-2</v>
      </c>
      <c r="AS327" t="s">
        <v>572</v>
      </c>
      <c r="AU327" s="2">
        <v>44295</v>
      </c>
      <c r="AV327" t="s">
        <v>85</v>
      </c>
      <c r="AW327" s="7">
        <v>947.7</v>
      </c>
      <c r="AX327" s="4">
        <v>918.95</v>
      </c>
      <c r="AZ327" s="2">
        <f t="shared" si="28"/>
        <v>44295</v>
      </c>
      <c r="BA327" t="s">
        <v>168</v>
      </c>
      <c r="BB327">
        <v>3042.3420000000001</v>
      </c>
      <c r="BC327">
        <v>2813.3339999999998</v>
      </c>
      <c r="BE327" t="str">
        <f t="shared" si="32"/>
        <v>LTTS44295</v>
      </c>
      <c r="BF327">
        <v>1</v>
      </c>
      <c r="BH327" t="str">
        <f t="shared" si="33"/>
        <v>AUROPHARMA44295</v>
      </c>
      <c r="BI327">
        <v>1</v>
      </c>
      <c r="BK327" t="str">
        <f t="shared" si="29"/>
        <v>AUROPHARMA44295</v>
      </c>
      <c r="BL327">
        <v>1</v>
      </c>
      <c r="BM327">
        <f t="shared" si="30"/>
        <v>1</v>
      </c>
      <c r="BQ327" t="str">
        <f t="shared" si="34"/>
        <v>LTTS44295</v>
      </c>
      <c r="BR327">
        <v>1</v>
      </c>
      <c r="BS327">
        <f t="shared" si="31"/>
        <v>1</v>
      </c>
    </row>
    <row r="328" spans="1:71" x14ac:dyDescent="0.45">
      <c r="A328">
        <v>3</v>
      </c>
      <c r="B328" s="2">
        <v>44295</v>
      </c>
      <c r="C328" s="2">
        <v>44298</v>
      </c>
      <c r="D328" s="3" t="s">
        <v>27</v>
      </c>
      <c r="E328" t="s">
        <v>57</v>
      </c>
      <c r="F328" t="s">
        <v>272</v>
      </c>
      <c r="G328">
        <v>2200</v>
      </c>
      <c r="H328">
        <v>4400</v>
      </c>
      <c r="I328">
        <v>2</v>
      </c>
      <c r="J328" s="7">
        <v>504.85</v>
      </c>
      <c r="K328" s="5">
        <v>2221340</v>
      </c>
      <c r="L328" s="4">
        <v>518.25</v>
      </c>
      <c r="M328" s="4">
        <v>58959.999999999898</v>
      </c>
      <c r="N328" s="6">
        <v>607.72140000000002</v>
      </c>
      <c r="O328" s="6">
        <v>58352.278599999896</v>
      </c>
      <c r="P328" s="5">
        <v>2280300</v>
      </c>
      <c r="Q328" s="5" t="s">
        <v>93</v>
      </c>
      <c r="R328">
        <v>1</v>
      </c>
      <c r="S328">
        <v>0</v>
      </c>
      <c r="T328">
        <v>1</v>
      </c>
      <c r="U328">
        <v>0</v>
      </c>
      <c r="V328">
        <v>900</v>
      </c>
      <c r="W328">
        <v>300</v>
      </c>
      <c r="X328">
        <v>122500</v>
      </c>
      <c r="Y328">
        <v>92500</v>
      </c>
      <c r="Z328" s="7">
        <v>3000000</v>
      </c>
      <c r="AA328">
        <v>2</v>
      </c>
      <c r="AC328" t="s">
        <v>667</v>
      </c>
      <c r="AD328" t="s">
        <v>571</v>
      </c>
      <c r="AE328" s="12">
        <v>44295.517361111109</v>
      </c>
      <c r="AF328">
        <v>2624.0749999999998</v>
      </c>
      <c r="AG328" s="12">
        <v>44298.395833333336</v>
      </c>
      <c r="AH328">
        <v>2397.4499999999998</v>
      </c>
      <c r="AI328" s="13">
        <v>-8.6400000000000005E-2</v>
      </c>
      <c r="AJ328">
        <v>-153564.10999999999</v>
      </c>
      <c r="AK328" s="13">
        <v>-8.6400000000000005E-2</v>
      </c>
      <c r="AL328">
        <v>677.61329999999998</v>
      </c>
      <c r="AM328">
        <v>1778107.88</v>
      </c>
      <c r="AN328">
        <v>-1750575.22</v>
      </c>
      <c r="AO328">
        <v>74</v>
      </c>
      <c r="AP328">
        <v>-2075.19</v>
      </c>
      <c r="AQ328" s="13">
        <v>-8.7300000000000003E-2</v>
      </c>
      <c r="AR328" s="13">
        <v>1.1000000000000001E-3</v>
      </c>
      <c r="AS328" t="s">
        <v>572</v>
      </c>
      <c r="AU328" s="2">
        <v>44295</v>
      </c>
      <c r="AV328" t="s">
        <v>57</v>
      </c>
      <c r="AW328" s="7">
        <v>504.85</v>
      </c>
      <c r="AX328" s="4">
        <v>518.25</v>
      </c>
      <c r="AZ328" s="2">
        <f t="shared" si="28"/>
        <v>44295</v>
      </c>
      <c r="BA328" t="s">
        <v>162</v>
      </c>
      <c r="BB328">
        <v>2624.0749999999998</v>
      </c>
      <c r="BC328">
        <v>2397.4499999999998</v>
      </c>
      <c r="BE328" t="str">
        <f t="shared" si="32"/>
        <v>PIIND44295</v>
      </c>
      <c r="BF328">
        <v>1</v>
      </c>
      <c r="BH328" t="str">
        <f t="shared" si="33"/>
        <v>CADILAHC44295</v>
      </c>
      <c r="BI328">
        <v>1</v>
      </c>
      <c r="BK328" t="str">
        <f t="shared" si="29"/>
        <v>CADILAHC44295</v>
      </c>
      <c r="BL328">
        <v>1</v>
      </c>
      <c r="BM328">
        <f t="shared" si="30"/>
        <v>1</v>
      </c>
      <c r="BQ328" t="str">
        <f t="shared" si="34"/>
        <v>PIIND44295</v>
      </c>
      <c r="BR328">
        <v>1</v>
      </c>
      <c r="BS328">
        <f t="shared" si="31"/>
        <v>1</v>
      </c>
    </row>
    <row r="329" spans="1:71" x14ac:dyDescent="0.45">
      <c r="A329">
        <v>4</v>
      </c>
      <c r="B329" s="2">
        <v>44295</v>
      </c>
      <c r="C329" s="2">
        <v>44298</v>
      </c>
      <c r="D329" s="3" t="s">
        <v>27</v>
      </c>
      <c r="E329" t="s">
        <v>124</v>
      </c>
      <c r="F329" t="s">
        <v>288</v>
      </c>
      <c r="G329">
        <v>5400</v>
      </c>
      <c r="H329">
        <v>10800</v>
      </c>
      <c r="I329">
        <v>2</v>
      </c>
      <c r="J329" s="7">
        <v>153.6</v>
      </c>
      <c r="K329" s="5">
        <v>1658880</v>
      </c>
      <c r="L329" s="4">
        <v>138.69999999999999</v>
      </c>
      <c r="M329" s="4">
        <v>-160920.00000000006</v>
      </c>
      <c r="N329" s="6">
        <v>426.17340000000002</v>
      </c>
      <c r="O329" s="6">
        <v>-161346.17340000006</v>
      </c>
      <c r="P329" s="5">
        <v>1497959.9999999998</v>
      </c>
      <c r="Q329" s="5" t="s">
        <v>93</v>
      </c>
      <c r="R329">
        <v>1</v>
      </c>
      <c r="S329">
        <v>0</v>
      </c>
      <c r="T329">
        <v>1</v>
      </c>
      <c r="U329">
        <v>0</v>
      </c>
      <c r="V329">
        <v>900</v>
      </c>
      <c r="W329">
        <v>300</v>
      </c>
      <c r="X329">
        <v>122500</v>
      </c>
      <c r="Y329">
        <v>92500</v>
      </c>
      <c r="Z329" s="7">
        <v>3000000</v>
      </c>
      <c r="AA329">
        <v>2</v>
      </c>
      <c r="AC329" t="s">
        <v>641</v>
      </c>
      <c r="AD329" t="s">
        <v>571</v>
      </c>
      <c r="AE329" s="12">
        <v>44298.4375</v>
      </c>
      <c r="AF329">
        <v>929.0643</v>
      </c>
      <c r="AG329" s="12">
        <v>44299.395833333336</v>
      </c>
      <c r="AH329">
        <v>908.74040000000002</v>
      </c>
      <c r="AI329" s="13">
        <v>-2.1899999999999999E-2</v>
      </c>
      <c r="AJ329">
        <v>-36092.33</v>
      </c>
      <c r="AK329" s="13">
        <v>-2.1899999999999999E-2</v>
      </c>
      <c r="AL329">
        <v>1775.857</v>
      </c>
      <c r="AM329">
        <v>1649885</v>
      </c>
      <c r="AN329">
        <v>-1786667.55</v>
      </c>
      <c r="AO329">
        <v>97</v>
      </c>
      <c r="AP329">
        <v>-372.09</v>
      </c>
      <c r="AQ329" s="13">
        <v>-5.28E-2</v>
      </c>
      <c r="AR329" s="13">
        <v>1.3899999999999999E-2</v>
      </c>
      <c r="AS329" t="s">
        <v>572</v>
      </c>
      <c r="AU329" s="2">
        <v>44295</v>
      </c>
      <c r="AV329" t="s">
        <v>124</v>
      </c>
      <c r="AW329" s="7">
        <v>153.6</v>
      </c>
      <c r="AX329" s="4">
        <v>138.69999999999999</v>
      </c>
      <c r="AZ329" s="2">
        <f t="shared" ref="AZ329:AZ392" si="35">DATE(YEAR(AE329),MONTH(AE329),DAY(AE329))</f>
        <v>44298</v>
      </c>
      <c r="BA329" t="s">
        <v>115</v>
      </c>
      <c r="BB329">
        <v>929.0643</v>
      </c>
      <c r="BC329">
        <v>908.74040000000002</v>
      </c>
      <c r="BE329" t="str">
        <f t="shared" si="32"/>
        <v>CIPLA44298</v>
      </c>
      <c r="BF329">
        <v>1</v>
      </c>
      <c r="BH329" t="str">
        <f t="shared" si="33"/>
        <v>CANBK44295</v>
      </c>
      <c r="BI329">
        <v>1</v>
      </c>
      <c r="BK329" t="str">
        <f t="shared" ref="BK329:BK392" si="36">CONCATENATE(AV329,AU329)</f>
        <v>CANBK44295</v>
      </c>
      <c r="BL329">
        <v>1</v>
      </c>
      <c r="BM329">
        <f t="shared" ref="BM329:BM392" si="37">IFERROR(VLOOKUP(BK329,$BE$9:$BF$1058,2,0),"ERROR")</f>
        <v>1</v>
      </c>
      <c r="BQ329" t="str">
        <f t="shared" si="34"/>
        <v>CIPLA44298</v>
      </c>
      <c r="BR329">
        <v>1</v>
      </c>
      <c r="BS329">
        <f t="shared" ref="BS329:BS392" si="38">IFERROR(VLOOKUP(BQ329,$BH$9:$BI$1058,2,0),"ERROR")</f>
        <v>1</v>
      </c>
    </row>
    <row r="330" spans="1:71" x14ac:dyDescent="0.45">
      <c r="A330">
        <v>5</v>
      </c>
      <c r="B330" s="2">
        <v>44295</v>
      </c>
      <c r="C330" s="2">
        <v>44298</v>
      </c>
      <c r="D330" s="3" t="s">
        <v>27</v>
      </c>
      <c r="E330" t="s">
        <v>115</v>
      </c>
      <c r="F330" t="s">
        <v>271</v>
      </c>
      <c r="G330">
        <v>1300</v>
      </c>
      <c r="H330">
        <v>2600</v>
      </c>
      <c r="I330">
        <v>2</v>
      </c>
      <c r="J330" s="7">
        <v>873.75</v>
      </c>
      <c r="K330" s="5">
        <v>2271750</v>
      </c>
      <c r="L330" s="4">
        <v>893.05</v>
      </c>
      <c r="M330" s="4">
        <v>50179.999999999884</v>
      </c>
      <c r="N330" s="6">
        <v>620.14679999999998</v>
      </c>
      <c r="O330" s="6">
        <v>49559.853199999881</v>
      </c>
      <c r="P330" s="5">
        <v>2321930</v>
      </c>
      <c r="Q330" s="5" t="s">
        <v>93</v>
      </c>
      <c r="R330">
        <v>1</v>
      </c>
      <c r="S330">
        <v>0</v>
      </c>
      <c r="T330">
        <v>1</v>
      </c>
      <c r="U330">
        <v>0</v>
      </c>
      <c r="V330">
        <v>900</v>
      </c>
      <c r="W330">
        <v>300</v>
      </c>
      <c r="X330">
        <v>122500</v>
      </c>
      <c r="Y330">
        <v>92500</v>
      </c>
      <c r="Z330" s="7">
        <v>3000000</v>
      </c>
      <c r="AA330">
        <v>2</v>
      </c>
      <c r="AC330" t="s">
        <v>667</v>
      </c>
      <c r="AD330" t="s">
        <v>571</v>
      </c>
      <c r="AE330" s="12">
        <v>44299.517361111109</v>
      </c>
      <c r="AF330">
        <v>2462.81</v>
      </c>
      <c r="AG330" s="12">
        <v>44301.392361111109</v>
      </c>
      <c r="AH330">
        <v>2480.951</v>
      </c>
      <c r="AI330" s="13">
        <v>7.4000000000000003E-3</v>
      </c>
      <c r="AJ330">
        <v>12099.84</v>
      </c>
      <c r="AK330" s="13">
        <v>7.4000000000000003E-3</v>
      </c>
      <c r="AL330">
        <v>666.98860000000002</v>
      </c>
      <c r="AM330">
        <v>1642666.5</v>
      </c>
      <c r="AN330">
        <v>-1774567.71</v>
      </c>
      <c r="AO330">
        <v>73</v>
      </c>
      <c r="AP330">
        <v>165.75</v>
      </c>
      <c r="AQ330" s="13">
        <v>-3.5700000000000003E-2</v>
      </c>
      <c r="AR330" s="13">
        <v>1.8800000000000001E-2</v>
      </c>
      <c r="AS330" t="s">
        <v>572</v>
      </c>
      <c r="AU330" s="2">
        <v>44295</v>
      </c>
      <c r="AV330" t="s">
        <v>115</v>
      </c>
      <c r="AW330" s="7">
        <v>873.75</v>
      </c>
      <c r="AX330" s="4">
        <v>893.05</v>
      </c>
      <c r="AZ330" s="2">
        <f t="shared" si="35"/>
        <v>44299</v>
      </c>
      <c r="BA330" t="s">
        <v>162</v>
      </c>
      <c r="BB330">
        <v>2462.81</v>
      </c>
      <c r="BC330">
        <v>2480.951</v>
      </c>
      <c r="BE330" t="str">
        <f t="shared" ref="BE330:BE393" si="39">CONCATENATE(BA330,AZ330)</f>
        <v>PIIND44299</v>
      </c>
      <c r="BF330">
        <v>1</v>
      </c>
      <c r="BH330" t="str">
        <f t="shared" ref="BH330:BH393" si="40">CONCATENATE(AV330,AU330)</f>
        <v>CIPLA44295</v>
      </c>
      <c r="BI330">
        <v>1</v>
      </c>
      <c r="BK330" t="str">
        <f t="shared" si="36"/>
        <v>CIPLA44295</v>
      </c>
      <c r="BL330">
        <v>1</v>
      </c>
      <c r="BM330">
        <f t="shared" si="37"/>
        <v>1</v>
      </c>
      <c r="BQ330" t="str">
        <f t="shared" ref="BQ330:BQ393" si="41">CONCATENATE(BA330,AZ330)</f>
        <v>PIIND44299</v>
      </c>
      <c r="BR330">
        <v>1</v>
      </c>
      <c r="BS330">
        <f t="shared" si="38"/>
        <v>1</v>
      </c>
    </row>
    <row r="331" spans="1:71" x14ac:dyDescent="0.45">
      <c r="A331">
        <v>6</v>
      </c>
      <c r="B331" s="2">
        <v>44295</v>
      </c>
      <c r="C331" s="2">
        <v>44298</v>
      </c>
      <c r="D331" s="3" t="s">
        <v>27</v>
      </c>
      <c r="E331" t="s">
        <v>96</v>
      </c>
      <c r="F331" t="s">
        <v>258</v>
      </c>
      <c r="G331">
        <v>1150</v>
      </c>
      <c r="H331">
        <v>3450</v>
      </c>
      <c r="I331">
        <v>3</v>
      </c>
      <c r="J331" s="7">
        <v>529.4</v>
      </c>
      <c r="K331" s="5">
        <v>1826430</v>
      </c>
      <c r="L331" s="4">
        <v>516.31666667000002</v>
      </c>
      <c r="M331" s="4">
        <v>-45137.499988499862</v>
      </c>
      <c r="N331" s="6">
        <v>487.04253750155249</v>
      </c>
      <c r="O331" s="6">
        <v>-45624.542526001416</v>
      </c>
      <c r="P331" s="5">
        <v>1781292.5000115</v>
      </c>
      <c r="Q331" s="5" t="s">
        <v>93</v>
      </c>
      <c r="R331">
        <v>1</v>
      </c>
      <c r="S331">
        <v>0</v>
      </c>
      <c r="T331">
        <v>2</v>
      </c>
      <c r="U331">
        <v>0</v>
      </c>
      <c r="V331">
        <v>900</v>
      </c>
      <c r="W331">
        <v>300</v>
      </c>
      <c r="X331">
        <v>122500</v>
      </c>
      <c r="Y331">
        <v>92500</v>
      </c>
      <c r="Z331" s="7">
        <v>3000000</v>
      </c>
      <c r="AA331">
        <v>2</v>
      </c>
      <c r="AC331" t="s">
        <v>589</v>
      </c>
      <c r="AD331" t="s">
        <v>571</v>
      </c>
      <c r="AE331" s="12">
        <v>44299.517361111109</v>
      </c>
      <c r="AF331">
        <v>1359.799</v>
      </c>
      <c r="AG331" s="12">
        <v>44301.392361111109</v>
      </c>
      <c r="AH331">
        <v>1365.933</v>
      </c>
      <c r="AI331" s="13">
        <v>4.4999999999999997E-3</v>
      </c>
      <c r="AJ331">
        <v>7410.01</v>
      </c>
      <c r="AK331" s="13">
        <v>4.4999999999999997E-3</v>
      </c>
      <c r="AL331">
        <v>1208.0219999999999</v>
      </c>
      <c r="AM331">
        <v>1642666.63</v>
      </c>
      <c r="AN331">
        <v>-1767157.7</v>
      </c>
      <c r="AO331">
        <v>73</v>
      </c>
      <c r="AP331">
        <v>101.51</v>
      </c>
      <c r="AQ331" s="13">
        <v>-1.67E-2</v>
      </c>
      <c r="AR331" s="13">
        <v>2.8799999999999999E-2</v>
      </c>
      <c r="AS331" t="s">
        <v>572</v>
      </c>
      <c r="AU331" s="2">
        <v>44295</v>
      </c>
      <c r="AV331" t="s">
        <v>96</v>
      </c>
      <c r="AW331" s="7">
        <v>529.4</v>
      </c>
      <c r="AX331" s="4">
        <v>516.31666667000002</v>
      </c>
      <c r="AZ331" s="2">
        <f t="shared" si="35"/>
        <v>44299</v>
      </c>
      <c r="BA331" t="s">
        <v>55</v>
      </c>
      <c r="BB331">
        <v>1359.799</v>
      </c>
      <c r="BC331">
        <v>1365.933</v>
      </c>
      <c r="BE331" t="str">
        <f t="shared" si="39"/>
        <v>SRTRANSFIN44299</v>
      </c>
      <c r="BF331">
        <v>1</v>
      </c>
      <c r="BH331" t="str">
        <f t="shared" si="40"/>
        <v>GLENMARK44295</v>
      </c>
      <c r="BI331">
        <v>1</v>
      </c>
      <c r="BK331" t="str">
        <f t="shared" si="36"/>
        <v>GLENMARK44295</v>
      </c>
      <c r="BL331">
        <v>1</v>
      </c>
      <c r="BM331">
        <f t="shared" si="37"/>
        <v>1</v>
      </c>
      <c r="BQ331" t="str">
        <f t="shared" si="41"/>
        <v>SRTRANSFIN44299</v>
      </c>
      <c r="BR331">
        <v>1</v>
      </c>
      <c r="BS331">
        <f t="shared" si="38"/>
        <v>1</v>
      </c>
    </row>
    <row r="332" spans="1:71" x14ac:dyDescent="0.45">
      <c r="A332">
        <v>7</v>
      </c>
      <c r="B332" s="2">
        <v>44295</v>
      </c>
      <c r="C332" s="2">
        <v>44298</v>
      </c>
      <c r="D332" s="3" t="s">
        <v>27</v>
      </c>
      <c r="E332" t="s">
        <v>168</v>
      </c>
      <c r="F332" t="s">
        <v>347</v>
      </c>
      <c r="G332">
        <v>200</v>
      </c>
      <c r="H332">
        <v>600</v>
      </c>
      <c r="I332">
        <v>3</v>
      </c>
      <c r="J332" s="7">
        <v>3041.1</v>
      </c>
      <c r="K332" s="5">
        <v>1824660</v>
      </c>
      <c r="L332" s="4">
        <v>2817.4</v>
      </c>
      <c r="M332" s="4">
        <v>-134219.99999999988</v>
      </c>
      <c r="N332" s="6">
        <v>474.5385</v>
      </c>
      <c r="O332" s="6">
        <v>-134694.53849999988</v>
      </c>
      <c r="P332" s="5">
        <v>1690440</v>
      </c>
      <c r="Q332" s="5" t="s">
        <v>93</v>
      </c>
      <c r="R332">
        <v>1</v>
      </c>
      <c r="S332">
        <v>0</v>
      </c>
      <c r="T332">
        <v>2</v>
      </c>
      <c r="U332">
        <v>0</v>
      </c>
      <c r="V332">
        <v>900</v>
      </c>
      <c r="W332">
        <v>300</v>
      </c>
      <c r="X332">
        <v>122500</v>
      </c>
      <c r="Y332">
        <v>92500</v>
      </c>
      <c r="Z332" s="7">
        <v>3000000</v>
      </c>
      <c r="AA332">
        <v>2</v>
      </c>
      <c r="AC332" t="s">
        <v>612</v>
      </c>
      <c r="AD332" t="s">
        <v>571</v>
      </c>
      <c r="AE332" s="12">
        <v>44299.520833333336</v>
      </c>
      <c r="AF332">
        <v>792.90899999999999</v>
      </c>
      <c r="AG332" s="12">
        <v>44301.392361111109</v>
      </c>
      <c r="AH332">
        <v>797.21799999999996</v>
      </c>
      <c r="AI332" s="13">
        <v>5.4000000000000003E-3</v>
      </c>
      <c r="AJ332">
        <v>8923.43</v>
      </c>
      <c r="AK332" s="13">
        <v>5.4000000000000003E-3</v>
      </c>
      <c r="AL332">
        <v>2070.8820000000001</v>
      </c>
      <c r="AM332">
        <v>1642021</v>
      </c>
      <c r="AN332">
        <v>-1758234.27</v>
      </c>
      <c r="AO332">
        <v>72</v>
      </c>
      <c r="AP332">
        <v>123.94</v>
      </c>
      <c r="AQ332" s="13">
        <v>-8.0000000000000004E-4</v>
      </c>
      <c r="AR332" s="13">
        <v>3.0099999999999998E-2</v>
      </c>
      <c r="AS332" t="s">
        <v>572</v>
      </c>
      <c r="AU332" s="2">
        <v>44295</v>
      </c>
      <c r="AV332" t="s">
        <v>168</v>
      </c>
      <c r="AW332" s="7">
        <v>3041.1</v>
      </c>
      <c r="AX332" s="4">
        <v>2817.4</v>
      </c>
      <c r="AZ332" s="2">
        <f t="shared" si="35"/>
        <v>44299</v>
      </c>
      <c r="BA332" t="s">
        <v>139</v>
      </c>
      <c r="BB332">
        <v>792.90899999999999</v>
      </c>
      <c r="BC332">
        <v>797.21799999999996</v>
      </c>
      <c r="BE332" t="str">
        <f t="shared" si="39"/>
        <v>M_M44299</v>
      </c>
      <c r="BF332">
        <v>1</v>
      </c>
      <c r="BH332" t="str">
        <f t="shared" si="40"/>
        <v>LTTS44295</v>
      </c>
      <c r="BI332">
        <v>1</v>
      </c>
      <c r="BK332" t="str">
        <f t="shared" si="36"/>
        <v>LTTS44295</v>
      </c>
      <c r="BL332">
        <v>1</v>
      </c>
      <c r="BM332">
        <f t="shared" si="37"/>
        <v>1</v>
      </c>
      <c r="BQ332" t="str">
        <f t="shared" si="41"/>
        <v>M_M44299</v>
      </c>
      <c r="BR332">
        <v>1</v>
      </c>
      <c r="BS332">
        <f t="shared" si="38"/>
        <v>1</v>
      </c>
    </row>
    <row r="333" spans="1:71" x14ac:dyDescent="0.45">
      <c r="A333">
        <v>8</v>
      </c>
      <c r="B333" s="2">
        <v>44295</v>
      </c>
      <c r="C333" s="2">
        <v>44298</v>
      </c>
      <c r="D333" s="3" t="s">
        <v>27</v>
      </c>
      <c r="E333" t="s">
        <v>162</v>
      </c>
      <c r="F333" t="s">
        <v>341</v>
      </c>
      <c r="G333">
        <v>250</v>
      </c>
      <c r="H333">
        <v>750</v>
      </c>
      <c r="I333">
        <v>3</v>
      </c>
      <c r="J333" s="7">
        <v>2622.95</v>
      </c>
      <c r="K333" s="5">
        <v>1967212.4999999998</v>
      </c>
      <c r="L333" s="4">
        <v>2399.9333333300001</v>
      </c>
      <c r="M333" s="4">
        <v>-167262.50000249979</v>
      </c>
      <c r="N333" s="6">
        <v>508.56693749966252</v>
      </c>
      <c r="O333" s="6">
        <v>-167771.06693999944</v>
      </c>
      <c r="P333" s="5">
        <v>1799949.9999975001</v>
      </c>
      <c r="Q333" s="5" t="s">
        <v>93</v>
      </c>
      <c r="R333">
        <v>1</v>
      </c>
      <c r="S333">
        <v>0</v>
      </c>
      <c r="T333">
        <v>2</v>
      </c>
      <c r="U333">
        <v>0</v>
      </c>
      <c r="V333">
        <v>900</v>
      </c>
      <c r="W333">
        <v>300</v>
      </c>
      <c r="X333">
        <v>122500</v>
      </c>
      <c r="Y333">
        <v>92500</v>
      </c>
      <c r="Z333" s="7">
        <v>3000000</v>
      </c>
      <c r="AA333">
        <v>2</v>
      </c>
      <c r="AC333" t="s">
        <v>627</v>
      </c>
      <c r="AD333" t="s">
        <v>571</v>
      </c>
      <c r="AE333" s="12">
        <v>44299.524305555555</v>
      </c>
      <c r="AF333">
        <v>9613.5509999999995</v>
      </c>
      <c r="AG333" s="12">
        <v>44301.392361111109</v>
      </c>
      <c r="AH333">
        <v>9802.2880000000005</v>
      </c>
      <c r="AI333" s="13">
        <v>1.9599999999999999E-2</v>
      </c>
      <c r="AJ333">
        <v>32256.52</v>
      </c>
      <c r="AK333" s="13">
        <v>1.9599999999999999E-2</v>
      </c>
      <c r="AL333">
        <v>170.90450000000001</v>
      </c>
      <c r="AM333">
        <v>1642999.25</v>
      </c>
      <c r="AN333">
        <v>-1725977.75</v>
      </c>
      <c r="AO333">
        <v>71</v>
      </c>
      <c r="AP333">
        <v>454.32</v>
      </c>
      <c r="AQ333" s="13">
        <v>-3.3999999999999998E-3</v>
      </c>
      <c r="AR333" s="13">
        <v>2.6700000000000002E-2</v>
      </c>
      <c r="AS333" t="s">
        <v>572</v>
      </c>
      <c r="AU333" s="2">
        <v>44295</v>
      </c>
      <c r="AV333" t="s">
        <v>162</v>
      </c>
      <c r="AW333" s="7">
        <v>2622.95</v>
      </c>
      <c r="AX333" s="4">
        <v>2399.9333333300001</v>
      </c>
      <c r="AZ333" s="2">
        <f t="shared" si="35"/>
        <v>44299</v>
      </c>
      <c r="BA333" t="s">
        <v>148</v>
      </c>
      <c r="BB333">
        <v>9613.5509999999995</v>
      </c>
      <c r="BC333">
        <v>9802.2880000000005</v>
      </c>
      <c r="BE333" t="str">
        <f t="shared" si="39"/>
        <v>BAJAJFINSV44299</v>
      </c>
      <c r="BF333">
        <v>1</v>
      </c>
      <c r="BH333" t="str">
        <f t="shared" si="40"/>
        <v>PIIND44295</v>
      </c>
      <c r="BI333">
        <v>1</v>
      </c>
      <c r="BK333" t="str">
        <f t="shared" si="36"/>
        <v>PIIND44295</v>
      </c>
      <c r="BL333">
        <v>1</v>
      </c>
      <c r="BM333">
        <f t="shared" si="37"/>
        <v>1</v>
      </c>
      <c r="BQ333" t="str">
        <f t="shared" si="41"/>
        <v>BAJAJFINSV44299</v>
      </c>
      <c r="BR333">
        <v>1</v>
      </c>
      <c r="BS333">
        <f t="shared" si="38"/>
        <v>1</v>
      </c>
    </row>
    <row r="334" spans="1:71" x14ac:dyDescent="0.45">
      <c r="A334">
        <v>9</v>
      </c>
      <c r="B334" s="2">
        <v>44295</v>
      </c>
      <c r="C334" s="2">
        <v>44298</v>
      </c>
      <c r="D334" s="3" t="s">
        <v>27</v>
      </c>
      <c r="E334" t="s">
        <v>116</v>
      </c>
      <c r="F334" t="s">
        <v>253</v>
      </c>
      <c r="G334">
        <v>1400</v>
      </c>
      <c r="H334">
        <v>2800</v>
      </c>
      <c r="I334">
        <v>2</v>
      </c>
      <c r="J334" s="7">
        <v>644.65</v>
      </c>
      <c r="K334" s="5">
        <v>1805020</v>
      </c>
      <c r="L334" s="4">
        <v>633.29999999999995</v>
      </c>
      <c r="M334" s="4">
        <v>-31780.000000000065</v>
      </c>
      <c r="N334" s="6">
        <v>483.06510000000003</v>
      </c>
      <c r="O334" s="6">
        <v>-32263.065100000065</v>
      </c>
      <c r="P334" s="5">
        <v>1773239.9999999998</v>
      </c>
      <c r="Q334" s="5" t="s">
        <v>93</v>
      </c>
      <c r="R334">
        <v>1</v>
      </c>
      <c r="S334">
        <v>0</v>
      </c>
      <c r="T334">
        <v>1</v>
      </c>
      <c r="U334">
        <v>0</v>
      </c>
      <c r="V334">
        <v>900</v>
      </c>
      <c r="W334">
        <v>300</v>
      </c>
      <c r="X334">
        <v>122500</v>
      </c>
      <c r="Y334">
        <v>92500</v>
      </c>
      <c r="Z334" s="7">
        <v>3000000</v>
      </c>
      <c r="AA334">
        <v>2</v>
      </c>
      <c r="AC334" t="s">
        <v>647</v>
      </c>
      <c r="AD334" t="s">
        <v>571</v>
      </c>
      <c r="AE334" s="12">
        <v>44299.524305555555</v>
      </c>
      <c r="AF334">
        <v>102.55119999999999</v>
      </c>
      <c r="AG334" s="12">
        <v>44301.392361111109</v>
      </c>
      <c r="AH334">
        <v>106.547</v>
      </c>
      <c r="AI334" s="13">
        <v>3.9E-2</v>
      </c>
      <c r="AJ334">
        <v>64017.71</v>
      </c>
      <c r="AK334" s="13">
        <v>3.9E-2</v>
      </c>
      <c r="AL334">
        <v>16021.25</v>
      </c>
      <c r="AM334">
        <v>1642999.13</v>
      </c>
      <c r="AN334">
        <v>-1661960.04</v>
      </c>
      <c r="AO334">
        <v>71</v>
      </c>
      <c r="AP334">
        <v>901.66</v>
      </c>
      <c r="AQ334" s="13">
        <v>-9.2999999999999992E-3</v>
      </c>
      <c r="AR334" s="13">
        <v>4.58E-2</v>
      </c>
      <c r="AS334" t="s">
        <v>572</v>
      </c>
      <c r="AU334" s="2">
        <v>44295</v>
      </c>
      <c r="AV334" t="s">
        <v>116</v>
      </c>
      <c r="AW334" s="7">
        <v>644.65</v>
      </c>
      <c r="AX334" s="4">
        <v>633.29999999999995</v>
      </c>
      <c r="AZ334" s="2">
        <f t="shared" si="35"/>
        <v>44299</v>
      </c>
      <c r="BA334" t="s">
        <v>129</v>
      </c>
      <c r="BB334">
        <v>102.55119999999999</v>
      </c>
      <c r="BC334">
        <v>106.547</v>
      </c>
      <c r="BE334" t="str">
        <f t="shared" si="39"/>
        <v>ONGC44299</v>
      </c>
      <c r="BF334">
        <v>1</v>
      </c>
      <c r="BH334" t="str">
        <f t="shared" si="40"/>
        <v>SUNPHARMA44295</v>
      </c>
      <c r="BI334">
        <v>1</v>
      </c>
      <c r="BK334" t="str">
        <f t="shared" si="36"/>
        <v>SUNPHARMA44295</v>
      </c>
      <c r="BL334">
        <v>1</v>
      </c>
      <c r="BM334">
        <f t="shared" si="37"/>
        <v>1</v>
      </c>
      <c r="BQ334" t="str">
        <f t="shared" si="41"/>
        <v>ONGC44299</v>
      </c>
      <c r="BR334">
        <v>1</v>
      </c>
      <c r="BS334">
        <f t="shared" si="38"/>
        <v>1</v>
      </c>
    </row>
    <row r="335" spans="1:71" x14ac:dyDescent="0.45">
      <c r="A335">
        <v>1</v>
      </c>
      <c r="B335" s="2">
        <v>44298</v>
      </c>
      <c r="C335" s="2">
        <v>44299</v>
      </c>
      <c r="D335" s="3" t="s">
        <v>27</v>
      </c>
      <c r="E335" t="s">
        <v>115</v>
      </c>
      <c r="F335" t="s">
        <v>271</v>
      </c>
      <c r="G335">
        <v>1300</v>
      </c>
      <c r="H335">
        <v>2600</v>
      </c>
      <c r="I335">
        <v>2</v>
      </c>
      <c r="J335" s="7">
        <v>926.625</v>
      </c>
      <c r="K335" s="5">
        <v>2409225</v>
      </c>
      <c r="L335" s="4">
        <v>913.05</v>
      </c>
      <c r="M335" s="4">
        <v>-35295.000000000116</v>
      </c>
      <c r="N335" s="6">
        <v>645.72592499999996</v>
      </c>
      <c r="O335" s="6">
        <v>-35940.725925000115</v>
      </c>
      <c r="P335" s="5">
        <v>2373930</v>
      </c>
      <c r="Q335" s="5" t="s">
        <v>93</v>
      </c>
      <c r="R335">
        <v>2</v>
      </c>
      <c r="S335">
        <v>1</v>
      </c>
      <c r="T335">
        <v>2</v>
      </c>
      <c r="U335">
        <v>0</v>
      </c>
      <c r="V335">
        <v>900</v>
      </c>
      <c r="W335">
        <v>300</v>
      </c>
      <c r="X335">
        <v>103000</v>
      </c>
      <c r="Y335">
        <v>92500</v>
      </c>
      <c r="Z335" s="7">
        <v>3000000</v>
      </c>
      <c r="AA335">
        <v>2</v>
      </c>
      <c r="AC335" t="s">
        <v>622</v>
      </c>
      <c r="AD335" t="s">
        <v>571</v>
      </c>
      <c r="AE335" s="12">
        <v>44299.527777777781</v>
      </c>
      <c r="AF335">
        <v>215.11490000000001</v>
      </c>
      <c r="AG335" s="12">
        <v>44301.392361111109</v>
      </c>
      <c r="AH335">
        <v>214.69470000000001</v>
      </c>
      <c r="AI335" s="13">
        <v>-2E-3</v>
      </c>
      <c r="AJ335">
        <v>-3209.03</v>
      </c>
      <c r="AK335" s="13">
        <v>-2E-3</v>
      </c>
      <c r="AL335">
        <v>7636.9120000000003</v>
      </c>
      <c r="AM335">
        <v>1642813.63</v>
      </c>
      <c r="AN335">
        <v>-1665169.07</v>
      </c>
      <c r="AO335">
        <v>70</v>
      </c>
      <c r="AP335">
        <v>-45.84</v>
      </c>
      <c r="AQ335" s="13">
        <v>-3.49E-2</v>
      </c>
      <c r="AR335" s="13">
        <v>1.3899999999999999E-2</v>
      </c>
      <c r="AS335" t="s">
        <v>572</v>
      </c>
      <c r="AU335" s="2">
        <v>44298</v>
      </c>
      <c r="AV335" t="s">
        <v>115</v>
      </c>
      <c r="AW335" s="7">
        <v>926.625</v>
      </c>
      <c r="AX335" s="4">
        <v>913.05</v>
      </c>
      <c r="AZ335" s="2">
        <f t="shared" si="35"/>
        <v>44299</v>
      </c>
      <c r="BA335" t="s">
        <v>113</v>
      </c>
      <c r="BB335">
        <v>215.11490000000001</v>
      </c>
      <c r="BC335">
        <v>214.69470000000001</v>
      </c>
      <c r="BE335" t="str">
        <f t="shared" si="39"/>
        <v>APOLLOTYRE44299</v>
      </c>
      <c r="BF335">
        <v>1</v>
      </c>
      <c r="BH335" t="str">
        <f t="shared" si="40"/>
        <v>CIPLA44298</v>
      </c>
      <c r="BI335">
        <v>1</v>
      </c>
      <c r="BK335" t="str">
        <f t="shared" si="36"/>
        <v>CIPLA44298</v>
      </c>
      <c r="BL335">
        <v>1</v>
      </c>
      <c r="BM335">
        <f t="shared" si="37"/>
        <v>1</v>
      </c>
      <c r="BQ335" t="str">
        <f t="shared" si="41"/>
        <v>APOLLOTYRE44299</v>
      </c>
      <c r="BR335">
        <v>1</v>
      </c>
      <c r="BS335">
        <f t="shared" si="38"/>
        <v>1</v>
      </c>
    </row>
    <row r="336" spans="1:71" x14ac:dyDescent="0.45">
      <c r="A336">
        <v>1</v>
      </c>
      <c r="B336" s="2">
        <v>44299</v>
      </c>
      <c r="C336" s="2">
        <v>44301</v>
      </c>
      <c r="D336" s="3" t="s">
        <v>27</v>
      </c>
      <c r="E336" t="s">
        <v>113</v>
      </c>
      <c r="F336" t="s">
        <v>268</v>
      </c>
      <c r="G336">
        <v>5000</v>
      </c>
      <c r="H336">
        <v>10000</v>
      </c>
      <c r="I336">
        <v>2</v>
      </c>
      <c r="J336" s="7">
        <v>214.95</v>
      </c>
      <c r="K336" s="5">
        <v>2149500</v>
      </c>
      <c r="L336" s="4">
        <v>214.8</v>
      </c>
      <c r="M336" s="4">
        <v>-1499.9999999997726</v>
      </c>
      <c r="N336" s="6">
        <v>580.16250000000002</v>
      </c>
      <c r="O336" s="6">
        <v>-2080.1624999997725</v>
      </c>
      <c r="P336" s="5">
        <v>2148000</v>
      </c>
      <c r="Q336" s="5" t="s">
        <v>93</v>
      </c>
      <c r="R336">
        <v>3</v>
      </c>
      <c r="S336">
        <v>2</v>
      </c>
      <c r="T336">
        <v>1</v>
      </c>
      <c r="U336">
        <v>0</v>
      </c>
      <c r="V336">
        <v>900</v>
      </c>
      <c r="W336">
        <v>300</v>
      </c>
      <c r="X336">
        <v>124000</v>
      </c>
      <c r="Y336">
        <v>92500</v>
      </c>
      <c r="Z336" s="7">
        <v>3000000</v>
      </c>
      <c r="AA336">
        <v>2</v>
      </c>
      <c r="AC336" t="s">
        <v>603</v>
      </c>
      <c r="AD336" t="s">
        <v>571</v>
      </c>
      <c r="AE336" s="12">
        <v>44299.527777777781</v>
      </c>
      <c r="AF336">
        <v>538.53800000000001</v>
      </c>
      <c r="AG336" s="12">
        <v>44301.392361111109</v>
      </c>
      <c r="AH336">
        <v>525.90610000000004</v>
      </c>
      <c r="AI336" s="13">
        <v>-2.35E-2</v>
      </c>
      <c r="AJ336">
        <v>-38533.69</v>
      </c>
      <c r="AK336" s="13">
        <v>-2.35E-2</v>
      </c>
      <c r="AL336">
        <v>3050.5059999999999</v>
      </c>
      <c r="AM336">
        <v>1642813.5</v>
      </c>
      <c r="AN336">
        <v>-1703702.76</v>
      </c>
      <c r="AO336">
        <v>70</v>
      </c>
      <c r="AP336">
        <v>-550.48</v>
      </c>
      <c r="AQ336" s="13">
        <v>-2.87E-2</v>
      </c>
      <c r="AR336" s="13">
        <v>5.4999999999999997E-3</v>
      </c>
      <c r="AS336" t="s">
        <v>572</v>
      </c>
      <c r="AU336" s="2">
        <v>44299</v>
      </c>
      <c r="AV336" t="s">
        <v>113</v>
      </c>
      <c r="AW336" s="7">
        <v>214.95</v>
      </c>
      <c r="AX336" s="4">
        <v>214.8</v>
      </c>
      <c r="AZ336" s="2">
        <f t="shared" si="35"/>
        <v>44299</v>
      </c>
      <c r="BA336" t="s">
        <v>68</v>
      </c>
      <c r="BB336">
        <v>538.53800000000001</v>
      </c>
      <c r="BC336">
        <v>525.90610000000004</v>
      </c>
      <c r="BE336" t="str">
        <f t="shared" si="39"/>
        <v>CHOLAFIN44299</v>
      </c>
      <c r="BF336">
        <v>1</v>
      </c>
      <c r="BH336" t="str">
        <f t="shared" si="40"/>
        <v>APOLLOTYRE44299</v>
      </c>
      <c r="BI336">
        <v>1</v>
      </c>
      <c r="BK336" t="str">
        <f t="shared" si="36"/>
        <v>APOLLOTYRE44299</v>
      </c>
      <c r="BL336">
        <v>1</v>
      </c>
      <c r="BM336">
        <f t="shared" si="37"/>
        <v>1</v>
      </c>
      <c r="BQ336" t="str">
        <f t="shared" si="41"/>
        <v>CHOLAFIN44299</v>
      </c>
      <c r="BR336">
        <v>1</v>
      </c>
      <c r="BS336">
        <f t="shared" si="38"/>
        <v>1</v>
      </c>
    </row>
    <row r="337" spans="1:71" x14ac:dyDescent="0.45">
      <c r="A337">
        <v>2</v>
      </c>
      <c r="B337" s="2">
        <v>44299</v>
      </c>
      <c r="C337" s="2">
        <v>44301</v>
      </c>
      <c r="D337" s="3" t="s">
        <v>27</v>
      </c>
      <c r="E337" t="s">
        <v>148</v>
      </c>
      <c r="F337" t="s">
        <v>257</v>
      </c>
      <c r="G337">
        <v>125</v>
      </c>
      <c r="H337">
        <v>250</v>
      </c>
      <c r="I337">
        <v>2</v>
      </c>
      <c r="J337" s="7">
        <v>9608.7999999999993</v>
      </c>
      <c r="K337" s="5">
        <v>2402200</v>
      </c>
      <c r="L337" s="4">
        <v>9803.9500000000007</v>
      </c>
      <c r="M337" s="4">
        <v>48787.500000000364</v>
      </c>
      <c r="N337" s="6">
        <v>655.18031250000001</v>
      </c>
      <c r="O337" s="6">
        <v>48132.319687500363</v>
      </c>
      <c r="P337" s="5">
        <v>2450987.5</v>
      </c>
      <c r="Q337" s="5" t="s">
        <v>93</v>
      </c>
      <c r="R337">
        <v>2</v>
      </c>
      <c r="S337">
        <v>2</v>
      </c>
      <c r="T337">
        <v>1</v>
      </c>
      <c r="U337">
        <v>0</v>
      </c>
      <c r="V337">
        <v>900</v>
      </c>
      <c r="W337">
        <v>300</v>
      </c>
      <c r="X337">
        <v>123500</v>
      </c>
      <c r="Y337">
        <v>92500</v>
      </c>
      <c r="Z337" s="7">
        <v>3000000</v>
      </c>
      <c r="AA337">
        <v>2</v>
      </c>
      <c r="AC337" t="s">
        <v>597</v>
      </c>
      <c r="AD337" t="s">
        <v>571</v>
      </c>
      <c r="AE337" s="12">
        <v>44299.527777777781</v>
      </c>
      <c r="AF337">
        <v>1702.9010000000001</v>
      </c>
      <c r="AG337" s="12">
        <v>44301.392361111109</v>
      </c>
      <c r="AH337">
        <v>1726.518</v>
      </c>
      <c r="AI337" s="13">
        <v>1.3899999999999999E-2</v>
      </c>
      <c r="AJ337">
        <v>22783.66</v>
      </c>
      <c r="AK337" s="13">
        <v>1.3899999999999999E-2</v>
      </c>
      <c r="AL337">
        <v>964.71450000000004</v>
      </c>
      <c r="AM337">
        <v>1642813.5</v>
      </c>
      <c r="AN337">
        <v>-1680919.1</v>
      </c>
      <c r="AO337">
        <v>70</v>
      </c>
      <c r="AP337">
        <v>325.48</v>
      </c>
      <c r="AQ337" s="13">
        <v>-7.6E-3</v>
      </c>
      <c r="AR337" s="13">
        <v>2.47E-2</v>
      </c>
      <c r="AS337" t="s">
        <v>572</v>
      </c>
      <c r="AU337" s="2">
        <v>44299</v>
      </c>
      <c r="AV337" t="s">
        <v>148</v>
      </c>
      <c r="AW337" s="7">
        <v>9608.7999999999993</v>
      </c>
      <c r="AX337" s="4">
        <v>9803.9500000000007</v>
      </c>
      <c r="AZ337" s="2">
        <f t="shared" si="35"/>
        <v>44299</v>
      </c>
      <c r="BA337" t="s">
        <v>67</v>
      </c>
      <c r="BB337">
        <v>1702.9010000000001</v>
      </c>
      <c r="BC337">
        <v>1726.518</v>
      </c>
      <c r="BE337" t="str">
        <f t="shared" si="39"/>
        <v>PEL44299</v>
      </c>
      <c r="BF337">
        <v>1</v>
      </c>
      <c r="BH337" t="str">
        <f t="shared" si="40"/>
        <v>BAJAJFINSV44299</v>
      </c>
      <c r="BI337">
        <v>1</v>
      </c>
      <c r="BK337" t="str">
        <f t="shared" si="36"/>
        <v>BAJAJFINSV44299</v>
      </c>
      <c r="BL337">
        <v>1</v>
      </c>
      <c r="BM337">
        <f t="shared" si="37"/>
        <v>1</v>
      </c>
      <c r="BQ337" t="str">
        <f t="shared" si="41"/>
        <v>PEL44299</v>
      </c>
      <c r="BR337">
        <v>1</v>
      </c>
      <c r="BS337">
        <f t="shared" si="38"/>
        <v>1</v>
      </c>
    </row>
    <row r="338" spans="1:71" x14ac:dyDescent="0.45">
      <c r="A338">
        <v>3</v>
      </c>
      <c r="B338" s="2">
        <v>44299</v>
      </c>
      <c r="C338" s="2">
        <v>44301</v>
      </c>
      <c r="D338" s="3" t="s">
        <v>27</v>
      </c>
      <c r="E338" t="s">
        <v>68</v>
      </c>
      <c r="F338" t="s">
        <v>296</v>
      </c>
      <c r="G338">
        <v>2500</v>
      </c>
      <c r="H338">
        <v>2500</v>
      </c>
      <c r="I338">
        <v>1</v>
      </c>
      <c r="J338" s="7">
        <v>534.15</v>
      </c>
      <c r="K338" s="5">
        <v>1335375</v>
      </c>
      <c r="L338" s="4">
        <v>525.04999999999995</v>
      </c>
      <c r="M338" s="4">
        <v>-22750.000000000058</v>
      </c>
      <c r="N338" s="6">
        <v>357.48</v>
      </c>
      <c r="O338" s="6">
        <v>-23107.480000000058</v>
      </c>
      <c r="P338" s="5">
        <v>1312625</v>
      </c>
      <c r="Q338" s="5" t="s">
        <v>93</v>
      </c>
      <c r="R338">
        <v>1</v>
      </c>
      <c r="S338">
        <v>0</v>
      </c>
      <c r="T338">
        <v>1</v>
      </c>
      <c r="U338">
        <v>0</v>
      </c>
      <c r="V338">
        <v>900</v>
      </c>
      <c r="W338">
        <v>300</v>
      </c>
      <c r="X338">
        <v>122500</v>
      </c>
      <c r="Y338">
        <v>92500</v>
      </c>
      <c r="Z338" s="7">
        <v>3000000</v>
      </c>
      <c r="AA338">
        <v>2</v>
      </c>
      <c r="AC338" t="s">
        <v>619</v>
      </c>
      <c r="AD338" t="s">
        <v>571</v>
      </c>
      <c r="AE338" s="12">
        <v>44299.517361111109</v>
      </c>
      <c r="AF338">
        <v>129.70179999999999</v>
      </c>
      <c r="AG338" s="12">
        <v>44301.395833333336</v>
      </c>
      <c r="AH338">
        <v>130.5693</v>
      </c>
      <c r="AI338" s="13">
        <v>6.7000000000000002E-3</v>
      </c>
      <c r="AJ338">
        <v>10986.84</v>
      </c>
      <c r="AK338" s="13">
        <v>6.7000000000000002E-3</v>
      </c>
      <c r="AL338">
        <v>12664.95</v>
      </c>
      <c r="AM338">
        <v>1642666.5</v>
      </c>
      <c r="AN338">
        <v>-1669932.26</v>
      </c>
      <c r="AO338">
        <v>74</v>
      </c>
      <c r="AP338">
        <v>148.47</v>
      </c>
      <c r="AQ338" s="13">
        <v>-1.35E-2</v>
      </c>
      <c r="AR338" s="13">
        <v>2.23E-2</v>
      </c>
      <c r="AS338" t="s">
        <v>572</v>
      </c>
      <c r="AU338" s="2">
        <v>44299</v>
      </c>
      <c r="AV338" t="s">
        <v>68</v>
      </c>
      <c r="AW338" s="7">
        <v>534.15</v>
      </c>
      <c r="AX338" s="4">
        <v>525.04999999999995</v>
      </c>
      <c r="AZ338" s="2">
        <f t="shared" si="35"/>
        <v>44299</v>
      </c>
      <c r="BA338" t="s">
        <v>88</v>
      </c>
      <c r="BB338">
        <v>129.70179999999999</v>
      </c>
      <c r="BC338">
        <v>130.5693</v>
      </c>
      <c r="BE338" t="str">
        <f t="shared" si="39"/>
        <v>RECLTD44299</v>
      </c>
      <c r="BF338">
        <v>1</v>
      </c>
      <c r="BH338" t="str">
        <f t="shared" si="40"/>
        <v>CHOLAFIN44299</v>
      </c>
      <c r="BI338">
        <v>1</v>
      </c>
      <c r="BK338" t="str">
        <f t="shared" si="36"/>
        <v>CHOLAFIN44299</v>
      </c>
      <c r="BL338">
        <v>1</v>
      </c>
      <c r="BM338">
        <f t="shared" si="37"/>
        <v>1</v>
      </c>
      <c r="BQ338" t="str">
        <f t="shared" si="41"/>
        <v>RECLTD44299</v>
      </c>
      <c r="BR338">
        <v>1</v>
      </c>
      <c r="BS338">
        <f t="shared" si="38"/>
        <v>1</v>
      </c>
    </row>
    <row r="339" spans="1:71" x14ac:dyDescent="0.45">
      <c r="A339">
        <v>4</v>
      </c>
      <c r="B339" s="2">
        <v>44299</v>
      </c>
      <c r="C339" s="2">
        <v>44301</v>
      </c>
      <c r="D339" s="3" t="s">
        <v>27</v>
      </c>
      <c r="E339" t="s">
        <v>125</v>
      </c>
      <c r="F339" t="s">
        <v>317</v>
      </c>
      <c r="G339">
        <v>10000</v>
      </c>
      <c r="H339">
        <v>20000</v>
      </c>
      <c r="I339">
        <v>2</v>
      </c>
      <c r="J339" s="7">
        <v>74.349999999999994</v>
      </c>
      <c r="K339" s="5">
        <v>1487000</v>
      </c>
      <c r="L339" s="4">
        <v>76.5</v>
      </c>
      <c r="M339" s="4">
        <v>43000.000000000116</v>
      </c>
      <c r="N339" s="6">
        <v>407.29500000000002</v>
      </c>
      <c r="O339" s="6">
        <v>42592.705000000118</v>
      </c>
      <c r="P339" s="5">
        <v>1530000</v>
      </c>
      <c r="Q339" s="5" t="s">
        <v>93</v>
      </c>
      <c r="R339">
        <v>2</v>
      </c>
      <c r="S339">
        <v>1</v>
      </c>
      <c r="T339">
        <v>2</v>
      </c>
      <c r="U339">
        <v>0</v>
      </c>
      <c r="V339">
        <v>900</v>
      </c>
      <c r="W339">
        <v>300</v>
      </c>
      <c r="X339">
        <v>123000</v>
      </c>
      <c r="Y339">
        <v>92500</v>
      </c>
      <c r="Z339" s="7">
        <v>3000000</v>
      </c>
      <c r="AA339">
        <v>2</v>
      </c>
      <c r="AC339" t="s">
        <v>692</v>
      </c>
      <c r="AD339" t="s">
        <v>571</v>
      </c>
      <c r="AE339" s="12">
        <v>44299.520833333336</v>
      </c>
      <c r="AF339">
        <v>74.387169999999998</v>
      </c>
      <c r="AG339" s="12">
        <v>44301.395833333336</v>
      </c>
      <c r="AH339">
        <v>76.473460000000003</v>
      </c>
      <c r="AI339" s="13">
        <v>2.8000000000000001E-2</v>
      </c>
      <c r="AJ339">
        <v>46052.95</v>
      </c>
      <c r="AK339" s="13">
        <v>2.8000000000000001E-2</v>
      </c>
      <c r="AL339">
        <v>22073.98</v>
      </c>
      <c r="AM339">
        <v>1642021</v>
      </c>
      <c r="AN339">
        <v>-1623879.31</v>
      </c>
      <c r="AO339">
        <v>73</v>
      </c>
      <c r="AP339">
        <v>630.86</v>
      </c>
      <c r="AQ339" s="13">
        <v>-5.0000000000000001E-4</v>
      </c>
      <c r="AR339" s="13">
        <v>4.3200000000000002E-2</v>
      </c>
      <c r="AS339" t="s">
        <v>572</v>
      </c>
      <c r="AU339" s="2">
        <v>44299</v>
      </c>
      <c r="AV339" t="s">
        <v>125</v>
      </c>
      <c r="AW339" s="7">
        <v>74.349999999999994</v>
      </c>
      <c r="AX339" s="4">
        <v>76.5</v>
      </c>
      <c r="AZ339" s="2">
        <f t="shared" si="35"/>
        <v>44299</v>
      </c>
      <c r="BA339" t="s">
        <v>125</v>
      </c>
      <c r="BB339">
        <v>74.387169999999998</v>
      </c>
      <c r="BC339">
        <v>76.473460000000003</v>
      </c>
      <c r="BE339" t="str">
        <f t="shared" si="39"/>
        <v>FEDERALBNK44299</v>
      </c>
      <c r="BF339">
        <v>1</v>
      </c>
      <c r="BH339" t="str">
        <f t="shared" si="40"/>
        <v>FEDERALBNK44299</v>
      </c>
      <c r="BI339">
        <v>1</v>
      </c>
      <c r="BK339" t="str">
        <f t="shared" si="36"/>
        <v>FEDERALBNK44299</v>
      </c>
      <c r="BL339">
        <v>1</v>
      </c>
      <c r="BM339">
        <f t="shared" si="37"/>
        <v>1</v>
      </c>
      <c r="BQ339" t="str">
        <f t="shared" si="41"/>
        <v>FEDERALBNK44299</v>
      </c>
      <c r="BR339">
        <v>1</v>
      </c>
      <c r="BS339">
        <f t="shared" si="38"/>
        <v>1</v>
      </c>
    </row>
    <row r="340" spans="1:71" x14ac:dyDescent="0.45">
      <c r="A340">
        <v>5</v>
      </c>
      <c r="B340" s="2">
        <v>44299</v>
      </c>
      <c r="C340" s="2">
        <v>44301</v>
      </c>
      <c r="D340" s="3" t="s">
        <v>27</v>
      </c>
      <c r="E340" t="s">
        <v>139</v>
      </c>
      <c r="F340" t="s">
        <v>305</v>
      </c>
      <c r="G340">
        <v>1400</v>
      </c>
      <c r="H340">
        <v>2800</v>
      </c>
      <c r="I340">
        <v>2</v>
      </c>
      <c r="J340" s="7">
        <v>792.65</v>
      </c>
      <c r="K340" s="5">
        <v>2219420</v>
      </c>
      <c r="L340" s="4">
        <v>797.55</v>
      </c>
      <c r="M340" s="4">
        <v>13719.999999999936</v>
      </c>
      <c r="N340" s="6">
        <v>601.09559999999999</v>
      </c>
      <c r="O340" s="6">
        <v>13118.904399999936</v>
      </c>
      <c r="P340" s="5">
        <v>2233140</v>
      </c>
      <c r="Q340" s="5" t="s">
        <v>93</v>
      </c>
      <c r="R340">
        <v>2</v>
      </c>
      <c r="S340">
        <v>1</v>
      </c>
      <c r="T340">
        <v>1</v>
      </c>
      <c r="U340">
        <v>0</v>
      </c>
      <c r="V340">
        <v>900</v>
      </c>
      <c r="W340">
        <v>300</v>
      </c>
      <c r="X340">
        <v>123000</v>
      </c>
      <c r="Y340">
        <v>92500</v>
      </c>
      <c r="Z340" s="7">
        <v>3000000</v>
      </c>
      <c r="AA340">
        <v>2</v>
      </c>
      <c r="AC340" t="s">
        <v>649</v>
      </c>
      <c r="AD340" t="s">
        <v>571</v>
      </c>
      <c r="AE340" s="12">
        <v>44301.517361111109</v>
      </c>
      <c r="AF340">
        <v>1339.922</v>
      </c>
      <c r="AG340" s="12">
        <v>44302.392361111109</v>
      </c>
      <c r="AH340">
        <v>1327.5360000000001</v>
      </c>
      <c r="AI340" s="13">
        <v>-9.1999999999999998E-3</v>
      </c>
      <c r="AJ340">
        <v>-15485.47</v>
      </c>
      <c r="AK340" s="13">
        <v>-9.1999999999999998E-3</v>
      </c>
      <c r="AL340">
        <v>1250.24</v>
      </c>
      <c r="AM340">
        <v>1675224.25</v>
      </c>
      <c r="AN340">
        <v>-1639364.78</v>
      </c>
      <c r="AO340">
        <v>73</v>
      </c>
      <c r="AP340">
        <v>-212.13</v>
      </c>
      <c r="AQ340" s="13">
        <v>-1.0800000000000001E-2</v>
      </c>
      <c r="AR340" s="13">
        <v>6.0000000000000001E-3</v>
      </c>
      <c r="AS340" t="s">
        <v>572</v>
      </c>
      <c r="AU340" s="2">
        <v>44299</v>
      </c>
      <c r="AV340" t="s">
        <v>139</v>
      </c>
      <c r="AW340" s="7">
        <v>792.65</v>
      </c>
      <c r="AX340" s="4">
        <v>797.55</v>
      </c>
      <c r="AZ340" s="2">
        <f t="shared" si="35"/>
        <v>44301</v>
      </c>
      <c r="BA340" t="s">
        <v>138</v>
      </c>
      <c r="BB340">
        <v>1339.922</v>
      </c>
      <c r="BC340">
        <v>1327.5360000000001</v>
      </c>
      <c r="BE340" t="str">
        <f t="shared" si="39"/>
        <v>GODREJPROP44301</v>
      </c>
      <c r="BF340">
        <v>1</v>
      </c>
      <c r="BH340" t="str">
        <f t="shared" si="40"/>
        <v>M_M44299</v>
      </c>
      <c r="BI340">
        <v>1</v>
      </c>
      <c r="BK340" t="str">
        <f t="shared" si="36"/>
        <v>M_M44299</v>
      </c>
      <c r="BL340">
        <v>1</v>
      </c>
      <c r="BM340">
        <f t="shared" si="37"/>
        <v>1</v>
      </c>
      <c r="BQ340" t="str">
        <f t="shared" si="41"/>
        <v>GODREJPROP44301</v>
      </c>
      <c r="BR340">
        <v>1</v>
      </c>
      <c r="BS340">
        <f t="shared" si="38"/>
        <v>1</v>
      </c>
    </row>
    <row r="341" spans="1:71" x14ac:dyDescent="0.45">
      <c r="A341">
        <v>6</v>
      </c>
      <c r="B341" s="2">
        <v>44299</v>
      </c>
      <c r="C341" s="2">
        <v>44301</v>
      </c>
      <c r="D341" s="3" t="s">
        <v>27</v>
      </c>
      <c r="E341" t="s">
        <v>129</v>
      </c>
      <c r="F341" t="s">
        <v>293</v>
      </c>
      <c r="G341">
        <v>7700</v>
      </c>
      <c r="H341">
        <v>15400</v>
      </c>
      <c r="I341">
        <v>2</v>
      </c>
      <c r="J341" s="7">
        <v>102.45</v>
      </c>
      <c r="K341" s="5">
        <v>1577730</v>
      </c>
      <c r="L341" s="4">
        <v>106.75</v>
      </c>
      <c r="M341" s="4">
        <v>66219.999999999956</v>
      </c>
      <c r="N341" s="6">
        <v>434.92680000000001</v>
      </c>
      <c r="O341" s="6">
        <v>65785.073199999955</v>
      </c>
      <c r="P341" s="5">
        <v>1643950</v>
      </c>
      <c r="Q341" s="5" t="s">
        <v>93</v>
      </c>
      <c r="R341">
        <v>2</v>
      </c>
      <c r="S341">
        <v>2</v>
      </c>
      <c r="T341">
        <v>1</v>
      </c>
      <c r="U341">
        <v>0</v>
      </c>
      <c r="V341">
        <v>900</v>
      </c>
      <c r="W341">
        <v>300</v>
      </c>
      <c r="X341">
        <v>123500</v>
      </c>
      <c r="Y341">
        <v>92500</v>
      </c>
      <c r="Z341" s="7">
        <v>3000000</v>
      </c>
      <c r="AA341">
        <v>2</v>
      </c>
      <c r="AC341" t="s">
        <v>677</v>
      </c>
      <c r="AD341" t="s">
        <v>571</v>
      </c>
      <c r="AE341" s="12">
        <v>44301.517361111109</v>
      </c>
      <c r="AF341">
        <v>1699.598</v>
      </c>
      <c r="AG341" s="12">
        <v>44302.392361111109</v>
      </c>
      <c r="AH341">
        <v>1718.7809999999999</v>
      </c>
      <c r="AI341" s="13">
        <v>1.1299999999999999E-2</v>
      </c>
      <c r="AJ341">
        <v>18907.900000000001</v>
      </c>
      <c r="AK341" s="13">
        <v>1.1299999999999999E-2</v>
      </c>
      <c r="AL341">
        <v>985.65909999999997</v>
      </c>
      <c r="AM341">
        <v>1675224.13</v>
      </c>
      <c r="AN341">
        <v>-1620456.88</v>
      </c>
      <c r="AO341">
        <v>73</v>
      </c>
      <c r="AP341">
        <v>259.01</v>
      </c>
      <c r="AQ341" s="13">
        <v>-5.4000000000000003E-3</v>
      </c>
      <c r="AR341" s="13">
        <v>1.2999999999999999E-2</v>
      </c>
      <c r="AS341" t="s">
        <v>572</v>
      </c>
      <c r="AU341" s="2">
        <v>44299</v>
      </c>
      <c r="AV341" t="s">
        <v>129</v>
      </c>
      <c r="AW341" s="7">
        <v>102.45</v>
      </c>
      <c r="AX341" s="4">
        <v>106.75</v>
      </c>
      <c r="AZ341" s="2">
        <f t="shared" si="35"/>
        <v>44301</v>
      </c>
      <c r="BA341" t="s">
        <v>170</v>
      </c>
      <c r="BB341">
        <v>1699.598</v>
      </c>
      <c r="BC341">
        <v>1718.7809999999999</v>
      </c>
      <c r="BE341" t="str">
        <f t="shared" si="39"/>
        <v>MPHASIS44301</v>
      </c>
      <c r="BF341">
        <v>1</v>
      </c>
      <c r="BH341" t="str">
        <f t="shared" si="40"/>
        <v>ONGC44299</v>
      </c>
      <c r="BI341">
        <v>1</v>
      </c>
      <c r="BK341" t="str">
        <f t="shared" si="36"/>
        <v>ONGC44299</v>
      </c>
      <c r="BL341">
        <v>1</v>
      </c>
      <c r="BM341">
        <f t="shared" si="37"/>
        <v>1</v>
      </c>
      <c r="BQ341" t="str">
        <f t="shared" si="41"/>
        <v>MPHASIS44301</v>
      </c>
      <c r="BR341">
        <v>1</v>
      </c>
      <c r="BS341">
        <f t="shared" si="38"/>
        <v>1</v>
      </c>
    </row>
    <row r="342" spans="1:71" x14ac:dyDescent="0.45">
      <c r="A342">
        <v>7</v>
      </c>
      <c r="B342" s="2">
        <v>44299</v>
      </c>
      <c r="C342" s="2">
        <v>44301</v>
      </c>
      <c r="D342" s="3" t="s">
        <v>27</v>
      </c>
      <c r="E342" t="s">
        <v>67</v>
      </c>
      <c r="F342" t="s">
        <v>242</v>
      </c>
      <c r="G342">
        <v>550</v>
      </c>
      <c r="H342">
        <v>1100</v>
      </c>
      <c r="I342">
        <v>2</v>
      </c>
      <c r="J342" s="7">
        <v>1696.45</v>
      </c>
      <c r="K342" s="5">
        <v>1866095</v>
      </c>
      <c r="L342" s="4">
        <v>1727.3</v>
      </c>
      <c r="M342" s="4">
        <v>33934.999999999898</v>
      </c>
      <c r="N342" s="6">
        <v>508.426875</v>
      </c>
      <c r="O342" s="6">
        <v>33426.573124999901</v>
      </c>
      <c r="P342" s="5">
        <v>1900030</v>
      </c>
      <c r="Q342" s="5" t="s">
        <v>93</v>
      </c>
      <c r="R342">
        <v>2</v>
      </c>
      <c r="S342">
        <v>2</v>
      </c>
      <c r="T342">
        <v>1</v>
      </c>
      <c r="U342">
        <v>0</v>
      </c>
      <c r="V342">
        <v>900</v>
      </c>
      <c r="W342">
        <v>300</v>
      </c>
      <c r="X342">
        <v>123500</v>
      </c>
      <c r="Y342">
        <v>92500</v>
      </c>
      <c r="Z342" s="7">
        <v>3000000</v>
      </c>
      <c r="AA342">
        <v>2</v>
      </c>
      <c r="AC342" t="s">
        <v>690</v>
      </c>
      <c r="AD342" t="s">
        <v>571</v>
      </c>
      <c r="AE342" s="12">
        <v>44301.520833333336</v>
      </c>
      <c r="AF342">
        <v>549.30799999999999</v>
      </c>
      <c r="AG342" s="12">
        <v>44302.392361111109</v>
      </c>
      <c r="AH342">
        <v>536.77840000000003</v>
      </c>
      <c r="AI342" s="13">
        <v>-2.2800000000000001E-2</v>
      </c>
      <c r="AJ342">
        <v>-38175.43</v>
      </c>
      <c r="AK342" s="13">
        <v>-2.2800000000000001E-2</v>
      </c>
      <c r="AL342">
        <v>3046.82</v>
      </c>
      <c r="AM342">
        <v>1673642.63</v>
      </c>
      <c r="AN342">
        <v>-1658632.32</v>
      </c>
      <c r="AO342">
        <v>72</v>
      </c>
      <c r="AP342">
        <v>-530.21</v>
      </c>
      <c r="AQ342" s="13">
        <v>-3.9899999999999998E-2</v>
      </c>
      <c r="AR342" s="13">
        <v>5.5300000000000002E-2</v>
      </c>
      <c r="AS342" t="s">
        <v>572</v>
      </c>
      <c r="AU342" s="2">
        <v>44299</v>
      </c>
      <c r="AV342" t="s">
        <v>67</v>
      </c>
      <c r="AW342" s="7">
        <v>1696.45</v>
      </c>
      <c r="AX342" s="4">
        <v>1727.3</v>
      </c>
      <c r="AZ342" s="2">
        <f t="shared" si="35"/>
        <v>44301</v>
      </c>
      <c r="BA342" t="s">
        <v>96</v>
      </c>
      <c r="BB342">
        <v>549.30799999999999</v>
      </c>
      <c r="BC342">
        <v>536.77840000000003</v>
      </c>
      <c r="BE342" t="str">
        <f t="shared" si="39"/>
        <v>GLENMARK44301</v>
      </c>
      <c r="BF342">
        <v>1</v>
      </c>
      <c r="BH342" t="str">
        <f t="shared" si="40"/>
        <v>PEL44299</v>
      </c>
      <c r="BI342">
        <v>1</v>
      </c>
      <c r="BK342" t="str">
        <f t="shared" si="36"/>
        <v>PEL44299</v>
      </c>
      <c r="BL342">
        <v>1</v>
      </c>
      <c r="BM342">
        <f t="shared" si="37"/>
        <v>1</v>
      </c>
      <c r="BQ342" t="str">
        <f t="shared" si="41"/>
        <v>GLENMARK44301</v>
      </c>
      <c r="BR342">
        <v>1</v>
      </c>
      <c r="BS342">
        <f t="shared" si="38"/>
        <v>1</v>
      </c>
    </row>
    <row r="343" spans="1:71" x14ac:dyDescent="0.45">
      <c r="A343">
        <v>8</v>
      </c>
      <c r="B343" s="2">
        <v>44299</v>
      </c>
      <c r="C343" s="2">
        <v>44301</v>
      </c>
      <c r="D343" s="3" t="s">
        <v>27</v>
      </c>
      <c r="E343" t="s">
        <v>162</v>
      </c>
      <c r="F343" t="s">
        <v>341</v>
      </c>
      <c r="G343">
        <v>250</v>
      </c>
      <c r="H343">
        <v>750</v>
      </c>
      <c r="I343">
        <v>3</v>
      </c>
      <c r="J343" s="7">
        <v>2461.6999999999998</v>
      </c>
      <c r="K343" s="5">
        <v>1846274.9999999998</v>
      </c>
      <c r="L343" s="4">
        <v>2481.4</v>
      </c>
      <c r="M343" s="4">
        <v>14775.000000000204</v>
      </c>
      <c r="N343" s="6">
        <v>500.48887500000001</v>
      </c>
      <c r="O343" s="6">
        <v>14274.511125000205</v>
      </c>
      <c r="P343" s="5">
        <v>1861050</v>
      </c>
      <c r="Q343" s="5" t="s">
        <v>93</v>
      </c>
      <c r="R343">
        <v>1</v>
      </c>
      <c r="S343">
        <v>0</v>
      </c>
      <c r="T343">
        <v>1</v>
      </c>
      <c r="U343">
        <v>0</v>
      </c>
      <c r="V343">
        <v>900</v>
      </c>
      <c r="W343">
        <v>300</v>
      </c>
      <c r="X343">
        <v>122500</v>
      </c>
      <c r="Y343">
        <v>92500</v>
      </c>
      <c r="Z343" s="7">
        <v>3000000</v>
      </c>
      <c r="AA343">
        <v>2</v>
      </c>
      <c r="AC343" t="s">
        <v>624</v>
      </c>
      <c r="AD343" t="s">
        <v>571</v>
      </c>
      <c r="AE343" s="12">
        <v>44301.527777777781</v>
      </c>
      <c r="AF343">
        <v>3072.97</v>
      </c>
      <c r="AG343" s="12">
        <v>44302.392361111109</v>
      </c>
      <c r="AH343">
        <v>3073.7159999999999</v>
      </c>
      <c r="AI343" s="13">
        <v>2.0000000000000001E-4</v>
      </c>
      <c r="AJ343">
        <v>406.47</v>
      </c>
      <c r="AK343" s="13">
        <v>2.0000000000000001E-4</v>
      </c>
      <c r="AL343">
        <v>544.86320000000001</v>
      </c>
      <c r="AM343">
        <v>1674348.38</v>
      </c>
      <c r="AN343">
        <v>-1658225.85</v>
      </c>
      <c r="AO343">
        <v>70</v>
      </c>
      <c r="AP343">
        <v>5.81</v>
      </c>
      <c r="AQ343" s="13">
        <v>-2.24E-2</v>
      </c>
      <c r="AR343" s="13">
        <v>4.4400000000000002E-2</v>
      </c>
      <c r="AS343" t="s">
        <v>572</v>
      </c>
      <c r="AU343" s="2">
        <v>44299</v>
      </c>
      <c r="AV343" t="s">
        <v>162</v>
      </c>
      <c r="AW343" s="7">
        <v>2461.6999999999998</v>
      </c>
      <c r="AX343" s="4">
        <v>2481.4</v>
      </c>
      <c r="AZ343" s="2">
        <f t="shared" si="35"/>
        <v>44301</v>
      </c>
      <c r="BA343" t="s">
        <v>153</v>
      </c>
      <c r="BB343">
        <v>3072.97</v>
      </c>
      <c r="BC343">
        <v>3073.7159999999999</v>
      </c>
      <c r="BE343" t="str">
        <f t="shared" si="39"/>
        <v>COFORGE44301</v>
      </c>
      <c r="BF343">
        <v>1</v>
      </c>
      <c r="BH343" t="str">
        <f t="shared" si="40"/>
        <v>PIIND44299</v>
      </c>
      <c r="BI343">
        <v>1</v>
      </c>
      <c r="BK343" t="str">
        <f t="shared" si="36"/>
        <v>PIIND44299</v>
      </c>
      <c r="BL343">
        <v>1</v>
      </c>
      <c r="BM343">
        <f t="shared" si="37"/>
        <v>1</v>
      </c>
      <c r="BQ343" t="str">
        <f t="shared" si="41"/>
        <v>COFORGE44301</v>
      </c>
      <c r="BR343">
        <v>1</v>
      </c>
      <c r="BS343">
        <f t="shared" si="38"/>
        <v>1</v>
      </c>
    </row>
    <row r="344" spans="1:71" x14ac:dyDescent="0.45">
      <c r="A344">
        <v>9</v>
      </c>
      <c r="B344" s="2">
        <v>44299</v>
      </c>
      <c r="C344" s="2">
        <v>44301</v>
      </c>
      <c r="D344" s="3" t="s">
        <v>27</v>
      </c>
      <c r="E344" t="s">
        <v>88</v>
      </c>
      <c r="F344" t="s">
        <v>320</v>
      </c>
      <c r="G344">
        <v>6000</v>
      </c>
      <c r="H344">
        <v>12000</v>
      </c>
      <c r="I344">
        <v>2</v>
      </c>
      <c r="J344" s="7">
        <v>129.65</v>
      </c>
      <c r="K344" s="5">
        <v>1555800</v>
      </c>
      <c r="L344" s="4">
        <v>130.6</v>
      </c>
      <c r="M344" s="4">
        <v>11399.999999999864</v>
      </c>
      <c r="N344" s="6">
        <v>421.60500000000002</v>
      </c>
      <c r="O344" s="6">
        <v>10978.394999999864</v>
      </c>
      <c r="P344" s="5">
        <v>1567200</v>
      </c>
      <c r="Q344" s="5" t="s">
        <v>93</v>
      </c>
      <c r="R344">
        <v>1</v>
      </c>
      <c r="S344">
        <v>0</v>
      </c>
      <c r="T344">
        <v>2</v>
      </c>
      <c r="U344">
        <v>0</v>
      </c>
      <c r="V344">
        <v>900</v>
      </c>
      <c r="W344">
        <v>300</v>
      </c>
      <c r="X344">
        <v>122500</v>
      </c>
      <c r="Y344">
        <v>92500</v>
      </c>
      <c r="Z344" s="7">
        <v>3000000</v>
      </c>
      <c r="AA344">
        <v>2</v>
      </c>
      <c r="AC344" t="s">
        <v>579</v>
      </c>
      <c r="AD344" t="s">
        <v>571</v>
      </c>
      <c r="AE344" s="12">
        <v>44302.517361111109</v>
      </c>
      <c r="AF344">
        <v>1175.0609999999999</v>
      </c>
      <c r="AG344" s="12">
        <v>44305.392361111109</v>
      </c>
      <c r="AH344">
        <v>1113.9929999999999</v>
      </c>
      <c r="AI344" s="13">
        <v>-5.1999999999999998E-2</v>
      </c>
      <c r="AJ344">
        <v>-86704.55</v>
      </c>
      <c r="AK344" s="13">
        <v>-5.1999999999999998E-2</v>
      </c>
      <c r="AL344">
        <v>1419.8030000000001</v>
      </c>
      <c r="AM344">
        <v>1668354.88</v>
      </c>
      <c r="AN344">
        <v>-1744930.4</v>
      </c>
      <c r="AO344">
        <v>73</v>
      </c>
      <c r="AP344">
        <v>-1187.73</v>
      </c>
      <c r="AQ344" s="13">
        <v>-7.0800000000000002E-2</v>
      </c>
      <c r="AR344" s="13">
        <v>9.2999999999999992E-3</v>
      </c>
      <c r="AS344" t="s">
        <v>572</v>
      </c>
      <c r="AU344" s="2">
        <v>44299</v>
      </c>
      <c r="AV344" t="s">
        <v>88</v>
      </c>
      <c r="AW344" s="7">
        <v>129.65</v>
      </c>
      <c r="AX344" s="4">
        <v>130.6</v>
      </c>
      <c r="AZ344" s="2">
        <f t="shared" si="35"/>
        <v>44302</v>
      </c>
      <c r="BA344" t="s">
        <v>63</v>
      </c>
      <c r="BB344">
        <v>1175.0609999999999</v>
      </c>
      <c r="BC344">
        <v>1113.9929999999999</v>
      </c>
      <c r="BE344" t="str">
        <f t="shared" si="39"/>
        <v>ADANIENT44302</v>
      </c>
      <c r="BF344">
        <v>1</v>
      </c>
      <c r="BH344" t="str">
        <f t="shared" si="40"/>
        <v>RECLTD44299</v>
      </c>
      <c r="BI344">
        <v>1</v>
      </c>
      <c r="BK344" t="str">
        <f t="shared" si="36"/>
        <v>RECLTD44299</v>
      </c>
      <c r="BL344">
        <v>1</v>
      </c>
      <c r="BM344">
        <f t="shared" si="37"/>
        <v>1</v>
      </c>
      <c r="BQ344" t="str">
        <f t="shared" si="41"/>
        <v>ADANIENT44302</v>
      </c>
      <c r="BR344">
        <v>1</v>
      </c>
      <c r="BS344">
        <f t="shared" si="38"/>
        <v>1</v>
      </c>
    </row>
    <row r="345" spans="1:71" x14ac:dyDescent="0.45">
      <c r="A345">
        <v>10</v>
      </c>
      <c r="B345" s="2">
        <v>44299</v>
      </c>
      <c r="C345" s="2">
        <v>44301</v>
      </c>
      <c r="D345" s="3" t="s">
        <v>27</v>
      </c>
      <c r="E345" t="s">
        <v>55</v>
      </c>
      <c r="F345" t="s">
        <v>238</v>
      </c>
      <c r="G345">
        <v>800</v>
      </c>
      <c r="H345">
        <v>1600</v>
      </c>
      <c r="I345">
        <v>2</v>
      </c>
      <c r="J345" s="7">
        <v>1359.3</v>
      </c>
      <c r="K345" s="5">
        <v>2174880</v>
      </c>
      <c r="L345" s="4">
        <v>1367.75</v>
      </c>
      <c r="M345" s="4">
        <v>13520.000000000073</v>
      </c>
      <c r="N345" s="6">
        <v>589.04280000000006</v>
      </c>
      <c r="O345" s="6">
        <v>12930.957200000073</v>
      </c>
      <c r="P345" s="5">
        <v>2188400</v>
      </c>
      <c r="Q345" s="5" t="s">
        <v>93</v>
      </c>
      <c r="R345">
        <v>1</v>
      </c>
      <c r="S345">
        <v>0</v>
      </c>
      <c r="T345">
        <v>1</v>
      </c>
      <c r="U345">
        <v>0</v>
      </c>
      <c r="V345">
        <v>900</v>
      </c>
      <c r="W345">
        <v>300</v>
      </c>
      <c r="X345">
        <v>122500</v>
      </c>
      <c r="Y345">
        <v>92500</v>
      </c>
      <c r="Z345" s="7">
        <v>3000000</v>
      </c>
      <c r="AA345">
        <v>2</v>
      </c>
      <c r="AC345" t="s">
        <v>693</v>
      </c>
      <c r="AD345" t="s">
        <v>571</v>
      </c>
      <c r="AE345" s="12">
        <v>44302.517361111109</v>
      </c>
      <c r="AF345">
        <v>420.6404</v>
      </c>
      <c r="AG345" s="12">
        <v>44305.392361111109</v>
      </c>
      <c r="AH345">
        <v>404.6277</v>
      </c>
      <c r="AI345" s="13">
        <v>-3.8100000000000002E-2</v>
      </c>
      <c r="AJ345">
        <v>-63509.99</v>
      </c>
      <c r="AK345" s="13">
        <v>-3.8100000000000002E-2</v>
      </c>
      <c r="AL345">
        <v>3966.2260000000001</v>
      </c>
      <c r="AM345">
        <v>1668354.88</v>
      </c>
      <c r="AN345">
        <v>-1808440.39</v>
      </c>
      <c r="AO345">
        <v>73</v>
      </c>
      <c r="AP345">
        <v>-870</v>
      </c>
      <c r="AQ345" s="13">
        <v>-4.4900000000000002E-2</v>
      </c>
      <c r="AR345" s="13">
        <v>1E-4</v>
      </c>
      <c r="AS345" t="s">
        <v>572</v>
      </c>
      <c r="AU345" s="2">
        <v>44299</v>
      </c>
      <c r="AV345" t="s">
        <v>55</v>
      </c>
      <c r="AW345" s="7">
        <v>1359.3</v>
      </c>
      <c r="AX345" s="4">
        <v>1367.75</v>
      </c>
      <c r="AZ345" s="2">
        <f t="shared" si="35"/>
        <v>44302</v>
      </c>
      <c r="BA345" t="s">
        <v>50</v>
      </c>
      <c r="BB345">
        <v>420.6404</v>
      </c>
      <c r="BC345">
        <v>404.6277</v>
      </c>
      <c r="BE345" t="str">
        <f t="shared" si="39"/>
        <v>BPCL44302</v>
      </c>
      <c r="BF345">
        <v>1</v>
      </c>
      <c r="BH345" t="str">
        <f t="shared" si="40"/>
        <v>SRTRANSFIN44299</v>
      </c>
      <c r="BI345">
        <v>1</v>
      </c>
      <c r="BK345" t="str">
        <f t="shared" si="36"/>
        <v>SRTRANSFIN44299</v>
      </c>
      <c r="BL345">
        <v>1</v>
      </c>
      <c r="BM345">
        <f t="shared" si="37"/>
        <v>1</v>
      </c>
      <c r="BQ345" t="str">
        <f t="shared" si="41"/>
        <v>BPCL44302</v>
      </c>
      <c r="BR345">
        <v>1</v>
      </c>
      <c r="BS345">
        <f t="shared" si="38"/>
        <v>1</v>
      </c>
    </row>
    <row r="346" spans="1:71" x14ac:dyDescent="0.45">
      <c r="A346">
        <v>1</v>
      </c>
      <c r="B346" s="2">
        <v>44301</v>
      </c>
      <c r="C346" s="2">
        <v>44302</v>
      </c>
      <c r="D346" s="3" t="s">
        <v>27</v>
      </c>
      <c r="E346" t="s">
        <v>153</v>
      </c>
      <c r="F346" t="s">
        <v>331</v>
      </c>
      <c r="G346">
        <v>375</v>
      </c>
      <c r="H346">
        <v>750</v>
      </c>
      <c r="I346">
        <v>2</v>
      </c>
      <c r="J346" s="7">
        <v>3068.95</v>
      </c>
      <c r="K346" s="5">
        <v>2301712.5</v>
      </c>
      <c r="L346" s="4">
        <v>3074.9</v>
      </c>
      <c r="M346" s="4">
        <v>4462.5000000002046</v>
      </c>
      <c r="N346" s="6">
        <v>622.06481250000002</v>
      </c>
      <c r="O346" s="6">
        <v>3840.4351875002048</v>
      </c>
      <c r="P346" s="5">
        <v>2306175</v>
      </c>
      <c r="Q346" s="5" t="s">
        <v>93</v>
      </c>
      <c r="R346">
        <v>3</v>
      </c>
      <c r="S346">
        <v>2</v>
      </c>
      <c r="T346">
        <v>1</v>
      </c>
      <c r="U346">
        <v>0</v>
      </c>
      <c r="V346">
        <v>900</v>
      </c>
      <c r="W346">
        <v>300</v>
      </c>
      <c r="X346">
        <v>124000</v>
      </c>
      <c r="Y346">
        <v>92500</v>
      </c>
      <c r="Z346" s="7">
        <v>3000000</v>
      </c>
      <c r="AA346">
        <v>2</v>
      </c>
      <c r="AC346" t="s">
        <v>624</v>
      </c>
      <c r="AD346" t="s">
        <v>571</v>
      </c>
      <c r="AE346" s="12">
        <v>44302.517361111109</v>
      </c>
      <c r="AF346">
        <v>3194.665</v>
      </c>
      <c r="AG346" s="12">
        <v>44305.392361111109</v>
      </c>
      <c r="AH346">
        <v>3149.4920000000002</v>
      </c>
      <c r="AI346" s="13">
        <v>-1.41E-2</v>
      </c>
      <c r="AJ346">
        <v>-23590.77</v>
      </c>
      <c r="AK346" s="13">
        <v>-1.41E-2</v>
      </c>
      <c r="AL346">
        <v>522.23159999999996</v>
      </c>
      <c r="AM346">
        <v>1668354.88</v>
      </c>
      <c r="AN346">
        <v>-1832031.16</v>
      </c>
      <c r="AO346">
        <v>73</v>
      </c>
      <c r="AP346">
        <v>-323.16000000000003</v>
      </c>
      <c r="AQ346" s="13">
        <v>-3.8100000000000002E-2</v>
      </c>
      <c r="AR346" s="13">
        <v>1.0800000000000001E-2</v>
      </c>
      <c r="AS346" t="s">
        <v>572</v>
      </c>
      <c r="AU346" s="2">
        <v>44301</v>
      </c>
      <c r="AV346" t="s">
        <v>153</v>
      </c>
      <c r="AW346" s="7">
        <v>3068.95</v>
      </c>
      <c r="AX346" s="4">
        <v>3074.9</v>
      </c>
      <c r="AZ346" s="2">
        <f t="shared" si="35"/>
        <v>44302</v>
      </c>
      <c r="BA346" t="s">
        <v>153</v>
      </c>
      <c r="BB346">
        <v>3194.665</v>
      </c>
      <c r="BC346">
        <v>3149.4920000000002</v>
      </c>
      <c r="BE346" t="str">
        <f t="shared" si="39"/>
        <v>COFORGE44302</v>
      </c>
      <c r="BF346">
        <v>1</v>
      </c>
      <c r="BH346" t="str">
        <f t="shared" si="40"/>
        <v>COFORGE44301</v>
      </c>
      <c r="BI346">
        <v>1</v>
      </c>
      <c r="BK346" t="str">
        <f t="shared" si="36"/>
        <v>COFORGE44301</v>
      </c>
      <c r="BL346">
        <v>1</v>
      </c>
      <c r="BM346">
        <f t="shared" si="37"/>
        <v>1</v>
      </c>
      <c r="BQ346" t="str">
        <f t="shared" si="41"/>
        <v>COFORGE44302</v>
      </c>
      <c r="BR346">
        <v>1</v>
      </c>
      <c r="BS346">
        <f t="shared" si="38"/>
        <v>1</v>
      </c>
    </row>
    <row r="347" spans="1:71" x14ac:dyDescent="0.45">
      <c r="A347">
        <v>2</v>
      </c>
      <c r="B347" s="2">
        <v>44301</v>
      </c>
      <c r="C347" s="2">
        <v>44302</v>
      </c>
      <c r="D347" s="3" t="s">
        <v>27</v>
      </c>
      <c r="E347" t="s">
        <v>96</v>
      </c>
      <c r="F347" t="s">
        <v>258</v>
      </c>
      <c r="G347">
        <v>1150</v>
      </c>
      <c r="H347">
        <v>3450</v>
      </c>
      <c r="I347">
        <v>3</v>
      </c>
      <c r="J347" s="7">
        <v>549.1</v>
      </c>
      <c r="K347" s="5">
        <v>1894395</v>
      </c>
      <c r="L347" s="4">
        <v>536.85</v>
      </c>
      <c r="M347" s="4">
        <v>-42262.5</v>
      </c>
      <c r="N347" s="6">
        <v>505.78121249999998</v>
      </c>
      <c r="O347" s="6">
        <v>-42768.281212499998</v>
      </c>
      <c r="P347" s="5">
        <v>1852132.5</v>
      </c>
      <c r="Q347" s="5" t="s">
        <v>93</v>
      </c>
      <c r="R347">
        <v>2</v>
      </c>
      <c r="S347">
        <v>1</v>
      </c>
      <c r="T347">
        <v>1</v>
      </c>
      <c r="U347">
        <v>0</v>
      </c>
      <c r="V347">
        <v>900</v>
      </c>
      <c r="W347">
        <v>300</v>
      </c>
      <c r="X347">
        <v>123000</v>
      </c>
      <c r="Y347">
        <v>92500</v>
      </c>
      <c r="Z347" s="7">
        <v>3000000</v>
      </c>
      <c r="AA347">
        <v>2</v>
      </c>
      <c r="AC347" t="s">
        <v>593</v>
      </c>
      <c r="AD347" t="s">
        <v>571</v>
      </c>
      <c r="AE347" s="12">
        <v>44302.517361111109</v>
      </c>
      <c r="AF347">
        <v>375.25069999999999</v>
      </c>
      <c r="AG347" s="12">
        <v>44305.392361111109</v>
      </c>
      <c r="AH347">
        <v>358.52069999999998</v>
      </c>
      <c r="AI347" s="13">
        <v>-4.4600000000000001E-2</v>
      </c>
      <c r="AJ347">
        <v>-74381.149999999994</v>
      </c>
      <c r="AK347" s="13">
        <v>-4.4600000000000001E-2</v>
      </c>
      <c r="AL347">
        <v>4445.9740000000002</v>
      </c>
      <c r="AM347">
        <v>1668354.88</v>
      </c>
      <c r="AN347">
        <v>-1906412.31</v>
      </c>
      <c r="AO347">
        <v>73</v>
      </c>
      <c r="AP347">
        <v>-1018.92</v>
      </c>
      <c r="AQ347" s="13">
        <v>-5.4399999999999997E-2</v>
      </c>
      <c r="AR347" s="13">
        <v>6.4999999999999997E-3</v>
      </c>
      <c r="AS347" t="s">
        <v>572</v>
      </c>
      <c r="AU347" s="2">
        <v>44301</v>
      </c>
      <c r="AV347" t="s">
        <v>96</v>
      </c>
      <c r="AW347" s="7">
        <v>549.1</v>
      </c>
      <c r="AX347" s="4">
        <v>536.85</v>
      </c>
      <c r="AZ347" s="2">
        <f t="shared" si="35"/>
        <v>44302</v>
      </c>
      <c r="BA347" t="s">
        <v>84</v>
      </c>
      <c r="BB347">
        <v>375.25069999999999</v>
      </c>
      <c r="BC347">
        <v>358.52069999999998</v>
      </c>
      <c r="BE347" t="str">
        <f t="shared" si="39"/>
        <v>HINDALCO44302</v>
      </c>
      <c r="BF347">
        <v>1</v>
      </c>
      <c r="BH347" t="str">
        <f t="shared" si="40"/>
        <v>GLENMARK44301</v>
      </c>
      <c r="BI347">
        <v>1</v>
      </c>
      <c r="BK347" t="str">
        <f t="shared" si="36"/>
        <v>GLENMARK44301</v>
      </c>
      <c r="BL347">
        <v>1</v>
      </c>
      <c r="BM347">
        <f t="shared" si="37"/>
        <v>1</v>
      </c>
      <c r="BQ347" t="str">
        <f t="shared" si="41"/>
        <v>HINDALCO44302</v>
      </c>
      <c r="BR347">
        <v>1</v>
      </c>
      <c r="BS347">
        <f t="shared" si="38"/>
        <v>1</v>
      </c>
    </row>
    <row r="348" spans="1:71" x14ac:dyDescent="0.45">
      <c r="A348">
        <v>3</v>
      </c>
      <c r="B348" s="2">
        <v>44301</v>
      </c>
      <c r="C348" s="2">
        <v>44302</v>
      </c>
      <c r="D348" s="3" t="s">
        <v>27</v>
      </c>
      <c r="E348" t="s">
        <v>138</v>
      </c>
      <c r="F348" t="s">
        <v>306</v>
      </c>
      <c r="G348">
        <v>650</v>
      </c>
      <c r="H348">
        <v>1300</v>
      </c>
      <c r="I348">
        <v>2</v>
      </c>
      <c r="J348" s="7">
        <v>1339.4</v>
      </c>
      <c r="K348" s="5">
        <v>1741220.0000000002</v>
      </c>
      <c r="L348" s="4">
        <v>1328.2</v>
      </c>
      <c r="M348" s="4">
        <v>-14560.000000000058</v>
      </c>
      <c r="N348" s="6">
        <v>468.16379999999998</v>
      </c>
      <c r="O348" s="6">
        <v>-15028.163800000058</v>
      </c>
      <c r="P348" s="5">
        <v>1726660</v>
      </c>
      <c r="Q348" s="5" t="s">
        <v>93</v>
      </c>
      <c r="R348">
        <v>1</v>
      </c>
      <c r="S348">
        <v>0</v>
      </c>
      <c r="T348">
        <v>1</v>
      </c>
      <c r="U348">
        <v>0</v>
      </c>
      <c r="V348">
        <v>900</v>
      </c>
      <c r="W348">
        <v>300</v>
      </c>
      <c r="X348">
        <v>122500</v>
      </c>
      <c r="Y348">
        <v>92500</v>
      </c>
      <c r="Z348" s="7">
        <v>3000000</v>
      </c>
      <c r="AA348">
        <v>2</v>
      </c>
      <c r="AC348" t="s">
        <v>683</v>
      </c>
      <c r="AD348" t="s">
        <v>571</v>
      </c>
      <c r="AE348" s="12">
        <v>44302.517361111109</v>
      </c>
      <c r="AF348">
        <v>3164.1</v>
      </c>
      <c r="AG348" s="12">
        <v>44305.392361111109</v>
      </c>
      <c r="AH348">
        <v>3046.4479999999999</v>
      </c>
      <c r="AI348" s="13">
        <v>-3.7199999999999997E-2</v>
      </c>
      <c r="AJ348">
        <v>-62035.11</v>
      </c>
      <c r="AK348" s="13">
        <v>-3.7199999999999997E-2</v>
      </c>
      <c r="AL348">
        <v>527.27629999999999</v>
      </c>
      <c r="AM348">
        <v>1668354.75</v>
      </c>
      <c r="AN348">
        <v>-1968447.42</v>
      </c>
      <c r="AO348">
        <v>73</v>
      </c>
      <c r="AP348">
        <v>-849.8</v>
      </c>
      <c r="AQ348" s="13">
        <v>-4.4900000000000002E-2</v>
      </c>
      <c r="AR348" s="13">
        <v>6.0000000000000001E-3</v>
      </c>
      <c r="AS348" t="s">
        <v>572</v>
      </c>
      <c r="AU348" s="2">
        <v>44301</v>
      </c>
      <c r="AV348" t="s">
        <v>138</v>
      </c>
      <c r="AW348" s="7">
        <v>1339.4</v>
      </c>
      <c r="AX348" s="4">
        <v>1328.2</v>
      </c>
      <c r="AZ348" s="2">
        <f t="shared" si="35"/>
        <v>44302</v>
      </c>
      <c r="BA348" t="s">
        <v>171</v>
      </c>
      <c r="BB348">
        <v>3164.1</v>
      </c>
      <c r="BC348">
        <v>3046.4479999999999</v>
      </c>
      <c r="BE348" t="str">
        <f t="shared" si="39"/>
        <v>NAVINFLUOR44302</v>
      </c>
      <c r="BF348">
        <v>1</v>
      </c>
      <c r="BH348" t="str">
        <f t="shared" si="40"/>
        <v>GODREJPROP44301</v>
      </c>
      <c r="BI348">
        <v>1</v>
      </c>
      <c r="BK348" t="str">
        <f t="shared" si="36"/>
        <v>GODREJPROP44301</v>
      </c>
      <c r="BL348">
        <v>1</v>
      </c>
      <c r="BM348">
        <f t="shared" si="37"/>
        <v>1</v>
      </c>
      <c r="BQ348" t="str">
        <f t="shared" si="41"/>
        <v>NAVINFLUOR44302</v>
      </c>
      <c r="BR348">
        <v>1</v>
      </c>
      <c r="BS348">
        <f t="shared" si="38"/>
        <v>1</v>
      </c>
    </row>
    <row r="349" spans="1:71" x14ac:dyDescent="0.45">
      <c r="A349">
        <v>4</v>
      </c>
      <c r="B349" s="2">
        <v>44301</v>
      </c>
      <c r="C349" s="2">
        <v>44302</v>
      </c>
      <c r="D349" s="3" t="s">
        <v>27</v>
      </c>
      <c r="E349" t="s">
        <v>170</v>
      </c>
      <c r="F349" t="s">
        <v>348</v>
      </c>
      <c r="G349">
        <v>325</v>
      </c>
      <c r="H349">
        <v>975</v>
      </c>
      <c r="I349">
        <v>3</v>
      </c>
      <c r="J349" s="7">
        <v>1698.85</v>
      </c>
      <c r="K349" s="5">
        <v>1656378.75</v>
      </c>
      <c r="L349" s="4">
        <v>1719.65</v>
      </c>
      <c r="M349" s="4">
        <v>20280.000000000178</v>
      </c>
      <c r="N349" s="6">
        <v>449.96006249999999</v>
      </c>
      <c r="O349" s="6">
        <v>19830.03993750018</v>
      </c>
      <c r="P349" s="5">
        <v>1676658.75</v>
      </c>
      <c r="Q349" s="5" t="s">
        <v>93</v>
      </c>
      <c r="R349">
        <v>1</v>
      </c>
      <c r="S349">
        <v>0</v>
      </c>
      <c r="T349">
        <v>1</v>
      </c>
      <c r="U349">
        <v>0</v>
      </c>
      <c r="V349">
        <v>900</v>
      </c>
      <c r="W349">
        <v>300</v>
      </c>
      <c r="X349">
        <v>122500</v>
      </c>
      <c r="Y349">
        <v>92500</v>
      </c>
      <c r="Z349" s="7">
        <v>3000000</v>
      </c>
      <c r="AA349">
        <v>2</v>
      </c>
      <c r="AC349" t="s">
        <v>657</v>
      </c>
      <c r="AD349" t="s">
        <v>571</v>
      </c>
      <c r="AE349" s="12">
        <v>44302.517361111109</v>
      </c>
      <c r="AF349">
        <v>408.04910000000001</v>
      </c>
      <c r="AG349" s="12">
        <v>44305.392361111109</v>
      </c>
      <c r="AH349">
        <v>394.92039999999997</v>
      </c>
      <c r="AI349" s="13">
        <v>-3.2199999999999999E-2</v>
      </c>
      <c r="AJ349">
        <v>-53678.17</v>
      </c>
      <c r="AK349" s="13">
        <v>-3.2199999999999999E-2</v>
      </c>
      <c r="AL349">
        <v>4088.6129999999998</v>
      </c>
      <c r="AM349">
        <v>1668354.75</v>
      </c>
      <c r="AN349">
        <v>-2022125.59</v>
      </c>
      <c r="AO349">
        <v>73</v>
      </c>
      <c r="AP349">
        <v>-735.32</v>
      </c>
      <c r="AQ349" s="13">
        <v>-5.4199999999999998E-2</v>
      </c>
      <c r="AR349" s="13">
        <v>7.1000000000000004E-3</v>
      </c>
      <c r="AS349" t="s">
        <v>572</v>
      </c>
      <c r="AU349" s="2">
        <v>44301</v>
      </c>
      <c r="AV349" t="s">
        <v>170</v>
      </c>
      <c r="AW349" s="7">
        <v>1698.85</v>
      </c>
      <c r="AX349" s="4">
        <v>1719.65</v>
      </c>
      <c r="AZ349" s="2">
        <f t="shared" si="35"/>
        <v>44302</v>
      </c>
      <c r="BA349" t="s">
        <v>111</v>
      </c>
      <c r="BB349">
        <v>408.04910000000001</v>
      </c>
      <c r="BC349">
        <v>394.92039999999997</v>
      </c>
      <c r="BE349" t="str">
        <f t="shared" si="39"/>
        <v>TORNTPOWER44302</v>
      </c>
      <c r="BF349">
        <v>1</v>
      </c>
      <c r="BH349" t="str">
        <f t="shared" si="40"/>
        <v>MPHASIS44301</v>
      </c>
      <c r="BI349">
        <v>1</v>
      </c>
      <c r="BK349" t="str">
        <f t="shared" si="36"/>
        <v>MPHASIS44301</v>
      </c>
      <c r="BL349">
        <v>1</v>
      </c>
      <c r="BM349">
        <f t="shared" si="37"/>
        <v>1</v>
      </c>
      <c r="BQ349" t="str">
        <f t="shared" si="41"/>
        <v>TORNTPOWER44302</v>
      </c>
      <c r="BR349">
        <v>1</v>
      </c>
      <c r="BS349">
        <f t="shared" si="38"/>
        <v>1</v>
      </c>
    </row>
    <row r="350" spans="1:71" x14ac:dyDescent="0.45">
      <c r="A350">
        <v>1</v>
      </c>
      <c r="B350" s="2">
        <v>44302</v>
      </c>
      <c r="C350" s="2">
        <v>44305</v>
      </c>
      <c r="D350" s="3" t="s">
        <v>27</v>
      </c>
      <c r="E350" t="s">
        <v>63</v>
      </c>
      <c r="F350" t="s">
        <v>223</v>
      </c>
      <c r="G350">
        <v>2000</v>
      </c>
      <c r="H350">
        <v>2000</v>
      </c>
      <c r="I350">
        <v>1</v>
      </c>
      <c r="J350" s="7">
        <v>1174.5</v>
      </c>
      <c r="K350" s="5">
        <v>2349000</v>
      </c>
      <c r="L350" s="4">
        <v>1112.8499999999999</v>
      </c>
      <c r="M350" s="4">
        <v>-123300.00000000017</v>
      </c>
      <c r="N350" s="6">
        <v>617.58450000000005</v>
      </c>
      <c r="O350" s="6">
        <v>-123917.58450000017</v>
      </c>
      <c r="P350" s="5">
        <v>2225700</v>
      </c>
      <c r="Q350" s="5" t="s">
        <v>93</v>
      </c>
      <c r="R350">
        <v>1</v>
      </c>
      <c r="S350">
        <v>0</v>
      </c>
      <c r="T350">
        <v>1</v>
      </c>
      <c r="U350">
        <v>0</v>
      </c>
      <c r="V350">
        <v>900</v>
      </c>
      <c r="W350">
        <v>300</v>
      </c>
      <c r="X350">
        <v>122500</v>
      </c>
      <c r="Y350">
        <v>92500</v>
      </c>
      <c r="Z350" s="7">
        <v>3000000</v>
      </c>
      <c r="AA350">
        <v>2</v>
      </c>
      <c r="AC350" t="s">
        <v>639</v>
      </c>
      <c r="AD350" t="s">
        <v>571</v>
      </c>
      <c r="AE350" s="12">
        <v>44302.517361111109</v>
      </c>
      <c r="AF350">
        <v>558.29079999999999</v>
      </c>
      <c r="AG350" s="12">
        <v>44305.392361111109</v>
      </c>
      <c r="AH350">
        <v>533.78</v>
      </c>
      <c r="AI350" s="13">
        <v>-4.3900000000000002E-2</v>
      </c>
      <c r="AJ350">
        <v>-73246.25</v>
      </c>
      <c r="AK350" s="13">
        <v>-4.3900000000000002E-2</v>
      </c>
      <c r="AL350">
        <v>2988.326</v>
      </c>
      <c r="AM350">
        <v>1668354.88</v>
      </c>
      <c r="AN350">
        <v>-2095371.84</v>
      </c>
      <c r="AO350">
        <v>73</v>
      </c>
      <c r="AP350">
        <v>-1003.37</v>
      </c>
      <c r="AQ350" s="13">
        <v>-5.2499999999999998E-2</v>
      </c>
      <c r="AR350" s="13">
        <v>5.7000000000000002E-3</v>
      </c>
      <c r="AS350" t="s">
        <v>572</v>
      </c>
      <c r="AU350" s="2">
        <v>44302</v>
      </c>
      <c r="AV350" t="s">
        <v>63</v>
      </c>
      <c r="AW350" s="7">
        <v>1174.5</v>
      </c>
      <c r="AX350" s="4">
        <v>1112.8499999999999</v>
      </c>
      <c r="AZ350" s="2">
        <f t="shared" si="35"/>
        <v>44302</v>
      </c>
      <c r="BA350" t="s">
        <v>48</v>
      </c>
      <c r="BB350">
        <v>558.29079999999999</v>
      </c>
      <c r="BC350">
        <v>533.78</v>
      </c>
      <c r="BE350" t="str">
        <f t="shared" si="39"/>
        <v>TVSMOTOR44302</v>
      </c>
      <c r="BF350">
        <v>1</v>
      </c>
      <c r="BH350" t="str">
        <f t="shared" si="40"/>
        <v>ADANIENT44302</v>
      </c>
      <c r="BI350">
        <v>1</v>
      </c>
      <c r="BK350" t="str">
        <f t="shared" si="36"/>
        <v>ADANIENT44302</v>
      </c>
      <c r="BL350">
        <v>1</v>
      </c>
      <c r="BM350">
        <f t="shared" si="37"/>
        <v>1</v>
      </c>
      <c r="BQ350" t="str">
        <f t="shared" si="41"/>
        <v>TVSMOTOR44302</v>
      </c>
      <c r="BR350">
        <v>1</v>
      </c>
      <c r="BS350">
        <f t="shared" si="38"/>
        <v>1</v>
      </c>
    </row>
    <row r="351" spans="1:71" x14ac:dyDescent="0.45">
      <c r="A351">
        <v>2</v>
      </c>
      <c r="B351" s="2">
        <v>44302</v>
      </c>
      <c r="C351" s="2">
        <v>44305</v>
      </c>
      <c r="D351" s="3" t="s">
        <v>27</v>
      </c>
      <c r="E351" t="s">
        <v>50</v>
      </c>
      <c r="F351" t="s">
        <v>275</v>
      </c>
      <c r="G351">
        <v>1800</v>
      </c>
      <c r="H351">
        <v>3600</v>
      </c>
      <c r="I351">
        <v>2</v>
      </c>
      <c r="J351" s="7">
        <v>420.45</v>
      </c>
      <c r="K351" s="5">
        <v>1513620</v>
      </c>
      <c r="L351" s="4">
        <v>404.8</v>
      </c>
      <c r="M351" s="4">
        <v>-56339.99999999992</v>
      </c>
      <c r="N351" s="6">
        <v>401.07150000000001</v>
      </c>
      <c r="O351" s="6">
        <v>-56741.071499999918</v>
      </c>
      <c r="P351" s="5">
        <v>1457280</v>
      </c>
      <c r="Q351" s="5" t="s">
        <v>93</v>
      </c>
      <c r="R351">
        <v>1</v>
      </c>
      <c r="S351">
        <v>0</v>
      </c>
      <c r="T351">
        <v>1</v>
      </c>
      <c r="U351">
        <v>0</v>
      </c>
      <c r="V351">
        <v>900</v>
      </c>
      <c r="W351">
        <v>300</v>
      </c>
      <c r="X351">
        <v>122500</v>
      </c>
      <c r="Y351">
        <v>92500</v>
      </c>
      <c r="Z351" s="7">
        <v>3000000</v>
      </c>
      <c r="AA351">
        <v>2</v>
      </c>
      <c r="AC351" t="s">
        <v>640</v>
      </c>
      <c r="AD351" t="s">
        <v>571</v>
      </c>
      <c r="AE351" s="12">
        <v>44302.517361111109</v>
      </c>
      <c r="AF351">
        <v>6753.1480000000001</v>
      </c>
      <c r="AG351" s="12">
        <v>44305.392361111109</v>
      </c>
      <c r="AH351">
        <v>6510.107</v>
      </c>
      <c r="AI351" s="13">
        <v>-3.5999999999999997E-2</v>
      </c>
      <c r="AJ351">
        <v>-60042.91</v>
      </c>
      <c r="AK351" s="13">
        <v>-3.5999999999999997E-2</v>
      </c>
      <c r="AL351">
        <v>247.04849999999999</v>
      </c>
      <c r="AM351">
        <v>1668354.88</v>
      </c>
      <c r="AN351">
        <v>-2155414.75</v>
      </c>
      <c r="AO351">
        <v>73</v>
      </c>
      <c r="AP351">
        <v>-822.51</v>
      </c>
      <c r="AQ351" s="13">
        <v>-4.5199999999999997E-2</v>
      </c>
      <c r="AR351" s="13">
        <v>4.4999999999999997E-3</v>
      </c>
      <c r="AS351" t="s">
        <v>572</v>
      </c>
      <c r="AU351" s="2">
        <v>44302</v>
      </c>
      <c r="AV351" t="s">
        <v>50</v>
      </c>
      <c r="AW351" s="7">
        <v>420.45</v>
      </c>
      <c r="AX351" s="4">
        <v>404.8</v>
      </c>
      <c r="AZ351" s="2">
        <f t="shared" si="35"/>
        <v>44302</v>
      </c>
      <c r="BA351" t="s">
        <v>60</v>
      </c>
      <c r="BB351">
        <v>6753.1480000000001</v>
      </c>
      <c r="BC351">
        <v>6510.107</v>
      </c>
      <c r="BE351" t="str">
        <f t="shared" si="39"/>
        <v>ULTRACEMCO44302</v>
      </c>
      <c r="BF351">
        <v>1</v>
      </c>
      <c r="BH351" t="str">
        <f t="shared" si="40"/>
        <v>BPCL44302</v>
      </c>
      <c r="BI351">
        <v>1</v>
      </c>
      <c r="BK351" t="str">
        <f t="shared" si="36"/>
        <v>BPCL44302</v>
      </c>
      <c r="BL351">
        <v>1</v>
      </c>
      <c r="BM351">
        <f t="shared" si="37"/>
        <v>1</v>
      </c>
      <c r="BQ351" t="str">
        <f t="shared" si="41"/>
        <v>ULTRACEMCO44302</v>
      </c>
      <c r="BR351">
        <v>1</v>
      </c>
      <c r="BS351">
        <f t="shared" si="38"/>
        <v>1</v>
      </c>
    </row>
    <row r="352" spans="1:71" x14ac:dyDescent="0.45">
      <c r="A352">
        <v>3</v>
      </c>
      <c r="B352" s="2">
        <v>44302</v>
      </c>
      <c r="C352" s="2">
        <v>44305</v>
      </c>
      <c r="D352" s="3" t="s">
        <v>27</v>
      </c>
      <c r="E352" t="s">
        <v>153</v>
      </c>
      <c r="F352" t="s">
        <v>331</v>
      </c>
      <c r="G352">
        <v>375</v>
      </c>
      <c r="H352">
        <v>750</v>
      </c>
      <c r="I352">
        <v>2</v>
      </c>
      <c r="J352" s="7">
        <v>3193.5</v>
      </c>
      <c r="K352" s="5">
        <v>2395125</v>
      </c>
      <c r="L352" s="4">
        <v>3151</v>
      </c>
      <c r="M352" s="4">
        <v>-31875</v>
      </c>
      <c r="N352" s="6">
        <v>642.38062500000001</v>
      </c>
      <c r="O352" s="6">
        <v>-32517.380625000002</v>
      </c>
      <c r="P352" s="5">
        <v>2363250</v>
      </c>
      <c r="Q352" s="5" t="s">
        <v>93</v>
      </c>
      <c r="R352">
        <v>1</v>
      </c>
      <c r="S352">
        <v>0</v>
      </c>
      <c r="T352">
        <v>1</v>
      </c>
      <c r="U352">
        <v>0</v>
      </c>
      <c r="V352">
        <v>900</v>
      </c>
      <c r="W352">
        <v>300</v>
      </c>
      <c r="X352">
        <v>122500</v>
      </c>
      <c r="Y352">
        <v>92500</v>
      </c>
      <c r="Z352" s="7">
        <v>3000000</v>
      </c>
      <c r="AA352">
        <v>2</v>
      </c>
      <c r="AC352" t="s">
        <v>600</v>
      </c>
      <c r="AD352" t="s">
        <v>571</v>
      </c>
      <c r="AE352" s="12">
        <v>44302.520833333336</v>
      </c>
      <c r="AF352">
        <v>470.97149999999999</v>
      </c>
      <c r="AG352" s="12">
        <v>44305.392361111109</v>
      </c>
      <c r="AH352">
        <v>477.41340000000002</v>
      </c>
      <c r="AI352" s="13">
        <v>1.37E-2</v>
      </c>
      <c r="AJ352">
        <v>22757.88</v>
      </c>
      <c r="AK352" s="13">
        <v>1.37E-2</v>
      </c>
      <c r="AL352">
        <v>3532.7910000000002</v>
      </c>
      <c r="AM352">
        <v>1663843.63</v>
      </c>
      <c r="AN352">
        <v>-2132656.86</v>
      </c>
      <c r="AO352">
        <v>72</v>
      </c>
      <c r="AP352">
        <v>316.08</v>
      </c>
      <c r="AQ352" s="13">
        <v>-1.83E-2</v>
      </c>
      <c r="AR352" s="13">
        <v>1.43E-2</v>
      </c>
      <c r="AS352" t="s">
        <v>572</v>
      </c>
      <c r="AU352" s="2">
        <v>44302</v>
      </c>
      <c r="AV352" t="s">
        <v>153</v>
      </c>
      <c r="AW352" s="7">
        <v>3193.5</v>
      </c>
      <c r="AX352" s="4">
        <v>3151</v>
      </c>
      <c r="AZ352" s="2">
        <f t="shared" si="35"/>
        <v>44302</v>
      </c>
      <c r="BA352" t="s">
        <v>119</v>
      </c>
      <c r="BB352">
        <v>470.97149999999999</v>
      </c>
      <c r="BC352">
        <v>477.41340000000002</v>
      </c>
      <c r="BE352" t="str">
        <f t="shared" si="39"/>
        <v>WIPRO44302</v>
      </c>
      <c r="BF352">
        <v>1</v>
      </c>
      <c r="BH352" t="str">
        <f t="shared" si="40"/>
        <v>COFORGE44302</v>
      </c>
      <c r="BI352">
        <v>1</v>
      </c>
      <c r="BK352" t="str">
        <f t="shared" si="36"/>
        <v>COFORGE44302</v>
      </c>
      <c r="BL352">
        <v>1</v>
      </c>
      <c r="BM352">
        <f t="shared" si="37"/>
        <v>1</v>
      </c>
      <c r="BQ352" t="str">
        <f t="shared" si="41"/>
        <v>WIPRO44302</v>
      </c>
      <c r="BR352">
        <v>1</v>
      </c>
      <c r="BS352">
        <f t="shared" si="38"/>
        <v>1</v>
      </c>
    </row>
    <row r="353" spans="1:71" x14ac:dyDescent="0.45">
      <c r="A353">
        <v>4</v>
      </c>
      <c r="B353" s="2">
        <v>44302</v>
      </c>
      <c r="C353" s="2">
        <v>44305</v>
      </c>
      <c r="D353" s="3" t="s">
        <v>27</v>
      </c>
      <c r="E353" t="s">
        <v>84</v>
      </c>
      <c r="F353" t="s">
        <v>260</v>
      </c>
      <c r="G353">
        <v>4300</v>
      </c>
      <c r="H353">
        <v>4300</v>
      </c>
      <c r="I353">
        <v>1</v>
      </c>
      <c r="J353" s="7">
        <v>375.1</v>
      </c>
      <c r="K353" s="5">
        <v>1612930</v>
      </c>
      <c r="L353" s="4">
        <v>358.7</v>
      </c>
      <c r="M353" s="4">
        <v>-70520.000000000146</v>
      </c>
      <c r="N353" s="6">
        <v>425.97090000000003</v>
      </c>
      <c r="O353" s="6">
        <v>-70945.970900000146</v>
      </c>
      <c r="P353" s="5">
        <v>1542410</v>
      </c>
      <c r="Q353" s="5" t="s">
        <v>93</v>
      </c>
      <c r="R353">
        <v>1</v>
      </c>
      <c r="S353">
        <v>0</v>
      </c>
      <c r="T353">
        <v>1</v>
      </c>
      <c r="U353">
        <v>0</v>
      </c>
      <c r="V353">
        <v>900</v>
      </c>
      <c r="W353">
        <v>300</v>
      </c>
      <c r="X353">
        <v>122500</v>
      </c>
      <c r="Y353">
        <v>92500</v>
      </c>
      <c r="Z353" s="7">
        <v>3000000</v>
      </c>
      <c r="AA353">
        <v>2</v>
      </c>
      <c r="AC353" t="s">
        <v>648</v>
      </c>
      <c r="AD353" t="s">
        <v>571</v>
      </c>
      <c r="AE353" s="12">
        <v>44302.517361111109</v>
      </c>
      <c r="AF353">
        <v>481.86680000000001</v>
      </c>
      <c r="AG353" s="12">
        <v>44305.395833333336</v>
      </c>
      <c r="AH353">
        <v>457.2423</v>
      </c>
      <c r="AI353" s="13">
        <v>-5.11E-2</v>
      </c>
      <c r="AJ353">
        <v>-85256.76</v>
      </c>
      <c r="AK353" s="13">
        <v>-5.11E-2</v>
      </c>
      <c r="AL353">
        <v>3462.2739999999999</v>
      </c>
      <c r="AM353">
        <v>1668354.88</v>
      </c>
      <c r="AN353">
        <v>-2217913.63</v>
      </c>
      <c r="AO353">
        <v>74</v>
      </c>
      <c r="AP353">
        <v>-1152.1199999999999</v>
      </c>
      <c r="AQ353" s="13">
        <v>-6.9699999999999998E-2</v>
      </c>
      <c r="AR353" s="13">
        <v>5.0000000000000001E-3</v>
      </c>
      <c r="AS353" t="s">
        <v>572</v>
      </c>
      <c r="AU353" s="2">
        <v>44302</v>
      </c>
      <c r="AV353" t="s">
        <v>84</v>
      </c>
      <c r="AW353" s="7">
        <v>375.1</v>
      </c>
      <c r="AX353" s="4">
        <v>358.7</v>
      </c>
      <c r="AZ353" s="2">
        <f t="shared" si="35"/>
        <v>44302</v>
      </c>
      <c r="BA353" t="s">
        <v>94</v>
      </c>
      <c r="BB353">
        <v>481.86680000000001</v>
      </c>
      <c r="BC353">
        <v>457.2423</v>
      </c>
      <c r="BE353" t="str">
        <f t="shared" si="39"/>
        <v>SUNTV44302</v>
      </c>
      <c r="BF353">
        <v>1</v>
      </c>
      <c r="BH353" t="str">
        <f t="shared" si="40"/>
        <v>HINDALCO44302</v>
      </c>
      <c r="BI353">
        <v>1</v>
      </c>
      <c r="BK353" t="str">
        <f t="shared" si="36"/>
        <v>HINDALCO44302</v>
      </c>
      <c r="BL353">
        <v>1</v>
      </c>
      <c r="BM353">
        <f t="shared" si="37"/>
        <v>1</v>
      </c>
      <c r="BQ353" t="str">
        <f t="shared" si="41"/>
        <v>SUNTV44302</v>
      </c>
      <c r="BR353">
        <v>1</v>
      </c>
      <c r="BS353">
        <f t="shared" si="38"/>
        <v>1</v>
      </c>
    </row>
    <row r="354" spans="1:71" x14ac:dyDescent="0.45">
      <c r="A354">
        <v>5</v>
      </c>
      <c r="B354" s="2">
        <v>44302</v>
      </c>
      <c r="C354" s="2">
        <v>44305</v>
      </c>
      <c r="D354" s="3" t="s">
        <v>27</v>
      </c>
      <c r="E354" t="s">
        <v>171</v>
      </c>
      <c r="F354" t="s">
        <v>349</v>
      </c>
      <c r="G354">
        <v>225</v>
      </c>
      <c r="H354">
        <v>675</v>
      </c>
      <c r="I354">
        <v>3</v>
      </c>
      <c r="J354" s="7">
        <v>3162.8</v>
      </c>
      <c r="K354" s="5">
        <v>2134890</v>
      </c>
      <c r="L354" s="4">
        <v>3048.05</v>
      </c>
      <c r="M354" s="4">
        <v>-77456.25</v>
      </c>
      <c r="N354" s="6">
        <v>565.96370624999997</v>
      </c>
      <c r="O354" s="6">
        <v>-78022.213706249997</v>
      </c>
      <c r="P354" s="5">
        <v>2057433.7500000002</v>
      </c>
      <c r="Q354" s="5" t="s">
        <v>93</v>
      </c>
      <c r="R354">
        <v>1</v>
      </c>
      <c r="S354">
        <v>0</v>
      </c>
      <c r="T354">
        <v>1</v>
      </c>
      <c r="U354">
        <v>0</v>
      </c>
      <c r="V354">
        <v>900</v>
      </c>
      <c r="W354">
        <v>300</v>
      </c>
      <c r="X354">
        <v>122500</v>
      </c>
      <c r="Y354">
        <v>92500</v>
      </c>
      <c r="Z354" s="7">
        <v>3000000</v>
      </c>
      <c r="AA354">
        <v>2</v>
      </c>
      <c r="AC354" t="s">
        <v>581</v>
      </c>
      <c r="AD354" t="s">
        <v>571</v>
      </c>
      <c r="AE354" s="12">
        <v>44305.434027777781</v>
      </c>
      <c r="AF354">
        <v>3041.1570000000002</v>
      </c>
      <c r="AG354" s="12">
        <v>44306.395833333336</v>
      </c>
      <c r="AH354">
        <v>2956.5410000000002</v>
      </c>
      <c r="AI354" s="13">
        <v>-2.7799999999999998E-2</v>
      </c>
      <c r="AJ354">
        <v>-43305.16</v>
      </c>
      <c r="AK354" s="13">
        <v>-2.7799999999999998E-2</v>
      </c>
      <c r="AL354">
        <v>511.78460000000001</v>
      </c>
      <c r="AM354">
        <v>1556417.25</v>
      </c>
      <c r="AN354">
        <v>-2261218.79</v>
      </c>
      <c r="AO354">
        <v>98</v>
      </c>
      <c r="AP354">
        <v>-441.89</v>
      </c>
      <c r="AQ354" s="13">
        <v>-0.05</v>
      </c>
      <c r="AR354" s="13">
        <v>1.8E-3</v>
      </c>
      <c r="AS354" t="s">
        <v>572</v>
      </c>
      <c r="AU354" s="2">
        <v>44302</v>
      </c>
      <c r="AV354" t="s">
        <v>171</v>
      </c>
      <c r="AW354" s="7">
        <v>3162.8</v>
      </c>
      <c r="AX354" s="4">
        <v>3048.05</v>
      </c>
      <c r="AZ354" s="2">
        <f t="shared" si="35"/>
        <v>44305</v>
      </c>
      <c r="BA354" t="s">
        <v>159</v>
      </c>
      <c r="BB354">
        <v>3041.1570000000002</v>
      </c>
      <c r="BC354">
        <v>2956.5410000000002</v>
      </c>
      <c r="BE354" t="str">
        <f t="shared" si="39"/>
        <v>LALPATHLAB44305</v>
      </c>
      <c r="BF354">
        <v>1</v>
      </c>
      <c r="BH354" t="str">
        <f t="shared" si="40"/>
        <v>NAVINFLUOR44302</v>
      </c>
      <c r="BI354">
        <v>1</v>
      </c>
      <c r="BK354" t="str">
        <f t="shared" si="36"/>
        <v>NAVINFLUOR44302</v>
      </c>
      <c r="BL354">
        <v>1</v>
      </c>
      <c r="BM354">
        <f t="shared" si="37"/>
        <v>1</v>
      </c>
      <c r="BQ354" t="str">
        <f t="shared" si="41"/>
        <v>LALPATHLAB44305</v>
      </c>
      <c r="BR354">
        <v>1</v>
      </c>
      <c r="BS354">
        <f t="shared" si="38"/>
        <v>1</v>
      </c>
    </row>
    <row r="355" spans="1:71" x14ac:dyDescent="0.45">
      <c r="A355">
        <v>6</v>
      </c>
      <c r="B355" s="2">
        <v>44302</v>
      </c>
      <c r="C355" s="2">
        <v>44305</v>
      </c>
      <c r="D355" s="3" t="s">
        <v>27</v>
      </c>
      <c r="E355" t="s">
        <v>94</v>
      </c>
      <c r="F355" t="s">
        <v>237</v>
      </c>
      <c r="G355">
        <v>1500</v>
      </c>
      <c r="H355">
        <v>4500</v>
      </c>
      <c r="I355">
        <v>3</v>
      </c>
      <c r="J355" s="7">
        <v>481.7</v>
      </c>
      <c r="K355" s="5">
        <v>2167650</v>
      </c>
      <c r="L355" s="4">
        <v>458.2</v>
      </c>
      <c r="M355" s="4">
        <v>-105750</v>
      </c>
      <c r="N355" s="6">
        <v>570.98924999999997</v>
      </c>
      <c r="O355" s="6">
        <v>-106320.98925</v>
      </c>
      <c r="P355" s="5">
        <v>2061900</v>
      </c>
      <c r="Q355" s="5" t="s">
        <v>93</v>
      </c>
      <c r="R355">
        <v>1</v>
      </c>
      <c r="S355">
        <v>0</v>
      </c>
      <c r="T355">
        <v>1</v>
      </c>
      <c r="U355">
        <v>0</v>
      </c>
      <c r="V355">
        <v>900</v>
      </c>
      <c r="W355">
        <v>300</v>
      </c>
      <c r="X355">
        <v>122500</v>
      </c>
      <c r="Y355">
        <v>92500</v>
      </c>
      <c r="Z355" s="7">
        <v>3000000</v>
      </c>
      <c r="AA355">
        <v>2</v>
      </c>
      <c r="AC355" t="s">
        <v>694</v>
      </c>
      <c r="AD355" t="s">
        <v>571</v>
      </c>
      <c r="AE355" s="12">
        <v>44305.4375</v>
      </c>
      <c r="AF355">
        <v>3148.817</v>
      </c>
      <c r="AG355" s="12">
        <v>44306.395833333336</v>
      </c>
      <c r="AH355">
        <v>3234.2620000000002</v>
      </c>
      <c r="AI355" s="13">
        <v>2.7099999999999999E-2</v>
      </c>
      <c r="AJ355">
        <v>42226.23</v>
      </c>
      <c r="AK355" s="13">
        <v>2.7099999999999999E-2</v>
      </c>
      <c r="AL355">
        <v>494.19189999999998</v>
      </c>
      <c r="AM355">
        <v>1556119.75</v>
      </c>
      <c r="AN355">
        <v>-2218992.56</v>
      </c>
      <c r="AO355">
        <v>97</v>
      </c>
      <c r="AP355">
        <v>435.32</v>
      </c>
      <c r="AQ355" s="13">
        <v>-5.5999999999999999E-3</v>
      </c>
      <c r="AR355" s="13">
        <v>4.6100000000000002E-2</v>
      </c>
      <c r="AS355" t="s">
        <v>572</v>
      </c>
      <c r="AU355" s="2">
        <v>44302</v>
      </c>
      <c r="AV355" t="s">
        <v>94</v>
      </c>
      <c r="AW355" s="7">
        <v>481.7</v>
      </c>
      <c r="AX355" s="4">
        <v>458.2</v>
      </c>
      <c r="AZ355" s="2">
        <f t="shared" si="35"/>
        <v>44305</v>
      </c>
      <c r="BA355" t="s">
        <v>102</v>
      </c>
      <c r="BB355">
        <v>3148.817</v>
      </c>
      <c r="BC355">
        <v>3234.2620000000002</v>
      </c>
      <c r="BE355" t="str">
        <f t="shared" si="39"/>
        <v>APOLLOHOSP44305</v>
      </c>
      <c r="BF355">
        <v>1</v>
      </c>
      <c r="BH355" t="str">
        <f t="shared" si="40"/>
        <v>SUNTV44302</v>
      </c>
      <c r="BI355">
        <v>1</v>
      </c>
      <c r="BK355" t="str">
        <f t="shared" si="36"/>
        <v>SUNTV44302</v>
      </c>
      <c r="BL355">
        <v>1</v>
      </c>
      <c r="BM355">
        <f t="shared" si="37"/>
        <v>1</v>
      </c>
      <c r="BQ355" t="str">
        <f t="shared" si="41"/>
        <v>APOLLOHOSP44305</v>
      </c>
      <c r="BR355">
        <v>1</v>
      </c>
      <c r="BS355">
        <f t="shared" si="38"/>
        <v>1</v>
      </c>
    </row>
    <row r="356" spans="1:71" x14ac:dyDescent="0.45">
      <c r="A356">
        <v>7</v>
      </c>
      <c r="B356" s="2">
        <v>44302</v>
      </c>
      <c r="C356" s="2">
        <v>44305</v>
      </c>
      <c r="D356" s="3" t="s">
        <v>27</v>
      </c>
      <c r="E356" t="s">
        <v>111</v>
      </c>
      <c r="F356" t="s">
        <v>247</v>
      </c>
      <c r="G356">
        <v>3000</v>
      </c>
      <c r="H356">
        <v>6000</v>
      </c>
      <c r="I356">
        <v>2</v>
      </c>
      <c r="J356" s="7">
        <v>407.9</v>
      </c>
      <c r="K356" s="5">
        <v>2447400</v>
      </c>
      <c r="L356" s="4">
        <v>395.07499999999999</v>
      </c>
      <c r="M356" s="4">
        <v>-76949.999999999927</v>
      </c>
      <c r="N356" s="6">
        <v>650.40975000000003</v>
      </c>
      <c r="O356" s="6">
        <v>-77600.409749999933</v>
      </c>
      <c r="P356" s="5">
        <v>2370450</v>
      </c>
      <c r="Q356" s="5" t="s">
        <v>93</v>
      </c>
      <c r="R356">
        <v>1</v>
      </c>
      <c r="S356">
        <v>0</v>
      </c>
      <c r="T356">
        <v>1</v>
      </c>
      <c r="U356">
        <v>0</v>
      </c>
      <c r="V356">
        <v>900</v>
      </c>
      <c r="W356">
        <v>300</v>
      </c>
      <c r="X356">
        <v>122500</v>
      </c>
      <c r="Y356">
        <v>92500</v>
      </c>
      <c r="Z356" s="7">
        <v>3000000</v>
      </c>
      <c r="AA356">
        <v>2</v>
      </c>
      <c r="AC356" t="s">
        <v>637</v>
      </c>
      <c r="AD356" t="s">
        <v>571</v>
      </c>
      <c r="AE356" s="12">
        <v>44305.4375</v>
      </c>
      <c r="AF356">
        <v>864.33199999999999</v>
      </c>
      <c r="AG356" s="12">
        <v>44306.395833333336</v>
      </c>
      <c r="AH356">
        <v>849.69949999999994</v>
      </c>
      <c r="AI356" s="13">
        <v>-1.6899999999999998E-2</v>
      </c>
      <c r="AJ356">
        <v>-26343.96</v>
      </c>
      <c r="AK356" s="13">
        <v>-1.6899999999999998E-2</v>
      </c>
      <c r="AL356">
        <v>1800.373</v>
      </c>
      <c r="AM356">
        <v>1556119.75</v>
      </c>
      <c r="AN356">
        <v>-2245336.52</v>
      </c>
      <c r="AO356">
        <v>97</v>
      </c>
      <c r="AP356">
        <v>-271.58999999999997</v>
      </c>
      <c r="AQ356" s="13">
        <v>-4.53E-2</v>
      </c>
      <c r="AR356" s="13">
        <v>1.6000000000000001E-3</v>
      </c>
      <c r="AS356" t="s">
        <v>572</v>
      </c>
      <c r="AU356" s="2">
        <v>44302</v>
      </c>
      <c r="AV356" t="s">
        <v>111</v>
      </c>
      <c r="AW356" s="7">
        <v>407.9</v>
      </c>
      <c r="AX356" s="4">
        <v>395.07499999999999</v>
      </c>
      <c r="AZ356" s="2">
        <f t="shared" si="35"/>
        <v>44305</v>
      </c>
      <c r="BA356" t="s">
        <v>123</v>
      </c>
      <c r="BB356">
        <v>864.33199999999999</v>
      </c>
      <c r="BC356">
        <v>849.69949999999994</v>
      </c>
      <c r="BE356" t="str">
        <f t="shared" si="39"/>
        <v>CUMMINSIND44305</v>
      </c>
      <c r="BF356">
        <v>1</v>
      </c>
      <c r="BH356" t="str">
        <f t="shared" si="40"/>
        <v>TORNTPOWER44302</v>
      </c>
      <c r="BI356">
        <v>1</v>
      </c>
      <c r="BK356" t="str">
        <f t="shared" si="36"/>
        <v>TORNTPOWER44302</v>
      </c>
      <c r="BL356">
        <v>1</v>
      </c>
      <c r="BM356">
        <f t="shared" si="37"/>
        <v>1</v>
      </c>
      <c r="BQ356" t="str">
        <f t="shared" si="41"/>
        <v>CUMMINSIND44305</v>
      </c>
      <c r="BR356">
        <v>1</v>
      </c>
      <c r="BS356">
        <f t="shared" si="38"/>
        <v>1</v>
      </c>
    </row>
    <row r="357" spans="1:71" x14ac:dyDescent="0.45">
      <c r="A357">
        <v>8</v>
      </c>
      <c r="B357" s="2">
        <v>44302</v>
      </c>
      <c r="C357" s="2">
        <v>44305</v>
      </c>
      <c r="D357" s="3" t="s">
        <v>27</v>
      </c>
      <c r="E357" t="s">
        <v>48</v>
      </c>
      <c r="F357" t="s">
        <v>218</v>
      </c>
      <c r="G357">
        <v>1400</v>
      </c>
      <c r="H357">
        <v>2800</v>
      </c>
      <c r="I357">
        <v>2</v>
      </c>
      <c r="J357" s="7">
        <v>558.04999999999995</v>
      </c>
      <c r="K357" s="5">
        <v>1562539.9999999998</v>
      </c>
      <c r="L357" s="4">
        <v>534.15</v>
      </c>
      <c r="M357" s="4">
        <v>-66919.999999999942</v>
      </c>
      <c r="N357" s="6">
        <v>412.85160000000002</v>
      </c>
      <c r="O357" s="6">
        <v>-67332.851599999936</v>
      </c>
      <c r="P357" s="5">
        <v>1495620</v>
      </c>
      <c r="Q357" s="5" t="s">
        <v>93</v>
      </c>
      <c r="R357">
        <v>1</v>
      </c>
      <c r="S357">
        <v>0</v>
      </c>
      <c r="T357">
        <v>1</v>
      </c>
      <c r="U357">
        <v>0</v>
      </c>
      <c r="V357">
        <v>900</v>
      </c>
      <c r="W357">
        <v>300</v>
      </c>
      <c r="X357">
        <v>122500</v>
      </c>
      <c r="Y357">
        <v>92500</v>
      </c>
      <c r="Z357" s="7">
        <v>3000000</v>
      </c>
      <c r="AA357">
        <v>2</v>
      </c>
      <c r="AC357" t="s">
        <v>626</v>
      </c>
      <c r="AD357" t="s">
        <v>571</v>
      </c>
      <c r="AE357" s="12">
        <v>44305.4375</v>
      </c>
      <c r="AF357">
        <v>4659.2820000000002</v>
      </c>
      <c r="AG357" s="12">
        <v>44306.395833333336</v>
      </c>
      <c r="AH357">
        <v>4724.0709999999999</v>
      </c>
      <c r="AI357" s="13">
        <v>1.3899999999999999E-2</v>
      </c>
      <c r="AJ357">
        <v>21638.41</v>
      </c>
      <c r="AK357" s="13">
        <v>1.3899999999999999E-2</v>
      </c>
      <c r="AL357">
        <v>333.9828</v>
      </c>
      <c r="AM357">
        <v>1556119.75</v>
      </c>
      <c r="AN357">
        <v>-2223698.11</v>
      </c>
      <c r="AO357">
        <v>97</v>
      </c>
      <c r="AP357">
        <v>223.08</v>
      </c>
      <c r="AQ357" s="13">
        <v>-7.6E-3</v>
      </c>
      <c r="AR357" s="13">
        <v>3.3599999999999998E-2</v>
      </c>
      <c r="AS357" t="s">
        <v>572</v>
      </c>
      <c r="AU357" s="2">
        <v>44302</v>
      </c>
      <c r="AV357" t="s">
        <v>48</v>
      </c>
      <c r="AW357" s="7">
        <v>558.04999999999995</v>
      </c>
      <c r="AX357" s="4">
        <v>534.15</v>
      </c>
      <c r="AZ357" s="2">
        <f t="shared" si="35"/>
        <v>44305</v>
      </c>
      <c r="BA357" t="s">
        <v>147</v>
      </c>
      <c r="BB357">
        <v>4659.2820000000002</v>
      </c>
      <c r="BC357">
        <v>4724.0709999999999</v>
      </c>
      <c r="BE357" t="str">
        <f t="shared" si="39"/>
        <v>NAUKRI44305</v>
      </c>
      <c r="BF357">
        <v>1</v>
      </c>
      <c r="BH357" t="str">
        <f t="shared" si="40"/>
        <v>TVSMOTOR44302</v>
      </c>
      <c r="BI357">
        <v>1</v>
      </c>
      <c r="BK357" t="str">
        <f t="shared" si="36"/>
        <v>TVSMOTOR44302</v>
      </c>
      <c r="BL357">
        <v>1</v>
      </c>
      <c r="BM357">
        <f t="shared" si="37"/>
        <v>1</v>
      </c>
      <c r="BQ357" t="str">
        <f t="shared" si="41"/>
        <v>NAUKRI44305</v>
      </c>
      <c r="BR357">
        <v>1</v>
      </c>
      <c r="BS357">
        <f t="shared" si="38"/>
        <v>1</v>
      </c>
    </row>
    <row r="358" spans="1:71" x14ac:dyDescent="0.45">
      <c r="A358">
        <v>9</v>
      </c>
      <c r="B358" s="2">
        <v>44302</v>
      </c>
      <c r="C358" s="2">
        <v>44305</v>
      </c>
      <c r="D358" s="3" t="s">
        <v>27</v>
      </c>
      <c r="E358" t="s">
        <v>60</v>
      </c>
      <c r="F358" t="s">
        <v>234</v>
      </c>
      <c r="G358">
        <v>200</v>
      </c>
      <c r="H358">
        <v>200</v>
      </c>
      <c r="I358">
        <v>1</v>
      </c>
      <c r="J358" s="7">
        <v>6749.95</v>
      </c>
      <c r="K358" s="5">
        <v>1349990</v>
      </c>
      <c r="L358" s="4">
        <v>6512.8</v>
      </c>
      <c r="M358" s="4">
        <v>-47429.999999999927</v>
      </c>
      <c r="N358" s="6">
        <v>358.09424999999999</v>
      </c>
      <c r="O358" s="6">
        <v>-47788.094249999929</v>
      </c>
      <c r="P358" s="5">
        <v>1302560</v>
      </c>
      <c r="Q358" s="5" t="s">
        <v>93</v>
      </c>
      <c r="R358">
        <v>1</v>
      </c>
      <c r="S358">
        <v>0</v>
      </c>
      <c r="T358">
        <v>1</v>
      </c>
      <c r="U358">
        <v>0</v>
      </c>
      <c r="V358">
        <v>900</v>
      </c>
      <c r="W358">
        <v>300</v>
      </c>
      <c r="X358">
        <v>122500</v>
      </c>
      <c r="Y358">
        <v>92500</v>
      </c>
      <c r="Z358" s="7">
        <v>3000000</v>
      </c>
      <c r="AA358">
        <v>2</v>
      </c>
      <c r="AC358" t="s">
        <v>603</v>
      </c>
      <c r="AD358" t="s">
        <v>571</v>
      </c>
      <c r="AE358" s="12">
        <v>44306.517361111109</v>
      </c>
      <c r="AF358">
        <v>551.14610000000005</v>
      </c>
      <c r="AG358" s="12">
        <v>44308.392361111109</v>
      </c>
      <c r="AH358">
        <v>535.36940000000004</v>
      </c>
      <c r="AI358" s="13">
        <v>-2.86E-2</v>
      </c>
      <c r="AJ358">
        <v>-44519.74</v>
      </c>
      <c r="AK358" s="13">
        <v>-2.86E-2</v>
      </c>
      <c r="AL358">
        <v>2821.866</v>
      </c>
      <c r="AM358">
        <v>1555260.38</v>
      </c>
      <c r="AN358">
        <v>-2268217.85</v>
      </c>
      <c r="AO358">
        <v>73</v>
      </c>
      <c r="AP358">
        <v>-609.86</v>
      </c>
      <c r="AQ358" s="13">
        <v>-3.73E-2</v>
      </c>
      <c r="AR358" s="13">
        <v>1.47E-2</v>
      </c>
      <c r="AS358" t="s">
        <v>572</v>
      </c>
      <c r="AU358" s="2">
        <v>44302</v>
      </c>
      <c r="AV358" t="s">
        <v>60</v>
      </c>
      <c r="AW358" s="7">
        <v>6749.95</v>
      </c>
      <c r="AX358" s="4">
        <v>6512.8</v>
      </c>
      <c r="AZ358" s="2">
        <f t="shared" si="35"/>
        <v>44306</v>
      </c>
      <c r="BA358" t="s">
        <v>68</v>
      </c>
      <c r="BB358">
        <v>551.14610000000005</v>
      </c>
      <c r="BC358">
        <v>535.36940000000004</v>
      </c>
      <c r="BE358" t="str">
        <f t="shared" si="39"/>
        <v>CHOLAFIN44306</v>
      </c>
      <c r="BF358">
        <v>1</v>
      </c>
      <c r="BH358" t="str">
        <f t="shared" si="40"/>
        <v>ULTRACEMCO44302</v>
      </c>
      <c r="BI358">
        <v>1</v>
      </c>
      <c r="BK358" t="str">
        <f t="shared" si="36"/>
        <v>ULTRACEMCO44302</v>
      </c>
      <c r="BL358">
        <v>1</v>
      </c>
      <c r="BM358">
        <f t="shared" si="37"/>
        <v>1</v>
      </c>
      <c r="BQ358" t="str">
        <f t="shared" si="41"/>
        <v>CHOLAFIN44306</v>
      </c>
      <c r="BR358">
        <v>1</v>
      </c>
      <c r="BS358">
        <f t="shared" si="38"/>
        <v>1</v>
      </c>
    </row>
    <row r="359" spans="1:71" x14ac:dyDescent="0.45">
      <c r="A359">
        <v>10</v>
      </c>
      <c r="B359" s="2">
        <v>44302</v>
      </c>
      <c r="C359" s="2">
        <v>44305</v>
      </c>
      <c r="D359" s="3" t="s">
        <v>27</v>
      </c>
      <c r="E359" t="s">
        <v>119</v>
      </c>
      <c r="F359" t="s">
        <v>292</v>
      </c>
      <c r="G359">
        <v>3200</v>
      </c>
      <c r="H359">
        <v>3200</v>
      </c>
      <c r="I359">
        <v>1</v>
      </c>
      <c r="J359" s="7">
        <v>470.8</v>
      </c>
      <c r="K359" s="5">
        <v>1506560</v>
      </c>
      <c r="L359" s="4">
        <v>477.45</v>
      </c>
      <c r="M359" s="4">
        <v>21279.999999999927</v>
      </c>
      <c r="N359" s="6">
        <v>409.64400000000001</v>
      </c>
      <c r="O359" s="6">
        <v>20870.355999999927</v>
      </c>
      <c r="P359" s="5">
        <v>1527840</v>
      </c>
      <c r="Q359" s="5" t="s">
        <v>93</v>
      </c>
      <c r="R359">
        <v>2</v>
      </c>
      <c r="S359">
        <v>1</v>
      </c>
      <c r="T359">
        <v>1</v>
      </c>
      <c r="U359">
        <v>0</v>
      </c>
      <c r="V359">
        <v>900</v>
      </c>
      <c r="W359">
        <v>300</v>
      </c>
      <c r="X359">
        <v>123000</v>
      </c>
      <c r="Y359">
        <v>92500</v>
      </c>
      <c r="Z359" s="7">
        <v>3000000</v>
      </c>
      <c r="AA359">
        <v>2</v>
      </c>
      <c r="AC359" t="s">
        <v>655</v>
      </c>
      <c r="AD359" t="s">
        <v>571</v>
      </c>
      <c r="AE359" s="12">
        <v>44306.520833333336</v>
      </c>
      <c r="AF359">
        <v>172.89930000000001</v>
      </c>
      <c r="AG359" s="12">
        <v>44308.392361111109</v>
      </c>
      <c r="AH359">
        <v>168.48830000000001</v>
      </c>
      <c r="AI359" s="13">
        <v>-2.5499999999999998E-2</v>
      </c>
      <c r="AJ359">
        <v>-39678.85</v>
      </c>
      <c r="AK359" s="13">
        <v>-2.5499999999999998E-2</v>
      </c>
      <c r="AL359">
        <v>8995.4330000000009</v>
      </c>
      <c r="AM359">
        <v>1555303.63</v>
      </c>
      <c r="AN359">
        <v>-2307896.7000000002</v>
      </c>
      <c r="AO359">
        <v>72</v>
      </c>
      <c r="AP359">
        <v>-551.1</v>
      </c>
      <c r="AQ359" s="13">
        <v>-3.44E-2</v>
      </c>
      <c r="AR359" s="13">
        <v>1.4200000000000001E-2</v>
      </c>
      <c r="AS359" t="s">
        <v>572</v>
      </c>
      <c r="AU359" s="2">
        <v>44302</v>
      </c>
      <c r="AV359" t="s">
        <v>119</v>
      </c>
      <c r="AW359" s="7">
        <v>470.8</v>
      </c>
      <c r="AX359" s="4">
        <v>477.45</v>
      </c>
      <c r="AZ359" s="2">
        <f t="shared" si="35"/>
        <v>44306</v>
      </c>
      <c r="BA359" t="s">
        <v>73</v>
      </c>
      <c r="BB359">
        <v>172.89930000000001</v>
      </c>
      <c r="BC359">
        <v>168.48830000000001</v>
      </c>
      <c r="BE359" t="str">
        <f t="shared" si="39"/>
        <v>M_MFIN44306</v>
      </c>
      <c r="BF359">
        <v>1</v>
      </c>
      <c r="BH359" t="str">
        <f t="shared" si="40"/>
        <v>WIPRO44302</v>
      </c>
      <c r="BI359">
        <v>1</v>
      </c>
      <c r="BK359" t="str">
        <f t="shared" si="36"/>
        <v>WIPRO44302</v>
      </c>
      <c r="BL359">
        <v>1</v>
      </c>
      <c r="BM359">
        <f t="shared" si="37"/>
        <v>1</v>
      </c>
      <c r="BQ359" t="str">
        <f t="shared" si="41"/>
        <v>M_MFIN44306</v>
      </c>
      <c r="BR359">
        <v>1</v>
      </c>
      <c r="BS359">
        <f t="shared" si="38"/>
        <v>1</v>
      </c>
    </row>
    <row r="360" spans="1:71" x14ac:dyDescent="0.45">
      <c r="A360">
        <v>1</v>
      </c>
      <c r="B360" s="2">
        <v>44305</v>
      </c>
      <c r="C360" s="2">
        <v>44306</v>
      </c>
      <c r="D360" s="3" t="s">
        <v>27</v>
      </c>
      <c r="E360" t="s">
        <v>102</v>
      </c>
      <c r="F360" t="s">
        <v>208</v>
      </c>
      <c r="G360">
        <v>500</v>
      </c>
      <c r="H360">
        <v>500</v>
      </c>
      <c r="I360">
        <v>1</v>
      </c>
      <c r="J360" s="7">
        <v>3148</v>
      </c>
      <c r="K360" s="5">
        <v>1574000</v>
      </c>
      <c r="L360" s="4">
        <v>3236.05</v>
      </c>
      <c r="M360" s="4">
        <v>44025.000000000087</v>
      </c>
      <c r="N360" s="6">
        <v>430.92337500000002</v>
      </c>
      <c r="O360" s="6">
        <v>43594.076625000089</v>
      </c>
      <c r="P360" s="5">
        <v>1618025</v>
      </c>
      <c r="Q360" s="5" t="s">
        <v>93</v>
      </c>
      <c r="R360">
        <v>2</v>
      </c>
      <c r="S360">
        <v>1</v>
      </c>
      <c r="T360">
        <v>2</v>
      </c>
      <c r="U360">
        <v>0</v>
      </c>
      <c r="V360">
        <v>900</v>
      </c>
      <c r="W360">
        <v>300</v>
      </c>
      <c r="X360">
        <v>103000</v>
      </c>
      <c r="Y360">
        <v>92500</v>
      </c>
      <c r="Z360" s="7">
        <v>3000000</v>
      </c>
      <c r="AA360">
        <v>2</v>
      </c>
      <c r="AC360" t="s">
        <v>710</v>
      </c>
      <c r="AD360" t="s">
        <v>571</v>
      </c>
      <c r="AE360" s="12">
        <v>44306.527777777781</v>
      </c>
      <c r="AF360">
        <v>556.30579999999998</v>
      </c>
      <c r="AG360" s="12">
        <v>44308.392361111109</v>
      </c>
      <c r="AH360">
        <v>530.04939999999999</v>
      </c>
      <c r="AI360" s="13">
        <v>-4.7199999999999999E-2</v>
      </c>
      <c r="AJ360">
        <v>-73244.77</v>
      </c>
      <c r="AK360" s="13">
        <v>-4.7199999999999999E-2</v>
      </c>
      <c r="AL360">
        <v>2789.5970000000002</v>
      </c>
      <c r="AM360">
        <v>1551868.88</v>
      </c>
      <c r="AN360">
        <v>-2381141.4700000002</v>
      </c>
      <c r="AO360">
        <v>70</v>
      </c>
      <c r="AP360">
        <v>-1046.3499999999999</v>
      </c>
      <c r="AQ360" s="13">
        <v>-6.8900000000000003E-2</v>
      </c>
      <c r="AR360" s="13">
        <v>0</v>
      </c>
      <c r="AS360" t="s">
        <v>572</v>
      </c>
      <c r="AU360" s="2">
        <v>44305</v>
      </c>
      <c r="AV360" t="s">
        <v>102</v>
      </c>
      <c r="AW360" s="7">
        <v>3148</v>
      </c>
      <c r="AX360" s="4">
        <v>3236.05</v>
      </c>
      <c r="AZ360" s="2">
        <f t="shared" si="35"/>
        <v>44306</v>
      </c>
      <c r="BA360" t="s">
        <v>161</v>
      </c>
      <c r="BB360">
        <v>556.30579999999998</v>
      </c>
      <c r="BC360">
        <v>530.04939999999999</v>
      </c>
      <c r="BE360" t="str">
        <f t="shared" si="39"/>
        <v>GUJGASLTD44306</v>
      </c>
      <c r="BF360">
        <v>1</v>
      </c>
      <c r="BH360" t="str">
        <f t="shared" si="40"/>
        <v>APOLLOHOSP44305</v>
      </c>
      <c r="BI360">
        <v>1</v>
      </c>
      <c r="BK360" t="str">
        <f t="shared" si="36"/>
        <v>APOLLOHOSP44305</v>
      </c>
      <c r="BL360">
        <v>1</v>
      </c>
      <c r="BM360">
        <f t="shared" si="37"/>
        <v>1</v>
      </c>
      <c r="BQ360" t="str">
        <f t="shared" si="41"/>
        <v>GUJGASLTD44306</v>
      </c>
      <c r="BR360">
        <v>1</v>
      </c>
      <c r="BS360">
        <f t="shared" si="38"/>
        <v>1</v>
      </c>
    </row>
    <row r="361" spans="1:71" x14ac:dyDescent="0.45">
      <c r="A361">
        <v>2</v>
      </c>
      <c r="B361" s="2">
        <v>44305</v>
      </c>
      <c r="C361" s="2">
        <v>44306</v>
      </c>
      <c r="D361" s="3" t="s">
        <v>27</v>
      </c>
      <c r="E361" t="s">
        <v>123</v>
      </c>
      <c r="F361" t="s">
        <v>307</v>
      </c>
      <c r="G361">
        <v>1200</v>
      </c>
      <c r="H361">
        <v>2400</v>
      </c>
      <c r="I361">
        <v>2</v>
      </c>
      <c r="J361" s="7">
        <v>863.7</v>
      </c>
      <c r="K361" s="5">
        <v>2072880</v>
      </c>
      <c r="L361" s="4">
        <v>855.02499999999998</v>
      </c>
      <c r="M361" s="4">
        <v>-20820.000000000164</v>
      </c>
      <c r="N361" s="6">
        <v>556.86689999999999</v>
      </c>
      <c r="O361" s="6">
        <v>-21376.866900000165</v>
      </c>
      <c r="P361" s="5">
        <v>2052060</v>
      </c>
      <c r="Q361" s="5" t="s">
        <v>93</v>
      </c>
      <c r="R361">
        <v>2</v>
      </c>
      <c r="S361">
        <v>1</v>
      </c>
      <c r="T361">
        <v>1</v>
      </c>
      <c r="U361">
        <v>0</v>
      </c>
      <c r="V361">
        <v>900</v>
      </c>
      <c r="W361">
        <v>300</v>
      </c>
      <c r="X361">
        <v>103000</v>
      </c>
      <c r="Y361">
        <v>92500</v>
      </c>
      <c r="Z361" s="7">
        <v>3000000</v>
      </c>
      <c r="AA361">
        <v>2</v>
      </c>
      <c r="AC361" t="s">
        <v>596</v>
      </c>
      <c r="AD361" t="s">
        <v>571</v>
      </c>
      <c r="AE361" s="12">
        <v>44306.517361111109</v>
      </c>
      <c r="AF361">
        <v>496.9074</v>
      </c>
      <c r="AG361" s="12">
        <v>44308.395833333336</v>
      </c>
      <c r="AH361">
        <v>478.37119999999999</v>
      </c>
      <c r="AI361" s="13">
        <v>-3.73E-2</v>
      </c>
      <c r="AJ361">
        <v>-58016.07</v>
      </c>
      <c r="AK361" s="13">
        <v>-3.73E-2</v>
      </c>
      <c r="AL361">
        <v>3129.88</v>
      </c>
      <c r="AM361">
        <v>1555260.38</v>
      </c>
      <c r="AN361">
        <v>-2439157.5499999998</v>
      </c>
      <c r="AO361">
        <v>74</v>
      </c>
      <c r="AP361">
        <v>-784</v>
      </c>
      <c r="AQ361" s="13">
        <v>-4.2099999999999999E-2</v>
      </c>
      <c r="AR361" s="13">
        <v>4.1000000000000003E-3</v>
      </c>
      <c r="AS361" t="s">
        <v>572</v>
      </c>
      <c r="AU361" s="2">
        <v>44305</v>
      </c>
      <c r="AV361" t="s">
        <v>123</v>
      </c>
      <c r="AW361" s="7">
        <v>863.7</v>
      </c>
      <c r="AX361" s="4">
        <v>855.02499999999998</v>
      </c>
      <c r="AZ361" s="2">
        <f t="shared" si="35"/>
        <v>44306</v>
      </c>
      <c r="BA361" t="s">
        <v>44</v>
      </c>
      <c r="BB361">
        <v>496.9074</v>
      </c>
      <c r="BC361">
        <v>478.37119999999999</v>
      </c>
      <c r="BE361" t="str">
        <f t="shared" si="39"/>
        <v>ICICIPRULI44306</v>
      </c>
      <c r="BF361">
        <v>1</v>
      </c>
      <c r="BH361" t="str">
        <f t="shared" si="40"/>
        <v>CUMMINSIND44305</v>
      </c>
      <c r="BI361">
        <v>1</v>
      </c>
      <c r="BK361" t="str">
        <f t="shared" si="36"/>
        <v>CUMMINSIND44305</v>
      </c>
      <c r="BL361">
        <v>1</v>
      </c>
      <c r="BM361">
        <f t="shared" si="37"/>
        <v>1</v>
      </c>
      <c r="BQ361" t="str">
        <f t="shared" si="41"/>
        <v>ICICIPRULI44306</v>
      </c>
      <c r="BR361">
        <v>1</v>
      </c>
      <c r="BS361">
        <f t="shared" si="38"/>
        <v>1</v>
      </c>
    </row>
    <row r="362" spans="1:71" x14ac:dyDescent="0.45">
      <c r="A362">
        <v>3</v>
      </c>
      <c r="B362" s="2">
        <v>44305</v>
      </c>
      <c r="C362" s="2">
        <v>44306</v>
      </c>
      <c r="D362" s="3" t="s">
        <v>27</v>
      </c>
      <c r="E362" t="s">
        <v>159</v>
      </c>
      <c r="F362" t="s">
        <v>337</v>
      </c>
      <c r="G362">
        <v>250</v>
      </c>
      <c r="H362">
        <v>500</v>
      </c>
      <c r="I362">
        <v>2</v>
      </c>
      <c r="J362" s="7">
        <v>3040.25</v>
      </c>
      <c r="K362" s="5">
        <v>1520125</v>
      </c>
      <c r="L362" s="4">
        <v>2954.25</v>
      </c>
      <c r="M362" s="4">
        <v>-43000</v>
      </c>
      <c r="N362" s="6">
        <v>404.62875000000003</v>
      </c>
      <c r="O362" s="6">
        <v>-43404.628750000003</v>
      </c>
      <c r="P362" s="5">
        <v>1477125</v>
      </c>
      <c r="Q362" s="5" t="s">
        <v>93</v>
      </c>
      <c r="R362">
        <v>1</v>
      </c>
      <c r="S362">
        <v>0</v>
      </c>
      <c r="T362">
        <v>2</v>
      </c>
      <c r="U362">
        <v>0</v>
      </c>
      <c r="V362">
        <v>900</v>
      </c>
      <c r="W362">
        <v>300</v>
      </c>
      <c r="X362">
        <v>102500</v>
      </c>
      <c r="Y362">
        <v>92500</v>
      </c>
      <c r="Z362" s="7">
        <v>3000000</v>
      </c>
      <c r="AA362">
        <v>2</v>
      </c>
      <c r="AC362" t="s">
        <v>681</v>
      </c>
      <c r="AD362" t="s">
        <v>571</v>
      </c>
      <c r="AE362" s="12">
        <v>44308.517361111109</v>
      </c>
      <c r="AF362">
        <v>726.88580000000002</v>
      </c>
      <c r="AG362" s="12">
        <v>44309.392361111109</v>
      </c>
      <c r="AH362">
        <v>740.7029</v>
      </c>
      <c r="AI362" s="13">
        <v>1.9E-2</v>
      </c>
      <c r="AJ362">
        <v>28744.240000000002</v>
      </c>
      <c r="AK362" s="13">
        <v>1.9E-2</v>
      </c>
      <c r="AL362">
        <v>2080.3380000000002</v>
      </c>
      <c r="AM362">
        <v>1512168.38</v>
      </c>
      <c r="AN362">
        <v>-2410413.2999999998</v>
      </c>
      <c r="AO362">
        <v>73</v>
      </c>
      <c r="AP362">
        <v>393.76</v>
      </c>
      <c r="AQ362" s="13">
        <v>-9.2999999999999992E-3</v>
      </c>
      <c r="AR362" s="13">
        <v>2.6599999999999999E-2</v>
      </c>
      <c r="AS362" t="s">
        <v>572</v>
      </c>
      <c r="AU362" s="2">
        <v>44305</v>
      </c>
      <c r="AV362" t="s">
        <v>159</v>
      </c>
      <c r="AW362" s="7">
        <v>3040.25</v>
      </c>
      <c r="AX362" s="4">
        <v>2954.25</v>
      </c>
      <c r="AZ362" s="2">
        <f t="shared" si="35"/>
        <v>44308</v>
      </c>
      <c r="BA362" t="s">
        <v>98</v>
      </c>
      <c r="BB362">
        <v>726.88580000000002</v>
      </c>
      <c r="BC362">
        <v>740.7029</v>
      </c>
      <c r="BE362" t="str">
        <f t="shared" si="39"/>
        <v>ADANIPORTS44308</v>
      </c>
      <c r="BF362">
        <v>1</v>
      </c>
      <c r="BH362" t="str">
        <f t="shared" si="40"/>
        <v>LALPATHLAB44305</v>
      </c>
      <c r="BI362">
        <v>1</v>
      </c>
      <c r="BK362" t="str">
        <f t="shared" si="36"/>
        <v>LALPATHLAB44305</v>
      </c>
      <c r="BL362">
        <v>1</v>
      </c>
      <c r="BM362">
        <f t="shared" si="37"/>
        <v>1</v>
      </c>
      <c r="BQ362" t="str">
        <f t="shared" si="41"/>
        <v>ADANIPORTS44308</v>
      </c>
      <c r="BR362">
        <v>1</v>
      </c>
      <c r="BS362">
        <f t="shared" si="38"/>
        <v>1</v>
      </c>
    </row>
    <row r="363" spans="1:71" x14ac:dyDescent="0.45">
      <c r="A363">
        <v>4</v>
      </c>
      <c r="B363" s="2">
        <v>44305</v>
      </c>
      <c r="C363" s="2">
        <v>44306</v>
      </c>
      <c r="D363" s="3" t="s">
        <v>27</v>
      </c>
      <c r="E363" t="s">
        <v>147</v>
      </c>
      <c r="F363" t="s">
        <v>297</v>
      </c>
      <c r="G363">
        <v>250</v>
      </c>
      <c r="H363">
        <v>250</v>
      </c>
      <c r="I363">
        <v>1</v>
      </c>
      <c r="J363" s="7">
        <v>4657.3500000000004</v>
      </c>
      <c r="K363" s="5">
        <v>1164337.5</v>
      </c>
      <c r="L363" s="4">
        <v>4740.95</v>
      </c>
      <c r="M363" s="4">
        <v>20899.999999999862</v>
      </c>
      <c r="N363" s="6">
        <v>317.19262500000002</v>
      </c>
      <c r="O363" s="6">
        <v>20582.807374999862</v>
      </c>
      <c r="P363" s="5">
        <v>1185237.5</v>
      </c>
      <c r="Q363" s="5" t="s">
        <v>93</v>
      </c>
      <c r="R363">
        <v>2</v>
      </c>
      <c r="S363">
        <v>1</v>
      </c>
      <c r="T363">
        <v>1</v>
      </c>
      <c r="U363">
        <v>0</v>
      </c>
      <c r="V363">
        <v>900</v>
      </c>
      <c r="W363">
        <v>300</v>
      </c>
      <c r="X363">
        <v>103000</v>
      </c>
      <c r="Y363">
        <v>92500</v>
      </c>
      <c r="Z363" s="7">
        <v>3000000</v>
      </c>
      <c r="AA363">
        <v>2</v>
      </c>
      <c r="AC363" t="s">
        <v>672</v>
      </c>
      <c r="AD363" t="s">
        <v>571</v>
      </c>
      <c r="AE363" s="12">
        <v>44308.517361111109</v>
      </c>
      <c r="AF363">
        <v>1044.7139999999999</v>
      </c>
      <c r="AG363" s="12">
        <v>44309.392361111109</v>
      </c>
      <c r="AH363">
        <v>1107.47</v>
      </c>
      <c r="AI363" s="13">
        <v>6.0100000000000001E-2</v>
      </c>
      <c r="AJ363">
        <v>90836.04</v>
      </c>
      <c r="AK363" s="13">
        <v>6.0100000000000001E-2</v>
      </c>
      <c r="AL363">
        <v>1447.4480000000001</v>
      </c>
      <c r="AM363">
        <v>1512168.5</v>
      </c>
      <c r="AN363">
        <v>-2319577.2599999998</v>
      </c>
      <c r="AO363">
        <v>73</v>
      </c>
      <c r="AP363">
        <v>1244.33</v>
      </c>
      <c r="AQ363" s="13">
        <v>-6.1000000000000004E-3</v>
      </c>
      <c r="AR363" s="13">
        <v>7.0099999999999996E-2</v>
      </c>
      <c r="AS363" t="s">
        <v>572</v>
      </c>
      <c r="AU363" s="2">
        <v>44305</v>
      </c>
      <c r="AV363" t="s">
        <v>147</v>
      </c>
      <c r="AW363" s="7">
        <v>4657.3500000000004</v>
      </c>
      <c r="AX363" s="4">
        <v>4740.95</v>
      </c>
      <c r="AZ363" s="2">
        <f t="shared" si="35"/>
        <v>44308</v>
      </c>
      <c r="BA363" t="s">
        <v>166</v>
      </c>
      <c r="BB363">
        <v>1044.7139999999999</v>
      </c>
      <c r="BC363">
        <v>1107.47</v>
      </c>
      <c r="BE363" t="str">
        <f t="shared" si="39"/>
        <v>AUBANK44308</v>
      </c>
      <c r="BF363">
        <v>1</v>
      </c>
      <c r="BH363" t="str">
        <f t="shared" si="40"/>
        <v>NAUKRI44305</v>
      </c>
      <c r="BI363">
        <v>1</v>
      </c>
      <c r="BK363" t="str">
        <f t="shared" si="36"/>
        <v>NAUKRI44305</v>
      </c>
      <c r="BL363">
        <v>1</v>
      </c>
      <c r="BM363">
        <f t="shared" si="37"/>
        <v>1</v>
      </c>
      <c r="BQ363" t="str">
        <f t="shared" si="41"/>
        <v>AUBANK44308</v>
      </c>
      <c r="BR363">
        <v>1</v>
      </c>
      <c r="BS363">
        <f t="shared" si="38"/>
        <v>1</v>
      </c>
    </row>
    <row r="364" spans="1:71" x14ac:dyDescent="0.45">
      <c r="A364">
        <v>1</v>
      </c>
      <c r="B364" s="2">
        <v>44306</v>
      </c>
      <c r="C364" s="2">
        <v>44308</v>
      </c>
      <c r="D364" s="3" t="s">
        <v>27</v>
      </c>
      <c r="E364" t="s">
        <v>68</v>
      </c>
      <c r="F364" t="s">
        <v>296</v>
      </c>
      <c r="G364">
        <v>2500</v>
      </c>
      <c r="H364">
        <v>2500</v>
      </c>
      <c r="I364">
        <v>1</v>
      </c>
      <c r="J364" s="7">
        <v>550.95000000000005</v>
      </c>
      <c r="K364" s="5">
        <v>1377375</v>
      </c>
      <c r="L364" s="4">
        <v>535.6</v>
      </c>
      <c r="M364" s="4">
        <v>-38375.000000000058</v>
      </c>
      <c r="N364" s="6">
        <v>366.71062499999999</v>
      </c>
      <c r="O364" s="6">
        <v>-38741.710625000058</v>
      </c>
      <c r="P364" s="5">
        <v>1339000</v>
      </c>
      <c r="Q364" s="5" t="s">
        <v>93</v>
      </c>
      <c r="R364">
        <v>1</v>
      </c>
      <c r="S364">
        <v>0</v>
      </c>
      <c r="T364">
        <v>1</v>
      </c>
      <c r="U364">
        <v>0</v>
      </c>
      <c r="V364">
        <v>900</v>
      </c>
      <c r="W364">
        <v>300</v>
      </c>
      <c r="X364">
        <v>122500</v>
      </c>
      <c r="Y364">
        <v>92500</v>
      </c>
      <c r="Z364" s="7">
        <v>3000000</v>
      </c>
      <c r="AA364">
        <v>2</v>
      </c>
      <c r="AC364" t="s">
        <v>710</v>
      </c>
      <c r="AD364" t="s">
        <v>571</v>
      </c>
      <c r="AE364" s="12">
        <v>44308.517361111109</v>
      </c>
      <c r="AF364">
        <v>531.42660000000001</v>
      </c>
      <c r="AG364" s="12">
        <v>44309.392361111109</v>
      </c>
      <c r="AH364">
        <v>539.1155</v>
      </c>
      <c r="AI364" s="13">
        <v>1.4500000000000001E-2</v>
      </c>
      <c r="AJ364">
        <v>21878.68</v>
      </c>
      <c r="AK364" s="13">
        <v>1.4500000000000001E-2</v>
      </c>
      <c r="AL364">
        <v>2845.489</v>
      </c>
      <c r="AM364">
        <v>1512168.5</v>
      </c>
      <c r="AN364">
        <v>-2297698.58</v>
      </c>
      <c r="AO364">
        <v>73</v>
      </c>
      <c r="AP364">
        <v>299.70999999999998</v>
      </c>
      <c r="AQ364" s="13">
        <v>-7.4000000000000003E-3</v>
      </c>
      <c r="AR364" s="13">
        <v>3.27E-2</v>
      </c>
      <c r="AS364" t="s">
        <v>572</v>
      </c>
      <c r="AU364" s="2">
        <v>44306</v>
      </c>
      <c r="AV364" t="s">
        <v>68</v>
      </c>
      <c r="AW364" s="7">
        <v>550.95000000000005</v>
      </c>
      <c r="AX364" s="4">
        <v>535.6</v>
      </c>
      <c r="AZ364" s="2">
        <f t="shared" si="35"/>
        <v>44308</v>
      </c>
      <c r="BA364" t="s">
        <v>161</v>
      </c>
      <c r="BB364">
        <v>531.42660000000001</v>
      </c>
      <c r="BC364">
        <v>539.1155</v>
      </c>
      <c r="BE364" t="str">
        <f t="shared" si="39"/>
        <v>GUJGASLTD44308</v>
      </c>
      <c r="BF364">
        <v>1</v>
      </c>
      <c r="BH364" t="str">
        <f t="shared" si="40"/>
        <v>CHOLAFIN44306</v>
      </c>
      <c r="BI364">
        <v>1</v>
      </c>
      <c r="BK364" t="str">
        <f t="shared" si="36"/>
        <v>CHOLAFIN44306</v>
      </c>
      <c r="BL364">
        <v>1</v>
      </c>
      <c r="BM364">
        <f t="shared" si="37"/>
        <v>1</v>
      </c>
      <c r="BQ364" t="str">
        <f t="shared" si="41"/>
        <v>GUJGASLTD44308</v>
      </c>
      <c r="BR364">
        <v>1</v>
      </c>
      <c r="BS364" t="str">
        <f t="shared" si="38"/>
        <v>ERROR</v>
      </c>
    </row>
    <row r="365" spans="1:71" x14ac:dyDescent="0.45">
      <c r="A365">
        <v>2</v>
      </c>
      <c r="B365" s="2">
        <v>44306</v>
      </c>
      <c r="C365" s="2">
        <v>44308</v>
      </c>
      <c r="D365" s="3" t="s">
        <v>27</v>
      </c>
      <c r="E365" t="s">
        <v>161</v>
      </c>
      <c r="F365" t="s">
        <v>339</v>
      </c>
      <c r="G365">
        <v>1250</v>
      </c>
      <c r="H365">
        <v>2500</v>
      </c>
      <c r="I365">
        <v>2</v>
      </c>
      <c r="J365" s="7">
        <v>555.72500000000002</v>
      </c>
      <c r="K365" s="5">
        <v>1389312.5</v>
      </c>
      <c r="L365" s="4">
        <v>530.35</v>
      </c>
      <c r="M365" s="4">
        <v>-63437.5</v>
      </c>
      <c r="N365" s="6">
        <v>366.55031250000002</v>
      </c>
      <c r="O365" s="6">
        <v>-63804.050312500003</v>
      </c>
      <c r="P365" s="5">
        <v>1325875</v>
      </c>
      <c r="Q365" s="5" t="s">
        <v>93</v>
      </c>
      <c r="R365">
        <v>3</v>
      </c>
      <c r="S365">
        <v>2</v>
      </c>
      <c r="T365">
        <v>1</v>
      </c>
      <c r="U365">
        <v>0</v>
      </c>
      <c r="V365">
        <v>900</v>
      </c>
      <c r="W365">
        <v>300</v>
      </c>
      <c r="X365">
        <v>124000</v>
      </c>
      <c r="Y365">
        <v>92500</v>
      </c>
      <c r="Z365" s="7">
        <v>3000000</v>
      </c>
      <c r="AA365">
        <v>2</v>
      </c>
      <c r="AC365" t="s">
        <v>588</v>
      </c>
      <c r="AD365" t="s">
        <v>571</v>
      </c>
      <c r="AE365" s="12">
        <v>44308.517361111109</v>
      </c>
      <c r="AF365">
        <v>177.3886</v>
      </c>
      <c r="AG365" s="12">
        <v>44309.392361111109</v>
      </c>
      <c r="AH365">
        <v>177.86160000000001</v>
      </c>
      <c r="AI365" s="13">
        <v>2.7000000000000001E-3</v>
      </c>
      <c r="AJ365">
        <v>4032.14</v>
      </c>
      <c r="AK365" s="13">
        <v>2.7000000000000001E-3</v>
      </c>
      <c r="AL365">
        <v>8524.607</v>
      </c>
      <c r="AM365">
        <v>1512168.5</v>
      </c>
      <c r="AN365">
        <v>-2293666.4500000002</v>
      </c>
      <c r="AO365">
        <v>73</v>
      </c>
      <c r="AP365">
        <v>55.23</v>
      </c>
      <c r="AQ365" s="13">
        <v>-1.43E-2</v>
      </c>
      <c r="AR365" s="13">
        <v>2.01E-2</v>
      </c>
      <c r="AS365" t="s">
        <v>572</v>
      </c>
      <c r="AU365" s="2">
        <v>44306</v>
      </c>
      <c r="AV365" t="s">
        <v>161</v>
      </c>
      <c r="AW365" s="7">
        <v>555.72500000000002</v>
      </c>
      <c r="AX365" s="4">
        <v>530.35</v>
      </c>
      <c r="AZ365" s="2">
        <f t="shared" si="35"/>
        <v>44308</v>
      </c>
      <c r="BA365" t="s">
        <v>52</v>
      </c>
      <c r="BB365">
        <v>177.3886</v>
      </c>
      <c r="BC365">
        <v>177.86160000000001</v>
      </c>
      <c r="BE365" t="str">
        <f t="shared" si="39"/>
        <v>RBLBANK44308</v>
      </c>
      <c r="BF365">
        <v>1</v>
      </c>
      <c r="BH365" t="str">
        <f t="shared" si="40"/>
        <v>GUJGASLTD44306</v>
      </c>
      <c r="BI365">
        <v>1</v>
      </c>
      <c r="BK365" t="str">
        <f t="shared" si="36"/>
        <v>GUJGASLTD44306</v>
      </c>
      <c r="BL365">
        <v>1</v>
      </c>
      <c r="BM365">
        <f t="shared" si="37"/>
        <v>1</v>
      </c>
      <c r="BQ365" t="str">
        <f t="shared" si="41"/>
        <v>RBLBANK44308</v>
      </c>
      <c r="BR365">
        <v>1</v>
      </c>
      <c r="BS365">
        <f t="shared" si="38"/>
        <v>1</v>
      </c>
    </row>
    <row r="366" spans="1:71" x14ac:dyDescent="0.45">
      <c r="A366">
        <v>3</v>
      </c>
      <c r="B366" s="2">
        <v>44306</v>
      </c>
      <c r="C366" s="2">
        <v>44308</v>
      </c>
      <c r="D366" s="3" t="s">
        <v>27</v>
      </c>
      <c r="E366" t="s">
        <v>44</v>
      </c>
      <c r="F366" t="s">
        <v>263</v>
      </c>
      <c r="G366">
        <v>1500</v>
      </c>
      <c r="H366">
        <v>3000</v>
      </c>
      <c r="I366">
        <v>2</v>
      </c>
      <c r="J366" s="7">
        <v>496.75</v>
      </c>
      <c r="K366" s="5">
        <v>1490250</v>
      </c>
      <c r="L366" s="4">
        <v>478.85</v>
      </c>
      <c r="M366" s="4">
        <v>-53699.999999999935</v>
      </c>
      <c r="N366" s="6">
        <v>395.11799999999999</v>
      </c>
      <c r="O366" s="6">
        <v>-54095.117999999937</v>
      </c>
      <c r="P366" s="5">
        <v>1436550</v>
      </c>
      <c r="Q366" s="5" t="s">
        <v>93</v>
      </c>
      <c r="R366">
        <v>1</v>
      </c>
      <c r="S366">
        <v>0</v>
      </c>
      <c r="T366">
        <v>2</v>
      </c>
      <c r="U366">
        <v>0</v>
      </c>
      <c r="V366">
        <v>900</v>
      </c>
      <c r="W366">
        <v>300</v>
      </c>
      <c r="X366">
        <v>122500</v>
      </c>
      <c r="Y366">
        <v>92500</v>
      </c>
      <c r="Z366" s="7">
        <v>3000000</v>
      </c>
      <c r="AA366">
        <v>2</v>
      </c>
      <c r="AC366" t="s">
        <v>709</v>
      </c>
      <c r="AD366" t="s">
        <v>571</v>
      </c>
      <c r="AE366" s="12">
        <v>44308.517361111109</v>
      </c>
      <c r="AF366">
        <v>1025.422</v>
      </c>
      <c r="AG366" s="12">
        <v>44309.395833333336</v>
      </c>
      <c r="AH366">
        <v>1003.545</v>
      </c>
      <c r="AI366" s="13">
        <v>-2.1299999999999999E-2</v>
      </c>
      <c r="AJ366">
        <v>-32260.81</v>
      </c>
      <c r="AK366" s="13">
        <v>-2.1299999999999999E-2</v>
      </c>
      <c r="AL366">
        <v>1474.6790000000001</v>
      </c>
      <c r="AM366">
        <v>1512168.5</v>
      </c>
      <c r="AN366">
        <v>-2325927.2599999998</v>
      </c>
      <c r="AO366">
        <v>74</v>
      </c>
      <c r="AP366">
        <v>-435.96</v>
      </c>
      <c r="AQ366" s="13">
        <v>-3.6499999999999998E-2</v>
      </c>
      <c r="AR366" s="13">
        <v>3.7000000000000002E-3</v>
      </c>
      <c r="AS366" t="s">
        <v>572</v>
      </c>
      <c r="AU366" s="2">
        <v>44306</v>
      </c>
      <c r="AV366" t="s">
        <v>44</v>
      </c>
      <c r="AW366" s="7">
        <v>496.75</v>
      </c>
      <c r="AX366" s="4">
        <v>478.85</v>
      </c>
      <c r="AZ366" s="2">
        <f t="shared" si="35"/>
        <v>44308</v>
      </c>
      <c r="BA366" t="s">
        <v>175</v>
      </c>
      <c r="BB366">
        <v>1025.422</v>
      </c>
      <c r="BC366">
        <v>1003.545</v>
      </c>
      <c r="BE366" t="str">
        <f t="shared" si="39"/>
        <v>APLLTD44308</v>
      </c>
      <c r="BF366">
        <v>1</v>
      </c>
      <c r="BH366" t="str">
        <f t="shared" si="40"/>
        <v>ICICIPRULI44306</v>
      </c>
      <c r="BI366">
        <v>1</v>
      </c>
      <c r="BK366" t="str">
        <f t="shared" si="36"/>
        <v>ICICIPRULI44306</v>
      </c>
      <c r="BL366">
        <v>1</v>
      </c>
      <c r="BM366">
        <f t="shared" si="37"/>
        <v>1</v>
      </c>
      <c r="BQ366" t="str">
        <f t="shared" si="41"/>
        <v>APLLTD44308</v>
      </c>
      <c r="BR366">
        <v>1</v>
      </c>
      <c r="BS366">
        <f t="shared" si="38"/>
        <v>1</v>
      </c>
    </row>
    <row r="367" spans="1:71" x14ac:dyDescent="0.45">
      <c r="A367">
        <v>4</v>
      </c>
      <c r="B367" s="2">
        <v>44306</v>
      </c>
      <c r="C367" s="2">
        <v>44308</v>
      </c>
      <c r="D367" s="3" t="s">
        <v>27</v>
      </c>
      <c r="E367" t="s">
        <v>73</v>
      </c>
      <c r="F367" t="s">
        <v>259</v>
      </c>
      <c r="G367">
        <v>4000</v>
      </c>
      <c r="H367">
        <v>8000</v>
      </c>
      <c r="I367">
        <v>2</v>
      </c>
      <c r="J367" s="7">
        <v>172.85</v>
      </c>
      <c r="K367" s="5">
        <v>1382800</v>
      </c>
      <c r="L367" s="4">
        <v>168.4</v>
      </c>
      <c r="M367" s="4">
        <v>-35599.999999999913</v>
      </c>
      <c r="N367" s="6">
        <v>368.55</v>
      </c>
      <c r="O367" s="6">
        <v>-35968.549999999916</v>
      </c>
      <c r="P367" s="5">
        <v>1347200</v>
      </c>
      <c r="Q367" s="5" t="s">
        <v>93</v>
      </c>
      <c r="R367">
        <v>2</v>
      </c>
      <c r="S367">
        <v>1</v>
      </c>
      <c r="T367">
        <v>1</v>
      </c>
      <c r="U367">
        <v>0</v>
      </c>
      <c r="V367">
        <v>900</v>
      </c>
      <c r="W367">
        <v>300</v>
      </c>
      <c r="X367">
        <v>123000</v>
      </c>
      <c r="Y367">
        <v>92500</v>
      </c>
      <c r="Z367" s="7">
        <v>3000000</v>
      </c>
      <c r="AA367">
        <v>2</v>
      </c>
      <c r="AC367" t="s">
        <v>689</v>
      </c>
      <c r="AD367" t="s">
        <v>571</v>
      </c>
      <c r="AE367" s="12">
        <v>44308.517361111109</v>
      </c>
      <c r="AF367">
        <v>131.41569999999999</v>
      </c>
      <c r="AG367" s="12">
        <v>44309.395833333336</v>
      </c>
      <c r="AH367">
        <v>129.5703</v>
      </c>
      <c r="AI367" s="13">
        <v>-1.4E-2</v>
      </c>
      <c r="AJ367">
        <v>-21234.57</v>
      </c>
      <c r="AK367" s="13">
        <v>-1.4E-2</v>
      </c>
      <c r="AL367">
        <v>11506.76</v>
      </c>
      <c r="AM367">
        <v>1512168.5</v>
      </c>
      <c r="AN367">
        <v>-2347161.83</v>
      </c>
      <c r="AO367">
        <v>74</v>
      </c>
      <c r="AP367">
        <v>-286.95</v>
      </c>
      <c r="AQ367" s="13">
        <v>-1.9900000000000001E-2</v>
      </c>
      <c r="AR367" s="13">
        <v>2.4199999999999999E-2</v>
      </c>
      <c r="AS367" t="s">
        <v>572</v>
      </c>
      <c r="AU367" s="2">
        <v>44306</v>
      </c>
      <c r="AV367" t="s">
        <v>73</v>
      </c>
      <c r="AW367" s="7">
        <v>172.85</v>
      </c>
      <c r="AX367" s="4">
        <v>168.4</v>
      </c>
      <c r="AZ367" s="2">
        <f t="shared" si="35"/>
        <v>44308</v>
      </c>
      <c r="BA367" t="s">
        <v>124</v>
      </c>
      <c r="BB367">
        <v>131.41569999999999</v>
      </c>
      <c r="BC367">
        <v>129.5703</v>
      </c>
      <c r="BE367" t="str">
        <f t="shared" si="39"/>
        <v>CANBK44308</v>
      </c>
      <c r="BF367">
        <v>1</v>
      </c>
      <c r="BH367" t="str">
        <f t="shared" si="40"/>
        <v>M_MFIN44306</v>
      </c>
      <c r="BI367">
        <v>1</v>
      </c>
      <c r="BK367" t="str">
        <f t="shared" si="36"/>
        <v>M_MFIN44306</v>
      </c>
      <c r="BL367">
        <v>1</v>
      </c>
      <c r="BM367">
        <f t="shared" si="37"/>
        <v>1</v>
      </c>
      <c r="BQ367" t="str">
        <f t="shared" si="41"/>
        <v>CANBK44308</v>
      </c>
      <c r="BR367">
        <v>1</v>
      </c>
      <c r="BS367">
        <f t="shared" si="38"/>
        <v>1</v>
      </c>
    </row>
    <row r="368" spans="1:71" x14ac:dyDescent="0.45">
      <c r="A368">
        <v>1</v>
      </c>
      <c r="B368" s="2">
        <v>44308</v>
      </c>
      <c r="C368" s="2">
        <v>44309</v>
      </c>
      <c r="D368" s="3" t="s">
        <v>27</v>
      </c>
      <c r="E368" t="s">
        <v>98</v>
      </c>
      <c r="F368" t="s">
        <v>294</v>
      </c>
      <c r="G368">
        <v>2500</v>
      </c>
      <c r="H368">
        <v>2500</v>
      </c>
      <c r="I368">
        <v>1</v>
      </c>
      <c r="J368" s="7">
        <v>726.65</v>
      </c>
      <c r="K368" s="5">
        <v>1816625</v>
      </c>
      <c r="L368" s="4">
        <v>740.85</v>
      </c>
      <c r="M368" s="4">
        <v>35500.000000000116</v>
      </c>
      <c r="N368" s="6">
        <v>495.28125</v>
      </c>
      <c r="O368" s="6">
        <v>35004.718750000116</v>
      </c>
      <c r="P368" s="5">
        <v>1852125</v>
      </c>
      <c r="Q368" s="5" t="s">
        <v>93</v>
      </c>
      <c r="R368">
        <v>1</v>
      </c>
      <c r="S368">
        <v>0</v>
      </c>
      <c r="T368">
        <v>1</v>
      </c>
      <c r="U368">
        <v>0</v>
      </c>
      <c r="V368">
        <v>900</v>
      </c>
      <c r="W368">
        <v>300</v>
      </c>
      <c r="X368">
        <v>122500</v>
      </c>
      <c r="Y368">
        <v>92500</v>
      </c>
      <c r="Z368" s="7">
        <v>3000000</v>
      </c>
      <c r="AA368">
        <v>2</v>
      </c>
      <c r="AC368" t="s">
        <v>603</v>
      </c>
      <c r="AD368" t="s">
        <v>571</v>
      </c>
      <c r="AE368" s="12">
        <v>44308.517361111109</v>
      </c>
      <c r="AF368">
        <v>555.16549999999995</v>
      </c>
      <c r="AG368" s="12">
        <v>44309.395833333336</v>
      </c>
      <c r="AH368">
        <v>548.55089999999996</v>
      </c>
      <c r="AI368" s="13">
        <v>-1.1900000000000001E-2</v>
      </c>
      <c r="AJ368">
        <v>-18016.95</v>
      </c>
      <c r="AK368" s="13">
        <v>-1.1900000000000001E-2</v>
      </c>
      <c r="AL368">
        <v>2723.8150000000001</v>
      </c>
      <c r="AM368">
        <v>1512168.38</v>
      </c>
      <c r="AN368">
        <v>-2365178.7799999998</v>
      </c>
      <c r="AO368">
        <v>74</v>
      </c>
      <c r="AP368">
        <v>-243.47</v>
      </c>
      <c r="AQ368" s="13">
        <v>-1.7999999999999999E-2</v>
      </c>
      <c r="AR368" s="13">
        <v>1.0200000000000001E-2</v>
      </c>
      <c r="AS368" t="s">
        <v>572</v>
      </c>
      <c r="AU368" s="2">
        <v>44308</v>
      </c>
      <c r="AV368" t="s">
        <v>98</v>
      </c>
      <c r="AW368" s="7">
        <v>726.65</v>
      </c>
      <c r="AX368" s="4">
        <v>740.85</v>
      </c>
      <c r="AZ368" s="2">
        <f t="shared" si="35"/>
        <v>44308</v>
      </c>
      <c r="BA368" t="s">
        <v>68</v>
      </c>
      <c r="BB368">
        <v>555.16549999999995</v>
      </c>
      <c r="BC368">
        <v>548.55089999999996</v>
      </c>
      <c r="BE368" t="str">
        <f t="shared" si="39"/>
        <v>CHOLAFIN44308</v>
      </c>
      <c r="BF368">
        <v>1</v>
      </c>
      <c r="BH368" t="str">
        <f t="shared" si="40"/>
        <v>ADANIPORTS44308</v>
      </c>
      <c r="BI368">
        <v>1</v>
      </c>
      <c r="BK368" t="str">
        <f t="shared" si="36"/>
        <v>ADANIPORTS44308</v>
      </c>
      <c r="BL368">
        <v>1</v>
      </c>
      <c r="BM368">
        <f t="shared" si="37"/>
        <v>1</v>
      </c>
      <c r="BQ368" t="str">
        <f t="shared" si="41"/>
        <v>CHOLAFIN44308</v>
      </c>
      <c r="BR368">
        <v>1</v>
      </c>
      <c r="BS368">
        <f t="shared" si="38"/>
        <v>1</v>
      </c>
    </row>
    <row r="369" spans="1:71" x14ac:dyDescent="0.45">
      <c r="A369">
        <v>2</v>
      </c>
      <c r="B369" s="2">
        <v>44308</v>
      </c>
      <c r="C369" s="2">
        <v>44309</v>
      </c>
      <c r="D369" s="3" t="s">
        <v>27</v>
      </c>
      <c r="E369" t="s">
        <v>175</v>
      </c>
      <c r="F369" t="s">
        <v>351</v>
      </c>
      <c r="G369">
        <v>550</v>
      </c>
      <c r="H369">
        <v>1650</v>
      </c>
      <c r="I369">
        <v>3</v>
      </c>
      <c r="J369" s="7">
        <v>1024.9333333300001</v>
      </c>
      <c r="K369" s="5">
        <v>1691139.9999945001</v>
      </c>
      <c r="L369" s="4">
        <v>1004.81666667</v>
      </c>
      <c r="M369" s="4">
        <v>-33192.499989000127</v>
      </c>
      <c r="N369" s="6">
        <v>452.12681250000003</v>
      </c>
      <c r="O369" s="6">
        <v>-33644.626801500126</v>
      </c>
      <c r="P369" s="5">
        <v>1657947.5000054999</v>
      </c>
      <c r="Q369" s="5" t="s">
        <v>93</v>
      </c>
      <c r="R369">
        <v>1</v>
      </c>
      <c r="S369">
        <v>0</v>
      </c>
      <c r="T369">
        <v>2</v>
      </c>
      <c r="U369">
        <v>0</v>
      </c>
      <c r="V369">
        <v>900</v>
      </c>
      <c r="W369">
        <v>300</v>
      </c>
      <c r="X369">
        <v>122500</v>
      </c>
      <c r="Y369">
        <v>92500</v>
      </c>
      <c r="Z369" s="7">
        <v>3000000</v>
      </c>
      <c r="AA369">
        <v>2</v>
      </c>
      <c r="AC369" t="s">
        <v>616</v>
      </c>
      <c r="AD369" t="s">
        <v>571</v>
      </c>
      <c r="AE369" s="12">
        <v>44308.517361111109</v>
      </c>
      <c r="AF369">
        <v>177.91929999999999</v>
      </c>
      <c r="AG369" s="12">
        <v>44309.395833333336</v>
      </c>
      <c r="AH369">
        <v>177.17269999999999</v>
      </c>
      <c r="AI369" s="13">
        <v>-4.1999999999999997E-3</v>
      </c>
      <c r="AJ369">
        <v>-6345.49</v>
      </c>
      <c r="AK369" s="13">
        <v>-4.1999999999999997E-3</v>
      </c>
      <c r="AL369">
        <v>8499.1830000000009</v>
      </c>
      <c r="AM369">
        <v>1512168.5</v>
      </c>
      <c r="AN369">
        <v>-2371524.27</v>
      </c>
      <c r="AO369">
        <v>74</v>
      </c>
      <c r="AP369">
        <v>-85.75</v>
      </c>
      <c r="AQ369" s="13">
        <v>-1.7299999999999999E-2</v>
      </c>
      <c r="AR369" s="13">
        <v>2.18E-2</v>
      </c>
      <c r="AS369" t="s">
        <v>572</v>
      </c>
      <c r="AU369" s="2">
        <v>44308</v>
      </c>
      <c r="AV369" t="s">
        <v>175</v>
      </c>
      <c r="AW369" s="7">
        <v>1024.9333333300001</v>
      </c>
      <c r="AX369" s="4">
        <v>1004.81666667</v>
      </c>
      <c r="AZ369" s="2">
        <f t="shared" si="35"/>
        <v>44308</v>
      </c>
      <c r="BA369" t="s">
        <v>66</v>
      </c>
      <c r="BB369">
        <v>177.91929999999999</v>
      </c>
      <c r="BC369">
        <v>177.17269999999999</v>
      </c>
      <c r="BE369" t="str">
        <f t="shared" si="39"/>
        <v>IBULHSGFIN44308</v>
      </c>
      <c r="BF369">
        <v>1</v>
      </c>
      <c r="BH369" t="str">
        <f t="shared" si="40"/>
        <v>APLLTD44308</v>
      </c>
      <c r="BI369">
        <v>1</v>
      </c>
      <c r="BK369" t="str">
        <f t="shared" si="36"/>
        <v>APLLTD44308</v>
      </c>
      <c r="BL369">
        <v>1</v>
      </c>
      <c r="BM369">
        <f t="shared" si="37"/>
        <v>1</v>
      </c>
      <c r="BQ369" t="str">
        <f t="shared" si="41"/>
        <v>IBULHSGFIN44308</v>
      </c>
      <c r="BR369">
        <v>1</v>
      </c>
      <c r="BS369">
        <f t="shared" si="38"/>
        <v>1</v>
      </c>
    </row>
    <row r="370" spans="1:71" x14ac:dyDescent="0.45">
      <c r="A370">
        <v>3</v>
      </c>
      <c r="B370" s="2">
        <v>44308</v>
      </c>
      <c r="C370" s="2">
        <v>44309</v>
      </c>
      <c r="D370" s="3" t="s">
        <v>27</v>
      </c>
      <c r="E370" t="s">
        <v>166</v>
      </c>
      <c r="F370" t="s">
        <v>345</v>
      </c>
      <c r="G370">
        <v>500</v>
      </c>
      <c r="H370">
        <v>1500</v>
      </c>
      <c r="I370">
        <v>3</v>
      </c>
      <c r="J370" s="7">
        <v>1044.45</v>
      </c>
      <c r="K370" s="5">
        <v>1566675</v>
      </c>
      <c r="L370" s="4">
        <v>1108.75</v>
      </c>
      <c r="M370" s="4">
        <v>96449.999999999927</v>
      </c>
      <c r="N370" s="6">
        <v>436.02300000000002</v>
      </c>
      <c r="O370" s="6">
        <v>96013.976999999926</v>
      </c>
      <c r="P370" s="5">
        <v>1663125</v>
      </c>
      <c r="Q370" s="5" t="s">
        <v>93</v>
      </c>
      <c r="R370">
        <v>1</v>
      </c>
      <c r="S370">
        <v>0</v>
      </c>
      <c r="T370">
        <v>1</v>
      </c>
      <c r="U370">
        <v>0</v>
      </c>
      <c r="V370">
        <v>900</v>
      </c>
      <c r="W370">
        <v>300</v>
      </c>
      <c r="X370">
        <v>122500</v>
      </c>
      <c r="Y370">
        <v>92500</v>
      </c>
      <c r="Z370" s="7">
        <v>3000000</v>
      </c>
      <c r="AA370">
        <v>2</v>
      </c>
      <c r="AC370" t="s">
        <v>747</v>
      </c>
      <c r="AD370" t="s">
        <v>571</v>
      </c>
      <c r="AE370" s="12">
        <v>44308.517361111109</v>
      </c>
      <c r="AF370">
        <v>574.49929999999995</v>
      </c>
      <c r="AG370" s="12">
        <v>44309.395833333336</v>
      </c>
      <c r="AH370">
        <v>569.5299</v>
      </c>
      <c r="AI370" s="13">
        <v>-8.6E-3</v>
      </c>
      <c r="AJ370">
        <v>-13080.21</v>
      </c>
      <c r="AK370" s="13">
        <v>-8.6E-3</v>
      </c>
      <c r="AL370">
        <v>2632.15</v>
      </c>
      <c r="AM370">
        <v>1512168.5</v>
      </c>
      <c r="AN370">
        <v>-2384604.48</v>
      </c>
      <c r="AO370">
        <v>74</v>
      </c>
      <c r="AP370">
        <v>-176.76</v>
      </c>
      <c r="AQ370" s="13">
        <v>-1.17E-2</v>
      </c>
      <c r="AR370" s="13">
        <v>1.01E-2</v>
      </c>
      <c r="AS370" t="s">
        <v>572</v>
      </c>
      <c r="AU370" s="2">
        <v>44308</v>
      </c>
      <c r="AV370" t="s">
        <v>166</v>
      </c>
      <c r="AW370" s="7">
        <v>1044.45</v>
      </c>
      <c r="AX370" s="4">
        <v>1108.75</v>
      </c>
      <c r="AZ370" s="2">
        <f t="shared" si="35"/>
        <v>44308</v>
      </c>
      <c r="BA370" t="s">
        <v>195</v>
      </c>
      <c r="BB370">
        <v>574.49929999999995</v>
      </c>
      <c r="BC370">
        <v>569.5299</v>
      </c>
      <c r="BE370" t="str">
        <f t="shared" si="39"/>
        <v>ICICIBANK44308</v>
      </c>
      <c r="BF370">
        <v>1</v>
      </c>
      <c r="BH370" t="str">
        <f t="shared" si="40"/>
        <v>AUBANK44308</v>
      </c>
      <c r="BI370">
        <v>1</v>
      </c>
      <c r="BK370" t="str">
        <f t="shared" si="36"/>
        <v>AUBANK44308</v>
      </c>
      <c r="BL370">
        <v>1</v>
      </c>
      <c r="BM370">
        <f t="shared" si="37"/>
        <v>1</v>
      </c>
      <c r="BQ370" t="str">
        <f t="shared" si="41"/>
        <v>ICICIBANK44308</v>
      </c>
      <c r="BR370">
        <v>1</v>
      </c>
      <c r="BS370">
        <f t="shared" si="38"/>
        <v>1</v>
      </c>
    </row>
    <row r="371" spans="1:71" x14ac:dyDescent="0.45">
      <c r="A371">
        <v>4</v>
      </c>
      <c r="B371" s="2">
        <v>44308</v>
      </c>
      <c r="C371" s="2">
        <v>44309</v>
      </c>
      <c r="D371" s="3" t="s">
        <v>27</v>
      </c>
      <c r="E371" t="s">
        <v>124</v>
      </c>
      <c r="F371" t="s">
        <v>288</v>
      </c>
      <c r="G371">
        <v>5400</v>
      </c>
      <c r="H371">
        <v>10800</v>
      </c>
      <c r="I371">
        <v>2</v>
      </c>
      <c r="J371" s="7">
        <v>131.5</v>
      </c>
      <c r="K371" s="5">
        <v>1420200</v>
      </c>
      <c r="L371" s="4">
        <v>130.25</v>
      </c>
      <c r="M371" s="4">
        <v>-13500</v>
      </c>
      <c r="N371" s="6">
        <v>381.63150000000002</v>
      </c>
      <c r="O371" s="6">
        <v>-13881.6315</v>
      </c>
      <c r="P371" s="5">
        <v>1406700</v>
      </c>
      <c r="Q371" s="5" t="s">
        <v>93</v>
      </c>
      <c r="R371">
        <v>1</v>
      </c>
      <c r="S371">
        <v>0</v>
      </c>
      <c r="T371">
        <v>2</v>
      </c>
      <c r="U371">
        <v>0</v>
      </c>
      <c r="V371">
        <v>900</v>
      </c>
      <c r="W371">
        <v>300</v>
      </c>
      <c r="X371">
        <v>122500</v>
      </c>
      <c r="Y371">
        <v>92500</v>
      </c>
      <c r="Z371" s="7">
        <v>3000000</v>
      </c>
      <c r="AA371">
        <v>2</v>
      </c>
      <c r="AC371" t="s">
        <v>646</v>
      </c>
      <c r="AD371" t="s">
        <v>571</v>
      </c>
      <c r="AE371" s="12">
        <v>44308.517361111109</v>
      </c>
      <c r="AF371">
        <v>145.1275</v>
      </c>
      <c r="AG371" s="12">
        <v>44309.395833333336</v>
      </c>
      <c r="AH371">
        <v>144.50530000000001</v>
      </c>
      <c r="AI371" s="13">
        <v>-4.3E-3</v>
      </c>
      <c r="AJ371">
        <v>-6483.07</v>
      </c>
      <c r="AK371" s="13">
        <v>-4.3E-3</v>
      </c>
      <c r="AL371">
        <v>10419.59</v>
      </c>
      <c r="AM371">
        <v>1512168.5</v>
      </c>
      <c r="AN371">
        <v>-2391087.54</v>
      </c>
      <c r="AO371">
        <v>74</v>
      </c>
      <c r="AP371">
        <v>-87.61</v>
      </c>
      <c r="AQ371" s="13">
        <v>-1.29E-2</v>
      </c>
      <c r="AR371" s="13">
        <v>1.29E-2</v>
      </c>
      <c r="AS371" t="s">
        <v>572</v>
      </c>
      <c r="AU371" s="2">
        <v>44308</v>
      </c>
      <c r="AV371" t="s">
        <v>124</v>
      </c>
      <c r="AW371" s="7">
        <v>131.5</v>
      </c>
      <c r="AX371" s="4">
        <v>130.25</v>
      </c>
      <c r="AZ371" s="2">
        <f t="shared" si="35"/>
        <v>44308</v>
      </c>
      <c r="BA371" t="s">
        <v>49</v>
      </c>
      <c r="BB371">
        <v>145.1275</v>
      </c>
      <c r="BC371">
        <v>144.50530000000001</v>
      </c>
      <c r="BE371" t="str">
        <f t="shared" si="39"/>
        <v>MANAPPURAM44308</v>
      </c>
      <c r="BF371">
        <v>1</v>
      </c>
      <c r="BH371" t="str">
        <f t="shared" si="40"/>
        <v>CANBK44308</v>
      </c>
      <c r="BI371">
        <v>1</v>
      </c>
      <c r="BK371" t="str">
        <f t="shared" si="36"/>
        <v>CANBK44308</v>
      </c>
      <c r="BL371">
        <v>1</v>
      </c>
      <c r="BM371">
        <f t="shared" si="37"/>
        <v>1</v>
      </c>
      <c r="BQ371" t="str">
        <f t="shared" si="41"/>
        <v>MANAPPURAM44308</v>
      </c>
      <c r="BR371">
        <v>1</v>
      </c>
      <c r="BS371">
        <f t="shared" si="38"/>
        <v>1</v>
      </c>
    </row>
    <row r="372" spans="1:71" x14ac:dyDescent="0.45">
      <c r="A372">
        <v>5</v>
      </c>
      <c r="B372" s="2">
        <v>44308</v>
      </c>
      <c r="C372" s="2">
        <v>44309</v>
      </c>
      <c r="D372" s="3" t="s">
        <v>27</v>
      </c>
      <c r="E372" t="s">
        <v>68</v>
      </c>
      <c r="F372" t="s">
        <v>296</v>
      </c>
      <c r="G372">
        <v>2500</v>
      </c>
      <c r="H372">
        <v>2500</v>
      </c>
      <c r="I372">
        <v>1</v>
      </c>
      <c r="J372" s="7">
        <v>554.9</v>
      </c>
      <c r="K372" s="5">
        <v>1387250</v>
      </c>
      <c r="L372" s="4">
        <v>549.1</v>
      </c>
      <c r="M372" s="4">
        <v>-14499.999999999887</v>
      </c>
      <c r="N372" s="6">
        <v>372.6</v>
      </c>
      <c r="O372" s="6">
        <v>-14872.599999999888</v>
      </c>
      <c r="P372" s="5">
        <v>1372750</v>
      </c>
      <c r="Q372" s="5" t="s">
        <v>93</v>
      </c>
      <c r="R372">
        <v>1</v>
      </c>
      <c r="S372">
        <v>0</v>
      </c>
      <c r="T372">
        <v>2</v>
      </c>
      <c r="U372">
        <v>0</v>
      </c>
      <c r="V372">
        <v>900</v>
      </c>
      <c r="W372">
        <v>300</v>
      </c>
      <c r="X372">
        <v>122500</v>
      </c>
      <c r="Y372">
        <v>92500</v>
      </c>
      <c r="Z372" s="7">
        <v>3000000</v>
      </c>
      <c r="AA372">
        <v>2</v>
      </c>
      <c r="AC372" t="s">
        <v>656</v>
      </c>
      <c r="AD372" t="s">
        <v>571</v>
      </c>
      <c r="AE372" s="12">
        <v>44309.517361111109</v>
      </c>
      <c r="AF372">
        <v>1186.9290000000001</v>
      </c>
      <c r="AG372" s="12">
        <v>44312.392361111109</v>
      </c>
      <c r="AH372">
        <v>1196.587</v>
      </c>
      <c r="AI372" s="13">
        <v>8.0999999999999996E-3</v>
      </c>
      <c r="AJ372">
        <v>12382.69</v>
      </c>
      <c r="AK372" s="13">
        <v>8.0999999999999996E-3</v>
      </c>
      <c r="AL372">
        <v>1282.1179999999999</v>
      </c>
      <c r="AM372">
        <v>1521782.5</v>
      </c>
      <c r="AN372">
        <v>-2378704.85</v>
      </c>
      <c r="AO372">
        <v>73</v>
      </c>
      <c r="AP372">
        <v>169.63</v>
      </c>
      <c r="AQ372" s="13">
        <v>-9.4000000000000004E-3</v>
      </c>
      <c r="AR372" s="13">
        <v>2.24E-2</v>
      </c>
      <c r="AS372" t="s">
        <v>572</v>
      </c>
      <c r="AU372" s="2">
        <v>44308</v>
      </c>
      <c r="AV372" t="s">
        <v>68</v>
      </c>
      <c r="AW372" s="7">
        <v>554.9</v>
      </c>
      <c r="AX372" s="4">
        <v>549.1</v>
      </c>
      <c r="AZ372" s="2">
        <f t="shared" si="35"/>
        <v>44309</v>
      </c>
      <c r="BA372" t="s">
        <v>39</v>
      </c>
      <c r="BB372">
        <v>1186.9290000000001</v>
      </c>
      <c r="BC372">
        <v>1196.587</v>
      </c>
      <c r="BE372" t="str">
        <f t="shared" si="39"/>
        <v>MUTHOOTFIN44309</v>
      </c>
      <c r="BF372">
        <v>1</v>
      </c>
      <c r="BH372" t="str">
        <f t="shared" si="40"/>
        <v>CHOLAFIN44308</v>
      </c>
      <c r="BI372">
        <v>1</v>
      </c>
      <c r="BK372" t="str">
        <f t="shared" si="36"/>
        <v>CHOLAFIN44308</v>
      </c>
      <c r="BL372">
        <v>1</v>
      </c>
      <c r="BM372">
        <f t="shared" si="37"/>
        <v>1</v>
      </c>
      <c r="BQ372" t="str">
        <f t="shared" si="41"/>
        <v>MUTHOOTFIN44309</v>
      </c>
      <c r="BR372">
        <v>1</v>
      </c>
      <c r="BS372">
        <f t="shared" si="38"/>
        <v>1</v>
      </c>
    </row>
    <row r="373" spans="1:71" x14ac:dyDescent="0.45">
      <c r="A373">
        <v>6</v>
      </c>
      <c r="B373" s="2">
        <v>44308</v>
      </c>
      <c r="C373" s="2">
        <v>44309</v>
      </c>
      <c r="D373" s="3" t="s">
        <v>27</v>
      </c>
      <c r="E373" t="s">
        <v>66</v>
      </c>
      <c r="F373" t="s">
        <v>215</v>
      </c>
      <c r="G373">
        <v>3100</v>
      </c>
      <c r="H373">
        <v>9300</v>
      </c>
      <c r="I373">
        <v>3</v>
      </c>
      <c r="J373" s="7">
        <v>177.85</v>
      </c>
      <c r="K373" s="5">
        <v>1654005</v>
      </c>
      <c r="L373" s="4">
        <v>178.1</v>
      </c>
      <c r="M373" s="4">
        <v>2325</v>
      </c>
      <c r="N373" s="6">
        <v>446.89522499999998</v>
      </c>
      <c r="O373" s="6">
        <v>1878.104775</v>
      </c>
      <c r="P373" s="5">
        <v>1656330</v>
      </c>
      <c r="Q373" s="5" t="s">
        <v>93</v>
      </c>
      <c r="R373">
        <v>1</v>
      </c>
      <c r="S373">
        <v>0</v>
      </c>
      <c r="T373">
        <v>1</v>
      </c>
      <c r="U373">
        <v>0</v>
      </c>
      <c r="V373">
        <v>900</v>
      </c>
      <c r="W373">
        <v>300</v>
      </c>
      <c r="X373">
        <v>122500</v>
      </c>
      <c r="Y373">
        <v>92500</v>
      </c>
      <c r="Z373" s="7">
        <v>3000000</v>
      </c>
      <c r="AA373">
        <v>2</v>
      </c>
      <c r="AC373" t="s">
        <v>596</v>
      </c>
      <c r="AD373" t="s">
        <v>571</v>
      </c>
      <c r="AE373" s="12">
        <v>44309.520833333336</v>
      </c>
      <c r="AF373">
        <v>523.97770000000003</v>
      </c>
      <c r="AG373" s="12">
        <v>44312.392361111109</v>
      </c>
      <c r="AH373">
        <v>507.846</v>
      </c>
      <c r="AI373" s="13">
        <v>-3.0800000000000001E-2</v>
      </c>
      <c r="AJ373">
        <v>-46844.07</v>
      </c>
      <c r="AK373" s="13">
        <v>-3.0800000000000001E-2</v>
      </c>
      <c r="AL373">
        <v>2903.8339999999998</v>
      </c>
      <c r="AM373">
        <v>1521544.25</v>
      </c>
      <c r="AN373">
        <v>-2425548.92</v>
      </c>
      <c r="AO373">
        <v>72</v>
      </c>
      <c r="AP373">
        <v>-650.61</v>
      </c>
      <c r="AQ373" s="13">
        <v>-3.2300000000000002E-2</v>
      </c>
      <c r="AR373" s="13">
        <v>4.1099999999999998E-2</v>
      </c>
      <c r="AS373" t="s">
        <v>572</v>
      </c>
      <c r="AU373" s="2">
        <v>44308</v>
      </c>
      <c r="AV373" t="s">
        <v>66</v>
      </c>
      <c r="AW373" s="7">
        <v>177.85</v>
      </c>
      <c r="AX373" s="4">
        <v>178.1</v>
      </c>
      <c r="AZ373" s="2">
        <f t="shared" si="35"/>
        <v>44309</v>
      </c>
      <c r="BA373" t="s">
        <v>44</v>
      </c>
      <c r="BB373">
        <v>523.97770000000003</v>
      </c>
      <c r="BC373">
        <v>507.846</v>
      </c>
      <c r="BE373" t="str">
        <f t="shared" si="39"/>
        <v>ICICIPRULI44309</v>
      </c>
      <c r="BF373">
        <v>1</v>
      </c>
      <c r="BH373" t="str">
        <f t="shared" si="40"/>
        <v>IBULHSGFIN44308</v>
      </c>
      <c r="BI373">
        <v>1</v>
      </c>
      <c r="BK373" t="str">
        <f t="shared" si="36"/>
        <v>IBULHSGFIN44308</v>
      </c>
      <c r="BL373">
        <v>1</v>
      </c>
      <c r="BM373">
        <f t="shared" si="37"/>
        <v>1</v>
      </c>
      <c r="BQ373" t="str">
        <f t="shared" si="41"/>
        <v>ICICIPRULI44309</v>
      </c>
      <c r="BR373">
        <v>1</v>
      </c>
      <c r="BS373">
        <f t="shared" si="38"/>
        <v>1</v>
      </c>
    </row>
    <row r="374" spans="1:71" x14ac:dyDescent="0.45">
      <c r="A374">
        <v>7</v>
      </c>
      <c r="B374" s="2">
        <v>44308</v>
      </c>
      <c r="C374" s="2">
        <v>44309</v>
      </c>
      <c r="D374" s="3" t="s">
        <v>27</v>
      </c>
      <c r="E374" t="s">
        <v>195</v>
      </c>
      <c r="F374" t="s">
        <v>277</v>
      </c>
      <c r="G374">
        <v>1375</v>
      </c>
      <c r="H374">
        <v>2750</v>
      </c>
      <c r="I374">
        <v>2</v>
      </c>
      <c r="J374" s="7">
        <v>574.04999999999995</v>
      </c>
      <c r="K374" s="5">
        <v>1578637.4999999998</v>
      </c>
      <c r="L374" s="4">
        <v>570.04999999999995</v>
      </c>
      <c r="M374" s="4">
        <v>-11000</v>
      </c>
      <c r="N374" s="6">
        <v>424.74712499999993</v>
      </c>
      <c r="O374" s="6">
        <v>-11424.747125</v>
      </c>
      <c r="P374" s="5">
        <v>1567637.4999999998</v>
      </c>
      <c r="Q374" s="5" t="s">
        <v>93</v>
      </c>
      <c r="R374">
        <v>1</v>
      </c>
      <c r="S374">
        <v>0</v>
      </c>
      <c r="T374">
        <v>2</v>
      </c>
      <c r="U374">
        <v>0</v>
      </c>
      <c r="V374">
        <v>900</v>
      </c>
      <c r="W374">
        <v>300</v>
      </c>
      <c r="X374">
        <v>122500</v>
      </c>
      <c r="Y374">
        <v>92500</v>
      </c>
      <c r="Z374" s="7">
        <v>3000000</v>
      </c>
      <c r="AA374">
        <v>2</v>
      </c>
      <c r="AC374" t="s">
        <v>645</v>
      </c>
      <c r="AD374" t="s">
        <v>571</v>
      </c>
      <c r="AE374" s="12">
        <v>44309.520833333336</v>
      </c>
      <c r="AF374">
        <v>158.66470000000001</v>
      </c>
      <c r="AG374" s="12">
        <v>44312.392361111109</v>
      </c>
      <c r="AH374">
        <v>157.57060000000001</v>
      </c>
      <c r="AI374" s="13">
        <v>-6.8999999999999999E-3</v>
      </c>
      <c r="AJ374">
        <v>-10492.07</v>
      </c>
      <c r="AK374" s="13">
        <v>-6.8999999999999999E-3</v>
      </c>
      <c r="AL374">
        <v>9589.6849999999995</v>
      </c>
      <c r="AM374">
        <v>1521544.25</v>
      </c>
      <c r="AN374">
        <v>-2436041</v>
      </c>
      <c r="AO374">
        <v>72</v>
      </c>
      <c r="AP374">
        <v>-145.72</v>
      </c>
      <c r="AQ374" s="13">
        <v>-8.3000000000000001E-3</v>
      </c>
      <c r="AR374" s="13">
        <v>2.8E-3</v>
      </c>
      <c r="AS374" t="s">
        <v>572</v>
      </c>
      <c r="AU374" s="2">
        <v>44308</v>
      </c>
      <c r="AV374" t="s">
        <v>195</v>
      </c>
      <c r="AW374" s="7">
        <v>574.04999999999995</v>
      </c>
      <c r="AX374" s="4">
        <v>570.04999999999995</v>
      </c>
      <c r="AZ374" s="2">
        <f t="shared" si="35"/>
        <v>44309</v>
      </c>
      <c r="BA374" t="s">
        <v>42</v>
      </c>
      <c r="BB374">
        <v>158.66470000000001</v>
      </c>
      <c r="BC374">
        <v>157.57060000000001</v>
      </c>
      <c r="BE374" t="str">
        <f t="shared" si="39"/>
        <v>POWERGRID44309</v>
      </c>
      <c r="BF374">
        <v>1</v>
      </c>
      <c r="BH374" t="str">
        <f t="shared" si="40"/>
        <v>ICICIBANK44308</v>
      </c>
      <c r="BI374">
        <v>1</v>
      </c>
      <c r="BK374" t="str">
        <f t="shared" si="36"/>
        <v>ICICIBANK44308</v>
      </c>
      <c r="BL374">
        <v>1</v>
      </c>
      <c r="BM374">
        <f t="shared" si="37"/>
        <v>1</v>
      </c>
      <c r="BQ374" t="str">
        <f t="shared" si="41"/>
        <v>POWERGRID44309</v>
      </c>
      <c r="BR374">
        <v>1</v>
      </c>
      <c r="BS374">
        <f t="shared" si="38"/>
        <v>1</v>
      </c>
    </row>
    <row r="375" spans="1:71" x14ac:dyDescent="0.45">
      <c r="A375">
        <v>8</v>
      </c>
      <c r="B375" s="2">
        <v>44308</v>
      </c>
      <c r="C375" s="2">
        <v>44309</v>
      </c>
      <c r="D375" s="3" t="s">
        <v>27</v>
      </c>
      <c r="E375" t="s">
        <v>49</v>
      </c>
      <c r="F375" t="s">
        <v>264</v>
      </c>
      <c r="G375">
        <v>6000</v>
      </c>
      <c r="H375">
        <v>12000</v>
      </c>
      <c r="I375">
        <v>2</v>
      </c>
      <c r="J375" s="7">
        <v>145.05000000000001</v>
      </c>
      <c r="K375" s="5">
        <v>1740600.0000000002</v>
      </c>
      <c r="L375" s="4">
        <v>144.65</v>
      </c>
      <c r="M375" s="4">
        <v>-4800.0000000000682</v>
      </c>
      <c r="N375" s="6">
        <v>469.31400000000002</v>
      </c>
      <c r="O375" s="6">
        <v>-5269.3140000000685</v>
      </c>
      <c r="P375" s="5">
        <v>1735800</v>
      </c>
      <c r="Q375" s="5" t="s">
        <v>93</v>
      </c>
      <c r="R375">
        <v>1</v>
      </c>
      <c r="S375">
        <v>0</v>
      </c>
      <c r="T375">
        <v>2</v>
      </c>
      <c r="U375">
        <v>0</v>
      </c>
      <c r="V375">
        <v>900</v>
      </c>
      <c r="W375">
        <v>300</v>
      </c>
      <c r="X375">
        <v>122500</v>
      </c>
      <c r="Y375">
        <v>92500</v>
      </c>
      <c r="Z375" s="7">
        <v>3000000</v>
      </c>
      <c r="AA375">
        <v>2</v>
      </c>
      <c r="AC375" t="s">
        <v>598</v>
      </c>
      <c r="AD375" t="s">
        <v>571</v>
      </c>
      <c r="AE375" s="12">
        <v>44309.520833333336</v>
      </c>
      <c r="AF375">
        <v>933.13040000000001</v>
      </c>
      <c r="AG375" s="12">
        <v>44312.392361111109</v>
      </c>
      <c r="AH375">
        <v>924.81</v>
      </c>
      <c r="AI375" s="13">
        <v>-8.8999999999999999E-3</v>
      </c>
      <c r="AJ375">
        <v>-13567.08</v>
      </c>
      <c r="AK375" s="13">
        <v>-8.8999999999999999E-3</v>
      </c>
      <c r="AL375">
        <v>1630.58</v>
      </c>
      <c r="AM375">
        <v>1521544.25</v>
      </c>
      <c r="AN375">
        <v>-2449608.08</v>
      </c>
      <c r="AO375">
        <v>72</v>
      </c>
      <c r="AP375">
        <v>-188.43</v>
      </c>
      <c r="AQ375" s="13">
        <v>-1.77E-2</v>
      </c>
      <c r="AR375" s="13">
        <v>1.2500000000000001E-2</v>
      </c>
      <c r="AS375" t="s">
        <v>572</v>
      </c>
      <c r="AU375" s="2">
        <v>44308</v>
      </c>
      <c r="AV375" t="s">
        <v>49</v>
      </c>
      <c r="AW375" s="7">
        <v>145.05000000000001</v>
      </c>
      <c r="AX375" s="4">
        <v>144.65</v>
      </c>
      <c r="AZ375" s="2">
        <f t="shared" si="35"/>
        <v>44309</v>
      </c>
      <c r="BA375" t="s">
        <v>157</v>
      </c>
      <c r="BB375">
        <v>933.13040000000001</v>
      </c>
      <c r="BC375">
        <v>924.81</v>
      </c>
      <c r="BE375" t="str">
        <f t="shared" si="39"/>
        <v>SBILIFE44309</v>
      </c>
      <c r="BF375">
        <v>1</v>
      </c>
      <c r="BH375" t="str">
        <f t="shared" si="40"/>
        <v>MANAPPURAM44308</v>
      </c>
      <c r="BI375">
        <v>1</v>
      </c>
      <c r="BK375" t="str">
        <f t="shared" si="36"/>
        <v>MANAPPURAM44308</v>
      </c>
      <c r="BL375">
        <v>1</v>
      </c>
      <c r="BM375">
        <f t="shared" si="37"/>
        <v>1</v>
      </c>
      <c r="BQ375" t="str">
        <f t="shared" si="41"/>
        <v>SBILIFE44309</v>
      </c>
      <c r="BR375">
        <v>1</v>
      </c>
      <c r="BS375">
        <f t="shared" si="38"/>
        <v>1</v>
      </c>
    </row>
    <row r="376" spans="1:71" x14ac:dyDescent="0.45">
      <c r="A376">
        <v>9</v>
      </c>
      <c r="B376" s="2">
        <v>44308</v>
      </c>
      <c r="C376" s="2">
        <v>44309</v>
      </c>
      <c r="D376" s="3" t="s">
        <v>27</v>
      </c>
      <c r="E376" t="s">
        <v>52</v>
      </c>
      <c r="F376" t="s">
        <v>248</v>
      </c>
      <c r="G376">
        <v>2900</v>
      </c>
      <c r="H376">
        <v>8700</v>
      </c>
      <c r="I376">
        <v>3</v>
      </c>
      <c r="J376" s="7">
        <v>177.28333332999901</v>
      </c>
      <c r="K376" s="5">
        <v>1542364.9999709914</v>
      </c>
      <c r="L376" s="4">
        <v>178</v>
      </c>
      <c r="M376" s="4">
        <v>6235.0000290086118</v>
      </c>
      <c r="N376" s="6">
        <v>417.28027499608379</v>
      </c>
      <c r="O376" s="6">
        <v>5817.719754012528</v>
      </c>
      <c r="P376" s="5">
        <v>1548600</v>
      </c>
      <c r="Q376" s="5" t="s">
        <v>93</v>
      </c>
      <c r="R376">
        <v>1</v>
      </c>
      <c r="S376">
        <v>0</v>
      </c>
      <c r="T376">
        <v>1</v>
      </c>
      <c r="U376">
        <v>0</v>
      </c>
      <c r="V376">
        <v>900</v>
      </c>
      <c r="W376">
        <v>300</v>
      </c>
      <c r="X376">
        <v>122500</v>
      </c>
      <c r="Y376">
        <v>92500</v>
      </c>
      <c r="Z376" s="7">
        <v>3000000</v>
      </c>
      <c r="AA376">
        <v>2</v>
      </c>
      <c r="AC376" t="s">
        <v>589</v>
      </c>
      <c r="AD376" t="s">
        <v>571</v>
      </c>
      <c r="AE376" s="12">
        <v>44309.520833333336</v>
      </c>
      <c r="AF376">
        <v>1369.943</v>
      </c>
      <c r="AG376" s="12">
        <v>44312.392361111109</v>
      </c>
      <c r="AH376">
        <v>1356.1279999999999</v>
      </c>
      <c r="AI376" s="13">
        <v>-1.01E-2</v>
      </c>
      <c r="AJ376">
        <v>-15343.81</v>
      </c>
      <c r="AK376" s="13">
        <v>-1.01E-2</v>
      </c>
      <c r="AL376">
        <v>1110.663</v>
      </c>
      <c r="AM376">
        <v>1521544.25</v>
      </c>
      <c r="AN376">
        <v>-2464951.89</v>
      </c>
      <c r="AO376">
        <v>72</v>
      </c>
      <c r="AP376">
        <v>-213.11</v>
      </c>
      <c r="AQ376" s="13">
        <v>-2.24E-2</v>
      </c>
      <c r="AR376" s="13">
        <v>1.2999999999999999E-2</v>
      </c>
      <c r="AS376" t="s">
        <v>572</v>
      </c>
      <c r="AU376" s="2">
        <v>44308</v>
      </c>
      <c r="AV376" t="s">
        <v>52</v>
      </c>
      <c r="AW376" s="7">
        <v>177.28333332999901</v>
      </c>
      <c r="AX376" s="4">
        <v>178</v>
      </c>
      <c r="AZ376" s="2">
        <f t="shared" si="35"/>
        <v>44309</v>
      </c>
      <c r="BA376" t="s">
        <v>55</v>
      </c>
      <c r="BB376">
        <v>1369.943</v>
      </c>
      <c r="BC376">
        <v>1356.1279999999999</v>
      </c>
      <c r="BE376" t="str">
        <f t="shared" si="39"/>
        <v>SRTRANSFIN44309</v>
      </c>
      <c r="BF376">
        <v>1</v>
      </c>
      <c r="BH376" t="str">
        <f t="shared" si="40"/>
        <v>RBLBANK44308</v>
      </c>
      <c r="BI376">
        <v>1</v>
      </c>
      <c r="BK376" t="str">
        <f t="shared" si="36"/>
        <v>RBLBANK44308</v>
      </c>
      <c r="BL376">
        <v>1</v>
      </c>
      <c r="BM376">
        <f t="shared" si="37"/>
        <v>1</v>
      </c>
      <c r="BQ376" t="str">
        <f t="shared" si="41"/>
        <v>SRTRANSFIN44309</v>
      </c>
      <c r="BR376">
        <v>1</v>
      </c>
      <c r="BS376">
        <f t="shared" si="38"/>
        <v>1</v>
      </c>
    </row>
    <row r="377" spans="1:71" x14ac:dyDescent="0.45">
      <c r="A377">
        <v>10</v>
      </c>
      <c r="B377" s="2">
        <v>44308</v>
      </c>
      <c r="C377" s="2">
        <v>44309</v>
      </c>
      <c r="D377" s="3" t="s">
        <v>27</v>
      </c>
      <c r="E377" t="s">
        <v>119</v>
      </c>
      <c r="F377" t="s">
        <v>292</v>
      </c>
      <c r="G377">
        <v>3200</v>
      </c>
      <c r="H377">
        <v>3200</v>
      </c>
      <c r="I377">
        <v>1</v>
      </c>
      <c r="J377" s="7">
        <v>490.65</v>
      </c>
      <c r="K377" s="5">
        <v>1570080</v>
      </c>
      <c r="L377" s="4">
        <v>485.25</v>
      </c>
      <c r="M377" s="4">
        <v>-17279.999999999927</v>
      </c>
      <c r="N377" s="6">
        <v>421.58879999999999</v>
      </c>
      <c r="O377" s="6">
        <v>-17701.588799999929</v>
      </c>
      <c r="P377" s="5">
        <v>1552800</v>
      </c>
      <c r="Q377" s="5" t="s">
        <v>93</v>
      </c>
      <c r="R377">
        <v>1</v>
      </c>
      <c r="S377">
        <v>0</v>
      </c>
      <c r="T377">
        <v>1</v>
      </c>
      <c r="U377">
        <v>0</v>
      </c>
      <c r="V377">
        <v>900</v>
      </c>
      <c r="W377">
        <v>300</v>
      </c>
      <c r="X377">
        <v>122500</v>
      </c>
      <c r="Y377">
        <v>92500</v>
      </c>
      <c r="Z377" s="7">
        <v>3000000</v>
      </c>
      <c r="AA377">
        <v>2</v>
      </c>
      <c r="AC377" t="s">
        <v>689</v>
      </c>
      <c r="AD377" t="s">
        <v>571</v>
      </c>
      <c r="AE377" s="12">
        <v>44309.527777777781</v>
      </c>
      <c r="AF377">
        <v>134.084</v>
      </c>
      <c r="AG377" s="12">
        <v>44312.392361111109</v>
      </c>
      <c r="AH377">
        <v>132.69739999999999</v>
      </c>
      <c r="AI377" s="13">
        <v>-1.03E-2</v>
      </c>
      <c r="AJ377">
        <v>-15740.69</v>
      </c>
      <c r="AK377" s="13">
        <v>-1.03E-2</v>
      </c>
      <c r="AL377">
        <v>11352.01</v>
      </c>
      <c r="AM377">
        <v>1522122.13</v>
      </c>
      <c r="AN377">
        <v>-2480692.58</v>
      </c>
      <c r="AO377">
        <v>70</v>
      </c>
      <c r="AP377">
        <v>-224.87</v>
      </c>
      <c r="AQ377" s="13">
        <v>-3.1600000000000003E-2</v>
      </c>
      <c r="AR377" s="13">
        <v>1.43E-2</v>
      </c>
      <c r="AS377" t="s">
        <v>572</v>
      </c>
      <c r="AU377" s="2">
        <v>44308</v>
      </c>
      <c r="AV377" t="s">
        <v>119</v>
      </c>
      <c r="AW377" s="7">
        <v>490.65</v>
      </c>
      <c r="AX377" s="4">
        <v>485.25</v>
      </c>
      <c r="AZ377" s="2">
        <f t="shared" si="35"/>
        <v>44309</v>
      </c>
      <c r="BA377" t="s">
        <v>124</v>
      </c>
      <c r="BB377">
        <v>134.084</v>
      </c>
      <c r="BC377">
        <v>132.69739999999999</v>
      </c>
      <c r="BE377" t="str">
        <f t="shared" si="39"/>
        <v>CANBK44309</v>
      </c>
      <c r="BF377">
        <v>1</v>
      </c>
      <c r="BH377" t="str">
        <f t="shared" si="40"/>
        <v>WIPRO44308</v>
      </c>
      <c r="BI377">
        <v>1</v>
      </c>
      <c r="BK377" t="str">
        <f t="shared" si="36"/>
        <v>WIPRO44308</v>
      </c>
      <c r="BL377">
        <v>1</v>
      </c>
      <c r="BM377" t="str">
        <f t="shared" si="37"/>
        <v>ERROR</v>
      </c>
      <c r="BQ377" t="str">
        <f t="shared" si="41"/>
        <v>CANBK44309</v>
      </c>
      <c r="BR377">
        <v>1</v>
      </c>
      <c r="BS377">
        <f t="shared" si="38"/>
        <v>1</v>
      </c>
    </row>
    <row r="378" spans="1:71" x14ac:dyDescent="0.45">
      <c r="A378">
        <v>1</v>
      </c>
      <c r="B378" s="2">
        <v>44309</v>
      </c>
      <c r="C378" s="2">
        <v>44312</v>
      </c>
      <c r="D378" s="3" t="s">
        <v>27</v>
      </c>
      <c r="E378" t="s">
        <v>124</v>
      </c>
      <c r="F378" t="s">
        <v>288</v>
      </c>
      <c r="G378">
        <v>5400</v>
      </c>
      <c r="H378">
        <v>10800</v>
      </c>
      <c r="I378">
        <v>2</v>
      </c>
      <c r="J378" s="7">
        <v>133.75</v>
      </c>
      <c r="K378" s="5">
        <v>1444500</v>
      </c>
      <c r="L378" s="4">
        <v>132.69999999999999</v>
      </c>
      <c r="M378" s="4">
        <v>-11340.000000000124</v>
      </c>
      <c r="N378" s="6">
        <v>388.48410000000001</v>
      </c>
      <c r="O378" s="6">
        <v>-11728.484100000123</v>
      </c>
      <c r="P378" s="5">
        <v>1433159.9999999998</v>
      </c>
      <c r="Q378" s="5" t="s">
        <v>93</v>
      </c>
      <c r="R378">
        <v>2</v>
      </c>
      <c r="S378">
        <v>2</v>
      </c>
      <c r="T378">
        <v>1</v>
      </c>
      <c r="U378">
        <v>0</v>
      </c>
      <c r="V378">
        <v>900</v>
      </c>
      <c r="W378">
        <v>300</v>
      </c>
      <c r="X378">
        <v>123500</v>
      </c>
      <c r="Y378">
        <v>92500</v>
      </c>
      <c r="Z378" s="7">
        <v>3000000</v>
      </c>
      <c r="AA378">
        <v>2</v>
      </c>
      <c r="AC378" t="s">
        <v>710</v>
      </c>
      <c r="AD378" t="s">
        <v>571</v>
      </c>
      <c r="AE378" s="12">
        <v>44309.520833333336</v>
      </c>
      <c r="AF378">
        <v>541.82069999999999</v>
      </c>
      <c r="AG378" s="12">
        <v>44312.395833333336</v>
      </c>
      <c r="AH378">
        <v>560.78859999999997</v>
      </c>
      <c r="AI378" s="13">
        <v>3.5000000000000003E-2</v>
      </c>
      <c r="AJ378">
        <v>53265.77</v>
      </c>
      <c r="AK378" s="13">
        <v>3.5000000000000003E-2</v>
      </c>
      <c r="AL378">
        <v>2808.2060000000001</v>
      </c>
      <c r="AM378">
        <v>1521544.25</v>
      </c>
      <c r="AN378">
        <v>-2427426.81</v>
      </c>
      <c r="AO378">
        <v>73</v>
      </c>
      <c r="AP378">
        <v>729.67</v>
      </c>
      <c r="AQ378" s="13">
        <v>-4.3E-3</v>
      </c>
      <c r="AR378" s="13">
        <v>4.3900000000000002E-2</v>
      </c>
      <c r="AS378" t="s">
        <v>572</v>
      </c>
      <c r="AU378" s="2">
        <v>44309</v>
      </c>
      <c r="AV378" t="s">
        <v>124</v>
      </c>
      <c r="AW378" s="7">
        <v>133.75</v>
      </c>
      <c r="AX378" s="4">
        <v>132.69999999999999</v>
      </c>
      <c r="AZ378" s="2">
        <f t="shared" si="35"/>
        <v>44309</v>
      </c>
      <c r="BA378" t="s">
        <v>161</v>
      </c>
      <c r="BB378">
        <v>541.82069999999999</v>
      </c>
      <c r="BC378">
        <v>560.78859999999997</v>
      </c>
      <c r="BE378" t="str">
        <f t="shared" si="39"/>
        <v>GUJGASLTD44309</v>
      </c>
      <c r="BF378">
        <v>1</v>
      </c>
      <c r="BH378" t="str">
        <f t="shared" si="40"/>
        <v>CANBK44309</v>
      </c>
      <c r="BI378">
        <v>1</v>
      </c>
      <c r="BK378" t="str">
        <f t="shared" si="36"/>
        <v>CANBK44309</v>
      </c>
      <c r="BL378">
        <v>1</v>
      </c>
      <c r="BM378">
        <f t="shared" si="37"/>
        <v>1</v>
      </c>
      <c r="BQ378" t="str">
        <f t="shared" si="41"/>
        <v>GUJGASLTD44309</v>
      </c>
      <c r="BR378">
        <v>1</v>
      </c>
      <c r="BS378" t="str">
        <f t="shared" si="38"/>
        <v>ERROR</v>
      </c>
    </row>
    <row r="379" spans="1:71" x14ac:dyDescent="0.45">
      <c r="A379">
        <v>2</v>
      </c>
      <c r="B379" s="2">
        <v>44309</v>
      </c>
      <c r="C379" s="2">
        <v>44312</v>
      </c>
      <c r="D379" s="3" t="s">
        <v>27</v>
      </c>
      <c r="E379" t="s">
        <v>172</v>
      </c>
      <c r="F379" t="s">
        <v>350</v>
      </c>
      <c r="G379">
        <v>3100</v>
      </c>
      <c r="H379">
        <v>9300</v>
      </c>
      <c r="I379">
        <v>3</v>
      </c>
      <c r="J379" s="7">
        <v>164.95</v>
      </c>
      <c r="K379" s="5">
        <v>1534035</v>
      </c>
      <c r="L379" s="4">
        <v>164.95</v>
      </c>
      <c r="M379" s="4">
        <v>0</v>
      </c>
      <c r="N379" s="6">
        <v>414.18945000000002</v>
      </c>
      <c r="O379" s="6">
        <v>-414.18945000000002</v>
      </c>
      <c r="P379" s="5">
        <v>1534035</v>
      </c>
      <c r="Q379" s="5" t="s">
        <v>93</v>
      </c>
      <c r="R379">
        <v>2</v>
      </c>
      <c r="S379">
        <v>2</v>
      </c>
      <c r="T379">
        <v>2</v>
      </c>
      <c r="U379">
        <v>0</v>
      </c>
      <c r="V379">
        <v>900</v>
      </c>
      <c r="W379">
        <v>300</v>
      </c>
      <c r="X379">
        <v>123500</v>
      </c>
      <c r="Y379">
        <v>92500</v>
      </c>
      <c r="Z379" s="7">
        <v>3000000</v>
      </c>
      <c r="AA379">
        <v>2</v>
      </c>
      <c r="AC379" t="s">
        <v>666</v>
      </c>
      <c r="AD379" t="s">
        <v>571</v>
      </c>
      <c r="AE379" s="12">
        <v>44309.524305555555</v>
      </c>
      <c r="AF379">
        <v>777.02290000000005</v>
      </c>
      <c r="AG379" s="12">
        <v>44312.395833333336</v>
      </c>
      <c r="AH379">
        <v>771.52769999999998</v>
      </c>
      <c r="AI379" s="13">
        <v>-7.1000000000000004E-3</v>
      </c>
      <c r="AJ379">
        <v>-10747.07</v>
      </c>
      <c r="AK379" s="13">
        <v>-7.1000000000000004E-3</v>
      </c>
      <c r="AL379">
        <v>1955.7190000000001</v>
      </c>
      <c r="AM379">
        <v>1519638.88</v>
      </c>
      <c r="AN379">
        <v>-2438173.88</v>
      </c>
      <c r="AO379">
        <v>72</v>
      </c>
      <c r="AP379">
        <v>-149.26</v>
      </c>
      <c r="AQ379" s="13">
        <v>-2.69E-2</v>
      </c>
      <c r="AR379" s="13">
        <v>1.54E-2</v>
      </c>
      <c r="AS379" t="s">
        <v>572</v>
      </c>
      <c r="AU379" s="2">
        <v>44309</v>
      </c>
      <c r="AV379" t="s">
        <v>172</v>
      </c>
      <c r="AW379" s="7">
        <v>164.95</v>
      </c>
      <c r="AX379" s="4">
        <v>164.95</v>
      </c>
      <c r="AZ379" s="2">
        <f t="shared" si="35"/>
        <v>44309</v>
      </c>
      <c r="BA379" t="s">
        <v>163</v>
      </c>
      <c r="BB379">
        <v>777.02290000000005</v>
      </c>
      <c r="BC379">
        <v>771.52769999999998</v>
      </c>
      <c r="BE379" t="str">
        <f t="shared" si="39"/>
        <v>TRENT44309</v>
      </c>
      <c r="BF379">
        <v>1</v>
      </c>
      <c r="BH379" t="str">
        <f t="shared" si="40"/>
        <v>CUB44309</v>
      </c>
      <c r="BI379">
        <v>1</v>
      </c>
      <c r="BK379" t="str">
        <f t="shared" si="36"/>
        <v>CUB44309</v>
      </c>
      <c r="BL379">
        <v>1</v>
      </c>
      <c r="BM379">
        <f t="shared" si="37"/>
        <v>1</v>
      </c>
      <c r="BQ379" t="str">
        <f t="shared" si="41"/>
        <v>TRENT44309</v>
      </c>
      <c r="BR379">
        <v>1</v>
      </c>
      <c r="BS379">
        <f t="shared" si="38"/>
        <v>1</v>
      </c>
    </row>
    <row r="380" spans="1:71" x14ac:dyDescent="0.45">
      <c r="A380">
        <v>3</v>
      </c>
      <c r="B380" s="2">
        <v>44309</v>
      </c>
      <c r="C380" s="2">
        <v>44312</v>
      </c>
      <c r="D380" s="3" t="s">
        <v>27</v>
      </c>
      <c r="E380" t="s">
        <v>44</v>
      </c>
      <c r="F380" t="s">
        <v>263</v>
      </c>
      <c r="G380">
        <v>1500</v>
      </c>
      <c r="H380">
        <v>3000</v>
      </c>
      <c r="I380">
        <v>2</v>
      </c>
      <c r="J380" s="7">
        <v>523.79999999999995</v>
      </c>
      <c r="K380" s="5">
        <v>1571399.9999999998</v>
      </c>
      <c r="L380" s="4">
        <v>507.55</v>
      </c>
      <c r="M380" s="4">
        <v>-48749.999999999833</v>
      </c>
      <c r="N380" s="6">
        <v>417.69675000000001</v>
      </c>
      <c r="O380" s="6">
        <v>-49167.696749999835</v>
      </c>
      <c r="P380" s="5">
        <v>1522650</v>
      </c>
      <c r="Q380" s="5" t="s">
        <v>93</v>
      </c>
      <c r="R380">
        <v>2</v>
      </c>
      <c r="S380">
        <v>1</v>
      </c>
      <c r="T380">
        <v>1</v>
      </c>
      <c r="U380">
        <v>0</v>
      </c>
      <c r="V380">
        <v>900</v>
      </c>
      <c r="W380">
        <v>300</v>
      </c>
      <c r="X380">
        <v>123000</v>
      </c>
      <c r="Y380">
        <v>92500</v>
      </c>
      <c r="Z380" s="7">
        <v>3000000</v>
      </c>
      <c r="AA380">
        <v>2</v>
      </c>
      <c r="AC380" t="s">
        <v>685</v>
      </c>
      <c r="AD380" t="s">
        <v>571</v>
      </c>
      <c r="AE380" s="12">
        <v>44309.527777777781</v>
      </c>
      <c r="AF380">
        <v>164.9648</v>
      </c>
      <c r="AG380" s="12">
        <v>44312.395833333336</v>
      </c>
      <c r="AH380">
        <v>165.0847</v>
      </c>
      <c r="AI380" s="13">
        <v>6.9999999999999999E-4</v>
      </c>
      <c r="AJ380">
        <v>1106.31</v>
      </c>
      <c r="AK380" s="13">
        <v>6.9999999999999999E-4</v>
      </c>
      <c r="AL380">
        <v>9226.9500000000007</v>
      </c>
      <c r="AM380">
        <v>1522122.13</v>
      </c>
      <c r="AN380">
        <v>-2437067.5699999998</v>
      </c>
      <c r="AO380">
        <v>71</v>
      </c>
      <c r="AP380">
        <v>15.58</v>
      </c>
      <c r="AQ380" s="13">
        <v>-6.1999999999999998E-3</v>
      </c>
      <c r="AR380" s="13">
        <v>2.0799999999999999E-2</v>
      </c>
      <c r="AS380" t="s">
        <v>572</v>
      </c>
      <c r="AU380" s="2">
        <v>44309</v>
      </c>
      <c r="AV380" t="s">
        <v>44</v>
      </c>
      <c r="AW380" s="7">
        <v>523.79999999999995</v>
      </c>
      <c r="AX380" s="4">
        <v>507.55</v>
      </c>
      <c r="AZ380" s="2">
        <f t="shared" si="35"/>
        <v>44309</v>
      </c>
      <c r="BA380" t="s">
        <v>172</v>
      </c>
      <c r="BB380">
        <v>164.9648</v>
      </c>
      <c r="BC380">
        <v>165.0847</v>
      </c>
      <c r="BE380" t="str">
        <f t="shared" si="39"/>
        <v>CUB44309</v>
      </c>
      <c r="BF380">
        <v>1</v>
      </c>
      <c r="BH380" t="str">
        <f t="shared" si="40"/>
        <v>ICICIPRULI44309</v>
      </c>
      <c r="BI380">
        <v>1</v>
      </c>
      <c r="BK380" t="str">
        <f t="shared" si="36"/>
        <v>ICICIPRULI44309</v>
      </c>
      <c r="BL380">
        <v>1</v>
      </c>
      <c r="BM380">
        <f t="shared" si="37"/>
        <v>1</v>
      </c>
      <c r="BQ380" t="str">
        <f t="shared" si="41"/>
        <v>CUB44309</v>
      </c>
      <c r="BR380">
        <v>1</v>
      </c>
      <c r="BS380">
        <f t="shared" si="38"/>
        <v>1</v>
      </c>
    </row>
    <row r="381" spans="1:71" x14ac:dyDescent="0.45">
      <c r="A381">
        <v>4</v>
      </c>
      <c r="B381" s="2">
        <v>44309</v>
      </c>
      <c r="C381" s="2">
        <v>44312</v>
      </c>
      <c r="D381" s="3" t="s">
        <v>27</v>
      </c>
      <c r="E381" t="s">
        <v>168</v>
      </c>
      <c r="F381" t="s">
        <v>347</v>
      </c>
      <c r="G381">
        <v>200</v>
      </c>
      <c r="H381">
        <v>600</v>
      </c>
      <c r="I381">
        <v>3</v>
      </c>
      <c r="J381" s="7">
        <v>2652.1333333299999</v>
      </c>
      <c r="K381" s="5">
        <v>1591279.999998</v>
      </c>
      <c r="L381" s="4">
        <v>2622.6166666699901</v>
      </c>
      <c r="M381" s="4">
        <v>-17709.999996005899</v>
      </c>
      <c r="N381" s="6">
        <v>427.25474999999921</v>
      </c>
      <c r="O381" s="6">
        <v>-18137.2547460059</v>
      </c>
      <c r="P381" s="5">
        <v>1573570.000001994</v>
      </c>
      <c r="Q381" s="5" t="s">
        <v>93</v>
      </c>
      <c r="R381">
        <v>3</v>
      </c>
      <c r="S381">
        <v>2</v>
      </c>
      <c r="T381">
        <v>2</v>
      </c>
      <c r="U381">
        <v>0</v>
      </c>
      <c r="V381">
        <v>900</v>
      </c>
      <c r="W381">
        <v>300</v>
      </c>
      <c r="X381">
        <v>124000</v>
      </c>
      <c r="Y381">
        <v>92500</v>
      </c>
      <c r="Z381" s="7">
        <v>3000000</v>
      </c>
      <c r="AA381">
        <v>2</v>
      </c>
      <c r="AC381" t="s">
        <v>675</v>
      </c>
      <c r="AD381" t="s">
        <v>571</v>
      </c>
      <c r="AE381" s="12">
        <v>44309.527777777781</v>
      </c>
      <c r="AF381">
        <v>2655.4029999999998</v>
      </c>
      <c r="AG381" s="12">
        <v>44312.395833333336</v>
      </c>
      <c r="AH381">
        <v>2620.4270000000001</v>
      </c>
      <c r="AI381" s="13">
        <v>-1.32E-2</v>
      </c>
      <c r="AJ381">
        <v>-20048.84</v>
      </c>
      <c r="AK381" s="13">
        <v>-1.32E-2</v>
      </c>
      <c r="AL381">
        <v>573.21699999999998</v>
      </c>
      <c r="AM381">
        <v>1522122</v>
      </c>
      <c r="AN381">
        <v>-2457116.41</v>
      </c>
      <c r="AO381">
        <v>71</v>
      </c>
      <c r="AP381">
        <v>-282.38</v>
      </c>
      <c r="AQ381" s="13">
        <v>-1.5599999999999999E-2</v>
      </c>
      <c r="AR381" s="13">
        <v>1.03E-2</v>
      </c>
      <c r="AS381" t="s">
        <v>572</v>
      </c>
      <c r="AU381" s="2">
        <v>44309</v>
      </c>
      <c r="AV381" t="s">
        <v>168</v>
      </c>
      <c r="AW381" s="7">
        <v>2652.1333333299999</v>
      </c>
      <c r="AX381" s="4">
        <v>2622.6166666699901</v>
      </c>
      <c r="AZ381" s="2">
        <f t="shared" si="35"/>
        <v>44309</v>
      </c>
      <c r="BA381" t="s">
        <v>168</v>
      </c>
      <c r="BB381">
        <v>2655.4029999999998</v>
      </c>
      <c r="BC381">
        <v>2620.4270000000001</v>
      </c>
      <c r="BE381" t="str">
        <f t="shared" si="39"/>
        <v>LTTS44309</v>
      </c>
      <c r="BF381">
        <v>1</v>
      </c>
      <c r="BH381" t="str">
        <f t="shared" si="40"/>
        <v>LTTS44309</v>
      </c>
      <c r="BI381">
        <v>1</v>
      </c>
      <c r="BK381" t="str">
        <f t="shared" si="36"/>
        <v>LTTS44309</v>
      </c>
      <c r="BL381">
        <v>1</v>
      </c>
      <c r="BM381">
        <f t="shared" si="37"/>
        <v>1</v>
      </c>
      <c r="BQ381" t="str">
        <f t="shared" si="41"/>
        <v>LTTS44309</v>
      </c>
      <c r="BR381">
        <v>1</v>
      </c>
      <c r="BS381">
        <f t="shared" si="38"/>
        <v>1</v>
      </c>
    </row>
    <row r="382" spans="1:71" x14ac:dyDescent="0.45">
      <c r="A382">
        <v>5</v>
      </c>
      <c r="B382" s="2">
        <v>44309</v>
      </c>
      <c r="C382" s="2">
        <v>44312</v>
      </c>
      <c r="D382" s="3" t="s">
        <v>27</v>
      </c>
      <c r="E382" t="s">
        <v>39</v>
      </c>
      <c r="F382" t="s">
        <v>269</v>
      </c>
      <c r="G382">
        <v>750</v>
      </c>
      <c r="H382">
        <v>1500</v>
      </c>
      <c r="I382">
        <v>2</v>
      </c>
      <c r="J382" s="7">
        <v>1186.45</v>
      </c>
      <c r="K382" s="5">
        <v>1779675</v>
      </c>
      <c r="L382" s="4">
        <v>1197.05</v>
      </c>
      <c r="M382" s="4">
        <v>15899.999999999864</v>
      </c>
      <c r="N382" s="6">
        <v>482.65875</v>
      </c>
      <c r="O382" s="6">
        <v>15417.341249999863</v>
      </c>
      <c r="P382" s="5">
        <v>1795575</v>
      </c>
      <c r="Q382" s="5" t="s">
        <v>93</v>
      </c>
      <c r="R382">
        <v>1</v>
      </c>
      <c r="S382">
        <v>0</v>
      </c>
      <c r="T382">
        <v>1</v>
      </c>
      <c r="U382">
        <v>0</v>
      </c>
      <c r="V382">
        <v>900</v>
      </c>
      <c r="W382">
        <v>300</v>
      </c>
      <c r="X382">
        <v>122500</v>
      </c>
      <c r="Y382">
        <v>92500</v>
      </c>
      <c r="Z382" s="7">
        <v>3000000</v>
      </c>
      <c r="AA382">
        <v>2</v>
      </c>
      <c r="AC382" t="s">
        <v>677</v>
      </c>
      <c r="AD382" t="s">
        <v>571</v>
      </c>
      <c r="AE382" s="12">
        <v>44312.4375</v>
      </c>
      <c r="AF382">
        <v>1782.191</v>
      </c>
      <c r="AG382" s="12">
        <v>44313.395833333336</v>
      </c>
      <c r="AH382">
        <v>1726.422</v>
      </c>
      <c r="AI382" s="13">
        <v>-3.1300000000000001E-2</v>
      </c>
      <c r="AJ382">
        <v>-47206.97</v>
      </c>
      <c r="AK382" s="13">
        <v>-3.1300000000000001E-2</v>
      </c>
      <c r="AL382">
        <v>846.47329999999999</v>
      </c>
      <c r="AM382">
        <v>1508576.75</v>
      </c>
      <c r="AN382">
        <v>-2504323.37</v>
      </c>
      <c r="AO382">
        <v>97</v>
      </c>
      <c r="AP382">
        <v>-486.67</v>
      </c>
      <c r="AQ382" s="13">
        <v>-4.1799999999999997E-2</v>
      </c>
      <c r="AR382" s="13">
        <v>0</v>
      </c>
      <c r="AS382" t="s">
        <v>572</v>
      </c>
      <c r="AU382" s="2">
        <v>44309</v>
      </c>
      <c r="AV382" t="s">
        <v>39</v>
      </c>
      <c r="AW382" s="7">
        <v>1186.45</v>
      </c>
      <c r="AX382" s="4">
        <v>1197.05</v>
      </c>
      <c r="AZ382" s="2">
        <f t="shared" si="35"/>
        <v>44312</v>
      </c>
      <c r="BA382" t="s">
        <v>170</v>
      </c>
      <c r="BB382">
        <v>1782.191</v>
      </c>
      <c r="BC382">
        <v>1726.422</v>
      </c>
      <c r="BE382" t="str">
        <f t="shared" si="39"/>
        <v>MPHASIS44312</v>
      </c>
      <c r="BF382">
        <v>1</v>
      </c>
      <c r="BH382" t="str">
        <f t="shared" si="40"/>
        <v>MUTHOOTFIN44309</v>
      </c>
      <c r="BI382">
        <v>1</v>
      </c>
      <c r="BK382" t="str">
        <f t="shared" si="36"/>
        <v>MUTHOOTFIN44309</v>
      </c>
      <c r="BL382">
        <v>1</v>
      </c>
      <c r="BM382">
        <f t="shared" si="37"/>
        <v>1</v>
      </c>
      <c r="BQ382" t="str">
        <f t="shared" si="41"/>
        <v>MPHASIS44312</v>
      </c>
      <c r="BR382">
        <v>1</v>
      </c>
      <c r="BS382">
        <f t="shared" si="38"/>
        <v>1</v>
      </c>
    </row>
    <row r="383" spans="1:71" x14ac:dyDescent="0.45">
      <c r="A383">
        <v>6</v>
      </c>
      <c r="B383" s="2">
        <v>44309</v>
      </c>
      <c r="C383" s="2">
        <v>44312</v>
      </c>
      <c r="D383" s="3" t="s">
        <v>27</v>
      </c>
      <c r="E383" t="s">
        <v>42</v>
      </c>
      <c r="F383" t="s">
        <v>287</v>
      </c>
      <c r="G383">
        <v>4000</v>
      </c>
      <c r="H383">
        <v>8000</v>
      </c>
      <c r="I383">
        <v>2</v>
      </c>
      <c r="J383" s="7">
        <v>211.45</v>
      </c>
      <c r="K383" s="5">
        <v>1691600</v>
      </c>
      <c r="L383" s="4">
        <v>210.2</v>
      </c>
      <c r="M383" s="4">
        <v>-10000</v>
      </c>
      <c r="N383" s="6">
        <v>455.38200000000001</v>
      </c>
      <c r="O383" s="6">
        <v>-10455.382</v>
      </c>
      <c r="P383" s="5">
        <v>1681600</v>
      </c>
      <c r="Q383" s="5" t="s">
        <v>93</v>
      </c>
      <c r="R383">
        <v>2</v>
      </c>
      <c r="S383">
        <v>1</v>
      </c>
      <c r="T383">
        <v>1</v>
      </c>
      <c r="U383">
        <v>0</v>
      </c>
      <c r="V383">
        <v>900</v>
      </c>
      <c r="W383">
        <v>300</v>
      </c>
      <c r="X383">
        <v>123000</v>
      </c>
      <c r="Y383">
        <v>92500</v>
      </c>
      <c r="Z383" s="7">
        <v>3000000</v>
      </c>
      <c r="AA383">
        <v>2</v>
      </c>
      <c r="AC383" t="s">
        <v>689</v>
      </c>
      <c r="AD383" t="s">
        <v>571</v>
      </c>
      <c r="AE383" s="12">
        <v>44313.517361111109</v>
      </c>
      <c r="AF383">
        <v>140.31479999999999</v>
      </c>
      <c r="AG383" s="12">
        <v>44314.392361111109</v>
      </c>
      <c r="AH383">
        <v>141.53489999999999</v>
      </c>
      <c r="AI383" s="13">
        <v>8.6999999999999994E-3</v>
      </c>
      <c r="AJ383">
        <v>13035.65</v>
      </c>
      <c r="AK383" s="13">
        <v>8.6999999999999994E-3</v>
      </c>
      <c r="AL383">
        <v>10684.08</v>
      </c>
      <c r="AM383">
        <v>1499135.38</v>
      </c>
      <c r="AN383">
        <v>-2491287.7200000002</v>
      </c>
      <c r="AO383">
        <v>73</v>
      </c>
      <c r="AP383">
        <v>178.57</v>
      </c>
      <c r="AQ383" s="13">
        <v>-1.01E-2</v>
      </c>
      <c r="AR383" s="13">
        <v>2.4500000000000001E-2</v>
      </c>
      <c r="AS383" t="s">
        <v>572</v>
      </c>
      <c r="AU383" s="2">
        <v>44309</v>
      </c>
      <c r="AV383" t="s">
        <v>42</v>
      </c>
      <c r="AW383" s="7">
        <v>211.45</v>
      </c>
      <c r="AX383" s="4">
        <v>210.2</v>
      </c>
      <c r="AZ383" s="2">
        <f t="shared" si="35"/>
        <v>44313</v>
      </c>
      <c r="BA383" t="s">
        <v>124</v>
      </c>
      <c r="BB383">
        <v>140.31479999999999</v>
      </c>
      <c r="BC383">
        <v>141.53489999999999</v>
      </c>
      <c r="BE383" t="str">
        <f t="shared" si="39"/>
        <v>CANBK44313</v>
      </c>
      <c r="BF383">
        <v>1</v>
      </c>
      <c r="BH383" t="str">
        <f t="shared" si="40"/>
        <v>POWERGRID44309</v>
      </c>
      <c r="BI383">
        <v>1</v>
      </c>
      <c r="BK383" t="str">
        <f t="shared" si="36"/>
        <v>POWERGRID44309</v>
      </c>
      <c r="BL383">
        <v>1</v>
      </c>
      <c r="BM383">
        <f t="shared" si="37"/>
        <v>1</v>
      </c>
      <c r="BQ383" t="str">
        <f t="shared" si="41"/>
        <v>CANBK44313</v>
      </c>
      <c r="BR383">
        <v>1</v>
      </c>
      <c r="BS383">
        <f t="shared" si="38"/>
        <v>1</v>
      </c>
    </row>
    <row r="384" spans="1:71" x14ac:dyDescent="0.45">
      <c r="A384">
        <v>7</v>
      </c>
      <c r="B384" s="2">
        <v>44309</v>
      </c>
      <c r="C384" s="2">
        <v>44312</v>
      </c>
      <c r="D384" s="3" t="s">
        <v>27</v>
      </c>
      <c r="E384" t="s">
        <v>34</v>
      </c>
      <c r="F384" t="s">
        <v>286</v>
      </c>
      <c r="G384">
        <v>407</v>
      </c>
      <c r="H384">
        <v>1628</v>
      </c>
      <c r="I384">
        <v>4</v>
      </c>
      <c r="J384" s="7">
        <v>1111.2125000000001</v>
      </c>
      <c r="K384" s="5">
        <v>1809053.9500000002</v>
      </c>
      <c r="L384" s="4">
        <v>1161.4000000000001</v>
      </c>
      <c r="M384" s="4">
        <v>81705.25</v>
      </c>
      <c r="N384" s="6">
        <v>499.47477525000005</v>
      </c>
      <c r="O384" s="6">
        <v>81205.775224750003</v>
      </c>
      <c r="P384" s="5">
        <v>1890759.2000000002</v>
      </c>
      <c r="Q384" s="5" t="s">
        <v>93</v>
      </c>
      <c r="R384">
        <v>3</v>
      </c>
      <c r="S384">
        <v>2</v>
      </c>
      <c r="T384">
        <v>1</v>
      </c>
      <c r="U384">
        <v>0</v>
      </c>
      <c r="V384">
        <v>900</v>
      </c>
      <c r="W384">
        <v>300</v>
      </c>
      <c r="X384">
        <v>124000</v>
      </c>
      <c r="Y384">
        <v>92500</v>
      </c>
      <c r="Z384" s="7">
        <v>3000000</v>
      </c>
      <c r="AA384">
        <v>2</v>
      </c>
      <c r="AC384" t="s">
        <v>683</v>
      </c>
      <c r="AD384" t="s">
        <v>571</v>
      </c>
      <c r="AE384" s="12">
        <v>44313.520833333336</v>
      </c>
      <c r="AF384">
        <v>3397.913</v>
      </c>
      <c r="AG384" s="12">
        <v>44314.392361111109</v>
      </c>
      <c r="AH384">
        <v>3419.2420000000002</v>
      </c>
      <c r="AI384" s="13">
        <v>6.3E-3</v>
      </c>
      <c r="AJ384">
        <v>9384.34</v>
      </c>
      <c r="AK384" s="13">
        <v>6.3E-3</v>
      </c>
      <c r="AL384">
        <v>439.9803</v>
      </c>
      <c r="AM384">
        <v>1495014.75</v>
      </c>
      <c r="AN384">
        <v>-2481903.38</v>
      </c>
      <c r="AO384">
        <v>72</v>
      </c>
      <c r="AP384">
        <v>130.34</v>
      </c>
      <c r="AQ384" s="13">
        <v>-1.41E-2</v>
      </c>
      <c r="AR384" s="13">
        <v>2.6100000000000002E-2</v>
      </c>
      <c r="AS384" t="s">
        <v>572</v>
      </c>
      <c r="AU384" s="2">
        <v>44309</v>
      </c>
      <c r="AV384" t="s">
        <v>34</v>
      </c>
      <c r="AW384" s="7">
        <v>1111.2125000000001</v>
      </c>
      <c r="AX384" s="4">
        <v>1161.4000000000001</v>
      </c>
      <c r="AZ384" s="2">
        <f t="shared" si="35"/>
        <v>44313</v>
      </c>
      <c r="BA384" t="s">
        <v>171</v>
      </c>
      <c r="BB384">
        <v>3397.913</v>
      </c>
      <c r="BC384">
        <v>3419.2420000000002</v>
      </c>
      <c r="BE384" t="str">
        <f t="shared" si="39"/>
        <v>NAVINFLUOR44313</v>
      </c>
      <c r="BF384">
        <v>1</v>
      </c>
      <c r="BH384" t="str">
        <f t="shared" si="40"/>
        <v>PVR44309</v>
      </c>
      <c r="BI384">
        <v>1</v>
      </c>
      <c r="BK384" t="str">
        <f t="shared" si="36"/>
        <v>PVR44309</v>
      </c>
      <c r="BL384">
        <v>1</v>
      </c>
      <c r="BM384" t="str">
        <f t="shared" si="37"/>
        <v>ERROR</v>
      </c>
      <c r="BQ384" t="str">
        <f t="shared" si="41"/>
        <v>NAVINFLUOR44313</v>
      </c>
      <c r="BR384">
        <v>1</v>
      </c>
      <c r="BS384">
        <f t="shared" si="38"/>
        <v>1</v>
      </c>
    </row>
    <row r="385" spans="1:71" x14ac:dyDescent="0.45">
      <c r="A385">
        <v>8</v>
      </c>
      <c r="B385" s="2">
        <v>44309</v>
      </c>
      <c r="C385" s="2">
        <v>44312</v>
      </c>
      <c r="D385" s="3" t="s">
        <v>27</v>
      </c>
      <c r="E385" t="s">
        <v>157</v>
      </c>
      <c r="F385" t="s">
        <v>318</v>
      </c>
      <c r="G385">
        <v>750</v>
      </c>
      <c r="H385">
        <v>1500</v>
      </c>
      <c r="I385">
        <v>2</v>
      </c>
      <c r="J385" s="7">
        <v>932.7</v>
      </c>
      <c r="K385" s="5">
        <v>1399050</v>
      </c>
      <c r="L385" s="4">
        <v>925.15</v>
      </c>
      <c r="M385" s="4">
        <v>-11325.000000000102</v>
      </c>
      <c r="N385" s="6">
        <v>376.21462500000001</v>
      </c>
      <c r="O385" s="6">
        <v>-11701.214625000102</v>
      </c>
      <c r="P385" s="5">
        <v>1387725</v>
      </c>
      <c r="Q385" s="5" t="s">
        <v>93</v>
      </c>
      <c r="R385">
        <v>2</v>
      </c>
      <c r="S385">
        <v>1</v>
      </c>
      <c r="T385">
        <v>1</v>
      </c>
      <c r="U385">
        <v>0</v>
      </c>
      <c r="V385">
        <v>900</v>
      </c>
      <c r="W385">
        <v>300</v>
      </c>
      <c r="X385">
        <v>123000</v>
      </c>
      <c r="Y385">
        <v>92500</v>
      </c>
      <c r="Z385" s="7">
        <v>3000000</v>
      </c>
      <c r="AA385">
        <v>2</v>
      </c>
      <c r="AC385" t="s">
        <v>584</v>
      </c>
      <c r="AD385" t="s">
        <v>571</v>
      </c>
      <c r="AE385" s="12">
        <v>44313.517361111109</v>
      </c>
      <c r="AF385">
        <v>770.02809999999999</v>
      </c>
      <c r="AG385" s="12">
        <v>44314.395833333336</v>
      </c>
      <c r="AH385">
        <v>783.26589999999999</v>
      </c>
      <c r="AI385" s="13">
        <v>1.72E-2</v>
      </c>
      <c r="AJ385">
        <v>25772.12</v>
      </c>
      <c r="AK385" s="13">
        <v>1.72E-2</v>
      </c>
      <c r="AL385">
        <v>1946.8579999999999</v>
      </c>
      <c r="AM385">
        <v>1499135.38</v>
      </c>
      <c r="AN385">
        <v>-2456131.27</v>
      </c>
      <c r="AO385">
        <v>74</v>
      </c>
      <c r="AP385">
        <v>348.27</v>
      </c>
      <c r="AQ385" s="13">
        <v>-5.1999999999999998E-3</v>
      </c>
      <c r="AR385" s="13">
        <v>2.47E-2</v>
      </c>
      <c r="AS385" t="s">
        <v>572</v>
      </c>
      <c r="AU385" s="2">
        <v>44309</v>
      </c>
      <c r="AV385" t="s">
        <v>157</v>
      </c>
      <c r="AW385" s="7">
        <v>932.7</v>
      </c>
      <c r="AX385" s="4">
        <v>925.15</v>
      </c>
      <c r="AZ385" s="2">
        <f t="shared" si="35"/>
        <v>44313</v>
      </c>
      <c r="BA385" t="s">
        <v>155</v>
      </c>
      <c r="BB385">
        <v>770.02809999999999</v>
      </c>
      <c r="BC385">
        <v>783.26589999999999</v>
      </c>
      <c r="BE385" t="str">
        <f t="shared" si="39"/>
        <v>AARTIIND44313</v>
      </c>
      <c r="BF385">
        <v>1</v>
      </c>
      <c r="BH385" t="str">
        <f t="shared" si="40"/>
        <v>SBILIFE44309</v>
      </c>
      <c r="BI385">
        <v>1</v>
      </c>
      <c r="BK385" t="str">
        <f t="shared" si="36"/>
        <v>SBILIFE44309</v>
      </c>
      <c r="BL385">
        <v>1</v>
      </c>
      <c r="BM385">
        <f t="shared" si="37"/>
        <v>1</v>
      </c>
      <c r="BQ385" t="str">
        <f t="shared" si="41"/>
        <v>AARTIIND44313</v>
      </c>
      <c r="BR385">
        <v>1</v>
      </c>
      <c r="BS385">
        <f t="shared" si="38"/>
        <v>1</v>
      </c>
    </row>
    <row r="386" spans="1:71" x14ac:dyDescent="0.45">
      <c r="A386">
        <v>9</v>
      </c>
      <c r="B386" s="2">
        <v>44309</v>
      </c>
      <c r="C386" s="2">
        <v>44312</v>
      </c>
      <c r="D386" s="3" t="s">
        <v>27</v>
      </c>
      <c r="E386" t="s">
        <v>55</v>
      </c>
      <c r="F386" t="s">
        <v>238</v>
      </c>
      <c r="G386">
        <v>800</v>
      </c>
      <c r="H386">
        <v>1600</v>
      </c>
      <c r="I386">
        <v>2</v>
      </c>
      <c r="J386" s="7">
        <v>1369.45</v>
      </c>
      <c r="K386" s="5">
        <v>2191120</v>
      </c>
      <c r="L386" s="4">
        <v>1356.65</v>
      </c>
      <c r="M386" s="4">
        <v>-20479.999999999927</v>
      </c>
      <c r="N386" s="6">
        <v>588.83759999999995</v>
      </c>
      <c r="O386" s="6">
        <v>-21068.837599999926</v>
      </c>
      <c r="P386" s="5">
        <v>2170640</v>
      </c>
      <c r="Q386" s="5" t="s">
        <v>93</v>
      </c>
      <c r="R386">
        <v>2</v>
      </c>
      <c r="S386">
        <v>1</v>
      </c>
      <c r="T386">
        <v>1</v>
      </c>
      <c r="U386">
        <v>0</v>
      </c>
      <c r="V386">
        <v>900</v>
      </c>
      <c r="W386">
        <v>300</v>
      </c>
      <c r="X386">
        <v>123000</v>
      </c>
      <c r="Y386">
        <v>92500</v>
      </c>
      <c r="Z386" s="7">
        <v>3000000</v>
      </c>
      <c r="AA386">
        <v>2</v>
      </c>
      <c r="AC386" t="s">
        <v>610</v>
      </c>
      <c r="AD386" t="s">
        <v>571</v>
      </c>
      <c r="AE386" s="12">
        <v>44313.517361111109</v>
      </c>
      <c r="AF386">
        <v>47.655810000000002</v>
      </c>
      <c r="AG386" s="12">
        <v>44314.395833333336</v>
      </c>
      <c r="AH386">
        <v>48.301650000000002</v>
      </c>
      <c r="AI386" s="13">
        <v>1.3599999999999999E-2</v>
      </c>
      <c r="AJ386">
        <v>20316.55</v>
      </c>
      <c r="AK386" s="13">
        <v>1.3599999999999999E-2</v>
      </c>
      <c r="AL386">
        <v>31457.55</v>
      </c>
      <c r="AM386">
        <v>1499135.25</v>
      </c>
      <c r="AN386">
        <v>-2435814.7200000002</v>
      </c>
      <c r="AO386">
        <v>74</v>
      </c>
      <c r="AP386">
        <v>274.55</v>
      </c>
      <c r="AQ386" s="13">
        <v>-4.3E-3</v>
      </c>
      <c r="AR386" s="13">
        <v>2.3E-2</v>
      </c>
      <c r="AS386" t="s">
        <v>572</v>
      </c>
      <c r="AU386" s="2">
        <v>44309</v>
      </c>
      <c r="AV386" t="s">
        <v>55</v>
      </c>
      <c r="AW386" s="7">
        <v>1369.45</v>
      </c>
      <c r="AX386" s="4">
        <v>1356.65</v>
      </c>
      <c r="AZ386" s="2">
        <f t="shared" si="35"/>
        <v>44313</v>
      </c>
      <c r="BA386" t="s">
        <v>47</v>
      </c>
      <c r="BB386">
        <v>47.655810000000002</v>
      </c>
      <c r="BC386">
        <v>48.301650000000002</v>
      </c>
      <c r="BE386" t="str">
        <f t="shared" si="39"/>
        <v>BHEL44313</v>
      </c>
      <c r="BF386">
        <v>1</v>
      </c>
      <c r="BH386" t="str">
        <f t="shared" si="40"/>
        <v>SRTRANSFIN44309</v>
      </c>
      <c r="BI386">
        <v>1</v>
      </c>
      <c r="BK386" t="str">
        <f t="shared" si="36"/>
        <v>SRTRANSFIN44309</v>
      </c>
      <c r="BL386">
        <v>1</v>
      </c>
      <c r="BM386">
        <f t="shared" si="37"/>
        <v>1</v>
      </c>
      <c r="BQ386" t="str">
        <f t="shared" si="41"/>
        <v>BHEL44313</v>
      </c>
      <c r="BR386">
        <v>1</v>
      </c>
      <c r="BS386">
        <f t="shared" si="38"/>
        <v>1</v>
      </c>
    </row>
    <row r="387" spans="1:71" x14ac:dyDescent="0.45">
      <c r="A387">
        <v>10</v>
      </c>
      <c r="B387" s="2">
        <v>44309</v>
      </c>
      <c r="C387" s="2">
        <v>44312</v>
      </c>
      <c r="D387" s="3" t="s">
        <v>27</v>
      </c>
      <c r="E387" t="s">
        <v>163</v>
      </c>
      <c r="F387" t="s">
        <v>342</v>
      </c>
      <c r="G387">
        <v>725</v>
      </c>
      <c r="H387">
        <v>2175</v>
      </c>
      <c r="I387">
        <v>3</v>
      </c>
      <c r="J387" s="7">
        <v>776.7</v>
      </c>
      <c r="K387" s="5">
        <v>1689322.5</v>
      </c>
      <c r="L387" s="4">
        <v>772.66666666999902</v>
      </c>
      <c r="M387" s="4">
        <v>-8772.4999927522367</v>
      </c>
      <c r="N387" s="6">
        <v>454.93278750097841</v>
      </c>
      <c r="O387" s="6">
        <v>-9227.4327802532152</v>
      </c>
      <c r="P387" s="5">
        <v>1680550.0000072478</v>
      </c>
      <c r="Q387" s="5" t="s">
        <v>93</v>
      </c>
      <c r="R387">
        <v>2</v>
      </c>
      <c r="S387">
        <v>2</v>
      </c>
      <c r="T387">
        <v>2</v>
      </c>
      <c r="U387">
        <v>0</v>
      </c>
      <c r="V387">
        <v>900</v>
      </c>
      <c r="W387">
        <v>300</v>
      </c>
      <c r="X387">
        <v>123500</v>
      </c>
      <c r="Y387">
        <v>92500</v>
      </c>
      <c r="Z387" s="7">
        <v>3000000</v>
      </c>
      <c r="AA387">
        <v>2</v>
      </c>
      <c r="AC387" t="s">
        <v>682</v>
      </c>
      <c r="AD387" t="s">
        <v>571</v>
      </c>
      <c r="AE387" s="12">
        <v>44313.517361111109</v>
      </c>
      <c r="AF387">
        <v>1733.93</v>
      </c>
      <c r="AG387" s="12">
        <v>44314.395833333336</v>
      </c>
      <c r="AH387">
        <v>1809.539</v>
      </c>
      <c r="AI387" s="13">
        <v>4.36E-2</v>
      </c>
      <c r="AJ387">
        <v>65370.64</v>
      </c>
      <c r="AK387" s="13">
        <v>4.36E-2</v>
      </c>
      <c r="AL387">
        <v>864.58799999999997</v>
      </c>
      <c r="AM387">
        <v>1499135.38</v>
      </c>
      <c r="AN387">
        <v>-2370444.09</v>
      </c>
      <c r="AO387">
        <v>74</v>
      </c>
      <c r="AP387">
        <v>883.39</v>
      </c>
      <c r="AQ387" s="13">
        <v>-3.3999999999999998E-3</v>
      </c>
      <c r="AR387" s="13">
        <v>5.6300000000000003E-2</v>
      </c>
      <c r="AS387" t="s">
        <v>572</v>
      </c>
      <c r="AU387" s="2">
        <v>44309</v>
      </c>
      <c r="AV387" t="s">
        <v>163</v>
      </c>
      <c r="AW387" s="7">
        <v>776.7</v>
      </c>
      <c r="AX387" s="4">
        <v>772.66666666999902</v>
      </c>
      <c r="AZ387" s="2">
        <f t="shared" si="35"/>
        <v>44313</v>
      </c>
      <c r="BA387" t="s">
        <v>160</v>
      </c>
      <c r="BB387">
        <v>1733.93</v>
      </c>
      <c r="BC387">
        <v>1809.539</v>
      </c>
      <c r="BE387" t="str">
        <f t="shared" si="39"/>
        <v>DEEPAKNTR44313</v>
      </c>
      <c r="BF387">
        <v>1</v>
      </c>
      <c r="BH387" t="str">
        <f t="shared" si="40"/>
        <v>TRENT44309</v>
      </c>
      <c r="BI387">
        <v>1</v>
      </c>
      <c r="BK387" t="str">
        <f t="shared" si="36"/>
        <v>TRENT44309</v>
      </c>
      <c r="BL387">
        <v>1</v>
      </c>
      <c r="BM387">
        <f t="shared" si="37"/>
        <v>1</v>
      </c>
      <c r="BQ387" t="str">
        <f t="shared" si="41"/>
        <v>DEEPAKNTR44313</v>
      </c>
      <c r="BR387">
        <v>1</v>
      </c>
      <c r="BS387">
        <f t="shared" si="38"/>
        <v>1</v>
      </c>
    </row>
    <row r="388" spans="1:71" x14ac:dyDescent="0.45">
      <c r="A388">
        <v>1</v>
      </c>
      <c r="B388" s="2">
        <v>44312</v>
      </c>
      <c r="C388" s="2">
        <v>44313</v>
      </c>
      <c r="D388" s="3" t="s">
        <v>27</v>
      </c>
      <c r="E388" t="s">
        <v>170</v>
      </c>
      <c r="F388" t="s">
        <v>348</v>
      </c>
      <c r="G388">
        <v>325</v>
      </c>
      <c r="H388">
        <v>975</v>
      </c>
      <c r="I388">
        <v>3</v>
      </c>
      <c r="J388" s="7">
        <v>1784.35</v>
      </c>
      <c r="K388" s="5">
        <v>1739741.25</v>
      </c>
      <c r="L388" s="4">
        <v>1728.2</v>
      </c>
      <c r="M388" s="4">
        <v>-54746.249999999869</v>
      </c>
      <c r="N388" s="6">
        <v>462.33939375</v>
      </c>
      <c r="O388" s="6">
        <v>-55208.589393749869</v>
      </c>
      <c r="P388" s="5">
        <v>1684995</v>
      </c>
      <c r="Q388" s="5" t="s">
        <v>93</v>
      </c>
      <c r="R388">
        <v>1</v>
      </c>
      <c r="S388">
        <v>0</v>
      </c>
      <c r="T388">
        <v>2</v>
      </c>
      <c r="U388">
        <v>0</v>
      </c>
      <c r="V388">
        <v>900</v>
      </c>
      <c r="W388">
        <v>300</v>
      </c>
      <c r="X388">
        <v>102500</v>
      </c>
      <c r="Y388">
        <v>92500</v>
      </c>
      <c r="Z388" s="7">
        <v>3000000</v>
      </c>
      <c r="AA388">
        <v>2</v>
      </c>
      <c r="AC388" t="s">
        <v>593</v>
      </c>
      <c r="AD388" t="s">
        <v>571</v>
      </c>
      <c r="AE388" s="12">
        <v>44313.517361111109</v>
      </c>
      <c r="AF388">
        <v>368.3913</v>
      </c>
      <c r="AG388" s="12">
        <v>44314.395833333336</v>
      </c>
      <c r="AH388">
        <v>361.5881</v>
      </c>
      <c r="AI388" s="13">
        <v>-1.8499999999999999E-2</v>
      </c>
      <c r="AJ388">
        <v>-27685.01</v>
      </c>
      <c r="AK388" s="13">
        <v>-1.8499999999999999E-2</v>
      </c>
      <c r="AL388">
        <v>4069.41</v>
      </c>
      <c r="AM388">
        <v>1499135.25</v>
      </c>
      <c r="AN388">
        <v>-2398129.1</v>
      </c>
      <c r="AO388">
        <v>74</v>
      </c>
      <c r="AP388">
        <v>-374.12</v>
      </c>
      <c r="AQ388" s="13">
        <v>-2.58E-2</v>
      </c>
      <c r="AR388" s="13">
        <v>1.4E-3</v>
      </c>
      <c r="AS388" t="s">
        <v>572</v>
      </c>
      <c r="AU388" s="2">
        <v>44312</v>
      </c>
      <c r="AV388" t="s">
        <v>170</v>
      </c>
      <c r="AW388" s="7">
        <v>1784.35</v>
      </c>
      <c r="AX388" s="4">
        <v>1728.2</v>
      </c>
      <c r="AZ388" s="2">
        <f t="shared" si="35"/>
        <v>44313</v>
      </c>
      <c r="BA388" t="s">
        <v>84</v>
      </c>
      <c r="BB388">
        <v>368.3913</v>
      </c>
      <c r="BC388">
        <v>361.5881</v>
      </c>
      <c r="BE388" t="str">
        <f t="shared" si="39"/>
        <v>HINDALCO44313</v>
      </c>
      <c r="BF388">
        <v>1</v>
      </c>
      <c r="BH388" t="str">
        <f t="shared" si="40"/>
        <v>MPHASIS44312</v>
      </c>
      <c r="BI388">
        <v>1</v>
      </c>
      <c r="BK388" t="str">
        <f t="shared" si="36"/>
        <v>MPHASIS44312</v>
      </c>
      <c r="BL388">
        <v>1</v>
      </c>
      <c r="BM388">
        <f t="shared" si="37"/>
        <v>1</v>
      </c>
      <c r="BQ388" t="str">
        <f t="shared" si="41"/>
        <v>HINDALCO44313</v>
      </c>
      <c r="BR388">
        <v>1</v>
      </c>
      <c r="BS388">
        <f t="shared" si="38"/>
        <v>1</v>
      </c>
    </row>
    <row r="389" spans="1:71" x14ac:dyDescent="0.45">
      <c r="A389">
        <v>1</v>
      </c>
      <c r="B389" s="2">
        <v>44313</v>
      </c>
      <c r="C389" s="2">
        <v>44314</v>
      </c>
      <c r="D389" s="3" t="s">
        <v>27</v>
      </c>
      <c r="E389" t="s">
        <v>155</v>
      </c>
      <c r="F389" t="s">
        <v>334</v>
      </c>
      <c r="G389">
        <v>425</v>
      </c>
      <c r="H389">
        <v>1275</v>
      </c>
      <c r="I389">
        <v>3</v>
      </c>
      <c r="J389" s="7">
        <v>1539.3</v>
      </c>
      <c r="K389" s="5">
        <v>1962607.5</v>
      </c>
      <c r="L389" s="4">
        <v>1567.85</v>
      </c>
      <c r="M389" s="4">
        <v>36401.249999999942</v>
      </c>
      <c r="N389" s="6">
        <v>534.81819374999998</v>
      </c>
      <c r="O389" s="6">
        <v>35866.431806249944</v>
      </c>
      <c r="P389" s="5">
        <v>1999008.75</v>
      </c>
      <c r="Q389" s="5" t="s">
        <v>93</v>
      </c>
      <c r="R389">
        <v>1</v>
      </c>
      <c r="S389">
        <v>0</v>
      </c>
      <c r="T389">
        <v>2</v>
      </c>
      <c r="U389">
        <v>0</v>
      </c>
      <c r="V389">
        <v>900</v>
      </c>
      <c r="W389">
        <v>300</v>
      </c>
      <c r="X389">
        <v>122500</v>
      </c>
      <c r="Y389">
        <v>92500</v>
      </c>
      <c r="Z389" s="7">
        <v>3000000</v>
      </c>
      <c r="AA389">
        <v>2</v>
      </c>
      <c r="AC389" t="s">
        <v>660</v>
      </c>
      <c r="AD389" t="s">
        <v>571</v>
      </c>
      <c r="AE389" s="12">
        <v>44313.517361111109</v>
      </c>
      <c r="AF389">
        <v>61.380670000000002</v>
      </c>
      <c r="AG389" s="12">
        <v>44314.395833333336</v>
      </c>
      <c r="AH389">
        <v>60.38955</v>
      </c>
      <c r="AI389" s="13">
        <v>-1.61E-2</v>
      </c>
      <c r="AJ389">
        <v>-24206.69</v>
      </c>
      <c r="AK389" s="13">
        <v>-1.61E-2</v>
      </c>
      <c r="AL389">
        <v>24423.57</v>
      </c>
      <c r="AM389">
        <v>1499135.25</v>
      </c>
      <c r="AN389">
        <v>-2422335.79</v>
      </c>
      <c r="AO389">
        <v>74</v>
      </c>
      <c r="AP389">
        <v>-327.12</v>
      </c>
      <c r="AQ389" s="13">
        <v>-1.9199999999999998E-2</v>
      </c>
      <c r="AR389" s="13">
        <v>8.5000000000000006E-3</v>
      </c>
      <c r="AS389" t="s">
        <v>572</v>
      </c>
      <c r="AU389" s="2">
        <v>44313</v>
      </c>
      <c r="AV389" t="s">
        <v>155</v>
      </c>
      <c r="AW389" s="7">
        <v>1539.3</v>
      </c>
      <c r="AX389" s="4">
        <v>1567.85</v>
      </c>
      <c r="AZ389" s="2">
        <f t="shared" si="35"/>
        <v>44313</v>
      </c>
      <c r="BA389" t="s">
        <v>46</v>
      </c>
      <c r="BB389">
        <v>61.380670000000002</v>
      </c>
      <c r="BC389">
        <v>60.38955</v>
      </c>
      <c r="BE389" t="str">
        <f t="shared" si="39"/>
        <v>NATIONALUM44313</v>
      </c>
      <c r="BF389">
        <v>1</v>
      </c>
      <c r="BH389" t="str">
        <f t="shared" si="40"/>
        <v>AARTIIND44313</v>
      </c>
      <c r="BI389">
        <v>1</v>
      </c>
      <c r="BK389" t="str">
        <f t="shared" si="36"/>
        <v>AARTIIND44313</v>
      </c>
      <c r="BL389">
        <v>1</v>
      </c>
      <c r="BM389">
        <f t="shared" si="37"/>
        <v>1</v>
      </c>
      <c r="BQ389" t="str">
        <f t="shared" si="41"/>
        <v>NATIONALUM44313</v>
      </c>
      <c r="BR389">
        <v>1</v>
      </c>
      <c r="BS389">
        <f t="shared" si="38"/>
        <v>1</v>
      </c>
    </row>
    <row r="390" spans="1:71" x14ac:dyDescent="0.45">
      <c r="A390">
        <v>2</v>
      </c>
      <c r="B390" s="2">
        <v>44313</v>
      </c>
      <c r="C390" s="2">
        <v>44314</v>
      </c>
      <c r="D390" s="3" t="s">
        <v>27</v>
      </c>
      <c r="E390" t="s">
        <v>47</v>
      </c>
      <c r="F390" t="s">
        <v>319</v>
      </c>
      <c r="G390">
        <v>21000</v>
      </c>
      <c r="H390">
        <v>42000</v>
      </c>
      <c r="I390">
        <v>2</v>
      </c>
      <c r="J390" s="7">
        <v>47.65</v>
      </c>
      <c r="K390" s="5">
        <v>2001300</v>
      </c>
      <c r="L390" s="4">
        <v>48.4</v>
      </c>
      <c r="M390" s="4">
        <v>31500</v>
      </c>
      <c r="N390" s="6">
        <v>544.60350000000005</v>
      </c>
      <c r="O390" s="6">
        <v>30955.396499999999</v>
      </c>
      <c r="P390" s="5">
        <v>2032800</v>
      </c>
      <c r="Q390" s="5" t="s">
        <v>93</v>
      </c>
      <c r="R390">
        <v>1</v>
      </c>
      <c r="S390">
        <v>0</v>
      </c>
      <c r="T390">
        <v>1</v>
      </c>
      <c r="U390">
        <v>0</v>
      </c>
      <c r="V390">
        <v>900</v>
      </c>
      <c r="W390">
        <v>300</v>
      </c>
      <c r="X390">
        <v>122500</v>
      </c>
      <c r="Y390">
        <v>92500</v>
      </c>
      <c r="Z390" s="7">
        <v>3000000</v>
      </c>
      <c r="AA390">
        <v>2</v>
      </c>
      <c r="AC390" t="s">
        <v>622</v>
      </c>
      <c r="AD390" t="s">
        <v>571</v>
      </c>
      <c r="AE390" s="12">
        <v>44319.434027777781</v>
      </c>
      <c r="AF390">
        <v>222.01089999999999</v>
      </c>
      <c r="AG390" s="12">
        <v>44320.392361111109</v>
      </c>
      <c r="AH390">
        <v>226.0249</v>
      </c>
      <c r="AI390" s="13">
        <v>1.8100000000000002E-2</v>
      </c>
      <c r="AJ390">
        <v>27401.119999999999</v>
      </c>
      <c r="AK390" s="13">
        <v>1.8100000000000002E-2</v>
      </c>
      <c r="AL390">
        <v>6826.3879999999999</v>
      </c>
      <c r="AM390">
        <v>1515532.88</v>
      </c>
      <c r="AN390">
        <v>-2394934.67</v>
      </c>
      <c r="AO390">
        <v>65</v>
      </c>
      <c r="AP390">
        <v>421.56</v>
      </c>
      <c r="AQ390" s="13">
        <v>-8.2000000000000007E-3</v>
      </c>
      <c r="AR390" s="13">
        <v>2.3599999999999999E-2</v>
      </c>
      <c r="AS390" t="s">
        <v>572</v>
      </c>
      <c r="AU390" s="2">
        <v>44313</v>
      </c>
      <c r="AV390" t="s">
        <v>47</v>
      </c>
      <c r="AW390" s="7">
        <v>47.65</v>
      </c>
      <c r="AX390" s="4">
        <v>48.4</v>
      </c>
      <c r="AZ390" s="2">
        <f t="shared" si="35"/>
        <v>44319</v>
      </c>
      <c r="BA390" t="s">
        <v>113</v>
      </c>
      <c r="BB390">
        <v>222.01089999999999</v>
      </c>
      <c r="BC390">
        <v>226.0249</v>
      </c>
      <c r="BE390" t="str">
        <f t="shared" si="39"/>
        <v>APOLLOTYRE44319</v>
      </c>
      <c r="BF390">
        <v>1</v>
      </c>
      <c r="BH390" t="str">
        <f t="shared" si="40"/>
        <v>BHEL44313</v>
      </c>
      <c r="BI390">
        <v>1</v>
      </c>
      <c r="BK390" t="str">
        <f t="shared" si="36"/>
        <v>BHEL44313</v>
      </c>
      <c r="BL390">
        <v>1</v>
      </c>
      <c r="BM390">
        <f t="shared" si="37"/>
        <v>1</v>
      </c>
      <c r="BQ390" t="str">
        <f t="shared" si="41"/>
        <v>APOLLOTYRE44319</v>
      </c>
      <c r="BR390">
        <v>1</v>
      </c>
      <c r="BS390">
        <f t="shared" si="38"/>
        <v>1</v>
      </c>
    </row>
    <row r="391" spans="1:71" x14ac:dyDescent="0.45">
      <c r="A391">
        <v>3</v>
      </c>
      <c r="B391" s="2">
        <v>44313</v>
      </c>
      <c r="C391" s="2">
        <v>44314</v>
      </c>
      <c r="D391" s="3" t="s">
        <v>27</v>
      </c>
      <c r="E391" t="s">
        <v>124</v>
      </c>
      <c r="F391" t="s">
        <v>288</v>
      </c>
      <c r="G391">
        <v>5400</v>
      </c>
      <c r="H391">
        <v>10800</v>
      </c>
      <c r="I391">
        <v>2</v>
      </c>
      <c r="J391" s="7">
        <v>140.25</v>
      </c>
      <c r="K391" s="5">
        <v>1514700</v>
      </c>
      <c r="L391" s="4">
        <v>141.6</v>
      </c>
      <c r="M391" s="4">
        <v>14579.999999999938</v>
      </c>
      <c r="N391" s="6">
        <v>410.93729999999999</v>
      </c>
      <c r="O391" s="6">
        <v>14169.062699999939</v>
      </c>
      <c r="P391" s="5">
        <v>1529280</v>
      </c>
      <c r="Q391" s="5" t="s">
        <v>93</v>
      </c>
      <c r="R391">
        <v>1</v>
      </c>
      <c r="S391">
        <v>0</v>
      </c>
      <c r="T391">
        <v>1</v>
      </c>
      <c r="U391">
        <v>0</v>
      </c>
      <c r="V391">
        <v>900</v>
      </c>
      <c r="W391">
        <v>300</v>
      </c>
      <c r="X391">
        <v>122500</v>
      </c>
      <c r="Y391">
        <v>92500</v>
      </c>
      <c r="Z391" s="7">
        <v>3000000</v>
      </c>
      <c r="AA391">
        <v>2</v>
      </c>
      <c r="AC391" t="s">
        <v>610</v>
      </c>
      <c r="AD391" t="s">
        <v>571</v>
      </c>
      <c r="AE391" s="12">
        <v>44319.434027777781</v>
      </c>
      <c r="AF391">
        <v>49.8249</v>
      </c>
      <c r="AG391" s="12">
        <v>44320.392361111109</v>
      </c>
      <c r="AH391">
        <v>54.32282</v>
      </c>
      <c r="AI391" s="13">
        <v>9.0300000000000005E-2</v>
      </c>
      <c r="AJ391">
        <v>136814.04</v>
      </c>
      <c r="AK391" s="13">
        <v>9.0300000000000005E-2</v>
      </c>
      <c r="AL391">
        <v>30417.18</v>
      </c>
      <c r="AM391">
        <v>1515532.88</v>
      </c>
      <c r="AN391">
        <v>-2258120.62</v>
      </c>
      <c r="AO391">
        <v>65</v>
      </c>
      <c r="AP391">
        <v>2104.83</v>
      </c>
      <c r="AQ391" s="13">
        <v>-3.5000000000000001E-3</v>
      </c>
      <c r="AR391" s="13">
        <v>0.1179</v>
      </c>
      <c r="AS391" t="s">
        <v>572</v>
      </c>
      <c r="AU391" s="2">
        <v>44313</v>
      </c>
      <c r="AV391" t="s">
        <v>124</v>
      </c>
      <c r="AW391" s="7">
        <v>140.25</v>
      </c>
      <c r="AX391" s="4">
        <v>141.6</v>
      </c>
      <c r="AZ391" s="2">
        <f t="shared" si="35"/>
        <v>44319</v>
      </c>
      <c r="BA391" t="s">
        <v>47</v>
      </c>
      <c r="BB391">
        <v>49.8249</v>
      </c>
      <c r="BC391">
        <v>54.32282</v>
      </c>
      <c r="BE391" t="str">
        <f t="shared" si="39"/>
        <v>BHEL44319</v>
      </c>
      <c r="BF391">
        <v>1</v>
      </c>
      <c r="BH391" t="str">
        <f t="shared" si="40"/>
        <v>CANBK44313</v>
      </c>
      <c r="BI391">
        <v>1</v>
      </c>
      <c r="BK391" t="str">
        <f t="shared" si="36"/>
        <v>CANBK44313</v>
      </c>
      <c r="BL391">
        <v>1</v>
      </c>
      <c r="BM391">
        <f t="shared" si="37"/>
        <v>1</v>
      </c>
      <c r="BQ391" t="str">
        <f t="shared" si="41"/>
        <v>BHEL44319</v>
      </c>
      <c r="BR391">
        <v>1</v>
      </c>
      <c r="BS391">
        <f t="shared" si="38"/>
        <v>1</v>
      </c>
    </row>
    <row r="392" spans="1:71" x14ac:dyDescent="0.45">
      <c r="A392">
        <v>4</v>
      </c>
      <c r="B392" s="2">
        <v>44313</v>
      </c>
      <c r="C392" s="2">
        <v>44314</v>
      </c>
      <c r="D392" s="3" t="s">
        <v>27</v>
      </c>
      <c r="E392" t="s">
        <v>160</v>
      </c>
      <c r="F392" t="s">
        <v>338</v>
      </c>
      <c r="G392">
        <v>500</v>
      </c>
      <c r="H392">
        <v>1000</v>
      </c>
      <c r="I392">
        <v>2</v>
      </c>
      <c r="J392" s="7">
        <v>1733.45</v>
      </c>
      <c r="K392" s="5">
        <v>1733450</v>
      </c>
      <c r="L392" s="4">
        <v>1811.425</v>
      </c>
      <c r="M392" s="4">
        <v>77974.999999999913</v>
      </c>
      <c r="N392" s="6">
        <v>478.55812500000002</v>
      </c>
      <c r="O392" s="6">
        <v>77496.441874999917</v>
      </c>
      <c r="P392" s="5">
        <v>1811425</v>
      </c>
      <c r="Q392" s="5" t="s">
        <v>93</v>
      </c>
      <c r="R392">
        <v>1</v>
      </c>
      <c r="S392">
        <v>0</v>
      </c>
      <c r="T392">
        <v>2</v>
      </c>
      <c r="U392">
        <v>0</v>
      </c>
      <c r="V392">
        <v>900</v>
      </c>
      <c r="W392">
        <v>300</v>
      </c>
      <c r="X392">
        <v>122500</v>
      </c>
      <c r="Y392">
        <v>92500</v>
      </c>
      <c r="Z392" s="7">
        <v>3000000</v>
      </c>
      <c r="AA392">
        <v>2</v>
      </c>
      <c r="AC392" t="s">
        <v>598</v>
      </c>
      <c r="AD392" t="s">
        <v>571</v>
      </c>
      <c r="AE392" s="12">
        <v>44319.434027777781</v>
      </c>
      <c r="AF392">
        <v>955.82759999999996</v>
      </c>
      <c r="AG392" s="12">
        <v>44320.392361111109</v>
      </c>
      <c r="AH392">
        <v>978.71469999999999</v>
      </c>
      <c r="AI392" s="13">
        <v>2.3900000000000001E-2</v>
      </c>
      <c r="AJ392">
        <v>36289.129999999997</v>
      </c>
      <c r="AK392" s="13">
        <v>2.3900000000000001E-2</v>
      </c>
      <c r="AL392">
        <v>1585.5709999999999</v>
      </c>
      <c r="AM392">
        <v>1515532.88</v>
      </c>
      <c r="AN392">
        <v>-2221831.5</v>
      </c>
      <c r="AO392">
        <v>65</v>
      </c>
      <c r="AP392">
        <v>558.29</v>
      </c>
      <c r="AQ392" s="13">
        <v>-7.1000000000000004E-3</v>
      </c>
      <c r="AR392" s="13">
        <v>5.5500000000000001E-2</v>
      </c>
      <c r="AS392" t="s">
        <v>572</v>
      </c>
      <c r="AU392" s="2">
        <v>44313</v>
      </c>
      <c r="AV392" t="s">
        <v>160</v>
      </c>
      <c r="AW392" s="7">
        <v>1733.45</v>
      </c>
      <c r="AX392" s="4">
        <v>1811.425</v>
      </c>
      <c r="AZ392" s="2">
        <f t="shared" si="35"/>
        <v>44319</v>
      </c>
      <c r="BA392" t="s">
        <v>157</v>
      </c>
      <c r="BB392">
        <v>955.82759999999996</v>
      </c>
      <c r="BC392">
        <v>978.71469999999999</v>
      </c>
      <c r="BE392" t="str">
        <f t="shared" si="39"/>
        <v>SBILIFE44319</v>
      </c>
      <c r="BF392">
        <v>1</v>
      </c>
      <c r="BH392" t="str">
        <f t="shared" si="40"/>
        <v>DEEPAKNTR44313</v>
      </c>
      <c r="BI392">
        <v>1</v>
      </c>
      <c r="BK392" t="str">
        <f t="shared" si="36"/>
        <v>DEEPAKNTR44313</v>
      </c>
      <c r="BL392">
        <v>1</v>
      </c>
      <c r="BM392">
        <f t="shared" si="37"/>
        <v>1</v>
      </c>
      <c r="BQ392" t="str">
        <f t="shared" si="41"/>
        <v>SBILIFE44319</v>
      </c>
      <c r="BR392">
        <v>1</v>
      </c>
      <c r="BS392">
        <f t="shared" si="38"/>
        <v>1</v>
      </c>
    </row>
    <row r="393" spans="1:71" x14ac:dyDescent="0.45">
      <c r="A393">
        <v>5</v>
      </c>
      <c r="B393" s="2">
        <v>44313</v>
      </c>
      <c r="C393" s="2">
        <v>44314</v>
      </c>
      <c r="D393" s="3" t="s">
        <v>27</v>
      </c>
      <c r="E393" t="s">
        <v>84</v>
      </c>
      <c r="F393" t="s">
        <v>260</v>
      </c>
      <c r="G393">
        <v>4300</v>
      </c>
      <c r="H393">
        <v>4300</v>
      </c>
      <c r="I393">
        <v>1</v>
      </c>
      <c r="J393" s="7">
        <v>368.25</v>
      </c>
      <c r="K393" s="5">
        <v>1583475</v>
      </c>
      <c r="L393" s="4">
        <v>362.2</v>
      </c>
      <c r="M393" s="4">
        <v>-26015.000000000047</v>
      </c>
      <c r="N393" s="6">
        <v>424.02622500000001</v>
      </c>
      <c r="O393" s="6">
        <v>-26439.026225000049</v>
      </c>
      <c r="P393" s="5">
        <v>1557460</v>
      </c>
      <c r="Q393" s="5" t="s">
        <v>93</v>
      </c>
      <c r="R393">
        <v>1</v>
      </c>
      <c r="S393">
        <v>0</v>
      </c>
      <c r="T393">
        <v>2</v>
      </c>
      <c r="U393">
        <v>0</v>
      </c>
      <c r="V393">
        <v>900</v>
      </c>
      <c r="W393">
        <v>300</v>
      </c>
      <c r="X393">
        <v>122500</v>
      </c>
      <c r="Y393">
        <v>92500</v>
      </c>
      <c r="Z393" s="7">
        <v>3000000</v>
      </c>
      <c r="AA393">
        <v>2</v>
      </c>
      <c r="AC393" t="s">
        <v>660</v>
      </c>
      <c r="AD393" t="s">
        <v>571</v>
      </c>
      <c r="AE393" s="12">
        <v>44319.4375</v>
      </c>
      <c r="AF393">
        <v>67.243030000000005</v>
      </c>
      <c r="AG393" s="12">
        <v>44320.392361111109</v>
      </c>
      <c r="AH393">
        <v>69.549080000000004</v>
      </c>
      <c r="AI393" s="13">
        <v>3.4299999999999997E-2</v>
      </c>
      <c r="AJ393">
        <v>51969.99</v>
      </c>
      <c r="AK393" s="13">
        <v>3.4299999999999997E-2</v>
      </c>
      <c r="AL393">
        <v>22535.88</v>
      </c>
      <c r="AM393">
        <v>1515381</v>
      </c>
      <c r="AN393">
        <v>-2169861.5</v>
      </c>
      <c r="AO393">
        <v>64</v>
      </c>
      <c r="AP393">
        <v>812.03</v>
      </c>
      <c r="AQ393" s="13">
        <v>-4.4000000000000003E-3</v>
      </c>
      <c r="AR393" s="13">
        <v>3.7999999999999999E-2</v>
      </c>
      <c r="AS393" t="s">
        <v>572</v>
      </c>
      <c r="AU393" s="2">
        <v>44313</v>
      </c>
      <c r="AV393" t="s">
        <v>84</v>
      </c>
      <c r="AW393" s="7">
        <v>368.25</v>
      </c>
      <c r="AX393" s="4">
        <v>362.2</v>
      </c>
      <c r="AZ393" s="2">
        <f t="shared" ref="AZ393:AZ456" si="42">DATE(YEAR(AE393),MONTH(AE393),DAY(AE393))</f>
        <v>44319</v>
      </c>
      <c r="BA393" t="s">
        <v>46</v>
      </c>
      <c r="BB393">
        <v>67.243030000000005</v>
      </c>
      <c r="BC393">
        <v>69.549080000000004</v>
      </c>
      <c r="BE393" t="str">
        <f t="shared" si="39"/>
        <v>NATIONALUM44319</v>
      </c>
      <c r="BF393">
        <v>1</v>
      </c>
      <c r="BH393" t="str">
        <f t="shared" si="40"/>
        <v>HINDALCO44313</v>
      </c>
      <c r="BI393">
        <v>1</v>
      </c>
      <c r="BK393" t="str">
        <f t="shared" ref="BK393:BK456" si="43">CONCATENATE(AV393,AU393)</f>
        <v>HINDALCO44313</v>
      </c>
      <c r="BL393">
        <v>1</v>
      </c>
      <c r="BM393">
        <f t="shared" ref="BM393:BM456" si="44">IFERROR(VLOOKUP(BK393,$BE$9:$BF$1058,2,0),"ERROR")</f>
        <v>1</v>
      </c>
      <c r="BQ393" t="str">
        <f t="shared" si="41"/>
        <v>NATIONALUM44319</v>
      </c>
      <c r="BR393">
        <v>1</v>
      </c>
      <c r="BS393">
        <f t="shared" ref="BS393:BS456" si="45">IFERROR(VLOOKUP(BQ393,$BH$9:$BI$1058,2,0),"ERROR")</f>
        <v>1</v>
      </c>
    </row>
    <row r="394" spans="1:71" x14ac:dyDescent="0.45">
      <c r="A394">
        <v>6</v>
      </c>
      <c r="B394" s="2">
        <v>44313</v>
      </c>
      <c r="C394" s="2">
        <v>44314</v>
      </c>
      <c r="D394" s="3" t="s">
        <v>27</v>
      </c>
      <c r="E394" t="s">
        <v>46</v>
      </c>
      <c r="F394" t="s">
        <v>224</v>
      </c>
      <c r="G394">
        <v>17000</v>
      </c>
      <c r="H394">
        <v>34000</v>
      </c>
      <c r="I394">
        <v>2</v>
      </c>
      <c r="J394" s="7">
        <v>61.35</v>
      </c>
      <c r="K394" s="5">
        <v>2085900</v>
      </c>
      <c r="L394" s="4">
        <v>60.625</v>
      </c>
      <c r="M394" s="4">
        <v>-24650.000000000047</v>
      </c>
      <c r="N394" s="6">
        <v>559.86525000000006</v>
      </c>
      <c r="O394" s="6">
        <v>-25209.865250000046</v>
      </c>
      <c r="P394" s="5">
        <v>2061250</v>
      </c>
      <c r="Q394" s="5" t="s">
        <v>93</v>
      </c>
      <c r="R394">
        <v>1</v>
      </c>
      <c r="S394">
        <v>0</v>
      </c>
      <c r="T394">
        <v>2</v>
      </c>
      <c r="U394">
        <v>0</v>
      </c>
      <c r="V394">
        <v>900</v>
      </c>
      <c r="W394">
        <v>300</v>
      </c>
      <c r="X394">
        <v>122500</v>
      </c>
      <c r="Y394">
        <v>92500</v>
      </c>
      <c r="Z394" s="7">
        <v>3000000</v>
      </c>
      <c r="AA394">
        <v>2</v>
      </c>
      <c r="AC394" t="s">
        <v>697</v>
      </c>
      <c r="AD394" t="s">
        <v>571</v>
      </c>
      <c r="AE394" s="12">
        <v>44319.440972222219</v>
      </c>
      <c r="AF394">
        <v>125.2359</v>
      </c>
      <c r="AG394" s="12">
        <v>44320.392361111109</v>
      </c>
      <c r="AH394">
        <v>133.88050000000001</v>
      </c>
      <c r="AI394" s="13">
        <v>6.9000000000000006E-2</v>
      </c>
      <c r="AJ394">
        <v>104662.5</v>
      </c>
      <c r="AK394" s="13">
        <v>6.9000000000000006E-2</v>
      </c>
      <c r="AL394">
        <v>12107.27</v>
      </c>
      <c r="AM394">
        <v>1516264.38</v>
      </c>
      <c r="AN394">
        <v>-2065199</v>
      </c>
      <c r="AO394">
        <v>63</v>
      </c>
      <c r="AP394">
        <v>1661.31</v>
      </c>
      <c r="AQ394" s="13">
        <v>-9.1000000000000004E-3</v>
      </c>
      <c r="AR394" s="13">
        <v>7.1599999999999997E-2</v>
      </c>
      <c r="AS394" t="s">
        <v>572</v>
      </c>
      <c r="AU394" s="2">
        <v>44313</v>
      </c>
      <c r="AV394" t="s">
        <v>46</v>
      </c>
      <c r="AW394" s="7">
        <v>61.35</v>
      </c>
      <c r="AX394" s="4">
        <v>60.625</v>
      </c>
      <c r="AZ394" s="2">
        <f t="shared" si="42"/>
        <v>44319</v>
      </c>
      <c r="BA394" t="s">
        <v>72</v>
      </c>
      <c r="BB394">
        <v>125.2359</v>
      </c>
      <c r="BC394">
        <v>133.88050000000001</v>
      </c>
      <c r="BE394" t="str">
        <f t="shared" ref="BE394:BE457" si="46">CONCATENATE(BA394,AZ394)</f>
        <v>SAIL44319</v>
      </c>
      <c r="BF394">
        <v>1</v>
      </c>
      <c r="BH394" t="str">
        <f t="shared" ref="BH394:BH457" si="47">CONCATENATE(AV394,AU394)</f>
        <v>NATIONALUM44313</v>
      </c>
      <c r="BI394">
        <v>1</v>
      </c>
      <c r="BK394" t="str">
        <f t="shared" si="43"/>
        <v>NATIONALUM44313</v>
      </c>
      <c r="BL394">
        <v>1</v>
      </c>
      <c r="BM394">
        <f t="shared" si="44"/>
        <v>1</v>
      </c>
      <c r="BQ394" t="str">
        <f t="shared" ref="BQ394:BQ457" si="48">CONCATENATE(BA394,AZ394)</f>
        <v>SAIL44319</v>
      </c>
      <c r="BR394">
        <v>1</v>
      </c>
      <c r="BS394">
        <f t="shared" si="45"/>
        <v>1</v>
      </c>
    </row>
    <row r="395" spans="1:71" x14ac:dyDescent="0.45">
      <c r="A395">
        <v>7</v>
      </c>
      <c r="B395" s="2">
        <v>44313</v>
      </c>
      <c r="C395" s="2">
        <v>44314</v>
      </c>
      <c r="D395" s="3" t="s">
        <v>27</v>
      </c>
      <c r="E395" t="s">
        <v>171</v>
      </c>
      <c r="F395" t="s">
        <v>349</v>
      </c>
      <c r="G395">
        <v>225</v>
      </c>
      <c r="H395">
        <v>450</v>
      </c>
      <c r="I395">
        <v>2</v>
      </c>
      <c r="J395" s="7">
        <v>3396.75</v>
      </c>
      <c r="K395" s="5">
        <v>1528537.5</v>
      </c>
      <c r="L395" s="4">
        <v>3420.1</v>
      </c>
      <c r="M395" s="4">
        <v>10507.49999999996</v>
      </c>
      <c r="N395" s="6">
        <v>414.12363750000003</v>
      </c>
      <c r="O395" s="6">
        <v>10093.376362499959</v>
      </c>
      <c r="P395" s="5">
        <v>1539045</v>
      </c>
      <c r="Q395" s="5" t="s">
        <v>93</v>
      </c>
      <c r="R395">
        <v>2</v>
      </c>
      <c r="S395">
        <v>1</v>
      </c>
      <c r="T395">
        <v>1</v>
      </c>
      <c r="U395">
        <v>0</v>
      </c>
      <c r="V395">
        <v>900</v>
      </c>
      <c r="W395">
        <v>300</v>
      </c>
      <c r="X395">
        <v>123000</v>
      </c>
      <c r="Y395">
        <v>92500</v>
      </c>
      <c r="Z395" s="7">
        <v>3000000</v>
      </c>
      <c r="AA395">
        <v>2</v>
      </c>
      <c r="AC395" t="s">
        <v>652</v>
      </c>
      <c r="AD395" t="s">
        <v>571</v>
      </c>
      <c r="AE395" s="12">
        <v>44319.434027777781</v>
      </c>
      <c r="AF395">
        <v>184.77010000000001</v>
      </c>
      <c r="AG395" s="12">
        <v>44320.395833333336</v>
      </c>
      <c r="AH395">
        <v>183.816</v>
      </c>
      <c r="AI395" s="13">
        <v>-5.1999999999999998E-3</v>
      </c>
      <c r="AJ395">
        <v>-7825.78</v>
      </c>
      <c r="AK395" s="13">
        <v>-5.1999999999999998E-3</v>
      </c>
      <c r="AL395">
        <v>8202.2610000000004</v>
      </c>
      <c r="AM395">
        <v>1515532.75</v>
      </c>
      <c r="AN395">
        <v>-2073024.78</v>
      </c>
      <c r="AO395">
        <v>66</v>
      </c>
      <c r="AP395">
        <v>-118.57</v>
      </c>
      <c r="AQ395" s="13">
        <v>-1.66E-2</v>
      </c>
      <c r="AR395" s="13">
        <v>0</v>
      </c>
      <c r="AS395" t="s">
        <v>572</v>
      </c>
      <c r="AU395" s="2">
        <v>44313</v>
      </c>
      <c r="AV395" t="s">
        <v>171</v>
      </c>
      <c r="AW395" s="7">
        <v>3396.75</v>
      </c>
      <c r="AX395" s="4">
        <v>3420.1</v>
      </c>
      <c r="AZ395" s="2">
        <f t="shared" si="42"/>
        <v>44319</v>
      </c>
      <c r="BA395" t="s">
        <v>30</v>
      </c>
      <c r="BB395">
        <v>184.77010000000001</v>
      </c>
      <c r="BC395">
        <v>183.816</v>
      </c>
      <c r="BE395" t="str">
        <f t="shared" si="46"/>
        <v>EXIDEIND44319</v>
      </c>
      <c r="BF395">
        <v>1</v>
      </c>
      <c r="BH395" t="str">
        <f t="shared" si="47"/>
        <v>NAVINFLUOR44313</v>
      </c>
      <c r="BI395">
        <v>1</v>
      </c>
      <c r="BK395" t="str">
        <f t="shared" si="43"/>
        <v>NAVINFLUOR44313</v>
      </c>
      <c r="BL395">
        <v>1</v>
      </c>
      <c r="BM395">
        <f t="shared" si="44"/>
        <v>1</v>
      </c>
      <c r="BQ395" t="str">
        <f t="shared" si="48"/>
        <v>EXIDEIND44319</v>
      </c>
      <c r="BR395">
        <v>1</v>
      </c>
      <c r="BS395">
        <f t="shared" si="45"/>
        <v>1</v>
      </c>
    </row>
    <row r="396" spans="1:71" x14ac:dyDescent="0.45">
      <c r="A396">
        <v>1</v>
      </c>
      <c r="B396" s="2">
        <v>44319</v>
      </c>
      <c r="C396" s="2">
        <v>44320</v>
      </c>
      <c r="D396" s="3" t="s">
        <v>27</v>
      </c>
      <c r="E396" t="s">
        <v>113</v>
      </c>
      <c r="F396" t="s">
        <v>268</v>
      </c>
      <c r="G396">
        <v>2500</v>
      </c>
      <c r="H396">
        <v>7500</v>
      </c>
      <c r="I396">
        <v>3</v>
      </c>
      <c r="J396" s="7">
        <v>221.9</v>
      </c>
      <c r="K396" s="5">
        <v>1664250</v>
      </c>
      <c r="L396" s="4">
        <v>226.15</v>
      </c>
      <c r="M396" s="4">
        <v>31875</v>
      </c>
      <c r="N396" s="6">
        <v>453.65062499999999</v>
      </c>
      <c r="O396" s="6">
        <v>31421.349375000002</v>
      </c>
      <c r="P396" s="5">
        <v>1696125</v>
      </c>
      <c r="Q396" s="5" t="s">
        <v>93</v>
      </c>
      <c r="R396">
        <v>1</v>
      </c>
      <c r="S396">
        <v>0</v>
      </c>
      <c r="T396">
        <v>1</v>
      </c>
      <c r="U396">
        <v>0</v>
      </c>
      <c r="V396">
        <v>900</v>
      </c>
      <c r="W396">
        <v>300</v>
      </c>
      <c r="X396">
        <v>102500</v>
      </c>
      <c r="Y396">
        <v>92500</v>
      </c>
      <c r="Z396" s="7">
        <v>3000000</v>
      </c>
      <c r="AA396">
        <v>2</v>
      </c>
      <c r="AC396" t="s">
        <v>696</v>
      </c>
      <c r="AD396" t="s">
        <v>571</v>
      </c>
      <c r="AE396" s="12">
        <v>44319.4375</v>
      </c>
      <c r="AF396">
        <v>450.22500000000002</v>
      </c>
      <c r="AG396" s="12">
        <v>44320.395833333336</v>
      </c>
      <c r="AH396">
        <v>447.05250000000001</v>
      </c>
      <c r="AI396" s="13">
        <v>-7.0000000000000001E-3</v>
      </c>
      <c r="AJ396">
        <v>-10678.1</v>
      </c>
      <c r="AK396" s="13">
        <v>-7.0000000000000001E-3</v>
      </c>
      <c r="AL396">
        <v>3365.8310000000001</v>
      </c>
      <c r="AM396">
        <v>1515381</v>
      </c>
      <c r="AN396">
        <v>-2083702.87</v>
      </c>
      <c r="AO396">
        <v>65</v>
      </c>
      <c r="AP396">
        <v>-164.28</v>
      </c>
      <c r="AQ396" s="13">
        <v>-9.1000000000000004E-3</v>
      </c>
      <c r="AR396" s="13">
        <v>1.2800000000000001E-2</v>
      </c>
      <c r="AS396" t="s">
        <v>572</v>
      </c>
      <c r="AU396" s="2">
        <v>44319</v>
      </c>
      <c r="AV396" t="s">
        <v>113</v>
      </c>
      <c r="AW396" s="7">
        <v>221.9</v>
      </c>
      <c r="AX396" s="4">
        <v>226.15</v>
      </c>
      <c r="AZ396" s="2">
        <f t="shared" si="42"/>
        <v>44319</v>
      </c>
      <c r="BA396" t="s">
        <v>121</v>
      </c>
      <c r="BB396">
        <v>450.22500000000002</v>
      </c>
      <c r="BC396">
        <v>447.05250000000001</v>
      </c>
      <c r="BE396" t="str">
        <f t="shared" si="46"/>
        <v>MARICO44319</v>
      </c>
      <c r="BF396">
        <v>1</v>
      </c>
      <c r="BH396" t="str">
        <f t="shared" si="47"/>
        <v>APOLLOTYRE44319</v>
      </c>
      <c r="BI396">
        <v>1</v>
      </c>
      <c r="BK396" t="str">
        <f t="shared" si="43"/>
        <v>APOLLOTYRE44319</v>
      </c>
      <c r="BL396">
        <v>1</v>
      </c>
      <c r="BM396">
        <f t="shared" si="44"/>
        <v>1</v>
      </c>
      <c r="BQ396" t="str">
        <f t="shared" si="48"/>
        <v>MARICO44319</v>
      </c>
      <c r="BR396">
        <v>1</v>
      </c>
      <c r="BS396">
        <f t="shared" si="45"/>
        <v>1</v>
      </c>
    </row>
    <row r="397" spans="1:71" x14ac:dyDescent="0.45">
      <c r="A397">
        <v>2</v>
      </c>
      <c r="B397" s="2">
        <v>44319</v>
      </c>
      <c r="C397" s="2">
        <v>44320</v>
      </c>
      <c r="D397" s="3" t="s">
        <v>27</v>
      </c>
      <c r="E397" t="s">
        <v>47</v>
      </c>
      <c r="F397" t="s">
        <v>319</v>
      </c>
      <c r="G397">
        <v>10500</v>
      </c>
      <c r="H397">
        <v>31500</v>
      </c>
      <c r="I397">
        <v>3</v>
      </c>
      <c r="J397" s="7">
        <v>49.8</v>
      </c>
      <c r="K397" s="5">
        <v>1568700</v>
      </c>
      <c r="L397" s="4">
        <v>54.35</v>
      </c>
      <c r="M397" s="4">
        <v>143325.00000000015</v>
      </c>
      <c r="N397" s="6">
        <v>442.897875</v>
      </c>
      <c r="O397" s="6">
        <v>142882.10212500015</v>
      </c>
      <c r="P397" s="5">
        <v>1712025</v>
      </c>
      <c r="Q397" s="5" t="s">
        <v>93</v>
      </c>
      <c r="R397">
        <v>1</v>
      </c>
      <c r="S397">
        <v>0</v>
      </c>
      <c r="T397">
        <v>1</v>
      </c>
      <c r="U397">
        <v>0</v>
      </c>
      <c r="V397">
        <v>900</v>
      </c>
      <c r="W397">
        <v>300</v>
      </c>
      <c r="X397">
        <v>102500</v>
      </c>
      <c r="Y397">
        <v>92500</v>
      </c>
      <c r="Z397" s="7">
        <v>3000000</v>
      </c>
      <c r="AA397">
        <v>2</v>
      </c>
      <c r="AC397" t="s">
        <v>661</v>
      </c>
      <c r="AD397" t="s">
        <v>571</v>
      </c>
      <c r="AE397" s="12">
        <v>44320.517361111109</v>
      </c>
      <c r="AF397">
        <v>72.686329999999998</v>
      </c>
      <c r="AG397" s="12">
        <v>44321.392361111109</v>
      </c>
      <c r="AH397">
        <v>71.906440000000003</v>
      </c>
      <c r="AI397" s="13">
        <v>-1.0699999999999999E-2</v>
      </c>
      <c r="AJ397">
        <v>-16987.849999999999</v>
      </c>
      <c r="AK397" s="13">
        <v>-1.0699999999999999E-2</v>
      </c>
      <c r="AL397">
        <v>21782.080000000002</v>
      </c>
      <c r="AM397">
        <v>1583259.5</v>
      </c>
      <c r="AN397">
        <v>-2100690.7200000002</v>
      </c>
      <c r="AO397">
        <v>41</v>
      </c>
      <c r="AP397">
        <v>-414.34</v>
      </c>
      <c r="AQ397" s="13">
        <v>-3.4200000000000001E-2</v>
      </c>
      <c r="AR397" s="13">
        <v>1.0500000000000001E-2</v>
      </c>
      <c r="AS397" t="s">
        <v>572</v>
      </c>
      <c r="AU397" s="2">
        <v>44319</v>
      </c>
      <c r="AV397" t="s">
        <v>47</v>
      </c>
      <c r="AW397" s="7">
        <v>49.8</v>
      </c>
      <c r="AX397" s="4">
        <v>54.35</v>
      </c>
      <c r="AZ397" s="2">
        <f t="shared" si="42"/>
        <v>44320</v>
      </c>
      <c r="BA397" t="s">
        <v>59</v>
      </c>
      <c r="BB397">
        <v>72.686329999999998</v>
      </c>
      <c r="BC397">
        <v>71.906440000000003</v>
      </c>
      <c r="BE397" t="str">
        <f t="shared" si="46"/>
        <v>BANKBARODA44320</v>
      </c>
      <c r="BF397">
        <v>1</v>
      </c>
      <c r="BH397" t="str">
        <f t="shared" si="47"/>
        <v>BHEL44319</v>
      </c>
      <c r="BI397">
        <v>1</v>
      </c>
      <c r="BK397" t="str">
        <f t="shared" si="43"/>
        <v>BHEL44319</v>
      </c>
      <c r="BL397">
        <v>1</v>
      </c>
      <c r="BM397">
        <f t="shared" si="44"/>
        <v>1</v>
      </c>
      <c r="BQ397" t="str">
        <f t="shared" si="48"/>
        <v>BANKBARODA44320</v>
      </c>
      <c r="BR397">
        <v>1</v>
      </c>
      <c r="BS397">
        <f t="shared" si="45"/>
        <v>1</v>
      </c>
    </row>
    <row r="398" spans="1:71" x14ac:dyDescent="0.45">
      <c r="A398">
        <v>3</v>
      </c>
      <c r="B398" s="2">
        <v>44319</v>
      </c>
      <c r="C398" s="2">
        <v>44320</v>
      </c>
      <c r="D398" s="3" t="s">
        <v>27</v>
      </c>
      <c r="E398" t="s">
        <v>30</v>
      </c>
      <c r="F398" t="s">
        <v>225</v>
      </c>
      <c r="G398">
        <v>3600</v>
      </c>
      <c r="H398">
        <v>10800</v>
      </c>
      <c r="I398">
        <v>3</v>
      </c>
      <c r="J398" s="7">
        <v>184.7</v>
      </c>
      <c r="K398" s="5">
        <v>1994759.9999999998</v>
      </c>
      <c r="L398" s="4">
        <v>183.9</v>
      </c>
      <c r="M398" s="4">
        <v>-8639.9999999998163</v>
      </c>
      <c r="N398" s="6">
        <v>537.41880000000003</v>
      </c>
      <c r="O398" s="6">
        <v>-9177.4187999998157</v>
      </c>
      <c r="P398" s="5">
        <v>1986120</v>
      </c>
      <c r="Q398" s="5" t="s">
        <v>93</v>
      </c>
      <c r="R398">
        <v>1</v>
      </c>
      <c r="S398">
        <v>0</v>
      </c>
      <c r="T398">
        <v>1</v>
      </c>
      <c r="U398">
        <v>0</v>
      </c>
      <c r="V398">
        <v>900</v>
      </c>
      <c r="W398">
        <v>300</v>
      </c>
      <c r="X398">
        <v>102500</v>
      </c>
      <c r="Y398">
        <v>92500</v>
      </c>
      <c r="Z398" s="7">
        <v>3000000</v>
      </c>
      <c r="AA398">
        <v>2</v>
      </c>
      <c r="AC398" t="s">
        <v>580</v>
      </c>
      <c r="AD398" t="s">
        <v>571</v>
      </c>
      <c r="AE398" s="12">
        <v>44320.517361111109</v>
      </c>
      <c r="AF398">
        <v>136.56110000000001</v>
      </c>
      <c r="AG398" s="12">
        <v>44321.392361111109</v>
      </c>
      <c r="AH398">
        <v>134.3948</v>
      </c>
      <c r="AI398" s="13">
        <v>-1.5900000000000001E-2</v>
      </c>
      <c r="AJ398">
        <v>-25115.599999999999</v>
      </c>
      <c r="AK398" s="13">
        <v>-1.5900000000000001E-2</v>
      </c>
      <c r="AL398">
        <v>11593.78</v>
      </c>
      <c r="AM398">
        <v>1583259.38</v>
      </c>
      <c r="AN398">
        <v>-2125806.3199999998</v>
      </c>
      <c r="AO398">
        <v>41</v>
      </c>
      <c r="AP398">
        <v>-612.58000000000004</v>
      </c>
      <c r="AQ398" s="13">
        <v>-2.9000000000000001E-2</v>
      </c>
      <c r="AR398" s="13">
        <v>0</v>
      </c>
      <c r="AS398" t="s">
        <v>572</v>
      </c>
      <c r="AU398" s="2">
        <v>44319</v>
      </c>
      <c r="AV398" t="s">
        <v>30</v>
      </c>
      <c r="AW398" s="7">
        <v>184.7</v>
      </c>
      <c r="AX398" s="4">
        <v>183.9</v>
      </c>
      <c r="AZ398" s="2">
        <f t="shared" si="42"/>
        <v>44320</v>
      </c>
      <c r="BA398" t="s">
        <v>69</v>
      </c>
      <c r="BB398">
        <v>136.56110000000001</v>
      </c>
      <c r="BC398">
        <v>134.3948</v>
      </c>
      <c r="BE398" t="str">
        <f t="shared" si="46"/>
        <v>BEL44320</v>
      </c>
      <c r="BF398">
        <v>1</v>
      </c>
      <c r="BH398" t="str">
        <f t="shared" si="47"/>
        <v>EXIDEIND44319</v>
      </c>
      <c r="BI398">
        <v>1</v>
      </c>
      <c r="BK398" t="str">
        <f t="shared" si="43"/>
        <v>EXIDEIND44319</v>
      </c>
      <c r="BL398">
        <v>1</v>
      </c>
      <c r="BM398">
        <f t="shared" si="44"/>
        <v>1</v>
      </c>
      <c r="BQ398" t="str">
        <f t="shared" si="48"/>
        <v>BEL44320</v>
      </c>
      <c r="BR398">
        <v>1</v>
      </c>
      <c r="BS398">
        <f t="shared" si="45"/>
        <v>1</v>
      </c>
    </row>
    <row r="399" spans="1:71" x14ac:dyDescent="0.45">
      <c r="A399">
        <v>4</v>
      </c>
      <c r="B399" s="2">
        <v>44319</v>
      </c>
      <c r="C399" s="2">
        <v>44320</v>
      </c>
      <c r="D399" s="3" t="s">
        <v>27</v>
      </c>
      <c r="E399" t="s">
        <v>121</v>
      </c>
      <c r="F399" t="s">
        <v>283</v>
      </c>
      <c r="G399">
        <v>2000</v>
      </c>
      <c r="H399">
        <v>4000</v>
      </c>
      <c r="I399">
        <v>2</v>
      </c>
      <c r="J399" s="7">
        <v>449.65</v>
      </c>
      <c r="K399" s="5">
        <v>1798600</v>
      </c>
      <c r="L399" s="4">
        <v>447.02499999999998</v>
      </c>
      <c r="M399" s="4">
        <v>-10500</v>
      </c>
      <c r="N399" s="6">
        <v>484.2045</v>
      </c>
      <c r="O399" s="6">
        <v>-10984.2045</v>
      </c>
      <c r="P399" s="5">
        <v>1788100</v>
      </c>
      <c r="Q399" s="5" t="s">
        <v>93</v>
      </c>
      <c r="R399">
        <v>2</v>
      </c>
      <c r="S399">
        <v>1</v>
      </c>
      <c r="T399">
        <v>2</v>
      </c>
      <c r="U399">
        <v>0</v>
      </c>
      <c r="V399">
        <v>900</v>
      </c>
      <c r="W399">
        <v>300</v>
      </c>
      <c r="X399">
        <v>103000</v>
      </c>
      <c r="Y399">
        <v>92500</v>
      </c>
      <c r="Z399" s="7">
        <v>3000000</v>
      </c>
      <c r="AA399">
        <v>2</v>
      </c>
      <c r="AC399" t="s">
        <v>689</v>
      </c>
      <c r="AD399" t="s">
        <v>571</v>
      </c>
      <c r="AE399" s="12">
        <v>44320.517361111109</v>
      </c>
      <c r="AF399">
        <v>148.3741</v>
      </c>
      <c r="AG399" s="12">
        <v>44321.392361111109</v>
      </c>
      <c r="AH399">
        <v>144.6173</v>
      </c>
      <c r="AI399" s="13">
        <v>-2.53E-2</v>
      </c>
      <c r="AJ399">
        <v>-40087.769999999997</v>
      </c>
      <c r="AK399" s="13">
        <v>-2.53E-2</v>
      </c>
      <c r="AL399">
        <v>10670.72</v>
      </c>
      <c r="AM399">
        <v>1583259.38</v>
      </c>
      <c r="AN399">
        <v>-2165894.09</v>
      </c>
      <c r="AO399">
        <v>41</v>
      </c>
      <c r="AP399">
        <v>-977.75</v>
      </c>
      <c r="AQ399" s="13">
        <v>-4.5699999999999998E-2</v>
      </c>
      <c r="AR399" s="13">
        <v>5.8999999999999999E-3</v>
      </c>
      <c r="AS399" t="s">
        <v>572</v>
      </c>
      <c r="AU399" s="2">
        <v>44319</v>
      </c>
      <c r="AV399" t="s">
        <v>121</v>
      </c>
      <c r="AW399" s="7">
        <v>449.65</v>
      </c>
      <c r="AX399" s="4">
        <v>447.02499999999998</v>
      </c>
      <c r="AZ399" s="2">
        <f t="shared" si="42"/>
        <v>44320</v>
      </c>
      <c r="BA399" t="s">
        <v>124</v>
      </c>
      <c r="BB399">
        <v>148.3741</v>
      </c>
      <c r="BC399">
        <v>144.6173</v>
      </c>
      <c r="BE399" t="str">
        <f t="shared" si="46"/>
        <v>CANBK44320</v>
      </c>
      <c r="BF399">
        <v>1</v>
      </c>
      <c r="BH399" t="str">
        <f t="shared" si="47"/>
        <v>MARICO44319</v>
      </c>
      <c r="BI399">
        <v>1</v>
      </c>
      <c r="BK399" t="str">
        <f t="shared" si="43"/>
        <v>MARICO44319</v>
      </c>
      <c r="BL399">
        <v>1</v>
      </c>
      <c r="BM399">
        <f t="shared" si="44"/>
        <v>1</v>
      </c>
      <c r="BQ399" t="str">
        <f t="shared" si="48"/>
        <v>CANBK44320</v>
      </c>
      <c r="BR399">
        <v>1</v>
      </c>
      <c r="BS399">
        <f t="shared" si="45"/>
        <v>1</v>
      </c>
    </row>
    <row r="400" spans="1:71" x14ac:dyDescent="0.45">
      <c r="A400">
        <v>5</v>
      </c>
      <c r="B400" s="2">
        <v>44319</v>
      </c>
      <c r="C400" s="2">
        <v>44320</v>
      </c>
      <c r="D400" s="3" t="s">
        <v>27</v>
      </c>
      <c r="E400" t="s">
        <v>46</v>
      </c>
      <c r="F400" t="s">
        <v>224</v>
      </c>
      <c r="G400">
        <v>17000</v>
      </c>
      <c r="H400">
        <v>34000</v>
      </c>
      <c r="I400">
        <v>2</v>
      </c>
      <c r="J400" s="7">
        <v>67.2</v>
      </c>
      <c r="K400" s="5">
        <v>2284800</v>
      </c>
      <c r="L400" s="4">
        <v>69.55</v>
      </c>
      <c r="M400" s="4">
        <v>79899.999999999811</v>
      </c>
      <c r="N400" s="6">
        <v>627.6825</v>
      </c>
      <c r="O400" s="6">
        <v>79272.317499999815</v>
      </c>
      <c r="P400" s="5">
        <v>2364700</v>
      </c>
      <c r="Q400" s="5" t="s">
        <v>93</v>
      </c>
      <c r="R400">
        <v>2</v>
      </c>
      <c r="S400">
        <v>2</v>
      </c>
      <c r="T400">
        <v>1</v>
      </c>
      <c r="U400">
        <v>0</v>
      </c>
      <c r="V400">
        <v>900</v>
      </c>
      <c r="W400">
        <v>300</v>
      </c>
      <c r="X400">
        <v>103500</v>
      </c>
      <c r="Y400">
        <v>92500</v>
      </c>
      <c r="Z400" s="7">
        <v>3000000</v>
      </c>
      <c r="AA400">
        <v>2</v>
      </c>
      <c r="AC400" t="s">
        <v>606</v>
      </c>
      <c r="AD400" t="s">
        <v>571</v>
      </c>
      <c r="AE400" s="12">
        <v>44320.517361111109</v>
      </c>
      <c r="AF400">
        <v>57.504939999999998</v>
      </c>
      <c r="AG400" s="12">
        <v>44321.392361111109</v>
      </c>
      <c r="AH400">
        <v>55.900269999999999</v>
      </c>
      <c r="AI400" s="13">
        <v>-2.7900000000000001E-2</v>
      </c>
      <c r="AJ400">
        <v>-44180.71</v>
      </c>
      <c r="AK400" s="13">
        <v>-2.7900000000000001E-2</v>
      </c>
      <c r="AL400">
        <v>27532.58</v>
      </c>
      <c r="AM400">
        <v>1583259.5</v>
      </c>
      <c r="AN400">
        <v>-2210074.7999999998</v>
      </c>
      <c r="AO400">
        <v>41</v>
      </c>
      <c r="AP400">
        <v>-1077.58</v>
      </c>
      <c r="AQ400" s="13">
        <v>-3.2300000000000002E-2</v>
      </c>
      <c r="AR400" s="13">
        <v>2.5000000000000001E-3</v>
      </c>
      <c r="AS400" t="s">
        <v>572</v>
      </c>
      <c r="AU400" s="2">
        <v>44319</v>
      </c>
      <c r="AV400" t="s">
        <v>46</v>
      </c>
      <c r="AW400" s="7">
        <v>67.2</v>
      </c>
      <c r="AX400" s="4">
        <v>69.55</v>
      </c>
      <c r="AZ400" s="2">
        <f t="shared" si="42"/>
        <v>44320</v>
      </c>
      <c r="BA400" t="s">
        <v>81</v>
      </c>
      <c r="BB400">
        <v>57.504939999999998</v>
      </c>
      <c r="BC400">
        <v>55.900269999999999</v>
      </c>
      <c r="BE400" t="str">
        <f t="shared" si="46"/>
        <v>IDFCFIRSTB44320</v>
      </c>
      <c r="BF400">
        <v>1</v>
      </c>
      <c r="BH400" t="str">
        <f t="shared" si="47"/>
        <v>NATIONALUM44319</v>
      </c>
      <c r="BI400">
        <v>1</v>
      </c>
      <c r="BK400" t="str">
        <f t="shared" si="43"/>
        <v>NATIONALUM44319</v>
      </c>
      <c r="BL400">
        <v>1</v>
      </c>
      <c r="BM400">
        <f t="shared" si="44"/>
        <v>1</v>
      </c>
      <c r="BQ400" t="str">
        <f t="shared" si="48"/>
        <v>IDFCFIRSTB44320</v>
      </c>
      <c r="BR400">
        <v>1</v>
      </c>
      <c r="BS400">
        <f t="shared" si="45"/>
        <v>1</v>
      </c>
    </row>
    <row r="401" spans="1:71" x14ac:dyDescent="0.45">
      <c r="A401">
        <v>6</v>
      </c>
      <c r="B401" s="2">
        <v>44319</v>
      </c>
      <c r="C401" s="2">
        <v>44320</v>
      </c>
      <c r="D401" s="3" t="s">
        <v>27</v>
      </c>
      <c r="E401" t="s">
        <v>72</v>
      </c>
      <c r="F401" t="s">
        <v>220</v>
      </c>
      <c r="G401">
        <v>9500</v>
      </c>
      <c r="H401">
        <v>19000</v>
      </c>
      <c r="I401">
        <v>2</v>
      </c>
      <c r="J401" s="7">
        <v>125.15</v>
      </c>
      <c r="K401" s="5">
        <v>2377850</v>
      </c>
      <c r="L401" s="4">
        <v>133.94999999999999</v>
      </c>
      <c r="M401" s="4">
        <v>167199.99999999968</v>
      </c>
      <c r="N401" s="6">
        <v>664.5915</v>
      </c>
      <c r="O401" s="6">
        <v>166535.40849999967</v>
      </c>
      <c r="P401" s="5">
        <v>2545050</v>
      </c>
      <c r="Q401" s="5" t="s">
        <v>93</v>
      </c>
      <c r="R401">
        <v>2</v>
      </c>
      <c r="S401">
        <v>2</v>
      </c>
      <c r="T401">
        <v>1</v>
      </c>
      <c r="U401">
        <v>0</v>
      </c>
      <c r="V401">
        <v>900</v>
      </c>
      <c r="W401">
        <v>300</v>
      </c>
      <c r="X401">
        <v>103500</v>
      </c>
      <c r="Y401">
        <v>92500</v>
      </c>
      <c r="Z401" s="7">
        <v>3000000</v>
      </c>
      <c r="AA401">
        <v>2</v>
      </c>
      <c r="AC401" t="s">
        <v>592</v>
      </c>
      <c r="AD401" t="s">
        <v>571</v>
      </c>
      <c r="AE401" s="12">
        <v>44320.517361111109</v>
      </c>
      <c r="AF401">
        <v>652.92629999999997</v>
      </c>
      <c r="AG401" s="12">
        <v>44321.395833333336</v>
      </c>
      <c r="AH401">
        <v>626.37300000000005</v>
      </c>
      <c r="AI401" s="13">
        <v>-4.07E-2</v>
      </c>
      <c r="AJ401">
        <v>-64388.23</v>
      </c>
      <c r="AK401" s="13">
        <v>-4.07E-2</v>
      </c>
      <c r="AL401">
        <v>2424.8670000000002</v>
      </c>
      <c r="AM401">
        <v>1583259.5</v>
      </c>
      <c r="AN401">
        <v>-2274463.0299999998</v>
      </c>
      <c r="AO401">
        <v>42</v>
      </c>
      <c r="AP401">
        <v>-1533.05</v>
      </c>
      <c r="AQ401" s="13">
        <v>-4.07E-2</v>
      </c>
      <c r="AR401" s="13">
        <v>2.0000000000000001E-4</v>
      </c>
      <c r="AS401" t="s">
        <v>572</v>
      </c>
      <c r="AU401" s="2">
        <v>44319</v>
      </c>
      <c r="AV401" t="s">
        <v>72</v>
      </c>
      <c r="AW401" s="7">
        <v>125.15</v>
      </c>
      <c r="AX401" s="4">
        <v>133.94999999999999</v>
      </c>
      <c r="AZ401" s="2">
        <f t="shared" si="42"/>
        <v>44320</v>
      </c>
      <c r="BA401" t="s">
        <v>92</v>
      </c>
      <c r="BB401">
        <v>652.92629999999997</v>
      </c>
      <c r="BC401">
        <v>626.37300000000005</v>
      </c>
      <c r="BE401" t="str">
        <f t="shared" si="46"/>
        <v>BHARATFORG44320</v>
      </c>
      <c r="BF401">
        <v>1</v>
      </c>
      <c r="BH401" t="str">
        <f t="shared" si="47"/>
        <v>SAIL44319</v>
      </c>
      <c r="BI401">
        <v>1</v>
      </c>
      <c r="BK401" t="str">
        <f t="shared" si="43"/>
        <v>SAIL44319</v>
      </c>
      <c r="BL401">
        <v>1</v>
      </c>
      <c r="BM401">
        <f t="shared" si="44"/>
        <v>1</v>
      </c>
      <c r="BQ401" t="str">
        <f t="shared" si="48"/>
        <v>BHARATFORG44320</v>
      </c>
      <c r="BR401">
        <v>1</v>
      </c>
      <c r="BS401">
        <f t="shared" si="45"/>
        <v>1</v>
      </c>
    </row>
    <row r="402" spans="1:71" x14ac:dyDescent="0.45">
      <c r="A402">
        <v>7</v>
      </c>
      <c r="B402" s="2">
        <v>44319</v>
      </c>
      <c r="C402" s="2">
        <v>44320</v>
      </c>
      <c r="D402" s="3" t="s">
        <v>27</v>
      </c>
      <c r="E402" t="s">
        <v>157</v>
      </c>
      <c r="F402" t="s">
        <v>318</v>
      </c>
      <c r="G402">
        <v>750</v>
      </c>
      <c r="H402">
        <v>1500</v>
      </c>
      <c r="I402">
        <v>2</v>
      </c>
      <c r="J402" s="7">
        <v>964.65</v>
      </c>
      <c r="K402" s="5">
        <v>1446975</v>
      </c>
      <c r="L402" s="4">
        <v>979.65</v>
      </c>
      <c r="M402" s="4">
        <v>22500</v>
      </c>
      <c r="N402" s="6">
        <v>393.72075000000001</v>
      </c>
      <c r="O402" s="6">
        <v>22106.27925</v>
      </c>
      <c r="P402" s="5">
        <v>1469475</v>
      </c>
      <c r="Q402" s="5" t="s">
        <v>93</v>
      </c>
      <c r="R402">
        <v>3</v>
      </c>
      <c r="S402">
        <v>2</v>
      </c>
      <c r="T402">
        <v>1</v>
      </c>
      <c r="U402">
        <v>0</v>
      </c>
      <c r="V402">
        <v>900</v>
      </c>
      <c r="W402">
        <v>300</v>
      </c>
      <c r="X402">
        <v>104000</v>
      </c>
      <c r="Y402">
        <v>92500</v>
      </c>
      <c r="Z402" s="7">
        <v>3000000</v>
      </c>
      <c r="AA402">
        <v>2</v>
      </c>
      <c r="AC402" t="s">
        <v>662</v>
      </c>
      <c r="AD402" t="s">
        <v>571</v>
      </c>
      <c r="AE402" s="12">
        <v>44320.517361111109</v>
      </c>
      <c r="AF402">
        <v>144.47219999999999</v>
      </c>
      <c r="AG402" s="12">
        <v>44321.395833333336</v>
      </c>
      <c r="AH402">
        <v>146.00380000000001</v>
      </c>
      <c r="AI402" s="13">
        <v>1.06E-2</v>
      </c>
      <c r="AJ402">
        <v>16784.68</v>
      </c>
      <c r="AK402" s="13">
        <v>1.06E-2</v>
      </c>
      <c r="AL402">
        <v>10958.92</v>
      </c>
      <c r="AM402">
        <v>1583259.38</v>
      </c>
      <c r="AN402">
        <v>-2257678.34</v>
      </c>
      <c r="AO402">
        <v>42</v>
      </c>
      <c r="AP402">
        <v>399.64</v>
      </c>
      <c r="AQ402" s="13">
        <v>-1.0200000000000001E-2</v>
      </c>
      <c r="AR402" s="13">
        <v>3.3399999999999999E-2</v>
      </c>
      <c r="AS402" t="s">
        <v>572</v>
      </c>
      <c r="AU402" s="2">
        <v>44319</v>
      </c>
      <c r="AV402" t="s">
        <v>157</v>
      </c>
      <c r="AW402" s="7">
        <v>964.65</v>
      </c>
      <c r="AX402" s="4">
        <v>979.65</v>
      </c>
      <c r="AZ402" s="2">
        <f t="shared" si="42"/>
        <v>44320</v>
      </c>
      <c r="BA402" t="s">
        <v>114</v>
      </c>
      <c r="BB402">
        <v>144.47219999999999</v>
      </c>
      <c r="BC402">
        <v>146.00380000000001</v>
      </c>
      <c r="BE402" t="str">
        <f t="shared" si="46"/>
        <v>GAIL44320</v>
      </c>
      <c r="BF402">
        <v>1</v>
      </c>
      <c r="BH402" t="str">
        <f t="shared" si="47"/>
        <v>SBILIFE44319</v>
      </c>
      <c r="BI402">
        <v>1</v>
      </c>
      <c r="BK402" t="str">
        <f t="shared" si="43"/>
        <v>SBILIFE44319</v>
      </c>
      <c r="BL402">
        <v>1</v>
      </c>
      <c r="BM402">
        <f t="shared" si="44"/>
        <v>1</v>
      </c>
      <c r="BQ402" t="str">
        <f t="shared" si="48"/>
        <v>GAIL44320</v>
      </c>
      <c r="BR402">
        <v>1</v>
      </c>
      <c r="BS402">
        <f t="shared" si="45"/>
        <v>1</v>
      </c>
    </row>
    <row r="403" spans="1:71" x14ac:dyDescent="0.45">
      <c r="A403">
        <v>1</v>
      </c>
      <c r="B403" s="2">
        <v>44320</v>
      </c>
      <c r="C403" s="2">
        <v>44321</v>
      </c>
      <c r="D403" s="3" t="s">
        <v>27</v>
      </c>
      <c r="E403" t="s">
        <v>59</v>
      </c>
      <c r="F403" t="s">
        <v>228</v>
      </c>
      <c r="G403">
        <v>11700</v>
      </c>
      <c r="H403">
        <v>23400</v>
      </c>
      <c r="I403">
        <v>2</v>
      </c>
      <c r="J403" s="7">
        <v>72.825000000000003</v>
      </c>
      <c r="K403" s="5">
        <v>1704105</v>
      </c>
      <c r="L403" s="4">
        <v>71.95</v>
      </c>
      <c r="M403" s="4">
        <v>-20475</v>
      </c>
      <c r="N403" s="6">
        <v>457.34422499999999</v>
      </c>
      <c r="O403" s="6">
        <v>-20932.344225000001</v>
      </c>
      <c r="P403" s="5">
        <v>1683630</v>
      </c>
      <c r="Q403" s="5" t="s">
        <v>93</v>
      </c>
      <c r="R403">
        <v>2</v>
      </c>
      <c r="S403">
        <v>1</v>
      </c>
      <c r="T403">
        <v>1</v>
      </c>
      <c r="U403">
        <v>0</v>
      </c>
      <c r="V403">
        <v>900</v>
      </c>
      <c r="W403">
        <v>300</v>
      </c>
      <c r="X403">
        <v>123000</v>
      </c>
      <c r="Y403">
        <v>92500</v>
      </c>
      <c r="Z403" s="7">
        <v>3000000</v>
      </c>
      <c r="AA403">
        <v>2</v>
      </c>
      <c r="AC403" t="s">
        <v>654</v>
      </c>
      <c r="AD403" t="s">
        <v>571</v>
      </c>
      <c r="AE403" s="12">
        <v>44320.517361111109</v>
      </c>
      <c r="AF403">
        <v>38.70035</v>
      </c>
      <c r="AG403" s="12">
        <v>44321.395833333336</v>
      </c>
      <c r="AH403">
        <v>37.612349999999999</v>
      </c>
      <c r="AI403" s="13">
        <v>-2.81E-2</v>
      </c>
      <c r="AJ403">
        <v>-44510.87</v>
      </c>
      <c r="AK403" s="13">
        <v>-2.81E-2</v>
      </c>
      <c r="AL403">
        <v>40910.720000000001</v>
      </c>
      <c r="AM403">
        <v>1583259.38</v>
      </c>
      <c r="AN403">
        <v>-2302189.21</v>
      </c>
      <c r="AO403">
        <v>42</v>
      </c>
      <c r="AP403">
        <v>-1059.78</v>
      </c>
      <c r="AQ403" s="13">
        <v>-4.0099999999999997E-2</v>
      </c>
      <c r="AR403" s="13">
        <v>5.1999999999999998E-3</v>
      </c>
      <c r="AS403" t="s">
        <v>572</v>
      </c>
      <c r="AU403" s="2">
        <v>44320</v>
      </c>
      <c r="AV403" t="s">
        <v>59</v>
      </c>
      <c r="AW403" s="7">
        <v>72.825000000000003</v>
      </c>
      <c r="AX403" s="4">
        <v>71.95</v>
      </c>
      <c r="AZ403" s="2">
        <f t="shared" si="42"/>
        <v>44320</v>
      </c>
      <c r="BA403" t="s">
        <v>100</v>
      </c>
      <c r="BB403">
        <v>38.70035</v>
      </c>
      <c r="BC403">
        <v>37.612349999999999</v>
      </c>
      <c r="BE403" t="str">
        <f t="shared" si="46"/>
        <v>PNB44320</v>
      </c>
      <c r="BF403">
        <v>1</v>
      </c>
      <c r="BH403" t="str">
        <f t="shared" si="47"/>
        <v>BANKBARODA44320</v>
      </c>
      <c r="BI403">
        <v>1</v>
      </c>
      <c r="BK403" t="str">
        <f t="shared" si="43"/>
        <v>BANKBARODA44320</v>
      </c>
      <c r="BL403">
        <v>1</v>
      </c>
      <c r="BM403">
        <f t="shared" si="44"/>
        <v>1</v>
      </c>
      <c r="BQ403" t="str">
        <f t="shared" si="48"/>
        <v>PNB44320</v>
      </c>
      <c r="BR403">
        <v>1</v>
      </c>
      <c r="BS403">
        <f t="shared" si="45"/>
        <v>1</v>
      </c>
    </row>
    <row r="404" spans="1:71" x14ac:dyDescent="0.45">
      <c r="A404">
        <v>2</v>
      </c>
      <c r="B404" s="2">
        <v>44320</v>
      </c>
      <c r="C404" s="2">
        <v>44321</v>
      </c>
      <c r="D404" s="3" t="s">
        <v>27</v>
      </c>
      <c r="E404" t="s">
        <v>69</v>
      </c>
      <c r="F404" t="s">
        <v>285</v>
      </c>
      <c r="G404">
        <v>3800</v>
      </c>
      <c r="H404">
        <v>15200</v>
      </c>
      <c r="I404">
        <v>4</v>
      </c>
      <c r="J404" s="7">
        <v>136.5</v>
      </c>
      <c r="K404" s="5">
        <v>2074800</v>
      </c>
      <c r="L404" s="4">
        <v>134.44999999999999</v>
      </c>
      <c r="M404" s="4">
        <v>-31160.000000000175</v>
      </c>
      <c r="N404" s="6">
        <v>555.98940000000005</v>
      </c>
      <c r="O404" s="6">
        <v>-31715.989400000173</v>
      </c>
      <c r="P404" s="5">
        <v>2043639.9999999998</v>
      </c>
      <c r="Q404" s="5" t="s">
        <v>93</v>
      </c>
      <c r="R404">
        <v>1</v>
      </c>
      <c r="S404">
        <v>0</v>
      </c>
      <c r="T404">
        <v>1</v>
      </c>
      <c r="U404">
        <v>0</v>
      </c>
      <c r="V404">
        <v>900</v>
      </c>
      <c r="W404">
        <v>300</v>
      </c>
      <c r="X404">
        <v>122500</v>
      </c>
      <c r="Y404">
        <v>92500</v>
      </c>
      <c r="Z404" s="7">
        <v>3000000</v>
      </c>
      <c r="AA404">
        <v>2</v>
      </c>
      <c r="AC404" t="s">
        <v>662</v>
      </c>
      <c r="AD404" t="s">
        <v>571</v>
      </c>
      <c r="AE404" s="12">
        <v>44321.520833333336</v>
      </c>
      <c r="AF404">
        <v>144.77879999999999</v>
      </c>
      <c r="AG404" s="12">
        <v>44322.392361111109</v>
      </c>
      <c r="AH404">
        <v>147.67609999999999</v>
      </c>
      <c r="AI404" s="13">
        <v>0.02</v>
      </c>
      <c r="AJ404">
        <v>30794.9</v>
      </c>
      <c r="AK404" s="13">
        <v>0.02</v>
      </c>
      <c r="AL404">
        <v>10628.83</v>
      </c>
      <c r="AM404">
        <v>1538828.75</v>
      </c>
      <c r="AN404">
        <v>-2271394.31</v>
      </c>
      <c r="AO404">
        <v>40</v>
      </c>
      <c r="AP404">
        <v>769.87</v>
      </c>
      <c r="AQ404" s="13">
        <v>-3.7000000000000002E-3</v>
      </c>
      <c r="AR404" s="13">
        <v>2.4299999999999999E-2</v>
      </c>
      <c r="AS404" t="s">
        <v>572</v>
      </c>
      <c r="AU404" s="2">
        <v>44320</v>
      </c>
      <c r="AV404" t="s">
        <v>69</v>
      </c>
      <c r="AW404" s="7">
        <v>136.5</v>
      </c>
      <c r="AX404" s="4">
        <v>134.44999999999999</v>
      </c>
      <c r="AZ404" s="2">
        <f t="shared" si="42"/>
        <v>44321</v>
      </c>
      <c r="BA404" t="s">
        <v>114</v>
      </c>
      <c r="BB404">
        <v>144.77879999999999</v>
      </c>
      <c r="BC404">
        <v>147.67609999999999</v>
      </c>
      <c r="BE404" t="str">
        <f t="shared" si="46"/>
        <v>GAIL44321</v>
      </c>
      <c r="BF404">
        <v>1</v>
      </c>
      <c r="BH404" t="str">
        <f t="shared" si="47"/>
        <v>BEL44320</v>
      </c>
      <c r="BI404">
        <v>1</v>
      </c>
      <c r="BK404" t="str">
        <f t="shared" si="43"/>
        <v>BEL44320</v>
      </c>
      <c r="BL404">
        <v>1</v>
      </c>
      <c r="BM404">
        <f t="shared" si="44"/>
        <v>1</v>
      </c>
      <c r="BQ404" t="str">
        <f t="shared" si="48"/>
        <v>GAIL44321</v>
      </c>
      <c r="BR404">
        <v>1</v>
      </c>
      <c r="BS404" t="str">
        <f t="shared" si="45"/>
        <v>ERROR</v>
      </c>
    </row>
    <row r="405" spans="1:71" x14ac:dyDescent="0.45">
      <c r="A405">
        <v>3</v>
      </c>
      <c r="B405" s="2">
        <v>44320</v>
      </c>
      <c r="C405" s="2">
        <v>44321</v>
      </c>
      <c r="D405" s="3" t="s">
        <v>27</v>
      </c>
      <c r="E405" t="s">
        <v>92</v>
      </c>
      <c r="F405" t="s">
        <v>216</v>
      </c>
      <c r="G405">
        <v>1500</v>
      </c>
      <c r="H405">
        <v>3000</v>
      </c>
      <c r="I405">
        <v>2</v>
      </c>
      <c r="J405" s="7">
        <v>652.85</v>
      </c>
      <c r="K405" s="5">
        <v>1958550</v>
      </c>
      <c r="L405" s="4">
        <v>625.57500000000005</v>
      </c>
      <c r="M405" s="4">
        <v>-81824.999999999927</v>
      </c>
      <c r="N405" s="6">
        <v>517.76212499999997</v>
      </c>
      <c r="O405" s="6">
        <v>-82342.762124999921</v>
      </c>
      <c r="P405" s="5">
        <v>1876725.0000000002</v>
      </c>
      <c r="Q405" s="5" t="s">
        <v>93</v>
      </c>
      <c r="R405">
        <v>1</v>
      </c>
      <c r="S405">
        <v>0</v>
      </c>
      <c r="T405">
        <v>2</v>
      </c>
      <c r="U405">
        <v>0</v>
      </c>
      <c r="V405">
        <v>900</v>
      </c>
      <c r="W405">
        <v>300</v>
      </c>
      <c r="X405">
        <v>122500</v>
      </c>
      <c r="Y405">
        <v>92500</v>
      </c>
      <c r="Z405" s="7">
        <v>3000000</v>
      </c>
      <c r="AA405">
        <v>2</v>
      </c>
      <c r="AC405" t="s">
        <v>699</v>
      </c>
      <c r="AD405" t="s">
        <v>571</v>
      </c>
      <c r="AE405" s="12">
        <v>44321.517361111109</v>
      </c>
      <c r="AF405">
        <v>1161.617</v>
      </c>
      <c r="AG405" s="12">
        <v>44322.395833333336</v>
      </c>
      <c r="AH405">
        <v>1195.354</v>
      </c>
      <c r="AI405" s="13">
        <v>2.9000000000000001E-2</v>
      </c>
      <c r="AJ405">
        <v>44713.7</v>
      </c>
      <c r="AK405" s="13">
        <v>2.9000000000000001E-2</v>
      </c>
      <c r="AL405">
        <v>1325.3610000000001</v>
      </c>
      <c r="AM405">
        <v>1539562.13</v>
      </c>
      <c r="AN405">
        <v>-2226680.61</v>
      </c>
      <c r="AO405">
        <v>42</v>
      </c>
      <c r="AP405">
        <v>1064.6099999999999</v>
      </c>
      <c r="AQ405" s="13">
        <v>-3.0000000000000001E-3</v>
      </c>
      <c r="AR405" s="13">
        <v>4.5699999999999998E-2</v>
      </c>
      <c r="AS405" t="s">
        <v>572</v>
      </c>
      <c r="AU405" s="2">
        <v>44320</v>
      </c>
      <c r="AV405" t="s">
        <v>92</v>
      </c>
      <c r="AW405" s="7">
        <v>652.85</v>
      </c>
      <c r="AX405" s="4">
        <v>625.57500000000005</v>
      </c>
      <c r="AZ405" s="2">
        <f t="shared" si="42"/>
        <v>44321</v>
      </c>
      <c r="BA405" t="s">
        <v>133</v>
      </c>
      <c r="BB405">
        <v>1161.617</v>
      </c>
      <c r="BC405">
        <v>1195.354</v>
      </c>
      <c r="BE405" t="str">
        <f t="shared" si="46"/>
        <v>LUPIN44321</v>
      </c>
      <c r="BF405">
        <v>1</v>
      </c>
      <c r="BH405" t="str">
        <f t="shared" si="47"/>
        <v>BHARATFORG44320</v>
      </c>
      <c r="BI405">
        <v>1</v>
      </c>
      <c r="BK405" t="str">
        <f t="shared" si="43"/>
        <v>BHARATFORG44320</v>
      </c>
      <c r="BL405">
        <v>1</v>
      </c>
      <c r="BM405">
        <f t="shared" si="44"/>
        <v>1</v>
      </c>
      <c r="BQ405" t="str">
        <f t="shared" si="48"/>
        <v>LUPIN44321</v>
      </c>
      <c r="BR405">
        <v>1</v>
      </c>
      <c r="BS405">
        <f t="shared" si="45"/>
        <v>1</v>
      </c>
    </row>
    <row r="406" spans="1:71" x14ac:dyDescent="0.45">
      <c r="A406">
        <v>4</v>
      </c>
      <c r="B406" s="2">
        <v>44320</v>
      </c>
      <c r="C406" s="2">
        <v>44321</v>
      </c>
      <c r="D406" s="3" t="s">
        <v>27</v>
      </c>
      <c r="E406" t="s">
        <v>124</v>
      </c>
      <c r="F406" t="s">
        <v>288</v>
      </c>
      <c r="G406">
        <v>5400</v>
      </c>
      <c r="H406">
        <v>10800</v>
      </c>
      <c r="I406">
        <v>2</v>
      </c>
      <c r="J406" s="7">
        <v>148.375</v>
      </c>
      <c r="K406" s="5">
        <v>1602450</v>
      </c>
      <c r="L406" s="4">
        <v>144.69999999999999</v>
      </c>
      <c r="M406" s="4">
        <v>-39690.000000000124</v>
      </c>
      <c r="N406" s="6">
        <v>427.30335000000002</v>
      </c>
      <c r="O406" s="6">
        <v>-40117.303350000126</v>
      </c>
      <c r="P406" s="5">
        <v>1562759.9999999998</v>
      </c>
      <c r="Q406" s="5" t="s">
        <v>93</v>
      </c>
      <c r="R406">
        <v>1</v>
      </c>
      <c r="S406">
        <v>0</v>
      </c>
      <c r="T406">
        <v>1</v>
      </c>
      <c r="U406">
        <v>0</v>
      </c>
      <c r="V406">
        <v>900</v>
      </c>
      <c r="W406">
        <v>300</v>
      </c>
      <c r="X406">
        <v>122500</v>
      </c>
      <c r="Y406">
        <v>92500</v>
      </c>
      <c r="Z406" s="7">
        <v>3000000</v>
      </c>
      <c r="AA406">
        <v>2</v>
      </c>
      <c r="AC406" t="s">
        <v>691</v>
      </c>
      <c r="AD406" t="s">
        <v>571</v>
      </c>
      <c r="AE406" s="12">
        <v>44321.520833333336</v>
      </c>
      <c r="AF406">
        <v>675.36620000000005</v>
      </c>
      <c r="AG406" s="12">
        <v>44322.395833333336</v>
      </c>
      <c r="AH406">
        <v>681.76760000000002</v>
      </c>
      <c r="AI406" s="13">
        <v>9.4999999999999998E-3</v>
      </c>
      <c r="AJ406">
        <v>14585.65</v>
      </c>
      <c r="AK406" s="13">
        <v>9.4999999999999998E-3</v>
      </c>
      <c r="AL406">
        <v>2278.5100000000002</v>
      </c>
      <c r="AM406">
        <v>1538828.63</v>
      </c>
      <c r="AN406">
        <v>-2212094.9500000002</v>
      </c>
      <c r="AO406">
        <v>41</v>
      </c>
      <c r="AP406">
        <v>355.75</v>
      </c>
      <c r="AQ406" s="13">
        <v>-2.8E-3</v>
      </c>
      <c r="AR406" s="13">
        <v>2.69E-2</v>
      </c>
      <c r="AS406" t="s">
        <v>572</v>
      </c>
      <c r="AU406" s="2">
        <v>44320</v>
      </c>
      <c r="AV406" t="s">
        <v>124</v>
      </c>
      <c r="AW406" s="7">
        <v>148.375</v>
      </c>
      <c r="AX406" s="4">
        <v>144.69999999999999</v>
      </c>
      <c r="AZ406" s="2">
        <f t="shared" si="42"/>
        <v>44321</v>
      </c>
      <c r="BA406" t="s">
        <v>116</v>
      </c>
      <c r="BB406">
        <v>675.36620000000005</v>
      </c>
      <c r="BC406">
        <v>681.76760000000002</v>
      </c>
      <c r="BE406" t="str">
        <f t="shared" si="46"/>
        <v>SUNPHARMA44321</v>
      </c>
      <c r="BF406">
        <v>1</v>
      </c>
      <c r="BH406" t="str">
        <f t="shared" si="47"/>
        <v>CANBK44320</v>
      </c>
      <c r="BI406">
        <v>1</v>
      </c>
      <c r="BK406" t="str">
        <f t="shared" si="43"/>
        <v>CANBK44320</v>
      </c>
      <c r="BL406">
        <v>1</v>
      </c>
      <c r="BM406">
        <f t="shared" si="44"/>
        <v>1</v>
      </c>
      <c r="BQ406" t="str">
        <f t="shared" si="48"/>
        <v>SUNPHARMA44321</v>
      </c>
      <c r="BR406">
        <v>1</v>
      </c>
      <c r="BS406">
        <f t="shared" si="45"/>
        <v>1</v>
      </c>
    </row>
    <row r="407" spans="1:71" x14ac:dyDescent="0.45">
      <c r="A407">
        <v>5</v>
      </c>
      <c r="B407" s="2">
        <v>44320</v>
      </c>
      <c r="C407" s="2">
        <v>44321</v>
      </c>
      <c r="D407" s="3" t="s">
        <v>27</v>
      </c>
      <c r="E407" t="s">
        <v>114</v>
      </c>
      <c r="F407" t="s">
        <v>266</v>
      </c>
      <c r="G407">
        <v>6100</v>
      </c>
      <c r="H407">
        <v>12200</v>
      </c>
      <c r="I407">
        <v>2</v>
      </c>
      <c r="J407" s="7">
        <v>144.4</v>
      </c>
      <c r="K407" s="5">
        <v>1761680</v>
      </c>
      <c r="L407" s="4">
        <v>146.125</v>
      </c>
      <c r="M407" s="4">
        <v>21044.999999999931</v>
      </c>
      <c r="N407" s="6">
        <v>478.49467500000003</v>
      </c>
      <c r="O407" s="6">
        <v>20566.505324999929</v>
      </c>
      <c r="P407" s="5">
        <v>1782725</v>
      </c>
      <c r="Q407" s="5" t="s">
        <v>93</v>
      </c>
      <c r="R407">
        <v>1</v>
      </c>
      <c r="S407">
        <v>0</v>
      </c>
      <c r="T407">
        <v>2</v>
      </c>
      <c r="U407">
        <v>0</v>
      </c>
      <c r="V407">
        <v>900</v>
      </c>
      <c r="W407">
        <v>300</v>
      </c>
      <c r="X407">
        <v>122500</v>
      </c>
      <c r="Y407">
        <v>92500</v>
      </c>
      <c r="Z407" s="7">
        <v>3000000</v>
      </c>
      <c r="AA407">
        <v>2</v>
      </c>
      <c r="AC407" t="s">
        <v>695</v>
      </c>
      <c r="AD407" t="s">
        <v>571</v>
      </c>
      <c r="AE407" s="12">
        <v>44321.524305555555</v>
      </c>
      <c r="AF407">
        <v>2941.47</v>
      </c>
      <c r="AG407" s="12">
        <v>44322.395833333336</v>
      </c>
      <c r="AH407">
        <v>2858.239</v>
      </c>
      <c r="AI407" s="13">
        <v>-2.8299999999999999E-2</v>
      </c>
      <c r="AJ407">
        <v>-43564.11</v>
      </c>
      <c r="AK407" s="13">
        <v>-2.8299999999999999E-2</v>
      </c>
      <c r="AL407">
        <v>523.41210000000001</v>
      </c>
      <c r="AM407">
        <v>1539601</v>
      </c>
      <c r="AN407">
        <v>-2255659.0699999998</v>
      </c>
      <c r="AO407">
        <v>40</v>
      </c>
      <c r="AP407">
        <v>-1089.0999999999999</v>
      </c>
      <c r="AQ407" s="13">
        <v>-2.8299999999999999E-2</v>
      </c>
      <c r="AR407" s="13">
        <v>2.0000000000000001E-4</v>
      </c>
      <c r="AS407" t="s">
        <v>572</v>
      </c>
      <c r="AU407" s="2">
        <v>44320</v>
      </c>
      <c r="AV407" t="s">
        <v>114</v>
      </c>
      <c r="AW407" s="7">
        <v>144.4</v>
      </c>
      <c r="AX407" s="4">
        <v>146.125</v>
      </c>
      <c r="AZ407" s="2">
        <f t="shared" si="42"/>
        <v>44321</v>
      </c>
      <c r="BA407" t="s">
        <v>173</v>
      </c>
      <c r="BB407">
        <v>2941.47</v>
      </c>
      <c r="BC407">
        <v>2858.239</v>
      </c>
      <c r="BE407" t="str">
        <f t="shared" si="46"/>
        <v>ALKEM44321</v>
      </c>
      <c r="BF407">
        <v>1</v>
      </c>
      <c r="BH407" t="str">
        <f t="shared" si="47"/>
        <v>GAIL44320</v>
      </c>
      <c r="BI407">
        <v>1</v>
      </c>
      <c r="BK407" t="str">
        <f t="shared" si="43"/>
        <v>GAIL44320</v>
      </c>
      <c r="BL407">
        <v>1</v>
      </c>
      <c r="BM407">
        <f t="shared" si="44"/>
        <v>1</v>
      </c>
      <c r="BQ407" t="str">
        <f t="shared" si="48"/>
        <v>ALKEM44321</v>
      </c>
      <c r="BR407">
        <v>1</v>
      </c>
      <c r="BS407">
        <f t="shared" si="45"/>
        <v>1</v>
      </c>
    </row>
    <row r="408" spans="1:71" x14ac:dyDescent="0.45">
      <c r="A408">
        <v>6</v>
      </c>
      <c r="B408" s="2">
        <v>44320</v>
      </c>
      <c r="C408" s="2">
        <v>44321</v>
      </c>
      <c r="D408" s="3" t="s">
        <v>27</v>
      </c>
      <c r="E408" t="s">
        <v>81</v>
      </c>
      <c r="F408" t="s">
        <v>226</v>
      </c>
      <c r="G408">
        <v>9500</v>
      </c>
      <c r="H408">
        <v>28500</v>
      </c>
      <c r="I408">
        <v>3</v>
      </c>
      <c r="J408" s="7">
        <v>57.5</v>
      </c>
      <c r="K408" s="5">
        <v>1638750</v>
      </c>
      <c r="L408" s="4">
        <v>55.95</v>
      </c>
      <c r="M408" s="4">
        <v>-44174.99999999992</v>
      </c>
      <c r="N408" s="6">
        <v>436.498875</v>
      </c>
      <c r="O408" s="6">
        <v>-44611.498874999917</v>
      </c>
      <c r="P408" s="5">
        <v>1594575</v>
      </c>
      <c r="Q408" s="5" t="s">
        <v>93</v>
      </c>
      <c r="R408">
        <v>1</v>
      </c>
      <c r="S408">
        <v>0</v>
      </c>
      <c r="T408">
        <v>1</v>
      </c>
      <c r="U408">
        <v>0</v>
      </c>
      <c r="V408">
        <v>900</v>
      </c>
      <c r="W408">
        <v>300</v>
      </c>
      <c r="X408">
        <v>122500</v>
      </c>
      <c r="Y408">
        <v>92500</v>
      </c>
      <c r="Z408" s="7">
        <v>3000000</v>
      </c>
      <c r="AA408">
        <v>2</v>
      </c>
      <c r="AC408" t="s">
        <v>624</v>
      </c>
      <c r="AD408" t="s">
        <v>571</v>
      </c>
      <c r="AE408" s="12">
        <v>44322.517361111109</v>
      </c>
      <c r="AF408">
        <v>3303.6689999999999</v>
      </c>
      <c r="AG408" s="12">
        <v>44323.392361111109</v>
      </c>
      <c r="AH408">
        <v>3392.08</v>
      </c>
      <c r="AI408" s="13">
        <v>2.6800000000000001E-2</v>
      </c>
      <c r="AJ408">
        <v>41449.97</v>
      </c>
      <c r="AK408" s="13">
        <v>2.6800000000000001E-2</v>
      </c>
      <c r="AL408">
        <v>468.83269999999999</v>
      </c>
      <c r="AM408">
        <v>1548868.13</v>
      </c>
      <c r="AN408">
        <v>-2214209.1</v>
      </c>
      <c r="AO408">
        <v>41</v>
      </c>
      <c r="AP408">
        <v>1010.97</v>
      </c>
      <c r="AQ408" s="13">
        <v>-6.6E-3</v>
      </c>
      <c r="AR408" s="13">
        <v>4.58E-2</v>
      </c>
      <c r="AS408" t="s">
        <v>572</v>
      </c>
      <c r="AU408" s="2">
        <v>44320</v>
      </c>
      <c r="AV408" t="s">
        <v>81</v>
      </c>
      <c r="AW408" s="7">
        <v>57.5</v>
      </c>
      <c r="AX408" s="4">
        <v>55.95</v>
      </c>
      <c r="AZ408" s="2">
        <f t="shared" si="42"/>
        <v>44322</v>
      </c>
      <c r="BA408" t="s">
        <v>153</v>
      </c>
      <c r="BB408">
        <v>3303.6689999999999</v>
      </c>
      <c r="BC408">
        <v>3392.08</v>
      </c>
      <c r="BE408" t="str">
        <f t="shared" si="46"/>
        <v>COFORGE44322</v>
      </c>
      <c r="BF408">
        <v>1</v>
      </c>
      <c r="BH408" t="str">
        <f t="shared" si="47"/>
        <v>IDFCFIRSTB44320</v>
      </c>
      <c r="BI408">
        <v>1</v>
      </c>
      <c r="BK408" t="str">
        <f t="shared" si="43"/>
        <v>IDFCFIRSTB44320</v>
      </c>
      <c r="BL408">
        <v>1</v>
      </c>
      <c r="BM408">
        <f t="shared" si="44"/>
        <v>1</v>
      </c>
      <c r="BQ408" t="str">
        <f t="shared" si="48"/>
        <v>COFORGE44322</v>
      </c>
      <c r="BR408">
        <v>1</v>
      </c>
      <c r="BS408">
        <f t="shared" si="45"/>
        <v>1</v>
      </c>
    </row>
    <row r="409" spans="1:71" x14ac:dyDescent="0.45">
      <c r="A409">
        <v>7</v>
      </c>
      <c r="B409" s="2">
        <v>44320</v>
      </c>
      <c r="C409" s="2">
        <v>44321</v>
      </c>
      <c r="D409" s="3" t="s">
        <v>27</v>
      </c>
      <c r="E409" t="s">
        <v>100</v>
      </c>
      <c r="F409" t="s">
        <v>230</v>
      </c>
      <c r="G409">
        <v>16000</v>
      </c>
      <c r="H409">
        <v>48000</v>
      </c>
      <c r="I409">
        <v>3</v>
      </c>
      <c r="J409" s="7">
        <v>38.700000000000003</v>
      </c>
      <c r="K409" s="5">
        <v>1857600.0000000002</v>
      </c>
      <c r="L409" s="4">
        <v>37.65</v>
      </c>
      <c r="M409" s="4">
        <v>-50400.000000000204</v>
      </c>
      <c r="N409" s="6">
        <v>494.74799999999999</v>
      </c>
      <c r="O409" s="6">
        <v>-50894.748000000203</v>
      </c>
      <c r="P409" s="5">
        <v>1807200</v>
      </c>
      <c r="Q409" s="5" t="s">
        <v>93</v>
      </c>
      <c r="R409">
        <v>1</v>
      </c>
      <c r="S409">
        <v>0</v>
      </c>
      <c r="T409">
        <v>2</v>
      </c>
      <c r="U409">
        <v>0</v>
      </c>
      <c r="V409">
        <v>900</v>
      </c>
      <c r="W409">
        <v>300</v>
      </c>
      <c r="X409">
        <v>122500</v>
      </c>
      <c r="Y409">
        <v>92500</v>
      </c>
      <c r="Z409" s="7">
        <v>3000000</v>
      </c>
      <c r="AA409">
        <v>2</v>
      </c>
      <c r="AC409" t="s">
        <v>632</v>
      </c>
      <c r="AD409" t="s">
        <v>571</v>
      </c>
      <c r="AE409" s="12">
        <v>44322.517361111109</v>
      </c>
      <c r="AF409">
        <v>2930.471</v>
      </c>
      <c r="AG409" s="12">
        <v>44323.392361111109</v>
      </c>
      <c r="AH409">
        <v>2902.9479999999999</v>
      </c>
      <c r="AI409" s="13">
        <v>-9.4000000000000004E-3</v>
      </c>
      <c r="AJ409">
        <v>-14546.98</v>
      </c>
      <c r="AK409" s="13">
        <v>-9.4000000000000004E-3</v>
      </c>
      <c r="AL409">
        <v>528.53909999999996</v>
      </c>
      <c r="AM409">
        <v>1548868.25</v>
      </c>
      <c r="AN409">
        <v>-2228756.08</v>
      </c>
      <c r="AO409">
        <v>41</v>
      </c>
      <c r="AP409">
        <v>-354.8</v>
      </c>
      <c r="AQ409" s="13">
        <v>-1.17E-2</v>
      </c>
      <c r="AR409" s="13">
        <v>2.3699999999999999E-2</v>
      </c>
      <c r="AS409" t="s">
        <v>572</v>
      </c>
      <c r="AU409" s="2">
        <v>44320</v>
      </c>
      <c r="AV409" t="s">
        <v>100</v>
      </c>
      <c r="AW409" s="7">
        <v>38.700000000000003</v>
      </c>
      <c r="AX409" s="4">
        <v>37.65</v>
      </c>
      <c r="AZ409" s="2">
        <f t="shared" si="42"/>
        <v>44322</v>
      </c>
      <c r="BA409" t="s">
        <v>143</v>
      </c>
      <c r="BB409">
        <v>2930.471</v>
      </c>
      <c r="BC409">
        <v>2902.9479999999999</v>
      </c>
      <c r="BE409" t="str">
        <f t="shared" si="46"/>
        <v>HEROMOTOCO44322</v>
      </c>
      <c r="BF409">
        <v>1</v>
      </c>
      <c r="BH409" t="str">
        <f t="shared" si="47"/>
        <v>PNB44320</v>
      </c>
      <c r="BI409">
        <v>1</v>
      </c>
      <c r="BK409" t="str">
        <f t="shared" si="43"/>
        <v>PNB44320</v>
      </c>
      <c r="BL409">
        <v>1</v>
      </c>
      <c r="BM409">
        <f t="shared" si="44"/>
        <v>1</v>
      </c>
      <c r="BQ409" t="str">
        <f t="shared" si="48"/>
        <v>HEROMOTOCO44322</v>
      </c>
      <c r="BR409">
        <v>1</v>
      </c>
      <c r="BS409">
        <f t="shared" si="45"/>
        <v>1</v>
      </c>
    </row>
    <row r="410" spans="1:71" x14ac:dyDescent="0.45">
      <c r="A410">
        <v>1</v>
      </c>
      <c r="B410" s="2">
        <v>44321</v>
      </c>
      <c r="C410" s="2">
        <v>44322</v>
      </c>
      <c r="D410" s="3" t="s">
        <v>27</v>
      </c>
      <c r="E410" t="s">
        <v>173</v>
      </c>
      <c r="F410" t="s">
        <v>352</v>
      </c>
      <c r="G410">
        <v>200</v>
      </c>
      <c r="H410">
        <v>600</v>
      </c>
      <c r="I410">
        <v>3</v>
      </c>
      <c r="J410" s="7">
        <v>2941.9</v>
      </c>
      <c r="K410" s="5">
        <v>1765140</v>
      </c>
      <c r="L410" s="4">
        <v>2865.46666667</v>
      </c>
      <c r="M410" s="4">
        <v>-45859.999998000058</v>
      </c>
      <c r="N410" s="6">
        <v>470.39670000027002</v>
      </c>
      <c r="O410" s="6">
        <v>-46330.396698000324</v>
      </c>
      <c r="P410" s="5">
        <v>1719280.000002</v>
      </c>
      <c r="Q410" s="5" t="s">
        <v>93</v>
      </c>
      <c r="R410">
        <v>2</v>
      </c>
      <c r="S410">
        <v>1</v>
      </c>
      <c r="T410">
        <v>2</v>
      </c>
      <c r="U410">
        <v>0</v>
      </c>
      <c r="V410">
        <v>900</v>
      </c>
      <c r="W410">
        <v>300</v>
      </c>
      <c r="X410">
        <v>123000</v>
      </c>
      <c r="Y410">
        <v>92500</v>
      </c>
      <c r="Z410" s="7">
        <v>3000000</v>
      </c>
      <c r="AA410">
        <v>2</v>
      </c>
      <c r="AC410" t="s">
        <v>595</v>
      </c>
      <c r="AD410" t="s">
        <v>571</v>
      </c>
      <c r="AE410" s="12">
        <v>44322.517361111109</v>
      </c>
      <c r="AF410">
        <v>1107.444</v>
      </c>
      <c r="AG410" s="12">
        <v>44323.392361111109</v>
      </c>
      <c r="AH410">
        <v>1134.6500000000001</v>
      </c>
      <c r="AI410" s="13">
        <v>2.46E-2</v>
      </c>
      <c r="AJ410">
        <v>38050.230000000003</v>
      </c>
      <c r="AK410" s="13">
        <v>2.46E-2</v>
      </c>
      <c r="AL410">
        <v>1398.597</v>
      </c>
      <c r="AM410">
        <v>1548868.25</v>
      </c>
      <c r="AN410">
        <v>-2190705.85</v>
      </c>
      <c r="AO410">
        <v>41</v>
      </c>
      <c r="AP410">
        <v>928.05</v>
      </c>
      <c r="AQ410" s="13">
        <v>-9.1999999999999998E-3</v>
      </c>
      <c r="AR410" s="13">
        <v>3.8399999999999997E-2</v>
      </c>
      <c r="AS410" t="s">
        <v>572</v>
      </c>
      <c r="AU410" s="2">
        <v>44321</v>
      </c>
      <c r="AV410" t="s">
        <v>173</v>
      </c>
      <c r="AW410" s="7">
        <v>2941.9</v>
      </c>
      <c r="AX410" s="4">
        <v>2865.46666667</v>
      </c>
      <c r="AZ410" s="2">
        <f t="shared" si="42"/>
        <v>44322</v>
      </c>
      <c r="BA410" t="s">
        <v>80</v>
      </c>
      <c r="BB410">
        <v>1107.444</v>
      </c>
      <c r="BC410">
        <v>1134.6500000000001</v>
      </c>
      <c r="BE410" t="str">
        <f t="shared" si="46"/>
        <v>TATASTEEL44322</v>
      </c>
      <c r="BF410">
        <v>1</v>
      </c>
      <c r="BH410" t="str">
        <f t="shared" si="47"/>
        <v>ALKEM44321</v>
      </c>
      <c r="BI410">
        <v>1</v>
      </c>
      <c r="BK410" t="str">
        <f t="shared" si="43"/>
        <v>ALKEM44321</v>
      </c>
      <c r="BL410">
        <v>1</v>
      </c>
      <c r="BM410">
        <f t="shared" si="44"/>
        <v>1</v>
      </c>
      <c r="BQ410" t="str">
        <f t="shared" si="48"/>
        <v>TATASTEEL44322</v>
      </c>
      <c r="BR410">
        <v>1</v>
      </c>
      <c r="BS410">
        <f t="shared" si="45"/>
        <v>1</v>
      </c>
    </row>
    <row r="411" spans="1:71" x14ac:dyDescent="0.45">
      <c r="A411">
        <v>2</v>
      </c>
      <c r="B411" s="2">
        <v>44321</v>
      </c>
      <c r="C411" s="2">
        <v>44322</v>
      </c>
      <c r="D411" s="3" t="s">
        <v>27</v>
      </c>
      <c r="E411" t="s">
        <v>57</v>
      </c>
      <c r="F411" t="s">
        <v>272</v>
      </c>
      <c r="G411">
        <v>2200</v>
      </c>
      <c r="H411">
        <v>2200</v>
      </c>
      <c r="I411">
        <v>1</v>
      </c>
      <c r="J411" s="7">
        <v>598.20000000000005</v>
      </c>
      <c r="K411" s="5">
        <v>1316040</v>
      </c>
      <c r="L411" s="4">
        <v>599.79999999999995</v>
      </c>
      <c r="M411" s="4">
        <v>3519.9999999997999</v>
      </c>
      <c r="N411" s="6">
        <v>355.80599999999998</v>
      </c>
      <c r="O411" s="6">
        <v>3164.1939999997999</v>
      </c>
      <c r="P411" s="5">
        <v>1319560</v>
      </c>
      <c r="Q411" s="5" t="s">
        <v>93</v>
      </c>
      <c r="R411">
        <v>2</v>
      </c>
      <c r="S411">
        <v>1</v>
      </c>
      <c r="T411">
        <v>2</v>
      </c>
      <c r="U411">
        <v>0</v>
      </c>
      <c r="V411">
        <v>900</v>
      </c>
      <c r="W411">
        <v>300</v>
      </c>
      <c r="X411">
        <v>123000</v>
      </c>
      <c r="Y411">
        <v>92500</v>
      </c>
      <c r="Z411" s="7">
        <v>3000000</v>
      </c>
      <c r="AA411">
        <v>2</v>
      </c>
      <c r="AC411" t="s">
        <v>625</v>
      </c>
      <c r="AD411" t="s">
        <v>571</v>
      </c>
      <c r="AE411" s="12">
        <v>44322.524305555555</v>
      </c>
      <c r="AF411">
        <v>2282.3240000000001</v>
      </c>
      <c r="AG411" s="12">
        <v>44323.392361111109</v>
      </c>
      <c r="AH411">
        <v>2238.48</v>
      </c>
      <c r="AI411" s="13">
        <v>-1.9199999999999998E-2</v>
      </c>
      <c r="AJ411">
        <v>-29716.34</v>
      </c>
      <c r="AK411" s="13">
        <v>-1.9199999999999998E-2</v>
      </c>
      <c r="AL411">
        <v>677.77440000000001</v>
      </c>
      <c r="AM411">
        <v>1546901</v>
      </c>
      <c r="AN411">
        <v>-2220422.1800000002</v>
      </c>
      <c r="AO411">
        <v>39</v>
      </c>
      <c r="AP411">
        <v>-761.96</v>
      </c>
      <c r="AQ411" s="13">
        <v>-2.1600000000000001E-2</v>
      </c>
      <c r="AR411" s="13">
        <v>1.47E-2</v>
      </c>
      <c r="AS411" t="s">
        <v>572</v>
      </c>
      <c r="AU411" s="2">
        <v>44321</v>
      </c>
      <c r="AV411" t="s">
        <v>57</v>
      </c>
      <c r="AW411" s="7">
        <v>598.20000000000005</v>
      </c>
      <c r="AX411" s="4">
        <v>599.79999999999995</v>
      </c>
      <c r="AZ411" s="2">
        <f t="shared" si="42"/>
        <v>44322</v>
      </c>
      <c r="BA411" t="s">
        <v>109</v>
      </c>
      <c r="BB411">
        <v>2282.3240000000001</v>
      </c>
      <c r="BC411">
        <v>2238.48</v>
      </c>
      <c r="BE411" t="str">
        <f t="shared" si="46"/>
        <v>MINDTREE44322</v>
      </c>
      <c r="BF411">
        <v>1</v>
      </c>
      <c r="BH411" t="str">
        <f t="shared" si="47"/>
        <v>CADILAHC44321</v>
      </c>
      <c r="BI411">
        <v>1</v>
      </c>
      <c r="BK411" t="str">
        <f t="shared" si="43"/>
        <v>CADILAHC44321</v>
      </c>
      <c r="BL411">
        <v>1</v>
      </c>
      <c r="BM411" t="str">
        <f t="shared" si="44"/>
        <v>ERROR</v>
      </c>
      <c r="BQ411" t="str">
        <f t="shared" si="48"/>
        <v>MINDTREE44322</v>
      </c>
      <c r="BR411">
        <v>1</v>
      </c>
      <c r="BS411">
        <f t="shared" si="45"/>
        <v>1</v>
      </c>
    </row>
    <row r="412" spans="1:71" x14ac:dyDescent="0.45">
      <c r="A412">
        <v>3</v>
      </c>
      <c r="B412" s="2">
        <v>44321</v>
      </c>
      <c r="C412" s="2">
        <v>44322</v>
      </c>
      <c r="D412" s="3" t="s">
        <v>27</v>
      </c>
      <c r="E412" t="s">
        <v>133</v>
      </c>
      <c r="F412" t="s">
        <v>304</v>
      </c>
      <c r="G412">
        <v>850</v>
      </c>
      <c r="H412">
        <v>1700</v>
      </c>
      <c r="I412">
        <v>2</v>
      </c>
      <c r="J412" s="7">
        <v>1161.05</v>
      </c>
      <c r="K412" s="5">
        <v>1973785</v>
      </c>
      <c r="L412" s="4">
        <v>1210.0999999999999</v>
      </c>
      <c r="M412" s="4">
        <v>83384.999999999927</v>
      </c>
      <c r="N412" s="6">
        <v>544.17892500000005</v>
      </c>
      <c r="O412" s="6">
        <v>82840.821074999927</v>
      </c>
      <c r="P412" s="5">
        <v>2057169.9999999998</v>
      </c>
      <c r="Q412" s="5" t="s">
        <v>93</v>
      </c>
      <c r="R412">
        <v>1</v>
      </c>
      <c r="S412">
        <v>0</v>
      </c>
      <c r="T412">
        <v>1</v>
      </c>
      <c r="U412">
        <v>0</v>
      </c>
      <c r="V412">
        <v>900</v>
      </c>
      <c r="W412">
        <v>300</v>
      </c>
      <c r="X412">
        <v>122500</v>
      </c>
      <c r="Y412">
        <v>92500</v>
      </c>
      <c r="Z412" s="7">
        <v>3000000</v>
      </c>
      <c r="AA412">
        <v>2</v>
      </c>
      <c r="AC412" t="s">
        <v>690</v>
      </c>
      <c r="AD412" t="s">
        <v>571</v>
      </c>
      <c r="AE412" s="12">
        <v>44323.517361111109</v>
      </c>
      <c r="AF412">
        <v>601.58339999999998</v>
      </c>
      <c r="AG412" s="12">
        <v>44326.392361111109</v>
      </c>
      <c r="AH412">
        <v>605.58889999999997</v>
      </c>
      <c r="AI412" s="13">
        <v>6.7000000000000002E-3</v>
      </c>
      <c r="AJ412">
        <v>10359.69</v>
      </c>
      <c r="AK412" s="13">
        <v>6.7000000000000002E-3</v>
      </c>
      <c r="AL412">
        <v>2586.3670000000002</v>
      </c>
      <c r="AM412">
        <v>1555915.5</v>
      </c>
      <c r="AN412">
        <v>-2210062.4900000002</v>
      </c>
      <c r="AO412">
        <v>41</v>
      </c>
      <c r="AP412">
        <v>252.68</v>
      </c>
      <c r="AQ412" s="13">
        <v>-1.83E-2</v>
      </c>
      <c r="AR412" s="13">
        <v>2.24E-2</v>
      </c>
      <c r="AS412" t="s">
        <v>572</v>
      </c>
      <c r="AU412" s="2">
        <v>44321</v>
      </c>
      <c r="AV412" t="s">
        <v>133</v>
      </c>
      <c r="AW412" s="7">
        <v>1161.05</v>
      </c>
      <c r="AX412" s="4">
        <v>1210.0999999999999</v>
      </c>
      <c r="AZ412" s="2">
        <f t="shared" si="42"/>
        <v>44323</v>
      </c>
      <c r="BA412" t="s">
        <v>96</v>
      </c>
      <c r="BB412">
        <v>601.58339999999998</v>
      </c>
      <c r="BC412">
        <v>605.58889999999997</v>
      </c>
      <c r="BE412" t="str">
        <f t="shared" si="46"/>
        <v>GLENMARK44323</v>
      </c>
      <c r="BF412">
        <v>1</v>
      </c>
      <c r="BH412" t="str">
        <f t="shared" si="47"/>
        <v>LUPIN44321</v>
      </c>
      <c r="BI412">
        <v>1</v>
      </c>
      <c r="BK412" t="str">
        <f t="shared" si="43"/>
        <v>LUPIN44321</v>
      </c>
      <c r="BL412">
        <v>1</v>
      </c>
      <c r="BM412">
        <f t="shared" si="44"/>
        <v>1</v>
      </c>
      <c r="BQ412" t="str">
        <f t="shared" si="48"/>
        <v>GLENMARK44323</v>
      </c>
      <c r="BR412">
        <v>1</v>
      </c>
      <c r="BS412">
        <f t="shared" si="45"/>
        <v>1</v>
      </c>
    </row>
    <row r="413" spans="1:71" x14ac:dyDescent="0.45">
      <c r="A413">
        <v>4</v>
      </c>
      <c r="B413" s="2">
        <v>44321</v>
      </c>
      <c r="C413" s="2">
        <v>44322</v>
      </c>
      <c r="D413" s="3" t="s">
        <v>27</v>
      </c>
      <c r="E413" t="s">
        <v>116</v>
      </c>
      <c r="F413" t="s">
        <v>253</v>
      </c>
      <c r="G413">
        <v>1400</v>
      </c>
      <c r="H413">
        <v>2800</v>
      </c>
      <c r="I413">
        <v>2</v>
      </c>
      <c r="J413" s="7">
        <v>674.85</v>
      </c>
      <c r="K413" s="5">
        <v>1889580</v>
      </c>
      <c r="L413" s="4">
        <v>682.17499999999995</v>
      </c>
      <c r="M413" s="4">
        <v>20509.999999999811</v>
      </c>
      <c r="N413" s="6">
        <v>512.95545000000004</v>
      </c>
      <c r="O413" s="6">
        <v>19997.04454999981</v>
      </c>
      <c r="P413" s="5">
        <v>1910089.9999999998</v>
      </c>
      <c r="Q413" s="5" t="s">
        <v>93</v>
      </c>
      <c r="R413">
        <v>1</v>
      </c>
      <c r="S413">
        <v>0</v>
      </c>
      <c r="T413">
        <v>2</v>
      </c>
      <c r="U413">
        <v>0</v>
      </c>
      <c r="V413">
        <v>900</v>
      </c>
      <c r="W413">
        <v>300</v>
      </c>
      <c r="X413">
        <v>122500</v>
      </c>
      <c r="Y413">
        <v>92500</v>
      </c>
      <c r="Z413" s="7">
        <v>3000000</v>
      </c>
      <c r="AA413">
        <v>2</v>
      </c>
      <c r="AC413" t="s">
        <v>595</v>
      </c>
      <c r="AD413" t="s">
        <v>571</v>
      </c>
      <c r="AE413" s="12">
        <v>44323.517361111109</v>
      </c>
      <c r="AF413">
        <v>1174.7629999999999</v>
      </c>
      <c r="AG413" s="12">
        <v>44326.395833333336</v>
      </c>
      <c r="AH413">
        <v>1219.479</v>
      </c>
      <c r="AI413" s="13">
        <v>3.8100000000000002E-2</v>
      </c>
      <c r="AJ413">
        <v>59224.15</v>
      </c>
      <c r="AK413" s="13">
        <v>3.8100000000000002E-2</v>
      </c>
      <c r="AL413">
        <v>1324.451</v>
      </c>
      <c r="AM413">
        <v>1555915.5</v>
      </c>
      <c r="AN413">
        <v>-2150838.34</v>
      </c>
      <c r="AO413">
        <v>42</v>
      </c>
      <c r="AP413">
        <v>1410.1</v>
      </c>
      <c r="AQ413" s="13">
        <v>-3.7000000000000002E-3</v>
      </c>
      <c r="AR413" s="13">
        <v>4.87E-2</v>
      </c>
      <c r="AS413" t="s">
        <v>572</v>
      </c>
      <c r="AU413" s="2">
        <v>44321</v>
      </c>
      <c r="AV413" t="s">
        <v>116</v>
      </c>
      <c r="AW413" s="7">
        <v>674.85</v>
      </c>
      <c r="AX413" s="4">
        <v>682.17499999999995</v>
      </c>
      <c r="AZ413" s="2">
        <f t="shared" si="42"/>
        <v>44323</v>
      </c>
      <c r="BA413" t="s">
        <v>80</v>
      </c>
      <c r="BB413">
        <v>1174.7629999999999</v>
      </c>
      <c r="BC413">
        <v>1219.479</v>
      </c>
      <c r="BE413" t="str">
        <f t="shared" si="46"/>
        <v>TATASTEEL44323</v>
      </c>
      <c r="BF413">
        <v>1</v>
      </c>
      <c r="BH413" t="str">
        <f t="shared" si="47"/>
        <v>SUNPHARMA44321</v>
      </c>
      <c r="BI413">
        <v>1</v>
      </c>
      <c r="BK413" t="str">
        <f t="shared" si="43"/>
        <v>SUNPHARMA44321</v>
      </c>
      <c r="BL413">
        <v>1</v>
      </c>
      <c r="BM413">
        <f t="shared" si="44"/>
        <v>1</v>
      </c>
      <c r="BQ413" t="str">
        <f t="shared" si="48"/>
        <v>TATASTEEL44323</v>
      </c>
      <c r="BR413">
        <v>1</v>
      </c>
      <c r="BS413">
        <f t="shared" si="45"/>
        <v>1</v>
      </c>
    </row>
    <row r="414" spans="1:71" x14ac:dyDescent="0.45">
      <c r="A414">
        <v>1</v>
      </c>
      <c r="B414" s="2">
        <v>44322</v>
      </c>
      <c r="C414" s="2">
        <v>44323</v>
      </c>
      <c r="D414" s="3" t="s">
        <v>27</v>
      </c>
      <c r="E414" t="s">
        <v>153</v>
      </c>
      <c r="F414" t="s">
        <v>331</v>
      </c>
      <c r="G414">
        <v>375</v>
      </c>
      <c r="H414">
        <v>375</v>
      </c>
      <c r="I414">
        <v>1</v>
      </c>
      <c r="J414" s="7">
        <v>3302</v>
      </c>
      <c r="K414" s="5">
        <v>1238250</v>
      </c>
      <c r="L414" s="4">
        <v>3393.7</v>
      </c>
      <c r="M414" s="4">
        <v>34387.499999999935</v>
      </c>
      <c r="N414" s="6">
        <v>338.96981249999999</v>
      </c>
      <c r="O414" s="6">
        <v>34048.530187499935</v>
      </c>
      <c r="P414" s="5">
        <v>1272637.5</v>
      </c>
      <c r="Q414" s="5" t="s">
        <v>93</v>
      </c>
      <c r="R414">
        <v>1</v>
      </c>
      <c r="S414">
        <v>0</v>
      </c>
      <c r="T414">
        <v>1</v>
      </c>
      <c r="U414">
        <v>0</v>
      </c>
      <c r="V414">
        <v>900</v>
      </c>
      <c r="W414">
        <v>300</v>
      </c>
      <c r="X414">
        <v>122500</v>
      </c>
      <c r="Y414">
        <v>92500</v>
      </c>
      <c r="Z414" s="7">
        <v>3000000</v>
      </c>
      <c r="AA414">
        <v>2</v>
      </c>
      <c r="AC414" t="s">
        <v>690</v>
      </c>
      <c r="AD414" t="s">
        <v>571</v>
      </c>
      <c r="AE414" s="12">
        <v>44326.434027777781</v>
      </c>
      <c r="AF414">
        <v>631.35379999999998</v>
      </c>
      <c r="AG414" s="12">
        <v>44327.392361111109</v>
      </c>
      <c r="AH414">
        <v>637.73099999999999</v>
      </c>
      <c r="AI414" s="13">
        <v>1.01E-2</v>
      </c>
      <c r="AJ414">
        <v>15856.62</v>
      </c>
      <c r="AK414" s="13">
        <v>1.01E-2</v>
      </c>
      <c r="AL414">
        <v>2486.4540000000002</v>
      </c>
      <c r="AM414">
        <v>1569832.25</v>
      </c>
      <c r="AN414">
        <v>-2134981.73</v>
      </c>
      <c r="AO414">
        <v>65</v>
      </c>
      <c r="AP414">
        <v>243.95</v>
      </c>
      <c r="AQ414" s="13">
        <v>-1.4E-2</v>
      </c>
      <c r="AR414" s="13">
        <v>1.6299999999999999E-2</v>
      </c>
      <c r="AS414" t="s">
        <v>572</v>
      </c>
      <c r="AU414" s="2">
        <v>44322</v>
      </c>
      <c r="AV414" t="s">
        <v>153</v>
      </c>
      <c r="AW414" s="7">
        <v>3302</v>
      </c>
      <c r="AX414" s="4">
        <v>3393.7</v>
      </c>
      <c r="AZ414" s="2">
        <f t="shared" si="42"/>
        <v>44326</v>
      </c>
      <c r="BA414" t="s">
        <v>96</v>
      </c>
      <c r="BB414">
        <v>631.35379999999998</v>
      </c>
      <c r="BC414">
        <v>637.73099999999999</v>
      </c>
      <c r="BE414" t="str">
        <f t="shared" si="46"/>
        <v>GLENMARK44326</v>
      </c>
      <c r="BF414">
        <v>1</v>
      </c>
      <c r="BH414" t="str">
        <f t="shared" si="47"/>
        <v>COFORGE44322</v>
      </c>
      <c r="BI414">
        <v>1</v>
      </c>
      <c r="BK414" t="str">
        <f t="shared" si="43"/>
        <v>COFORGE44322</v>
      </c>
      <c r="BL414">
        <v>1</v>
      </c>
      <c r="BM414">
        <f t="shared" si="44"/>
        <v>1</v>
      </c>
      <c r="BQ414" t="str">
        <f t="shared" si="48"/>
        <v>GLENMARK44326</v>
      </c>
      <c r="BR414">
        <v>1</v>
      </c>
      <c r="BS414">
        <f t="shared" si="45"/>
        <v>1</v>
      </c>
    </row>
    <row r="415" spans="1:71" x14ac:dyDescent="0.45">
      <c r="A415">
        <v>2</v>
      </c>
      <c r="B415" s="2">
        <v>44322</v>
      </c>
      <c r="C415" s="2">
        <v>44323</v>
      </c>
      <c r="D415" s="3" t="s">
        <v>27</v>
      </c>
      <c r="E415" t="s">
        <v>143</v>
      </c>
      <c r="F415" t="s">
        <v>309</v>
      </c>
      <c r="G415">
        <v>300</v>
      </c>
      <c r="H415">
        <v>600</v>
      </c>
      <c r="I415">
        <v>2</v>
      </c>
      <c r="J415" s="7">
        <v>2928.15</v>
      </c>
      <c r="K415" s="5">
        <v>1756890</v>
      </c>
      <c r="L415" s="4">
        <v>2903.5</v>
      </c>
      <c r="M415" s="4">
        <v>-14790.000000000055</v>
      </c>
      <c r="N415" s="6">
        <v>472.36365000000001</v>
      </c>
      <c r="O415" s="6">
        <v>-15262.363650000054</v>
      </c>
      <c r="P415" s="5">
        <v>1742100</v>
      </c>
      <c r="Q415" s="5" t="s">
        <v>93</v>
      </c>
      <c r="R415">
        <v>1</v>
      </c>
      <c r="S415">
        <v>0</v>
      </c>
      <c r="T415">
        <v>1</v>
      </c>
      <c r="U415">
        <v>0</v>
      </c>
      <c r="V415">
        <v>900</v>
      </c>
      <c r="W415">
        <v>300</v>
      </c>
      <c r="X415">
        <v>122500</v>
      </c>
      <c r="Y415">
        <v>92500</v>
      </c>
      <c r="Z415" s="7">
        <v>3000000</v>
      </c>
      <c r="AA415">
        <v>2</v>
      </c>
      <c r="AC415" t="s">
        <v>599</v>
      </c>
      <c r="AD415" t="s">
        <v>571</v>
      </c>
      <c r="AE415" s="12">
        <v>44326.434027777781</v>
      </c>
      <c r="AF415">
        <v>657.68510000000003</v>
      </c>
      <c r="AG415" s="12">
        <v>44327.392361111109</v>
      </c>
      <c r="AH415">
        <v>684.48879999999997</v>
      </c>
      <c r="AI415" s="13">
        <v>4.0800000000000003E-2</v>
      </c>
      <c r="AJ415">
        <v>63977.91</v>
      </c>
      <c r="AK415" s="13">
        <v>4.0800000000000003E-2</v>
      </c>
      <c r="AL415">
        <v>2386.9059999999999</v>
      </c>
      <c r="AM415">
        <v>1569832.38</v>
      </c>
      <c r="AN415">
        <v>-2071003.82</v>
      </c>
      <c r="AO415">
        <v>65</v>
      </c>
      <c r="AP415">
        <v>984.28</v>
      </c>
      <c r="AQ415" s="13">
        <v>-8.6E-3</v>
      </c>
      <c r="AR415" s="13">
        <v>4.7600000000000003E-2</v>
      </c>
      <c r="AS415" t="s">
        <v>572</v>
      </c>
      <c r="AU415" s="2">
        <v>44322</v>
      </c>
      <c r="AV415" t="s">
        <v>143</v>
      </c>
      <c r="AW415" s="7">
        <v>2928.15</v>
      </c>
      <c r="AX415" s="4">
        <v>2903.5</v>
      </c>
      <c r="AZ415" s="2">
        <f t="shared" si="42"/>
        <v>44326</v>
      </c>
      <c r="BA415" t="s">
        <v>101</v>
      </c>
      <c r="BB415">
        <v>657.68510000000003</v>
      </c>
      <c r="BC415">
        <v>684.48879999999997</v>
      </c>
      <c r="BE415" t="str">
        <f t="shared" si="46"/>
        <v>UPL44326</v>
      </c>
      <c r="BF415">
        <v>1</v>
      </c>
      <c r="BH415" t="str">
        <f t="shared" si="47"/>
        <v>HEROMOTOCO44322</v>
      </c>
      <c r="BI415">
        <v>1</v>
      </c>
      <c r="BK415" t="str">
        <f t="shared" si="43"/>
        <v>HEROMOTOCO44322</v>
      </c>
      <c r="BL415">
        <v>1</v>
      </c>
      <c r="BM415">
        <f t="shared" si="44"/>
        <v>1</v>
      </c>
      <c r="BQ415" t="str">
        <f t="shared" si="48"/>
        <v>UPL44326</v>
      </c>
      <c r="BR415">
        <v>1</v>
      </c>
      <c r="BS415">
        <f t="shared" si="45"/>
        <v>1</v>
      </c>
    </row>
    <row r="416" spans="1:71" x14ac:dyDescent="0.45">
      <c r="A416">
        <v>3</v>
      </c>
      <c r="B416" s="2">
        <v>44322</v>
      </c>
      <c r="C416" s="2">
        <v>44323</v>
      </c>
      <c r="D416" s="3" t="s">
        <v>27</v>
      </c>
      <c r="E416" t="s">
        <v>109</v>
      </c>
      <c r="F416" t="s">
        <v>210</v>
      </c>
      <c r="G416">
        <v>400</v>
      </c>
      <c r="H416">
        <v>800</v>
      </c>
      <c r="I416">
        <v>2</v>
      </c>
      <c r="J416" s="7">
        <v>2281.1999999999998</v>
      </c>
      <c r="K416" s="5">
        <v>1824959.9999999998</v>
      </c>
      <c r="L416" s="4">
        <v>2239.625</v>
      </c>
      <c r="M416" s="4">
        <v>-33259.999999999854</v>
      </c>
      <c r="N416" s="6">
        <v>488.2491</v>
      </c>
      <c r="O416" s="6">
        <v>-33748.249099999855</v>
      </c>
      <c r="P416" s="5">
        <v>1791700</v>
      </c>
      <c r="Q416" s="5" t="s">
        <v>93</v>
      </c>
      <c r="R416">
        <v>2</v>
      </c>
      <c r="S416">
        <v>2</v>
      </c>
      <c r="T416">
        <v>1</v>
      </c>
      <c r="U416">
        <v>0</v>
      </c>
      <c r="V416">
        <v>900</v>
      </c>
      <c r="W416">
        <v>300</v>
      </c>
      <c r="X416">
        <v>123500</v>
      </c>
      <c r="Y416">
        <v>92500</v>
      </c>
      <c r="Z416" s="7">
        <v>3000000</v>
      </c>
      <c r="AA416">
        <v>2</v>
      </c>
      <c r="AC416" t="s">
        <v>684</v>
      </c>
      <c r="AD416" t="s">
        <v>571</v>
      </c>
      <c r="AE416" s="12">
        <v>44326.4375</v>
      </c>
      <c r="AF416">
        <v>297.72050000000002</v>
      </c>
      <c r="AG416" s="12">
        <v>44327.392361111109</v>
      </c>
      <c r="AH416">
        <v>294.85469999999998</v>
      </c>
      <c r="AI416" s="13">
        <v>-9.5999999999999992E-3</v>
      </c>
      <c r="AJ416">
        <v>-15099.91</v>
      </c>
      <c r="AK416" s="13">
        <v>-9.5999999999999992E-3</v>
      </c>
      <c r="AL416">
        <v>5269.0039999999999</v>
      </c>
      <c r="AM416">
        <v>1568690.25</v>
      </c>
      <c r="AN416">
        <v>-2086103.73</v>
      </c>
      <c r="AO416">
        <v>64</v>
      </c>
      <c r="AP416">
        <v>-235.94</v>
      </c>
      <c r="AQ416" s="13">
        <v>-3.5200000000000002E-2</v>
      </c>
      <c r="AR416" s="13">
        <v>3.0800000000000001E-2</v>
      </c>
      <c r="AS416" t="s">
        <v>572</v>
      </c>
      <c r="AU416" s="2">
        <v>44322</v>
      </c>
      <c r="AV416" t="s">
        <v>109</v>
      </c>
      <c r="AW416" s="7">
        <v>2281.1999999999998</v>
      </c>
      <c r="AX416" s="4">
        <v>2239.625</v>
      </c>
      <c r="AZ416" s="2">
        <f t="shared" si="42"/>
        <v>44326</v>
      </c>
      <c r="BA416" t="s">
        <v>126</v>
      </c>
      <c r="BB416">
        <v>297.72050000000002</v>
      </c>
      <c r="BC416">
        <v>294.85469999999998</v>
      </c>
      <c r="BE416" t="str">
        <f t="shared" si="46"/>
        <v>BANDHANBNK44326</v>
      </c>
      <c r="BF416">
        <v>1</v>
      </c>
      <c r="BH416" t="str">
        <f t="shared" si="47"/>
        <v>MINDTREE44322</v>
      </c>
      <c r="BI416">
        <v>1</v>
      </c>
      <c r="BK416" t="str">
        <f t="shared" si="43"/>
        <v>MINDTREE44322</v>
      </c>
      <c r="BL416">
        <v>1</v>
      </c>
      <c r="BM416">
        <f t="shared" si="44"/>
        <v>1</v>
      </c>
      <c r="BQ416" t="str">
        <f t="shared" si="48"/>
        <v>BANDHANBNK44326</v>
      </c>
      <c r="BR416">
        <v>1</v>
      </c>
      <c r="BS416">
        <f t="shared" si="45"/>
        <v>1</v>
      </c>
    </row>
    <row r="417" spans="1:71" x14ac:dyDescent="0.45">
      <c r="A417">
        <v>4</v>
      </c>
      <c r="B417" s="2">
        <v>44322</v>
      </c>
      <c r="C417" s="2">
        <v>44323</v>
      </c>
      <c r="D417" s="3" t="s">
        <v>27</v>
      </c>
      <c r="E417" t="s">
        <v>80</v>
      </c>
      <c r="F417" t="s">
        <v>221</v>
      </c>
      <c r="G417">
        <v>850</v>
      </c>
      <c r="H417">
        <v>1700</v>
      </c>
      <c r="I417">
        <v>2</v>
      </c>
      <c r="J417" s="7">
        <v>1106.9000000000001</v>
      </c>
      <c r="K417" s="5">
        <v>1881730.0000000002</v>
      </c>
      <c r="L417" s="4">
        <v>1135.2</v>
      </c>
      <c r="M417" s="4">
        <v>48109.99999999992</v>
      </c>
      <c r="N417" s="6">
        <v>514.56195000000002</v>
      </c>
      <c r="O417" s="6">
        <v>47595.438049999917</v>
      </c>
      <c r="P417" s="5">
        <v>1929840</v>
      </c>
      <c r="Q417" s="5" t="s">
        <v>93</v>
      </c>
      <c r="R417">
        <v>1</v>
      </c>
      <c r="S417">
        <v>0</v>
      </c>
      <c r="T417">
        <v>1</v>
      </c>
      <c r="U417">
        <v>0</v>
      </c>
      <c r="V417">
        <v>900</v>
      </c>
      <c r="W417">
        <v>300</v>
      </c>
      <c r="X417">
        <v>122500</v>
      </c>
      <c r="Y417">
        <v>92500</v>
      </c>
      <c r="Z417" s="7">
        <v>3000000</v>
      </c>
      <c r="AA417">
        <v>2</v>
      </c>
      <c r="AC417" t="s">
        <v>700</v>
      </c>
      <c r="AD417" t="s">
        <v>571</v>
      </c>
      <c r="AE417" s="12">
        <v>44326.4375</v>
      </c>
      <c r="AF417">
        <v>144.22210000000001</v>
      </c>
      <c r="AG417" s="12">
        <v>44327.392361111109</v>
      </c>
      <c r="AH417">
        <v>151.43989999999999</v>
      </c>
      <c r="AI417" s="13">
        <v>0.05</v>
      </c>
      <c r="AJ417">
        <v>78507.360000000001</v>
      </c>
      <c r="AK417" s="13">
        <v>0.05</v>
      </c>
      <c r="AL417">
        <v>10876.91</v>
      </c>
      <c r="AM417">
        <v>1568690.25</v>
      </c>
      <c r="AN417">
        <v>-2007596.38</v>
      </c>
      <c r="AO417">
        <v>64</v>
      </c>
      <c r="AP417">
        <v>1226.68</v>
      </c>
      <c r="AQ417" s="13">
        <v>-7.4000000000000003E-3</v>
      </c>
      <c r="AR417" s="13">
        <v>5.0500000000000003E-2</v>
      </c>
      <c r="AS417" t="s">
        <v>572</v>
      </c>
      <c r="AU417" s="2">
        <v>44322</v>
      </c>
      <c r="AV417" t="s">
        <v>80</v>
      </c>
      <c r="AW417" s="7">
        <v>1106.9000000000001</v>
      </c>
      <c r="AX417" s="4">
        <v>1135.2</v>
      </c>
      <c r="AZ417" s="2">
        <f t="shared" si="42"/>
        <v>44326</v>
      </c>
      <c r="BA417" t="s">
        <v>70</v>
      </c>
      <c r="BB417">
        <v>144.22210000000001</v>
      </c>
      <c r="BC417">
        <v>151.43989999999999</v>
      </c>
      <c r="BE417" t="str">
        <f t="shared" si="46"/>
        <v>COALINDIA44326</v>
      </c>
      <c r="BF417">
        <v>1</v>
      </c>
      <c r="BH417" t="str">
        <f t="shared" si="47"/>
        <v>TATASTEEL44322</v>
      </c>
      <c r="BI417">
        <v>1</v>
      </c>
      <c r="BK417" t="str">
        <f t="shared" si="43"/>
        <v>TATASTEEL44322</v>
      </c>
      <c r="BL417">
        <v>1</v>
      </c>
      <c r="BM417">
        <f t="shared" si="44"/>
        <v>1</v>
      </c>
      <c r="BQ417" t="str">
        <f t="shared" si="48"/>
        <v>COALINDIA44326</v>
      </c>
      <c r="BR417">
        <v>1</v>
      </c>
      <c r="BS417">
        <f t="shared" si="45"/>
        <v>1</v>
      </c>
    </row>
    <row r="418" spans="1:71" x14ac:dyDescent="0.45">
      <c r="A418">
        <v>1</v>
      </c>
      <c r="B418" s="2">
        <v>44323</v>
      </c>
      <c r="C418" s="2">
        <v>44326</v>
      </c>
      <c r="D418" s="3" t="s">
        <v>27</v>
      </c>
      <c r="E418" t="s">
        <v>96</v>
      </c>
      <c r="F418" t="s">
        <v>258</v>
      </c>
      <c r="G418">
        <v>1150</v>
      </c>
      <c r="H418">
        <v>3450</v>
      </c>
      <c r="I418">
        <v>3</v>
      </c>
      <c r="J418" s="7">
        <v>601.29999999999995</v>
      </c>
      <c r="K418" s="5">
        <v>2074484.9999999998</v>
      </c>
      <c r="L418" s="4">
        <v>605.9</v>
      </c>
      <c r="M418" s="4">
        <v>15870.000000000078</v>
      </c>
      <c r="N418" s="6">
        <v>562.25340000000006</v>
      </c>
      <c r="O418" s="6">
        <v>15307.746600000079</v>
      </c>
      <c r="P418" s="5">
        <v>2090355</v>
      </c>
      <c r="Q418" s="5" t="s">
        <v>93</v>
      </c>
      <c r="R418">
        <v>1</v>
      </c>
      <c r="S418">
        <v>0</v>
      </c>
      <c r="T418">
        <v>1</v>
      </c>
      <c r="U418">
        <v>0</v>
      </c>
      <c r="V418">
        <v>900</v>
      </c>
      <c r="W418">
        <v>300</v>
      </c>
      <c r="X418">
        <v>122500</v>
      </c>
      <c r="Y418">
        <v>92500</v>
      </c>
      <c r="Z418" s="7">
        <v>3000000</v>
      </c>
      <c r="AA418">
        <v>2</v>
      </c>
      <c r="AC418" t="s">
        <v>621</v>
      </c>
      <c r="AD418" t="s">
        <v>571</v>
      </c>
      <c r="AE418" s="12">
        <v>44326.440972222219</v>
      </c>
      <c r="AF418">
        <v>2757.125</v>
      </c>
      <c r="AG418" s="12">
        <v>44327.392361111109</v>
      </c>
      <c r="AH418">
        <v>2751.7979999999998</v>
      </c>
      <c r="AI418" s="13">
        <v>-1.9E-3</v>
      </c>
      <c r="AJ418">
        <v>-3041.95</v>
      </c>
      <c r="AK418" s="13">
        <v>-1.9E-3</v>
      </c>
      <c r="AL418">
        <v>571.04369999999994</v>
      </c>
      <c r="AM418">
        <v>1574439</v>
      </c>
      <c r="AN418">
        <v>-2010638.33</v>
      </c>
      <c r="AO418">
        <v>63</v>
      </c>
      <c r="AP418">
        <v>-48.28</v>
      </c>
      <c r="AQ418" s="13">
        <v>-5.7999999999999996E-3</v>
      </c>
      <c r="AR418" s="13">
        <v>2.5000000000000001E-2</v>
      </c>
      <c r="AS418" t="s">
        <v>572</v>
      </c>
      <c r="AU418" s="2">
        <v>44323</v>
      </c>
      <c r="AV418" t="s">
        <v>96</v>
      </c>
      <c r="AW418" s="7">
        <v>601.29999999999995</v>
      </c>
      <c r="AX418" s="4">
        <v>605.9</v>
      </c>
      <c r="AZ418" s="2">
        <f t="shared" si="42"/>
        <v>44326</v>
      </c>
      <c r="BA418" t="s">
        <v>54</v>
      </c>
      <c r="BB418">
        <v>2757.125</v>
      </c>
      <c r="BC418">
        <v>2751.7979999999998</v>
      </c>
      <c r="BE418" t="str">
        <f t="shared" si="46"/>
        <v>TORNTPHARM44326</v>
      </c>
      <c r="BF418">
        <v>1</v>
      </c>
      <c r="BH418" t="str">
        <f t="shared" si="47"/>
        <v>GLENMARK44323</v>
      </c>
      <c r="BI418">
        <v>1</v>
      </c>
      <c r="BK418" t="str">
        <f t="shared" si="43"/>
        <v>GLENMARK44323</v>
      </c>
      <c r="BL418">
        <v>1</v>
      </c>
      <c r="BM418">
        <f t="shared" si="44"/>
        <v>1</v>
      </c>
      <c r="BQ418" t="str">
        <f t="shared" si="48"/>
        <v>TORNTPHARM44326</v>
      </c>
      <c r="BR418">
        <v>1</v>
      </c>
      <c r="BS418">
        <f t="shared" si="45"/>
        <v>1</v>
      </c>
    </row>
    <row r="419" spans="1:71" x14ac:dyDescent="0.45">
      <c r="A419">
        <v>2</v>
      </c>
      <c r="B419" s="2">
        <v>44323</v>
      </c>
      <c r="C419" s="2">
        <v>44326</v>
      </c>
      <c r="D419" s="3" t="s">
        <v>27</v>
      </c>
      <c r="E419" t="s">
        <v>80</v>
      </c>
      <c r="F419" t="s">
        <v>221</v>
      </c>
      <c r="G419">
        <v>850</v>
      </c>
      <c r="H419">
        <v>1700</v>
      </c>
      <c r="I419">
        <v>2</v>
      </c>
      <c r="J419" s="7">
        <v>1174.45</v>
      </c>
      <c r="K419" s="5">
        <v>1996565</v>
      </c>
      <c r="L419" s="4">
        <v>1223.3499999999999</v>
      </c>
      <c r="M419" s="4">
        <v>83129.999999999767</v>
      </c>
      <c r="N419" s="6">
        <v>550.29510000000005</v>
      </c>
      <c r="O419" s="6">
        <v>82579.704899999764</v>
      </c>
      <c r="P419" s="5">
        <v>2079694.9999999998</v>
      </c>
      <c r="Q419" s="5" t="s">
        <v>93</v>
      </c>
      <c r="R419">
        <v>1</v>
      </c>
      <c r="S419">
        <v>0</v>
      </c>
      <c r="T419">
        <v>1</v>
      </c>
      <c r="U419">
        <v>0</v>
      </c>
      <c r="V419">
        <v>900</v>
      </c>
      <c r="W419">
        <v>300</v>
      </c>
      <c r="X419">
        <v>122500</v>
      </c>
      <c r="Y419">
        <v>92500</v>
      </c>
      <c r="Z419" s="7">
        <v>3000000</v>
      </c>
      <c r="AA419">
        <v>2</v>
      </c>
      <c r="AC419" t="s">
        <v>695</v>
      </c>
      <c r="AD419" t="s">
        <v>571</v>
      </c>
      <c r="AE419" s="12">
        <v>44326.434027777781</v>
      </c>
      <c r="AF419">
        <v>3079.6390000000001</v>
      </c>
      <c r="AG419" s="12">
        <v>44327.395833333336</v>
      </c>
      <c r="AH419">
        <v>3063.933</v>
      </c>
      <c r="AI419" s="13">
        <v>-5.1000000000000004E-3</v>
      </c>
      <c r="AJ419">
        <v>-8006.06</v>
      </c>
      <c r="AK419" s="13">
        <v>-5.1000000000000004E-3</v>
      </c>
      <c r="AL419">
        <v>509.74560000000002</v>
      </c>
      <c r="AM419">
        <v>1569832.25</v>
      </c>
      <c r="AN419">
        <v>-2018644.39</v>
      </c>
      <c r="AO419">
        <v>66</v>
      </c>
      <c r="AP419">
        <v>-121.3</v>
      </c>
      <c r="AQ419" s="13">
        <v>-1.66E-2</v>
      </c>
      <c r="AR419" s="13">
        <v>5.8999999999999999E-3</v>
      </c>
      <c r="AS419" t="s">
        <v>572</v>
      </c>
      <c r="AU419" s="2">
        <v>44323</v>
      </c>
      <c r="AV419" t="s">
        <v>80</v>
      </c>
      <c r="AW419" s="7">
        <v>1174.45</v>
      </c>
      <c r="AX419" s="4">
        <v>1223.3499999999999</v>
      </c>
      <c r="AZ419" s="2">
        <f t="shared" si="42"/>
        <v>44326</v>
      </c>
      <c r="BA419" t="s">
        <v>173</v>
      </c>
      <c r="BB419">
        <v>3079.6390000000001</v>
      </c>
      <c r="BC419">
        <v>3063.933</v>
      </c>
      <c r="BE419" t="str">
        <f t="shared" si="46"/>
        <v>ALKEM44326</v>
      </c>
      <c r="BF419">
        <v>1</v>
      </c>
      <c r="BH419" t="str">
        <f t="shared" si="47"/>
        <v>TATASTEEL44323</v>
      </c>
      <c r="BI419">
        <v>1</v>
      </c>
      <c r="BK419" t="str">
        <f t="shared" si="43"/>
        <v>TATASTEEL44323</v>
      </c>
      <c r="BL419">
        <v>1</v>
      </c>
      <c r="BM419">
        <f t="shared" si="44"/>
        <v>1</v>
      </c>
      <c r="BQ419" t="str">
        <f t="shared" si="48"/>
        <v>ALKEM44326</v>
      </c>
      <c r="BR419">
        <v>1</v>
      </c>
      <c r="BS419">
        <f t="shared" si="45"/>
        <v>1</v>
      </c>
    </row>
    <row r="420" spans="1:71" x14ac:dyDescent="0.45">
      <c r="A420">
        <v>1</v>
      </c>
      <c r="B420" s="2">
        <v>44326</v>
      </c>
      <c r="C420" s="2">
        <v>44327</v>
      </c>
      <c r="D420" s="3" t="s">
        <v>27</v>
      </c>
      <c r="E420" t="s">
        <v>173</v>
      </c>
      <c r="F420" t="s">
        <v>352</v>
      </c>
      <c r="G420">
        <v>200</v>
      </c>
      <c r="H420">
        <v>600</v>
      </c>
      <c r="I420">
        <v>3</v>
      </c>
      <c r="J420" s="7">
        <v>3078.1</v>
      </c>
      <c r="K420" s="5">
        <v>1846860</v>
      </c>
      <c r="L420" s="4">
        <v>3067.6166666699901</v>
      </c>
      <c r="M420" s="4">
        <v>-6289.9999980058965</v>
      </c>
      <c r="N420" s="6">
        <v>497.8030500002692</v>
      </c>
      <c r="O420" s="6">
        <v>-6787.8030480061661</v>
      </c>
      <c r="P420" s="5">
        <v>1840570.000001994</v>
      </c>
      <c r="Q420" s="5" t="s">
        <v>93</v>
      </c>
      <c r="R420">
        <v>1</v>
      </c>
      <c r="S420">
        <v>0</v>
      </c>
      <c r="T420">
        <v>2</v>
      </c>
      <c r="U420">
        <v>0</v>
      </c>
      <c r="V420">
        <v>900</v>
      </c>
      <c r="W420">
        <v>300</v>
      </c>
      <c r="X420">
        <v>102500</v>
      </c>
      <c r="Y420">
        <v>92500</v>
      </c>
      <c r="Z420" s="7">
        <v>3000000</v>
      </c>
      <c r="AA420">
        <v>2</v>
      </c>
      <c r="AC420" t="s">
        <v>623</v>
      </c>
      <c r="AD420" t="s">
        <v>571</v>
      </c>
      <c r="AE420" s="12">
        <v>44327.517361111109</v>
      </c>
      <c r="AF420">
        <v>1920.566</v>
      </c>
      <c r="AG420" s="12">
        <v>44328.392361111109</v>
      </c>
      <c r="AH420">
        <v>1933.114</v>
      </c>
      <c r="AI420" s="13">
        <v>6.4999999999999997E-3</v>
      </c>
      <c r="AJ420">
        <v>10429.219999999999</v>
      </c>
      <c r="AK420" s="13">
        <v>6.4999999999999997E-3</v>
      </c>
      <c r="AL420">
        <v>831.1463</v>
      </c>
      <c r="AM420">
        <v>1596271.13</v>
      </c>
      <c r="AN420">
        <v>-2008215.17</v>
      </c>
      <c r="AO420">
        <v>41</v>
      </c>
      <c r="AP420">
        <v>254.37</v>
      </c>
      <c r="AQ420" s="13">
        <v>-8.0999999999999996E-3</v>
      </c>
      <c r="AR420" s="13">
        <v>1.2200000000000001E-2</v>
      </c>
      <c r="AS420" t="s">
        <v>572</v>
      </c>
      <c r="AU420" s="2">
        <v>44326</v>
      </c>
      <c r="AV420" t="s">
        <v>173</v>
      </c>
      <c r="AW420" s="7">
        <v>3078.1</v>
      </c>
      <c r="AX420" s="4">
        <v>3067.6166666699901</v>
      </c>
      <c r="AZ420" s="2">
        <f t="shared" si="42"/>
        <v>44327</v>
      </c>
      <c r="BA420" t="s">
        <v>95</v>
      </c>
      <c r="BB420">
        <v>1920.566</v>
      </c>
      <c r="BC420">
        <v>1933.114</v>
      </c>
      <c r="BE420" t="str">
        <f t="shared" si="46"/>
        <v>BALKRISIND44327</v>
      </c>
      <c r="BF420">
        <v>1</v>
      </c>
      <c r="BH420" t="str">
        <f t="shared" si="47"/>
        <v>ALKEM44326</v>
      </c>
      <c r="BI420">
        <v>1</v>
      </c>
      <c r="BK420" t="str">
        <f t="shared" si="43"/>
        <v>ALKEM44326</v>
      </c>
      <c r="BL420">
        <v>1</v>
      </c>
      <c r="BM420">
        <f t="shared" si="44"/>
        <v>1</v>
      </c>
      <c r="BQ420" t="str">
        <f t="shared" si="48"/>
        <v>BALKRISIND44327</v>
      </c>
      <c r="BR420">
        <v>1</v>
      </c>
      <c r="BS420">
        <f t="shared" si="45"/>
        <v>1</v>
      </c>
    </row>
    <row r="421" spans="1:71" x14ac:dyDescent="0.45">
      <c r="A421">
        <v>2</v>
      </c>
      <c r="B421" s="2">
        <v>44326</v>
      </c>
      <c r="C421" s="2">
        <v>44327</v>
      </c>
      <c r="D421" s="3" t="s">
        <v>27</v>
      </c>
      <c r="E421" t="s">
        <v>126</v>
      </c>
      <c r="F421" t="s">
        <v>290</v>
      </c>
      <c r="G421">
        <v>1800</v>
      </c>
      <c r="H421">
        <v>5400</v>
      </c>
      <c r="I421">
        <v>3</v>
      </c>
      <c r="J421" s="7">
        <v>297.55</v>
      </c>
      <c r="K421" s="5">
        <v>1606770</v>
      </c>
      <c r="L421" s="4">
        <v>295</v>
      </c>
      <c r="M421" s="4">
        <v>-13770.000000000062</v>
      </c>
      <c r="N421" s="6">
        <v>431.96895000000001</v>
      </c>
      <c r="O421" s="6">
        <v>-14201.968950000062</v>
      </c>
      <c r="P421" s="5">
        <v>1593000</v>
      </c>
      <c r="Q421" s="5" t="s">
        <v>93</v>
      </c>
      <c r="R421">
        <v>2</v>
      </c>
      <c r="S421">
        <v>1</v>
      </c>
      <c r="T421">
        <v>1</v>
      </c>
      <c r="U421">
        <v>0</v>
      </c>
      <c r="V421">
        <v>900</v>
      </c>
      <c r="W421">
        <v>300</v>
      </c>
      <c r="X421">
        <v>103000</v>
      </c>
      <c r="Y421">
        <v>92500</v>
      </c>
      <c r="Z421" s="7">
        <v>3000000</v>
      </c>
      <c r="AA421">
        <v>2</v>
      </c>
      <c r="AC421" t="s">
        <v>692</v>
      </c>
      <c r="AD421" t="s">
        <v>571</v>
      </c>
      <c r="AE421" s="12">
        <v>44327.517361111109</v>
      </c>
      <c r="AF421">
        <v>82.641300000000001</v>
      </c>
      <c r="AG421" s="12">
        <v>44328.392361111109</v>
      </c>
      <c r="AH421">
        <v>81.441990000000004</v>
      </c>
      <c r="AI421" s="13">
        <v>-1.4500000000000001E-2</v>
      </c>
      <c r="AJ421">
        <v>-23165.27</v>
      </c>
      <c r="AK421" s="13">
        <v>-1.4500000000000001E-2</v>
      </c>
      <c r="AL421">
        <v>19315.66</v>
      </c>
      <c r="AM421">
        <v>1596271.25</v>
      </c>
      <c r="AN421">
        <v>-2031380.44</v>
      </c>
      <c r="AO421">
        <v>41</v>
      </c>
      <c r="AP421">
        <v>-565.01</v>
      </c>
      <c r="AQ421" s="13">
        <v>-1.6199999999999999E-2</v>
      </c>
      <c r="AR421" s="13">
        <v>3.7000000000000002E-3</v>
      </c>
      <c r="AS421" t="s">
        <v>572</v>
      </c>
      <c r="AU421" s="2">
        <v>44326</v>
      </c>
      <c r="AV421" t="s">
        <v>126</v>
      </c>
      <c r="AW421" s="7">
        <v>297.55</v>
      </c>
      <c r="AX421" s="4">
        <v>295</v>
      </c>
      <c r="AZ421" s="2">
        <f t="shared" si="42"/>
        <v>44327</v>
      </c>
      <c r="BA421" t="s">
        <v>125</v>
      </c>
      <c r="BB421">
        <v>82.641300000000001</v>
      </c>
      <c r="BC421">
        <v>81.441990000000004</v>
      </c>
      <c r="BE421" t="str">
        <f t="shared" si="46"/>
        <v>FEDERALBNK44327</v>
      </c>
      <c r="BF421">
        <v>1</v>
      </c>
      <c r="BH421" t="str">
        <f t="shared" si="47"/>
        <v>BANDHANBNK44326</v>
      </c>
      <c r="BI421">
        <v>1</v>
      </c>
      <c r="BK421" t="str">
        <f t="shared" si="43"/>
        <v>BANDHANBNK44326</v>
      </c>
      <c r="BL421">
        <v>1</v>
      </c>
      <c r="BM421">
        <f t="shared" si="44"/>
        <v>1</v>
      </c>
      <c r="BQ421" t="str">
        <f t="shared" si="48"/>
        <v>FEDERALBNK44327</v>
      </c>
      <c r="BR421">
        <v>1</v>
      </c>
      <c r="BS421">
        <f t="shared" si="45"/>
        <v>1</v>
      </c>
    </row>
    <row r="422" spans="1:71" x14ac:dyDescent="0.45">
      <c r="A422">
        <v>3</v>
      </c>
      <c r="B422" s="2">
        <v>44326</v>
      </c>
      <c r="C422" s="2">
        <v>44327</v>
      </c>
      <c r="D422" s="3" t="s">
        <v>27</v>
      </c>
      <c r="E422" t="s">
        <v>70</v>
      </c>
      <c r="F422" t="s">
        <v>236</v>
      </c>
      <c r="G422">
        <v>4200</v>
      </c>
      <c r="H422">
        <v>12600</v>
      </c>
      <c r="I422">
        <v>3</v>
      </c>
      <c r="J422" s="7">
        <v>144.25</v>
      </c>
      <c r="K422" s="5">
        <v>1817550</v>
      </c>
      <c r="L422" s="4">
        <v>151.5</v>
      </c>
      <c r="M422" s="4">
        <v>91350</v>
      </c>
      <c r="N422" s="6">
        <v>503.07075000000003</v>
      </c>
      <c r="O422" s="6">
        <v>90846.929250000001</v>
      </c>
      <c r="P422" s="5">
        <v>1908900</v>
      </c>
      <c r="Q422" s="5" t="s">
        <v>93</v>
      </c>
      <c r="R422">
        <v>1</v>
      </c>
      <c r="S422">
        <v>0</v>
      </c>
      <c r="T422">
        <v>1</v>
      </c>
      <c r="U422">
        <v>0</v>
      </c>
      <c r="V422">
        <v>900</v>
      </c>
      <c r="W422">
        <v>300</v>
      </c>
      <c r="X422">
        <v>102500</v>
      </c>
      <c r="Y422">
        <v>92500</v>
      </c>
      <c r="Z422" s="7">
        <v>3000000</v>
      </c>
      <c r="AA422">
        <v>2</v>
      </c>
      <c r="AC422" t="s">
        <v>610</v>
      </c>
      <c r="AD422" t="s">
        <v>571</v>
      </c>
      <c r="AE422" s="12">
        <v>44327.520833333336</v>
      </c>
      <c r="AF422">
        <v>70.435199999999995</v>
      </c>
      <c r="AG422" s="12">
        <v>44328.392361111109</v>
      </c>
      <c r="AH422">
        <v>76.52834</v>
      </c>
      <c r="AI422" s="13">
        <v>8.6499999999999994E-2</v>
      </c>
      <c r="AJ422">
        <v>138104.41</v>
      </c>
      <c r="AK422" s="13">
        <v>8.6499999999999994E-2</v>
      </c>
      <c r="AL422">
        <v>22665.71</v>
      </c>
      <c r="AM422">
        <v>1596463.38</v>
      </c>
      <c r="AN422">
        <v>-1893276.03</v>
      </c>
      <c r="AO422">
        <v>40</v>
      </c>
      <c r="AP422">
        <v>3452.61</v>
      </c>
      <c r="AQ422" s="13">
        <v>-1.6799999999999999E-2</v>
      </c>
      <c r="AR422" s="13">
        <v>8.6800000000000002E-2</v>
      </c>
      <c r="AS422" t="s">
        <v>572</v>
      </c>
      <c r="AU422" s="2">
        <v>44326</v>
      </c>
      <c r="AV422" t="s">
        <v>70</v>
      </c>
      <c r="AW422" s="7">
        <v>144.25</v>
      </c>
      <c r="AX422" s="4">
        <v>151.5</v>
      </c>
      <c r="AZ422" s="2">
        <f t="shared" si="42"/>
        <v>44327</v>
      </c>
      <c r="BA422" t="s">
        <v>47</v>
      </c>
      <c r="BB422">
        <v>70.435199999999995</v>
      </c>
      <c r="BC422">
        <v>76.52834</v>
      </c>
      <c r="BE422" t="str">
        <f t="shared" si="46"/>
        <v>BHEL44327</v>
      </c>
      <c r="BF422">
        <v>1</v>
      </c>
      <c r="BH422" t="str">
        <f t="shared" si="47"/>
        <v>COALINDIA44326</v>
      </c>
      <c r="BI422">
        <v>1</v>
      </c>
      <c r="BK422" t="str">
        <f t="shared" si="43"/>
        <v>COALINDIA44326</v>
      </c>
      <c r="BL422">
        <v>1</v>
      </c>
      <c r="BM422">
        <f t="shared" si="44"/>
        <v>1</v>
      </c>
      <c r="BQ422" t="str">
        <f t="shared" si="48"/>
        <v>BHEL44327</v>
      </c>
      <c r="BR422">
        <v>1</v>
      </c>
      <c r="BS422">
        <f t="shared" si="45"/>
        <v>1</v>
      </c>
    </row>
    <row r="423" spans="1:71" x14ac:dyDescent="0.45">
      <c r="A423">
        <v>4</v>
      </c>
      <c r="B423" s="2">
        <v>44326</v>
      </c>
      <c r="C423" s="2">
        <v>44327</v>
      </c>
      <c r="D423" s="3" t="s">
        <v>27</v>
      </c>
      <c r="E423" t="s">
        <v>96</v>
      </c>
      <c r="F423" t="s">
        <v>258</v>
      </c>
      <c r="G423">
        <v>1150</v>
      </c>
      <c r="H423">
        <v>3450</v>
      </c>
      <c r="I423">
        <v>3</v>
      </c>
      <c r="J423" s="7">
        <v>631.04999999999995</v>
      </c>
      <c r="K423" s="5">
        <v>2177122.5</v>
      </c>
      <c r="L423" s="4">
        <v>637.79999999999995</v>
      </c>
      <c r="M423" s="4">
        <v>23287.5</v>
      </c>
      <c r="N423" s="6">
        <v>590.96688749999998</v>
      </c>
      <c r="O423" s="6">
        <v>22696.533112500001</v>
      </c>
      <c r="P423" s="5">
        <v>2200410</v>
      </c>
      <c r="Q423" s="5" t="s">
        <v>93</v>
      </c>
      <c r="R423">
        <v>1</v>
      </c>
      <c r="S423">
        <v>0</v>
      </c>
      <c r="T423">
        <v>1</v>
      </c>
      <c r="U423">
        <v>0</v>
      </c>
      <c r="V423">
        <v>900</v>
      </c>
      <c r="W423">
        <v>300</v>
      </c>
      <c r="X423">
        <v>102500</v>
      </c>
      <c r="Y423">
        <v>92500</v>
      </c>
      <c r="Z423" s="7">
        <v>3000000</v>
      </c>
      <c r="AA423">
        <v>2</v>
      </c>
      <c r="AC423" t="s">
        <v>624</v>
      </c>
      <c r="AD423" t="s">
        <v>571</v>
      </c>
      <c r="AE423" s="12">
        <v>44327.520833333336</v>
      </c>
      <c r="AF423">
        <v>3370.9850000000001</v>
      </c>
      <c r="AG423" s="12">
        <v>44328.392361111109</v>
      </c>
      <c r="AH423">
        <v>3387.6849999999999</v>
      </c>
      <c r="AI423" s="13">
        <v>5.0000000000000001E-3</v>
      </c>
      <c r="AJ423">
        <v>7908.95</v>
      </c>
      <c r="AK423" s="13">
        <v>5.0000000000000001E-3</v>
      </c>
      <c r="AL423">
        <v>473.58960000000002</v>
      </c>
      <c r="AM423">
        <v>1596463.38</v>
      </c>
      <c r="AN423">
        <v>-1885367.09</v>
      </c>
      <c r="AO423">
        <v>40</v>
      </c>
      <c r="AP423">
        <v>197.72</v>
      </c>
      <c r="AQ423" s="13">
        <v>-7.1000000000000004E-3</v>
      </c>
      <c r="AR423" s="13">
        <v>3.0499999999999999E-2</v>
      </c>
      <c r="AS423" t="s">
        <v>572</v>
      </c>
      <c r="AU423" s="2">
        <v>44326</v>
      </c>
      <c r="AV423" t="s">
        <v>96</v>
      </c>
      <c r="AW423" s="7">
        <v>631.04999999999995</v>
      </c>
      <c r="AX423" s="4">
        <v>637.79999999999995</v>
      </c>
      <c r="AZ423" s="2">
        <f t="shared" si="42"/>
        <v>44327</v>
      </c>
      <c r="BA423" t="s">
        <v>153</v>
      </c>
      <c r="BB423">
        <v>3370.9850000000001</v>
      </c>
      <c r="BC423">
        <v>3387.6849999999999</v>
      </c>
      <c r="BE423" t="str">
        <f t="shared" si="46"/>
        <v>COFORGE44327</v>
      </c>
      <c r="BF423">
        <v>1</v>
      </c>
      <c r="BH423" t="str">
        <f t="shared" si="47"/>
        <v>GLENMARK44326</v>
      </c>
      <c r="BI423">
        <v>1</v>
      </c>
      <c r="BK423" t="str">
        <f t="shared" si="43"/>
        <v>GLENMARK44326</v>
      </c>
      <c r="BL423">
        <v>1</v>
      </c>
      <c r="BM423">
        <f t="shared" si="44"/>
        <v>1</v>
      </c>
      <c r="BQ423" t="str">
        <f t="shared" si="48"/>
        <v>COFORGE44327</v>
      </c>
      <c r="BR423">
        <v>1</v>
      </c>
      <c r="BS423">
        <f t="shared" si="45"/>
        <v>1</v>
      </c>
    </row>
    <row r="424" spans="1:71" x14ac:dyDescent="0.45">
      <c r="A424">
        <v>5</v>
      </c>
      <c r="B424" s="2">
        <v>44326</v>
      </c>
      <c r="C424" s="2">
        <v>44327</v>
      </c>
      <c r="D424" s="3" t="s">
        <v>27</v>
      </c>
      <c r="E424" t="s">
        <v>54</v>
      </c>
      <c r="F424" t="s">
        <v>261</v>
      </c>
      <c r="G424">
        <v>250</v>
      </c>
      <c r="H424">
        <v>750</v>
      </c>
      <c r="I424">
        <v>3</v>
      </c>
      <c r="J424" s="7">
        <v>2755.75</v>
      </c>
      <c r="K424" s="5">
        <v>2066812.5</v>
      </c>
      <c r="L424" s="4">
        <v>2753.15</v>
      </c>
      <c r="M424" s="4">
        <v>-1949.9999999999318</v>
      </c>
      <c r="N424" s="6">
        <v>557.77612499999998</v>
      </c>
      <c r="O424" s="6">
        <v>-2507.7761249999317</v>
      </c>
      <c r="P424" s="5">
        <v>2064862.5</v>
      </c>
      <c r="Q424" s="5" t="s">
        <v>93</v>
      </c>
      <c r="R424">
        <v>2</v>
      </c>
      <c r="S424">
        <v>2</v>
      </c>
      <c r="T424">
        <v>1</v>
      </c>
      <c r="U424">
        <v>0</v>
      </c>
      <c r="V424">
        <v>900</v>
      </c>
      <c r="W424">
        <v>300</v>
      </c>
      <c r="X424">
        <v>103500</v>
      </c>
      <c r="Y424">
        <v>92500</v>
      </c>
      <c r="Z424" s="7">
        <v>3000000</v>
      </c>
      <c r="AA424">
        <v>2</v>
      </c>
      <c r="AC424" t="s">
        <v>689</v>
      </c>
      <c r="AD424" t="s">
        <v>571</v>
      </c>
      <c r="AE424" s="12">
        <v>44327.517361111109</v>
      </c>
      <c r="AF424">
        <v>151.67580000000001</v>
      </c>
      <c r="AG424" s="12">
        <v>44328.395833333336</v>
      </c>
      <c r="AH424">
        <v>148.851</v>
      </c>
      <c r="AI424" s="13">
        <v>-1.8599999999999998E-2</v>
      </c>
      <c r="AJ424">
        <v>-29728.85</v>
      </c>
      <c r="AK424" s="13">
        <v>-1.8599999999999998E-2</v>
      </c>
      <c r="AL424">
        <v>10524.23</v>
      </c>
      <c r="AM424">
        <v>1596271.13</v>
      </c>
      <c r="AN424">
        <v>-1915095.93</v>
      </c>
      <c r="AO424">
        <v>42</v>
      </c>
      <c r="AP424">
        <v>-707.83</v>
      </c>
      <c r="AQ424" s="13">
        <v>-2.3599999999999999E-2</v>
      </c>
      <c r="AR424" s="13">
        <v>3.5000000000000001E-3</v>
      </c>
      <c r="AS424" t="s">
        <v>572</v>
      </c>
      <c r="AU424" s="2">
        <v>44326</v>
      </c>
      <c r="AV424" t="s">
        <v>54</v>
      </c>
      <c r="AW424" s="7">
        <v>2755.75</v>
      </c>
      <c r="AX424" s="4">
        <v>2753.15</v>
      </c>
      <c r="AZ424" s="2">
        <f t="shared" si="42"/>
        <v>44327</v>
      </c>
      <c r="BA424" t="s">
        <v>124</v>
      </c>
      <c r="BB424">
        <v>151.67580000000001</v>
      </c>
      <c r="BC424">
        <v>148.851</v>
      </c>
      <c r="BE424" t="str">
        <f t="shared" si="46"/>
        <v>CANBK44327</v>
      </c>
      <c r="BF424">
        <v>1</v>
      </c>
      <c r="BH424" t="str">
        <f t="shared" si="47"/>
        <v>TORNTPHARM44326</v>
      </c>
      <c r="BI424">
        <v>1</v>
      </c>
      <c r="BK424" t="str">
        <f t="shared" si="43"/>
        <v>TORNTPHARM44326</v>
      </c>
      <c r="BL424">
        <v>1</v>
      </c>
      <c r="BM424">
        <f t="shared" si="44"/>
        <v>1</v>
      </c>
      <c r="BQ424" t="str">
        <f t="shared" si="48"/>
        <v>CANBK44327</v>
      </c>
      <c r="BR424">
        <v>1</v>
      </c>
      <c r="BS424">
        <f t="shared" si="45"/>
        <v>1</v>
      </c>
    </row>
    <row r="425" spans="1:71" x14ac:dyDescent="0.45">
      <c r="A425">
        <v>6</v>
      </c>
      <c r="B425" s="2">
        <v>44326</v>
      </c>
      <c r="C425" s="2">
        <v>44327</v>
      </c>
      <c r="D425" s="3" t="s">
        <v>27</v>
      </c>
      <c r="E425" t="s">
        <v>101</v>
      </c>
      <c r="F425" t="s">
        <v>279</v>
      </c>
      <c r="G425">
        <v>1300</v>
      </c>
      <c r="H425">
        <v>2600</v>
      </c>
      <c r="I425">
        <v>2</v>
      </c>
      <c r="J425" s="7">
        <v>657.35</v>
      </c>
      <c r="K425" s="5">
        <v>1709110</v>
      </c>
      <c r="L425" s="4">
        <v>684.85</v>
      </c>
      <c r="M425" s="4">
        <v>71500</v>
      </c>
      <c r="N425" s="6">
        <v>471.11220000000003</v>
      </c>
      <c r="O425" s="6">
        <v>71028.887799999997</v>
      </c>
      <c r="P425" s="5">
        <v>1780610</v>
      </c>
      <c r="Q425" s="5" t="s">
        <v>93</v>
      </c>
      <c r="R425">
        <v>1</v>
      </c>
      <c r="S425">
        <v>0</v>
      </c>
      <c r="T425">
        <v>1</v>
      </c>
      <c r="U425">
        <v>0</v>
      </c>
      <c r="V425">
        <v>900</v>
      </c>
      <c r="W425">
        <v>300</v>
      </c>
      <c r="X425">
        <v>102500</v>
      </c>
      <c r="Y425">
        <v>92500</v>
      </c>
      <c r="Z425" s="7">
        <v>3000000</v>
      </c>
      <c r="AA425">
        <v>2</v>
      </c>
      <c r="AC425" t="s">
        <v>700</v>
      </c>
      <c r="AD425" t="s">
        <v>571</v>
      </c>
      <c r="AE425" s="12">
        <v>44327.517361111109</v>
      </c>
      <c r="AF425">
        <v>155.26609999999999</v>
      </c>
      <c r="AG425" s="12">
        <v>44328.395833333336</v>
      </c>
      <c r="AH425">
        <v>157.09280000000001</v>
      </c>
      <c r="AI425" s="13">
        <v>1.18E-2</v>
      </c>
      <c r="AJ425">
        <v>18780.07</v>
      </c>
      <c r="AK425" s="13">
        <v>1.18E-2</v>
      </c>
      <c r="AL425">
        <v>10280.870000000001</v>
      </c>
      <c r="AM425">
        <v>1596271</v>
      </c>
      <c r="AN425">
        <v>-1896315.87</v>
      </c>
      <c r="AO425">
        <v>42</v>
      </c>
      <c r="AP425">
        <v>447.14</v>
      </c>
      <c r="AQ425" s="13">
        <v>-7.4999999999999997E-3</v>
      </c>
      <c r="AR425" s="13">
        <v>3.1099999999999999E-2</v>
      </c>
      <c r="AS425" t="s">
        <v>572</v>
      </c>
      <c r="AU425" s="2">
        <v>44326</v>
      </c>
      <c r="AV425" t="s">
        <v>101</v>
      </c>
      <c r="AW425" s="7">
        <v>657.35</v>
      </c>
      <c r="AX425" s="4">
        <v>684.85</v>
      </c>
      <c r="AZ425" s="2">
        <f t="shared" si="42"/>
        <v>44327</v>
      </c>
      <c r="BA425" t="s">
        <v>70</v>
      </c>
      <c r="BB425">
        <v>155.26609999999999</v>
      </c>
      <c r="BC425">
        <v>157.09280000000001</v>
      </c>
      <c r="BE425" t="str">
        <f t="shared" si="46"/>
        <v>COALINDIA44327</v>
      </c>
      <c r="BF425">
        <v>1</v>
      </c>
      <c r="BH425" t="str">
        <f t="shared" si="47"/>
        <v>UPL44326</v>
      </c>
      <c r="BI425">
        <v>1</v>
      </c>
      <c r="BK425" t="str">
        <f t="shared" si="43"/>
        <v>UPL44326</v>
      </c>
      <c r="BL425">
        <v>1</v>
      </c>
      <c r="BM425">
        <f t="shared" si="44"/>
        <v>1</v>
      </c>
      <c r="BQ425" t="str">
        <f t="shared" si="48"/>
        <v>COALINDIA44327</v>
      </c>
      <c r="BR425">
        <v>1</v>
      </c>
      <c r="BS425">
        <f t="shared" si="45"/>
        <v>1</v>
      </c>
    </row>
    <row r="426" spans="1:71" x14ac:dyDescent="0.45">
      <c r="A426">
        <v>1</v>
      </c>
      <c r="B426" s="2">
        <v>44327</v>
      </c>
      <c r="C426" s="2">
        <v>44328</v>
      </c>
      <c r="D426" s="3" t="s">
        <v>27</v>
      </c>
      <c r="E426" t="s">
        <v>95</v>
      </c>
      <c r="F426" t="s">
        <v>217</v>
      </c>
      <c r="G426">
        <v>400</v>
      </c>
      <c r="H426">
        <v>800</v>
      </c>
      <c r="I426">
        <v>2</v>
      </c>
      <c r="J426" s="7">
        <v>1921.55</v>
      </c>
      <c r="K426" s="5">
        <v>1537240</v>
      </c>
      <c r="L426" s="4">
        <v>1934.15</v>
      </c>
      <c r="M426" s="4">
        <v>10080.000000000109</v>
      </c>
      <c r="N426" s="6">
        <v>416.41559999999998</v>
      </c>
      <c r="O426" s="6">
        <v>9663.5844000001089</v>
      </c>
      <c r="P426" s="5">
        <v>1547320</v>
      </c>
      <c r="Q426" s="5" t="s">
        <v>93</v>
      </c>
      <c r="R426">
        <v>2</v>
      </c>
      <c r="S426">
        <v>1</v>
      </c>
      <c r="T426">
        <v>1</v>
      </c>
      <c r="U426">
        <v>0</v>
      </c>
      <c r="V426">
        <v>900</v>
      </c>
      <c r="W426">
        <v>300</v>
      </c>
      <c r="X426">
        <v>123000</v>
      </c>
      <c r="Y426">
        <v>92500</v>
      </c>
      <c r="Z426" s="7">
        <v>3000000</v>
      </c>
      <c r="AA426">
        <v>2</v>
      </c>
      <c r="AC426" t="s">
        <v>662</v>
      </c>
      <c r="AD426" t="s">
        <v>571</v>
      </c>
      <c r="AE426" s="12">
        <v>44327.517361111109</v>
      </c>
      <c r="AF426">
        <v>160.9804</v>
      </c>
      <c r="AG426" s="12">
        <v>44328.395833333336</v>
      </c>
      <c r="AH426">
        <v>159.6902</v>
      </c>
      <c r="AI426" s="13">
        <v>-8.0000000000000002E-3</v>
      </c>
      <c r="AJ426">
        <v>-12793.54</v>
      </c>
      <c r="AK426" s="13">
        <v>-8.0000000000000002E-3</v>
      </c>
      <c r="AL426">
        <v>9915.9330000000009</v>
      </c>
      <c r="AM426">
        <v>1596271.13</v>
      </c>
      <c r="AN426">
        <v>-1909109.4</v>
      </c>
      <c r="AO426">
        <v>42</v>
      </c>
      <c r="AP426">
        <v>-304.61</v>
      </c>
      <c r="AQ426" s="13">
        <v>-8.0000000000000002E-3</v>
      </c>
      <c r="AR426" s="13">
        <v>2.0299999999999999E-2</v>
      </c>
      <c r="AS426" t="s">
        <v>572</v>
      </c>
      <c r="AU426" s="2">
        <v>44327</v>
      </c>
      <c r="AV426" t="s">
        <v>95</v>
      </c>
      <c r="AW426" s="7">
        <v>1921.55</v>
      </c>
      <c r="AX426" s="4">
        <v>1934.15</v>
      </c>
      <c r="AZ426" s="2">
        <f t="shared" si="42"/>
        <v>44327</v>
      </c>
      <c r="BA426" t="s">
        <v>114</v>
      </c>
      <c r="BB426">
        <v>160.9804</v>
      </c>
      <c r="BC426">
        <v>159.6902</v>
      </c>
      <c r="BE426" t="str">
        <f t="shared" si="46"/>
        <v>GAIL44327</v>
      </c>
      <c r="BF426">
        <v>1</v>
      </c>
      <c r="BH426" t="str">
        <f t="shared" si="47"/>
        <v>BALKRISIND44327</v>
      </c>
      <c r="BI426">
        <v>1</v>
      </c>
      <c r="BK426" t="str">
        <f t="shared" si="43"/>
        <v>BALKRISIND44327</v>
      </c>
      <c r="BL426">
        <v>1</v>
      </c>
      <c r="BM426">
        <f t="shared" si="44"/>
        <v>1</v>
      </c>
      <c r="BQ426" t="str">
        <f t="shared" si="48"/>
        <v>GAIL44327</v>
      </c>
      <c r="BR426">
        <v>1</v>
      </c>
      <c r="BS426">
        <f t="shared" si="45"/>
        <v>1</v>
      </c>
    </row>
    <row r="427" spans="1:71" x14ac:dyDescent="0.45">
      <c r="A427">
        <v>2</v>
      </c>
      <c r="B427" s="2">
        <v>44327</v>
      </c>
      <c r="C427" s="2">
        <v>44328</v>
      </c>
      <c r="D427" s="3" t="s">
        <v>27</v>
      </c>
      <c r="E427" t="s">
        <v>47</v>
      </c>
      <c r="F427" t="s">
        <v>319</v>
      </c>
      <c r="G427">
        <v>10500</v>
      </c>
      <c r="H427">
        <v>31500</v>
      </c>
      <c r="I427">
        <v>3</v>
      </c>
      <c r="J427" s="7">
        <v>70.2</v>
      </c>
      <c r="K427" s="5">
        <v>2211300</v>
      </c>
      <c r="L427" s="4">
        <v>76.55</v>
      </c>
      <c r="M427" s="4">
        <v>200024.99999999983</v>
      </c>
      <c r="N427" s="6">
        <v>624.05437500000005</v>
      </c>
      <c r="O427" s="6">
        <v>199400.94562499982</v>
      </c>
      <c r="P427" s="5">
        <v>2411325</v>
      </c>
      <c r="Q427" s="5" t="s">
        <v>93</v>
      </c>
      <c r="R427">
        <v>1</v>
      </c>
      <c r="S427">
        <v>0</v>
      </c>
      <c r="T427">
        <v>1</v>
      </c>
      <c r="U427">
        <v>0</v>
      </c>
      <c r="V427">
        <v>900</v>
      </c>
      <c r="W427">
        <v>300</v>
      </c>
      <c r="X427">
        <v>122500</v>
      </c>
      <c r="Y427">
        <v>92500</v>
      </c>
      <c r="Z427" s="7">
        <v>3000000</v>
      </c>
      <c r="AA427">
        <v>2</v>
      </c>
      <c r="AC427" t="s">
        <v>643</v>
      </c>
      <c r="AD427" t="s">
        <v>571</v>
      </c>
      <c r="AE427" s="12">
        <v>44327.517361111109</v>
      </c>
      <c r="AF427">
        <v>25.754429999999999</v>
      </c>
      <c r="AG427" s="12">
        <v>44328.395833333336</v>
      </c>
      <c r="AH427">
        <v>25.524450000000002</v>
      </c>
      <c r="AI427" s="13">
        <v>-8.8999999999999999E-3</v>
      </c>
      <c r="AJ427">
        <v>-14254.26</v>
      </c>
      <c r="AK427" s="13">
        <v>-8.8999999999999999E-3</v>
      </c>
      <c r="AL427">
        <v>61980.44</v>
      </c>
      <c r="AM427">
        <v>1596271.13</v>
      </c>
      <c r="AN427">
        <v>-1923363.66</v>
      </c>
      <c r="AO427">
        <v>42</v>
      </c>
      <c r="AP427">
        <v>-339.39</v>
      </c>
      <c r="AQ427" s="13">
        <v>-1.9599999999999999E-2</v>
      </c>
      <c r="AR427" s="13">
        <v>1.7299999999999999E-2</v>
      </c>
      <c r="AS427" t="s">
        <v>572</v>
      </c>
      <c r="AU427" s="2">
        <v>44327</v>
      </c>
      <c r="AV427" t="s">
        <v>47</v>
      </c>
      <c r="AW427" s="7">
        <v>70.2</v>
      </c>
      <c r="AX427" s="4">
        <v>76.55</v>
      </c>
      <c r="AZ427" s="2">
        <f t="shared" si="42"/>
        <v>44327</v>
      </c>
      <c r="BA427" t="s">
        <v>71</v>
      </c>
      <c r="BB427">
        <v>25.754429999999999</v>
      </c>
      <c r="BC427">
        <v>25.524450000000002</v>
      </c>
      <c r="BE427" t="str">
        <f t="shared" si="46"/>
        <v>GMRINFRA44327</v>
      </c>
      <c r="BF427">
        <v>1</v>
      </c>
      <c r="BH427" t="str">
        <f t="shared" si="47"/>
        <v>BHEL44327</v>
      </c>
      <c r="BI427">
        <v>1</v>
      </c>
      <c r="BK427" t="str">
        <f t="shared" si="43"/>
        <v>BHEL44327</v>
      </c>
      <c r="BL427">
        <v>1</v>
      </c>
      <c r="BM427">
        <f t="shared" si="44"/>
        <v>1</v>
      </c>
      <c r="BQ427" t="str">
        <f t="shared" si="48"/>
        <v>GMRINFRA44327</v>
      </c>
      <c r="BR427">
        <v>1</v>
      </c>
      <c r="BS427">
        <f t="shared" si="45"/>
        <v>1</v>
      </c>
    </row>
    <row r="428" spans="1:71" x14ac:dyDescent="0.45">
      <c r="A428">
        <v>3</v>
      </c>
      <c r="B428" s="2">
        <v>44327</v>
      </c>
      <c r="C428" s="2">
        <v>44328</v>
      </c>
      <c r="D428" s="3" t="s">
        <v>27</v>
      </c>
      <c r="E428" t="s">
        <v>124</v>
      </c>
      <c r="F428" t="s">
        <v>288</v>
      </c>
      <c r="G428">
        <v>5400</v>
      </c>
      <c r="H428">
        <v>10800</v>
      </c>
      <c r="I428">
        <v>2</v>
      </c>
      <c r="J428" s="7">
        <v>151.80000000000001</v>
      </c>
      <c r="K428" s="5">
        <v>1639440.0000000002</v>
      </c>
      <c r="L428" s="4">
        <v>148.82499999999999</v>
      </c>
      <c r="M428" s="4">
        <v>-32130.000000000247</v>
      </c>
      <c r="N428" s="6">
        <v>438.31125000000003</v>
      </c>
      <c r="O428" s="6">
        <v>-32568.311250000246</v>
      </c>
      <c r="P428" s="5">
        <v>1607309.9999999998</v>
      </c>
      <c r="Q428" s="5" t="s">
        <v>93</v>
      </c>
      <c r="R428">
        <v>2</v>
      </c>
      <c r="S428">
        <v>1</v>
      </c>
      <c r="T428">
        <v>2</v>
      </c>
      <c r="U428">
        <v>0</v>
      </c>
      <c r="V428">
        <v>900</v>
      </c>
      <c r="W428">
        <v>300</v>
      </c>
      <c r="X428">
        <v>123000</v>
      </c>
      <c r="Y428">
        <v>92500</v>
      </c>
      <c r="Z428" s="7">
        <v>3000000</v>
      </c>
      <c r="AA428">
        <v>2</v>
      </c>
      <c r="AC428" t="s">
        <v>611</v>
      </c>
      <c r="AD428" t="s">
        <v>571</v>
      </c>
      <c r="AE428" s="12">
        <v>44327.517361111109</v>
      </c>
      <c r="AF428">
        <v>104.80240000000001</v>
      </c>
      <c r="AG428" s="12">
        <v>44328.395833333336</v>
      </c>
      <c r="AH428">
        <v>104.895</v>
      </c>
      <c r="AI428" s="13">
        <v>8.9999999999999998E-4</v>
      </c>
      <c r="AJ428">
        <v>1410.41</v>
      </c>
      <c r="AK428" s="13">
        <v>8.9999999999999998E-4</v>
      </c>
      <c r="AL428">
        <v>15231.25</v>
      </c>
      <c r="AM428">
        <v>1596271.13</v>
      </c>
      <c r="AN428">
        <v>-1921953.25</v>
      </c>
      <c r="AO428">
        <v>42</v>
      </c>
      <c r="AP428">
        <v>33.58</v>
      </c>
      <c r="AQ428" s="13">
        <v>-1.43E-2</v>
      </c>
      <c r="AR428" s="13">
        <v>2.1899999999999999E-2</v>
      </c>
      <c r="AS428" t="s">
        <v>572</v>
      </c>
      <c r="AU428" s="2">
        <v>44327</v>
      </c>
      <c r="AV428" t="s">
        <v>124</v>
      </c>
      <c r="AW428" s="7">
        <v>151.80000000000001</v>
      </c>
      <c r="AX428" s="4">
        <v>148.82499999999999</v>
      </c>
      <c r="AZ428" s="2">
        <f t="shared" si="42"/>
        <v>44327</v>
      </c>
      <c r="BA428" t="s">
        <v>108</v>
      </c>
      <c r="BB428">
        <v>104.80240000000001</v>
      </c>
      <c r="BC428">
        <v>104.895</v>
      </c>
      <c r="BE428" t="str">
        <f t="shared" si="46"/>
        <v>IOC44327</v>
      </c>
      <c r="BF428">
        <v>1</v>
      </c>
      <c r="BH428" t="str">
        <f t="shared" si="47"/>
        <v>CANBK44327</v>
      </c>
      <c r="BI428">
        <v>1</v>
      </c>
      <c r="BK428" t="str">
        <f t="shared" si="43"/>
        <v>CANBK44327</v>
      </c>
      <c r="BL428">
        <v>1</v>
      </c>
      <c r="BM428">
        <f t="shared" si="44"/>
        <v>1</v>
      </c>
      <c r="BQ428" t="str">
        <f t="shared" si="48"/>
        <v>IOC44327</v>
      </c>
      <c r="BR428">
        <v>1</v>
      </c>
      <c r="BS428">
        <f t="shared" si="45"/>
        <v>1</v>
      </c>
    </row>
    <row r="429" spans="1:71" x14ac:dyDescent="0.45">
      <c r="A429">
        <v>4</v>
      </c>
      <c r="B429" s="2">
        <v>44327</v>
      </c>
      <c r="C429" s="2">
        <v>44328</v>
      </c>
      <c r="D429" s="3" t="s">
        <v>27</v>
      </c>
      <c r="E429" t="s">
        <v>70</v>
      </c>
      <c r="F429" t="s">
        <v>236</v>
      </c>
      <c r="G429">
        <v>4200</v>
      </c>
      <c r="H429">
        <v>12600</v>
      </c>
      <c r="I429">
        <v>3</v>
      </c>
      <c r="J429" s="7">
        <v>155.19999999999999</v>
      </c>
      <c r="K429" s="5">
        <v>1955519.9999999998</v>
      </c>
      <c r="L429" s="4">
        <v>157.9</v>
      </c>
      <c r="M429" s="4">
        <v>34020.000000000218</v>
      </c>
      <c r="N429" s="6">
        <v>532.58310000000006</v>
      </c>
      <c r="O429" s="6">
        <v>33487.416900000215</v>
      </c>
      <c r="P429" s="5">
        <v>1989540</v>
      </c>
      <c r="Q429" s="5" t="s">
        <v>93</v>
      </c>
      <c r="R429">
        <v>1</v>
      </c>
      <c r="S429">
        <v>0</v>
      </c>
      <c r="T429">
        <v>1</v>
      </c>
      <c r="U429">
        <v>0</v>
      </c>
      <c r="V429">
        <v>900</v>
      </c>
      <c r="W429">
        <v>300</v>
      </c>
      <c r="X429">
        <v>122500</v>
      </c>
      <c r="Y429">
        <v>92500</v>
      </c>
      <c r="Z429" s="7">
        <v>3000000</v>
      </c>
      <c r="AA429">
        <v>2</v>
      </c>
      <c r="AC429" t="s">
        <v>587</v>
      </c>
      <c r="AD429" t="s">
        <v>571</v>
      </c>
      <c r="AE429" s="12">
        <v>44327.520833333336</v>
      </c>
      <c r="AF429">
        <v>623.21749999999997</v>
      </c>
      <c r="AG429" s="12">
        <v>44328.395833333336</v>
      </c>
      <c r="AH429">
        <v>617.03240000000005</v>
      </c>
      <c r="AI429" s="13">
        <v>-9.9000000000000008E-3</v>
      </c>
      <c r="AJ429">
        <v>-15838.32</v>
      </c>
      <c r="AK429" s="13">
        <v>-9.9000000000000008E-3</v>
      </c>
      <c r="AL429">
        <v>2560.7220000000002</v>
      </c>
      <c r="AM429">
        <v>1595886.63</v>
      </c>
      <c r="AN429">
        <v>-1937791.57</v>
      </c>
      <c r="AO429">
        <v>41</v>
      </c>
      <c r="AP429">
        <v>-386.3</v>
      </c>
      <c r="AQ429" s="13">
        <v>-1.7999999999999999E-2</v>
      </c>
      <c r="AR429" s="13">
        <v>3.2000000000000002E-3</v>
      </c>
      <c r="AS429" t="s">
        <v>572</v>
      </c>
      <c r="AU429" s="2">
        <v>44327</v>
      </c>
      <c r="AV429" t="s">
        <v>70</v>
      </c>
      <c r="AW429" s="7">
        <v>155.19999999999999</v>
      </c>
      <c r="AX429" s="4">
        <v>157.9</v>
      </c>
      <c r="AZ429" s="2">
        <f t="shared" si="42"/>
        <v>44327</v>
      </c>
      <c r="BA429" t="s">
        <v>127</v>
      </c>
      <c r="BB429">
        <v>623.21749999999997</v>
      </c>
      <c r="BC429">
        <v>617.03240000000005</v>
      </c>
      <c r="BE429" t="str">
        <f t="shared" si="46"/>
        <v>CONCOR44327</v>
      </c>
      <c r="BF429">
        <v>1</v>
      </c>
      <c r="BH429" t="str">
        <f t="shared" si="47"/>
        <v>COALINDIA44327</v>
      </c>
      <c r="BI429">
        <v>1</v>
      </c>
      <c r="BK429" t="str">
        <f t="shared" si="43"/>
        <v>COALINDIA44327</v>
      </c>
      <c r="BL429">
        <v>1</v>
      </c>
      <c r="BM429">
        <f t="shared" si="44"/>
        <v>1</v>
      </c>
      <c r="BQ429" t="str">
        <f t="shared" si="48"/>
        <v>CONCOR44327</v>
      </c>
      <c r="BR429">
        <v>1</v>
      </c>
      <c r="BS429">
        <f t="shared" si="45"/>
        <v>1</v>
      </c>
    </row>
    <row r="430" spans="1:71" x14ac:dyDescent="0.45">
      <c r="A430">
        <v>5</v>
      </c>
      <c r="B430" s="2">
        <v>44327</v>
      </c>
      <c r="C430" s="2">
        <v>44328</v>
      </c>
      <c r="D430" s="3" t="s">
        <v>27</v>
      </c>
      <c r="E430" t="s">
        <v>153</v>
      </c>
      <c r="F430" t="s">
        <v>331</v>
      </c>
      <c r="G430">
        <v>375</v>
      </c>
      <c r="H430">
        <v>375</v>
      </c>
      <c r="I430">
        <v>1</v>
      </c>
      <c r="J430" s="7">
        <v>3369.3</v>
      </c>
      <c r="K430" s="5">
        <v>1263487.5</v>
      </c>
      <c r="L430" s="4">
        <v>3389.45</v>
      </c>
      <c r="M430" s="4">
        <v>7556.2499999998636</v>
      </c>
      <c r="N430" s="6">
        <v>342.16171874999998</v>
      </c>
      <c r="O430" s="6">
        <v>7214.0882812498639</v>
      </c>
      <c r="P430" s="5">
        <v>1271043.75</v>
      </c>
      <c r="Q430" s="5" t="s">
        <v>93</v>
      </c>
      <c r="R430">
        <v>2</v>
      </c>
      <c r="S430">
        <v>1</v>
      </c>
      <c r="T430">
        <v>1</v>
      </c>
      <c r="U430">
        <v>0</v>
      </c>
      <c r="V430">
        <v>900</v>
      </c>
      <c r="W430">
        <v>300</v>
      </c>
      <c r="X430">
        <v>123000</v>
      </c>
      <c r="Y430">
        <v>92500</v>
      </c>
      <c r="Z430" s="7">
        <v>3000000</v>
      </c>
      <c r="AA430">
        <v>2</v>
      </c>
      <c r="AC430" t="s">
        <v>661</v>
      </c>
      <c r="AD430" t="s">
        <v>571</v>
      </c>
      <c r="AE430" s="12">
        <v>44328.517361111109</v>
      </c>
      <c r="AF430">
        <v>78.743390000000005</v>
      </c>
      <c r="AG430" s="12">
        <v>44330.392361111109</v>
      </c>
      <c r="AH430">
        <v>78.810500000000005</v>
      </c>
      <c r="AI430" s="13">
        <v>8.9999999999999998E-4</v>
      </c>
      <c r="AJ430">
        <v>1374.02</v>
      </c>
      <c r="AK430" s="13">
        <v>8.9999999999999998E-4</v>
      </c>
      <c r="AL430">
        <v>20477.169999999998</v>
      </c>
      <c r="AM430">
        <v>1612441.63</v>
      </c>
      <c r="AN430">
        <v>-1936417.55</v>
      </c>
      <c r="AO430">
        <v>41</v>
      </c>
      <c r="AP430">
        <v>33.51</v>
      </c>
      <c r="AQ430" s="13">
        <v>-2.0899999999999998E-2</v>
      </c>
      <c r="AR430" s="13">
        <v>2.1000000000000001E-2</v>
      </c>
      <c r="AS430" t="s">
        <v>572</v>
      </c>
      <c r="AU430" s="2">
        <v>44327</v>
      </c>
      <c r="AV430" t="s">
        <v>153</v>
      </c>
      <c r="AW430" s="7">
        <v>3369.3</v>
      </c>
      <c r="AX430" s="4">
        <v>3389.45</v>
      </c>
      <c r="AZ430" s="2">
        <f t="shared" si="42"/>
        <v>44328</v>
      </c>
      <c r="BA430" t="s">
        <v>59</v>
      </c>
      <c r="BB430">
        <v>78.743390000000005</v>
      </c>
      <c r="BC430">
        <v>78.810500000000005</v>
      </c>
      <c r="BE430" t="str">
        <f t="shared" si="46"/>
        <v>BANKBARODA44328</v>
      </c>
      <c r="BF430">
        <v>1</v>
      </c>
      <c r="BH430" t="str">
        <f t="shared" si="47"/>
        <v>COFORGE44327</v>
      </c>
      <c r="BI430">
        <v>1</v>
      </c>
      <c r="BK430" t="str">
        <f t="shared" si="43"/>
        <v>COFORGE44327</v>
      </c>
      <c r="BL430">
        <v>1</v>
      </c>
      <c r="BM430">
        <f t="shared" si="44"/>
        <v>1</v>
      </c>
      <c r="BQ430" t="str">
        <f t="shared" si="48"/>
        <v>BANKBARODA44328</v>
      </c>
      <c r="BR430">
        <v>1</v>
      </c>
      <c r="BS430">
        <f t="shared" si="45"/>
        <v>1</v>
      </c>
    </row>
    <row r="431" spans="1:71" x14ac:dyDescent="0.45">
      <c r="A431">
        <v>6</v>
      </c>
      <c r="B431" s="2">
        <v>44327</v>
      </c>
      <c r="C431" s="2">
        <v>44328</v>
      </c>
      <c r="D431" s="3" t="s">
        <v>27</v>
      </c>
      <c r="E431" t="s">
        <v>127</v>
      </c>
      <c r="F431" t="s">
        <v>289</v>
      </c>
      <c r="G431">
        <v>1563</v>
      </c>
      <c r="H431">
        <v>3126</v>
      </c>
      <c r="I431">
        <v>2</v>
      </c>
      <c r="J431" s="7">
        <v>622.9</v>
      </c>
      <c r="K431" s="5">
        <v>1947185.4</v>
      </c>
      <c r="L431" s="4">
        <v>617.42499999999995</v>
      </c>
      <c r="M431" s="4">
        <v>-17114.850000000071</v>
      </c>
      <c r="N431" s="6">
        <v>523.42955324999991</v>
      </c>
      <c r="O431" s="6">
        <v>-17638.279553250071</v>
      </c>
      <c r="P431" s="5">
        <v>1930070.5499999998</v>
      </c>
      <c r="Q431" s="5" t="s">
        <v>93</v>
      </c>
      <c r="R431">
        <v>2</v>
      </c>
      <c r="S431">
        <v>1</v>
      </c>
      <c r="T431">
        <v>2</v>
      </c>
      <c r="U431">
        <v>0</v>
      </c>
      <c r="V431">
        <v>900</v>
      </c>
      <c r="W431">
        <v>300</v>
      </c>
      <c r="X431">
        <v>123000</v>
      </c>
      <c r="Y431">
        <v>92500</v>
      </c>
      <c r="Z431" s="7">
        <v>3000000</v>
      </c>
      <c r="AA431">
        <v>2</v>
      </c>
      <c r="AC431" t="s">
        <v>701</v>
      </c>
      <c r="AD431" t="s">
        <v>571</v>
      </c>
      <c r="AE431" s="12">
        <v>44328.517361111109</v>
      </c>
      <c r="AF431">
        <v>867.25729999999999</v>
      </c>
      <c r="AG431" s="12">
        <v>44330.392361111109</v>
      </c>
      <c r="AH431">
        <v>870.92060000000004</v>
      </c>
      <c r="AI431" s="13">
        <v>4.1999999999999997E-3</v>
      </c>
      <c r="AJ431">
        <v>6810.96</v>
      </c>
      <c r="AK431" s="13">
        <v>4.1999999999999997E-3</v>
      </c>
      <c r="AL431">
        <v>1859.2429999999999</v>
      </c>
      <c r="AM431">
        <v>1612441.75</v>
      </c>
      <c r="AN431">
        <v>-1929606.59</v>
      </c>
      <c r="AO431">
        <v>41</v>
      </c>
      <c r="AP431">
        <v>166.12</v>
      </c>
      <c r="AQ431" s="13">
        <v>-1.72E-2</v>
      </c>
      <c r="AR431" s="13">
        <v>1.46E-2</v>
      </c>
      <c r="AS431" t="s">
        <v>572</v>
      </c>
      <c r="AU431" s="2">
        <v>44327</v>
      </c>
      <c r="AV431" t="s">
        <v>127</v>
      </c>
      <c r="AW431" s="7">
        <v>622.9</v>
      </c>
      <c r="AX431" s="4">
        <v>617.42499999999995</v>
      </c>
      <c r="AZ431" s="2">
        <f t="shared" si="42"/>
        <v>44328</v>
      </c>
      <c r="BA431" t="s">
        <v>103</v>
      </c>
      <c r="BB431">
        <v>867.25729999999999</v>
      </c>
      <c r="BC431">
        <v>870.92060000000004</v>
      </c>
      <c r="BE431" t="str">
        <f t="shared" si="46"/>
        <v>GODREJCP44328</v>
      </c>
      <c r="BF431">
        <v>1</v>
      </c>
      <c r="BH431" t="str">
        <f t="shared" si="47"/>
        <v>CONCOR44327</v>
      </c>
      <c r="BI431">
        <v>1</v>
      </c>
      <c r="BK431" t="str">
        <f t="shared" si="43"/>
        <v>CONCOR44327</v>
      </c>
      <c r="BL431">
        <v>1</v>
      </c>
      <c r="BM431">
        <f t="shared" si="44"/>
        <v>1</v>
      </c>
      <c r="BQ431" t="str">
        <f t="shared" si="48"/>
        <v>GODREJCP44328</v>
      </c>
      <c r="BR431">
        <v>1</v>
      </c>
      <c r="BS431">
        <f t="shared" si="45"/>
        <v>1</v>
      </c>
    </row>
    <row r="432" spans="1:71" x14ac:dyDescent="0.45">
      <c r="A432">
        <v>7</v>
      </c>
      <c r="B432" s="2">
        <v>44327</v>
      </c>
      <c r="C432" s="2">
        <v>44328</v>
      </c>
      <c r="D432" s="3" t="s">
        <v>27</v>
      </c>
      <c r="E432" t="s">
        <v>125</v>
      </c>
      <c r="F432" t="s">
        <v>317</v>
      </c>
      <c r="G432">
        <v>10000</v>
      </c>
      <c r="H432">
        <v>20000</v>
      </c>
      <c r="I432">
        <v>2</v>
      </c>
      <c r="J432" s="7">
        <v>82.8</v>
      </c>
      <c r="K432" s="5">
        <v>1656000</v>
      </c>
      <c r="L432" s="4">
        <v>81.5</v>
      </c>
      <c r="M432" s="4">
        <v>-25999.999999999942</v>
      </c>
      <c r="N432" s="6">
        <v>443.61</v>
      </c>
      <c r="O432" s="6">
        <v>-26443.609999999942</v>
      </c>
      <c r="P432" s="5">
        <v>1630000</v>
      </c>
      <c r="Q432" s="5" t="s">
        <v>93</v>
      </c>
      <c r="R432">
        <v>2</v>
      </c>
      <c r="S432">
        <v>1</v>
      </c>
      <c r="T432">
        <v>1</v>
      </c>
      <c r="U432">
        <v>0</v>
      </c>
      <c r="V432">
        <v>900</v>
      </c>
      <c r="W432">
        <v>300</v>
      </c>
      <c r="X432">
        <v>123000</v>
      </c>
      <c r="Y432">
        <v>92500</v>
      </c>
      <c r="Z432" s="7">
        <v>3000000</v>
      </c>
      <c r="AA432">
        <v>2</v>
      </c>
      <c r="AC432" t="s">
        <v>614</v>
      </c>
      <c r="AD432" t="s">
        <v>571</v>
      </c>
      <c r="AE432" s="12">
        <v>44328.527777777781</v>
      </c>
      <c r="AF432">
        <v>9.0590510000000002</v>
      </c>
      <c r="AG432" s="12">
        <v>44330.392361111109</v>
      </c>
      <c r="AH432">
        <v>8.8525729999999996</v>
      </c>
      <c r="AI432" s="13">
        <v>-2.2800000000000001E-2</v>
      </c>
      <c r="AJ432">
        <v>-36810.53</v>
      </c>
      <c r="AK432" s="13">
        <v>-2.2800000000000001E-2</v>
      </c>
      <c r="AL432">
        <v>178276.5</v>
      </c>
      <c r="AM432">
        <v>1615015.63</v>
      </c>
      <c r="AN432">
        <v>-1966417.12</v>
      </c>
      <c r="AO432">
        <v>38</v>
      </c>
      <c r="AP432">
        <v>-968.7</v>
      </c>
      <c r="AQ432" s="13">
        <v>-3.4099999999999998E-2</v>
      </c>
      <c r="AR432" s="13">
        <v>4.4999999999999997E-3</v>
      </c>
      <c r="AS432" t="s">
        <v>572</v>
      </c>
      <c r="AU432" s="2">
        <v>44327</v>
      </c>
      <c r="AV432" t="s">
        <v>125</v>
      </c>
      <c r="AW432" s="7">
        <v>82.8</v>
      </c>
      <c r="AX432" s="4">
        <v>81.5</v>
      </c>
      <c r="AZ432" s="2">
        <f t="shared" si="42"/>
        <v>44328</v>
      </c>
      <c r="BA432" t="s">
        <v>56</v>
      </c>
      <c r="BB432">
        <v>9.0590510000000002</v>
      </c>
      <c r="BC432">
        <v>8.8525729999999996</v>
      </c>
      <c r="BE432" t="str">
        <f t="shared" si="46"/>
        <v>IDEA44328</v>
      </c>
      <c r="BF432">
        <v>1</v>
      </c>
      <c r="BH432" t="str">
        <f t="shared" si="47"/>
        <v>FEDERALBNK44327</v>
      </c>
      <c r="BI432">
        <v>1</v>
      </c>
      <c r="BK432" t="str">
        <f t="shared" si="43"/>
        <v>FEDERALBNK44327</v>
      </c>
      <c r="BL432">
        <v>1</v>
      </c>
      <c r="BM432">
        <f t="shared" si="44"/>
        <v>1</v>
      </c>
      <c r="BQ432" t="str">
        <f t="shared" si="48"/>
        <v>IDEA44328</v>
      </c>
      <c r="BR432">
        <v>1</v>
      </c>
      <c r="BS432">
        <f t="shared" si="45"/>
        <v>1</v>
      </c>
    </row>
    <row r="433" spans="1:71" x14ac:dyDescent="0.45">
      <c r="A433">
        <v>8</v>
      </c>
      <c r="B433" s="2">
        <v>44327</v>
      </c>
      <c r="C433" s="2">
        <v>44328</v>
      </c>
      <c r="D433" s="3" t="s">
        <v>27</v>
      </c>
      <c r="E433" t="s">
        <v>114</v>
      </c>
      <c r="F433" t="s">
        <v>266</v>
      </c>
      <c r="G433">
        <v>6100</v>
      </c>
      <c r="H433">
        <v>12200</v>
      </c>
      <c r="I433">
        <v>2</v>
      </c>
      <c r="J433" s="7">
        <v>161.1</v>
      </c>
      <c r="K433" s="5">
        <v>1965420</v>
      </c>
      <c r="L433" s="4">
        <v>161.05000000000001</v>
      </c>
      <c r="M433" s="4">
        <v>-609.99999999979195</v>
      </c>
      <c r="N433" s="6">
        <v>530.58105</v>
      </c>
      <c r="O433" s="6">
        <v>-1140.581049999792</v>
      </c>
      <c r="P433" s="5">
        <v>1964810.0000000002</v>
      </c>
      <c r="Q433" s="5" t="s">
        <v>93</v>
      </c>
      <c r="R433">
        <v>1</v>
      </c>
      <c r="S433">
        <v>0</v>
      </c>
      <c r="T433">
        <v>1</v>
      </c>
      <c r="U433">
        <v>0</v>
      </c>
      <c r="V433">
        <v>900</v>
      </c>
      <c r="W433">
        <v>300</v>
      </c>
      <c r="X433">
        <v>122500</v>
      </c>
      <c r="Y433">
        <v>92500</v>
      </c>
      <c r="Z433" s="7">
        <v>3000000</v>
      </c>
      <c r="AA433">
        <v>2</v>
      </c>
      <c r="AC433" t="s">
        <v>599</v>
      </c>
      <c r="AD433" t="s">
        <v>571</v>
      </c>
      <c r="AE433" s="12">
        <v>44330.517361111109</v>
      </c>
      <c r="AF433">
        <v>745.87710000000004</v>
      </c>
      <c r="AG433" s="12">
        <v>44333.392361111109</v>
      </c>
      <c r="AH433">
        <v>777.19060000000002</v>
      </c>
      <c r="AI433" s="13">
        <v>4.2000000000000003E-2</v>
      </c>
      <c r="AJ433">
        <v>67453.36</v>
      </c>
      <c r="AK433" s="13">
        <v>4.2000000000000003E-2</v>
      </c>
      <c r="AL433">
        <v>2154.13</v>
      </c>
      <c r="AM433">
        <v>1606716.63</v>
      </c>
      <c r="AN433">
        <v>-1898963.76</v>
      </c>
      <c r="AO433">
        <v>41</v>
      </c>
      <c r="AP433">
        <v>1645.2</v>
      </c>
      <c r="AQ433" s="13">
        <v>-4.4999999999999997E-3</v>
      </c>
      <c r="AR433" s="13">
        <v>4.7899999999999998E-2</v>
      </c>
      <c r="AS433" t="s">
        <v>572</v>
      </c>
      <c r="AU433" s="2">
        <v>44327</v>
      </c>
      <c r="AV433" t="s">
        <v>114</v>
      </c>
      <c r="AW433" s="7">
        <v>161.1</v>
      </c>
      <c r="AX433" s="4">
        <v>161.05000000000001</v>
      </c>
      <c r="AZ433" s="2">
        <f t="shared" si="42"/>
        <v>44330</v>
      </c>
      <c r="BA433" t="s">
        <v>101</v>
      </c>
      <c r="BB433">
        <v>745.87710000000004</v>
      </c>
      <c r="BC433">
        <v>777.19060000000002</v>
      </c>
      <c r="BE433" t="str">
        <f t="shared" si="46"/>
        <v>UPL44330</v>
      </c>
      <c r="BF433">
        <v>1</v>
      </c>
      <c r="BH433" t="str">
        <f t="shared" si="47"/>
        <v>GAIL44327</v>
      </c>
      <c r="BI433">
        <v>1</v>
      </c>
      <c r="BK433" t="str">
        <f t="shared" si="43"/>
        <v>GAIL44327</v>
      </c>
      <c r="BL433">
        <v>1</v>
      </c>
      <c r="BM433">
        <f t="shared" si="44"/>
        <v>1</v>
      </c>
      <c r="BQ433" t="str">
        <f t="shared" si="48"/>
        <v>UPL44330</v>
      </c>
      <c r="BR433">
        <v>1</v>
      </c>
      <c r="BS433">
        <f t="shared" si="45"/>
        <v>1</v>
      </c>
    </row>
    <row r="434" spans="1:71" x14ac:dyDescent="0.45">
      <c r="A434">
        <v>9</v>
      </c>
      <c r="B434" s="2">
        <v>44327</v>
      </c>
      <c r="C434" s="2">
        <v>44328</v>
      </c>
      <c r="D434" s="3" t="s">
        <v>27</v>
      </c>
      <c r="E434" t="s">
        <v>71</v>
      </c>
      <c r="F434" t="s">
        <v>209</v>
      </c>
      <c r="G434">
        <v>22500</v>
      </c>
      <c r="H434">
        <v>67500</v>
      </c>
      <c r="I434">
        <v>3</v>
      </c>
      <c r="J434" s="7">
        <v>25.75</v>
      </c>
      <c r="K434" s="5">
        <v>1738125</v>
      </c>
      <c r="L434" s="4">
        <v>25.516666669999999</v>
      </c>
      <c r="M434" s="4">
        <v>-15749.999775000046</v>
      </c>
      <c r="N434" s="6">
        <v>467.16750003037504</v>
      </c>
      <c r="O434" s="6">
        <v>-16217.167275030421</v>
      </c>
      <c r="P434" s="5">
        <v>1722375.0002249999</v>
      </c>
      <c r="Q434" s="5" t="s">
        <v>93</v>
      </c>
      <c r="R434">
        <v>1</v>
      </c>
      <c r="S434">
        <v>0</v>
      </c>
      <c r="T434">
        <v>2</v>
      </c>
      <c r="U434">
        <v>0</v>
      </c>
      <c r="V434">
        <v>900</v>
      </c>
      <c r="W434">
        <v>300</v>
      </c>
      <c r="X434">
        <v>122500</v>
      </c>
      <c r="Y434">
        <v>92500</v>
      </c>
      <c r="Z434" s="7">
        <v>3000000</v>
      </c>
      <c r="AA434">
        <v>2</v>
      </c>
      <c r="AC434" t="s">
        <v>653</v>
      </c>
      <c r="AD434" t="s">
        <v>571</v>
      </c>
      <c r="AE434" s="12">
        <v>44330.517361111109</v>
      </c>
      <c r="AF434">
        <v>2783.9119999999998</v>
      </c>
      <c r="AG434" s="12">
        <v>44333.395833333336</v>
      </c>
      <c r="AH434">
        <v>2757.34</v>
      </c>
      <c r="AI434" s="13">
        <v>-9.4999999999999998E-3</v>
      </c>
      <c r="AJ434">
        <v>-15335.86</v>
      </c>
      <c r="AK434" s="13">
        <v>-9.4999999999999998E-3</v>
      </c>
      <c r="AL434">
        <v>577.14359999999999</v>
      </c>
      <c r="AM434">
        <v>1606716.63</v>
      </c>
      <c r="AN434">
        <v>-1914299.61</v>
      </c>
      <c r="AO434">
        <v>42</v>
      </c>
      <c r="AP434">
        <v>-365.14</v>
      </c>
      <c r="AQ434" s="13">
        <v>-9.4999999999999998E-3</v>
      </c>
      <c r="AR434" s="13">
        <v>8.3000000000000001E-3</v>
      </c>
      <c r="AS434" t="s">
        <v>572</v>
      </c>
      <c r="AU434" s="2">
        <v>44327</v>
      </c>
      <c r="AV434" t="s">
        <v>71</v>
      </c>
      <c r="AW434" s="7">
        <v>25.75</v>
      </c>
      <c r="AX434" s="4">
        <v>25.516666669999999</v>
      </c>
      <c r="AZ434" s="2">
        <f t="shared" si="42"/>
        <v>44330</v>
      </c>
      <c r="BA434" t="s">
        <v>31</v>
      </c>
      <c r="BB434">
        <v>2783.9119999999998</v>
      </c>
      <c r="BC434">
        <v>2757.34</v>
      </c>
      <c r="BE434" t="str">
        <f t="shared" si="46"/>
        <v>ASIANPAINT44330</v>
      </c>
      <c r="BF434">
        <v>1</v>
      </c>
      <c r="BH434" t="str">
        <f t="shared" si="47"/>
        <v>GMRINFRA44327</v>
      </c>
      <c r="BI434">
        <v>1</v>
      </c>
      <c r="BK434" t="str">
        <f t="shared" si="43"/>
        <v>GMRINFRA44327</v>
      </c>
      <c r="BL434">
        <v>1</v>
      </c>
      <c r="BM434">
        <f t="shared" si="44"/>
        <v>1</v>
      </c>
      <c r="BQ434" t="str">
        <f t="shared" si="48"/>
        <v>ASIANPAINT44330</v>
      </c>
      <c r="BR434">
        <v>1</v>
      </c>
      <c r="BS434">
        <f t="shared" si="45"/>
        <v>1</v>
      </c>
    </row>
    <row r="435" spans="1:71" x14ac:dyDescent="0.45">
      <c r="A435">
        <v>10</v>
      </c>
      <c r="B435" s="2">
        <v>44327</v>
      </c>
      <c r="C435" s="2">
        <v>44328</v>
      </c>
      <c r="D435" s="3" t="s">
        <v>27</v>
      </c>
      <c r="E435" t="s">
        <v>108</v>
      </c>
      <c r="F435" t="s">
        <v>250</v>
      </c>
      <c r="G435">
        <v>6500</v>
      </c>
      <c r="H435">
        <v>19500</v>
      </c>
      <c r="I435">
        <v>3</v>
      </c>
      <c r="J435" s="7">
        <v>104.75</v>
      </c>
      <c r="K435" s="5">
        <v>2042625</v>
      </c>
      <c r="L435" s="4">
        <v>105.03333333</v>
      </c>
      <c r="M435" s="4">
        <v>5524.9999350000962</v>
      </c>
      <c r="N435" s="6">
        <v>552.254624991225</v>
      </c>
      <c r="O435" s="6">
        <v>4972.7453100088715</v>
      </c>
      <c r="P435" s="5">
        <v>2048149.9999350002</v>
      </c>
      <c r="Q435" s="5" t="s">
        <v>93</v>
      </c>
      <c r="R435">
        <v>1</v>
      </c>
      <c r="S435">
        <v>0</v>
      </c>
      <c r="T435">
        <v>2</v>
      </c>
      <c r="U435">
        <v>0</v>
      </c>
      <c r="V435">
        <v>900</v>
      </c>
      <c r="W435">
        <v>300</v>
      </c>
      <c r="X435">
        <v>122500</v>
      </c>
      <c r="Y435">
        <v>92500</v>
      </c>
      <c r="Z435" s="7">
        <v>3000000</v>
      </c>
      <c r="AA435">
        <v>2</v>
      </c>
      <c r="AC435" t="s">
        <v>627</v>
      </c>
      <c r="AD435" t="s">
        <v>571</v>
      </c>
      <c r="AE435" s="12">
        <v>44333.434027777781</v>
      </c>
      <c r="AF435">
        <v>11386.51</v>
      </c>
      <c r="AG435" s="12">
        <v>44334.392361111109</v>
      </c>
      <c r="AH435">
        <v>11457.87</v>
      </c>
      <c r="AI435" s="13">
        <v>6.3E-3</v>
      </c>
      <c r="AJ435">
        <v>10134.719999999999</v>
      </c>
      <c r="AK435" s="13">
        <v>6.3E-3</v>
      </c>
      <c r="AL435">
        <v>142.02250000000001</v>
      </c>
      <c r="AM435">
        <v>1617140</v>
      </c>
      <c r="AN435">
        <v>-1904164.89</v>
      </c>
      <c r="AO435">
        <v>65</v>
      </c>
      <c r="AP435">
        <v>155.91999999999999</v>
      </c>
      <c r="AQ435" s="13">
        <v>-1.14E-2</v>
      </c>
      <c r="AR435" s="13">
        <v>7.7999999999999996E-3</v>
      </c>
      <c r="AS435" t="s">
        <v>572</v>
      </c>
      <c r="AU435" s="2">
        <v>44327</v>
      </c>
      <c r="AV435" t="s">
        <v>108</v>
      </c>
      <c r="AW435" s="7">
        <v>104.75</v>
      </c>
      <c r="AX435" s="4">
        <v>105.03333333</v>
      </c>
      <c r="AZ435" s="2">
        <f t="shared" si="42"/>
        <v>44333</v>
      </c>
      <c r="BA435" t="s">
        <v>148</v>
      </c>
      <c r="BB435">
        <v>11386.51</v>
      </c>
      <c r="BC435">
        <v>11457.87</v>
      </c>
      <c r="BE435" t="str">
        <f t="shared" si="46"/>
        <v>BAJAJFINSV44333</v>
      </c>
      <c r="BF435">
        <v>1</v>
      </c>
      <c r="BH435" t="str">
        <f t="shared" si="47"/>
        <v>IOC44327</v>
      </c>
      <c r="BI435">
        <v>1</v>
      </c>
      <c r="BK435" t="str">
        <f t="shared" si="43"/>
        <v>IOC44327</v>
      </c>
      <c r="BL435">
        <v>1</v>
      </c>
      <c r="BM435">
        <f t="shared" si="44"/>
        <v>1</v>
      </c>
      <c r="BQ435" t="str">
        <f t="shared" si="48"/>
        <v>BAJAJFINSV44333</v>
      </c>
      <c r="BR435">
        <v>1</v>
      </c>
      <c r="BS435">
        <f t="shared" si="45"/>
        <v>1</v>
      </c>
    </row>
    <row r="436" spans="1:71" x14ac:dyDescent="0.45">
      <c r="A436">
        <v>1</v>
      </c>
      <c r="B436" s="2">
        <v>44328</v>
      </c>
      <c r="C436" s="2">
        <v>44330</v>
      </c>
      <c r="D436" s="3" t="s">
        <v>27</v>
      </c>
      <c r="E436" t="s">
        <v>59</v>
      </c>
      <c r="F436" t="s">
        <v>228</v>
      </c>
      <c r="G436">
        <v>11700</v>
      </c>
      <c r="H436">
        <v>23400</v>
      </c>
      <c r="I436">
        <v>2</v>
      </c>
      <c r="J436" s="7">
        <v>78.875</v>
      </c>
      <c r="K436" s="5">
        <v>1845675</v>
      </c>
      <c r="L436" s="4">
        <v>78.849999999999994</v>
      </c>
      <c r="M436" s="4">
        <v>-585.00000000013301</v>
      </c>
      <c r="N436" s="6">
        <v>498.25327500000003</v>
      </c>
      <c r="O436" s="6">
        <v>-1083.253275000133</v>
      </c>
      <c r="P436" s="5">
        <v>1845089.9999999998</v>
      </c>
      <c r="Q436" s="5" t="s">
        <v>93</v>
      </c>
      <c r="R436">
        <v>2</v>
      </c>
      <c r="S436">
        <v>1</v>
      </c>
      <c r="T436">
        <v>1</v>
      </c>
      <c r="U436">
        <v>0</v>
      </c>
      <c r="V436">
        <v>900</v>
      </c>
      <c r="W436">
        <v>300</v>
      </c>
      <c r="X436">
        <v>123000</v>
      </c>
      <c r="Y436">
        <v>92500</v>
      </c>
      <c r="Z436" s="7">
        <v>3000000</v>
      </c>
      <c r="AA436">
        <v>2</v>
      </c>
      <c r="AC436" t="s">
        <v>634</v>
      </c>
      <c r="AD436" t="s">
        <v>571</v>
      </c>
      <c r="AE436" s="12">
        <v>44333.434027777781</v>
      </c>
      <c r="AF436">
        <v>929.4212</v>
      </c>
      <c r="AG436" s="12">
        <v>44334.392361111109</v>
      </c>
      <c r="AH436">
        <v>979.21550000000002</v>
      </c>
      <c r="AI436" s="13">
        <v>5.3600000000000002E-2</v>
      </c>
      <c r="AJ436">
        <v>86639.25</v>
      </c>
      <c r="AK436" s="13">
        <v>5.3600000000000002E-2</v>
      </c>
      <c r="AL436">
        <v>1739.943</v>
      </c>
      <c r="AM436">
        <v>1617140</v>
      </c>
      <c r="AN436">
        <v>-1817525.64</v>
      </c>
      <c r="AO436">
        <v>65</v>
      </c>
      <c r="AP436">
        <v>1332.91</v>
      </c>
      <c r="AQ436" s="13">
        <v>-4.5999999999999999E-3</v>
      </c>
      <c r="AR436" s="13">
        <v>6.1800000000000001E-2</v>
      </c>
      <c r="AS436" t="s">
        <v>572</v>
      </c>
      <c r="AU436" s="2">
        <v>44328</v>
      </c>
      <c r="AV436" t="s">
        <v>59</v>
      </c>
      <c r="AW436" s="7">
        <v>78.875</v>
      </c>
      <c r="AX436" s="4">
        <v>78.849999999999994</v>
      </c>
      <c r="AZ436" s="2">
        <f t="shared" si="42"/>
        <v>44333</v>
      </c>
      <c r="BA436" t="s">
        <v>58</v>
      </c>
      <c r="BB436">
        <v>929.4212</v>
      </c>
      <c r="BC436">
        <v>979.21550000000002</v>
      </c>
      <c r="BE436" t="str">
        <f t="shared" si="46"/>
        <v>INDUSINDBK44333</v>
      </c>
      <c r="BF436">
        <v>1</v>
      </c>
      <c r="BH436" t="str">
        <f t="shared" si="47"/>
        <v>BANKBARODA44328</v>
      </c>
      <c r="BI436">
        <v>1</v>
      </c>
      <c r="BK436" t="str">
        <f t="shared" si="43"/>
        <v>BANKBARODA44328</v>
      </c>
      <c r="BL436">
        <v>1</v>
      </c>
      <c r="BM436">
        <f t="shared" si="44"/>
        <v>1</v>
      </c>
      <c r="BQ436" t="str">
        <f t="shared" si="48"/>
        <v>INDUSINDBK44333</v>
      </c>
      <c r="BR436">
        <v>1</v>
      </c>
      <c r="BS436">
        <f t="shared" si="45"/>
        <v>1</v>
      </c>
    </row>
    <row r="437" spans="1:71" x14ac:dyDescent="0.45">
      <c r="A437">
        <v>2</v>
      </c>
      <c r="B437" s="2">
        <v>44328</v>
      </c>
      <c r="C437" s="2">
        <v>44330</v>
      </c>
      <c r="D437" s="3" t="s">
        <v>27</v>
      </c>
      <c r="E437" t="s">
        <v>103</v>
      </c>
      <c r="F437" t="s">
        <v>302</v>
      </c>
      <c r="G437">
        <v>1000</v>
      </c>
      <c r="H437">
        <v>2000</v>
      </c>
      <c r="I437">
        <v>2</v>
      </c>
      <c r="J437" s="7">
        <v>866.85</v>
      </c>
      <c r="K437" s="5">
        <v>1733700</v>
      </c>
      <c r="L437" s="4">
        <v>871.35</v>
      </c>
      <c r="M437" s="4">
        <v>9000</v>
      </c>
      <c r="N437" s="6">
        <v>469.31400000000002</v>
      </c>
      <c r="O437" s="6">
        <v>8530.6859999999997</v>
      </c>
      <c r="P437" s="5">
        <v>1742700</v>
      </c>
      <c r="Q437" s="5" t="s">
        <v>93</v>
      </c>
      <c r="R437">
        <v>1</v>
      </c>
      <c r="S437">
        <v>0</v>
      </c>
      <c r="T437">
        <v>1</v>
      </c>
      <c r="U437">
        <v>0</v>
      </c>
      <c r="V437">
        <v>900</v>
      </c>
      <c r="W437">
        <v>300</v>
      </c>
      <c r="X437">
        <v>122500</v>
      </c>
      <c r="Y437">
        <v>92500</v>
      </c>
      <c r="Z437" s="7">
        <v>3000000</v>
      </c>
      <c r="AA437">
        <v>2</v>
      </c>
      <c r="AC437" t="s">
        <v>579</v>
      </c>
      <c r="AD437" t="s">
        <v>571</v>
      </c>
      <c r="AE437" s="12">
        <v>44333.4375</v>
      </c>
      <c r="AF437">
        <v>1298.2809999999999</v>
      </c>
      <c r="AG437" s="12">
        <v>44334.392361111109</v>
      </c>
      <c r="AH437">
        <v>1321.819</v>
      </c>
      <c r="AI437" s="13">
        <v>1.8100000000000002E-2</v>
      </c>
      <c r="AJ437">
        <v>29324.66</v>
      </c>
      <c r="AK437" s="13">
        <v>1.8100000000000002E-2</v>
      </c>
      <c r="AL437">
        <v>1245.8440000000001</v>
      </c>
      <c r="AM437">
        <v>1617454.5</v>
      </c>
      <c r="AN437">
        <v>-1788200.98</v>
      </c>
      <c r="AO437">
        <v>64</v>
      </c>
      <c r="AP437">
        <v>458.2</v>
      </c>
      <c r="AQ437" s="13">
        <v>-1.7899999999999999E-2</v>
      </c>
      <c r="AR437" s="13">
        <v>1.9800000000000002E-2</v>
      </c>
      <c r="AS437" t="s">
        <v>572</v>
      </c>
      <c r="AU437" s="2">
        <v>44328</v>
      </c>
      <c r="AV437" t="s">
        <v>103</v>
      </c>
      <c r="AW437" s="7">
        <v>866.85</v>
      </c>
      <c r="AX437" s="4">
        <v>871.35</v>
      </c>
      <c r="AZ437" s="2">
        <f t="shared" si="42"/>
        <v>44333</v>
      </c>
      <c r="BA437" t="s">
        <v>63</v>
      </c>
      <c r="BB437">
        <v>1298.2809999999999</v>
      </c>
      <c r="BC437">
        <v>1321.819</v>
      </c>
      <c r="BE437" t="str">
        <f t="shared" si="46"/>
        <v>ADANIENT44333</v>
      </c>
      <c r="BF437">
        <v>1</v>
      </c>
      <c r="BH437" t="str">
        <f t="shared" si="47"/>
        <v>GODREJCP44328</v>
      </c>
      <c r="BI437">
        <v>1</v>
      </c>
      <c r="BK437" t="str">
        <f t="shared" si="43"/>
        <v>GODREJCP44328</v>
      </c>
      <c r="BL437">
        <v>1</v>
      </c>
      <c r="BM437">
        <f t="shared" si="44"/>
        <v>1</v>
      </c>
      <c r="BQ437" t="str">
        <f t="shared" si="48"/>
        <v>ADANIENT44333</v>
      </c>
      <c r="BR437">
        <v>1</v>
      </c>
      <c r="BS437">
        <f t="shared" si="45"/>
        <v>1</v>
      </c>
    </row>
    <row r="438" spans="1:71" x14ac:dyDescent="0.45">
      <c r="A438">
        <v>3</v>
      </c>
      <c r="B438" s="2">
        <v>44328</v>
      </c>
      <c r="C438" s="2">
        <v>44330</v>
      </c>
      <c r="D438" s="3" t="s">
        <v>27</v>
      </c>
      <c r="E438" t="s">
        <v>56</v>
      </c>
      <c r="F438" t="s">
        <v>212</v>
      </c>
      <c r="G438">
        <v>70000</v>
      </c>
      <c r="H438">
        <v>210000</v>
      </c>
      <c r="I438">
        <v>3</v>
      </c>
      <c r="J438" s="7">
        <v>8.9499999999999993</v>
      </c>
      <c r="K438" s="5">
        <v>1879499.9999999998</v>
      </c>
      <c r="L438" s="4">
        <v>8.85</v>
      </c>
      <c r="M438" s="4">
        <v>-20999.999999999924</v>
      </c>
      <c r="N438" s="6">
        <v>504.63</v>
      </c>
      <c r="O438" s="6">
        <v>-21504.629999999925</v>
      </c>
      <c r="P438" s="5">
        <v>1858500</v>
      </c>
      <c r="Q438" s="5" t="s">
        <v>93</v>
      </c>
      <c r="R438">
        <v>1</v>
      </c>
      <c r="S438">
        <v>0</v>
      </c>
      <c r="T438">
        <v>1</v>
      </c>
      <c r="U438">
        <v>0</v>
      </c>
      <c r="V438">
        <v>900</v>
      </c>
      <c r="W438">
        <v>300</v>
      </c>
      <c r="X438">
        <v>122500</v>
      </c>
      <c r="Y438">
        <v>92500</v>
      </c>
      <c r="Z438" s="7">
        <v>3000000</v>
      </c>
      <c r="AA438">
        <v>2</v>
      </c>
      <c r="AC438" t="s">
        <v>666</v>
      </c>
      <c r="AD438" t="s">
        <v>571</v>
      </c>
      <c r="AE438" s="12">
        <v>44333.440972222219</v>
      </c>
      <c r="AF438">
        <v>806.41840000000002</v>
      </c>
      <c r="AG438" s="12">
        <v>44334.392361111109</v>
      </c>
      <c r="AH438">
        <v>806.27660000000003</v>
      </c>
      <c r="AI438" s="13">
        <v>-2.0000000000000001E-4</v>
      </c>
      <c r="AJ438">
        <v>-284</v>
      </c>
      <c r="AK438" s="13">
        <v>-2.0000000000000001E-4</v>
      </c>
      <c r="AL438">
        <v>2002.809</v>
      </c>
      <c r="AM438">
        <v>1615102.38</v>
      </c>
      <c r="AN438">
        <v>-1788484.98</v>
      </c>
      <c r="AO438">
        <v>63</v>
      </c>
      <c r="AP438">
        <v>-4.51</v>
      </c>
      <c r="AQ438" s="13">
        <v>-1.41E-2</v>
      </c>
      <c r="AR438" s="13">
        <v>9.4000000000000004E-3</v>
      </c>
      <c r="AS438" t="s">
        <v>572</v>
      </c>
      <c r="AU438" s="2">
        <v>44328</v>
      </c>
      <c r="AV438" t="s">
        <v>56</v>
      </c>
      <c r="AW438" s="7">
        <v>8.9499999999999993</v>
      </c>
      <c r="AX438" s="4">
        <v>8.85</v>
      </c>
      <c r="AZ438" s="2">
        <f t="shared" si="42"/>
        <v>44333</v>
      </c>
      <c r="BA438" t="s">
        <v>163</v>
      </c>
      <c r="BB438">
        <v>806.41840000000002</v>
      </c>
      <c r="BC438">
        <v>806.27660000000003</v>
      </c>
      <c r="BE438" t="str">
        <f t="shared" si="46"/>
        <v>TRENT44333</v>
      </c>
      <c r="BF438">
        <v>1</v>
      </c>
      <c r="BH438" t="str">
        <f t="shared" si="47"/>
        <v>IDEA44328</v>
      </c>
      <c r="BI438">
        <v>1</v>
      </c>
      <c r="BK438" t="str">
        <f t="shared" si="43"/>
        <v>IDEA44328</v>
      </c>
      <c r="BL438">
        <v>1</v>
      </c>
      <c r="BM438">
        <f t="shared" si="44"/>
        <v>1</v>
      </c>
      <c r="BQ438" t="str">
        <f t="shared" si="48"/>
        <v>TRENT44333</v>
      </c>
      <c r="BR438">
        <v>1</v>
      </c>
      <c r="BS438">
        <f t="shared" si="45"/>
        <v>1</v>
      </c>
    </row>
    <row r="439" spans="1:71" x14ac:dyDescent="0.45">
      <c r="A439">
        <v>1</v>
      </c>
      <c r="B439" s="2">
        <v>44330</v>
      </c>
      <c r="C439" s="2">
        <v>44333</v>
      </c>
      <c r="D439" s="3" t="s">
        <v>27</v>
      </c>
      <c r="E439" t="s">
        <v>31</v>
      </c>
      <c r="F439" t="s">
        <v>312</v>
      </c>
      <c r="G439">
        <v>300</v>
      </c>
      <c r="H439">
        <v>600</v>
      </c>
      <c r="I439">
        <v>2</v>
      </c>
      <c r="J439" s="7">
        <v>2782.6</v>
      </c>
      <c r="K439" s="5">
        <v>1669560</v>
      </c>
      <c r="L439" s="4">
        <v>2760</v>
      </c>
      <c r="M439" s="4">
        <v>-13559.999999999945</v>
      </c>
      <c r="N439" s="6">
        <v>448.95060000000001</v>
      </c>
      <c r="O439" s="6">
        <v>-14008.950599999946</v>
      </c>
      <c r="P439" s="5">
        <v>1656000</v>
      </c>
      <c r="Q439" s="5" t="s">
        <v>93</v>
      </c>
      <c r="R439">
        <v>1</v>
      </c>
      <c r="S439">
        <v>0</v>
      </c>
      <c r="T439">
        <v>2</v>
      </c>
      <c r="U439">
        <v>0</v>
      </c>
      <c r="V439">
        <v>900</v>
      </c>
      <c r="W439">
        <v>300</v>
      </c>
      <c r="X439">
        <v>122500</v>
      </c>
      <c r="Y439">
        <v>92500</v>
      </c>
      <c r="Z439" s="7">
        <v>3000000</v>
      </c>
      <c r="AA439">
        <v>2</v>
      </c>
      <c r="AC439" t="s">
        <v>583</v>
      </c>
      <c r="AD439" t="s">
        <v>571</v>
      </c>
      <c r="AE439" s="12">
        <v>44334.517361111109</v>
      </c>
      <c r="AF439">
        <v>122.7086</v>
      </c>
      <c r="AG439" s="12">
        <v>44335.392361111109</v>
      </c>
      <c r="AH439">
        <v>121.4426</v>
      </c>
      <c r="AI439" s="13">
        <v>-1.03E-2</v>
      </c>
      <c r="AJ439">
        <v>-16943.849999999999</v>
      </c>
      <c r="AK439" s="13">
        <v>-1.03E-2</v>
      </c>
      <c r="AL439">
        <v>13383.77</v>
      </c>
      <c r="AM439">
        <v>1642303</v>
      </c>
      <c r="AN439">
        <v>-1805428.83</v>
      </c>
      <c r="AO439">
        <v>41</v>
      </c>
      <c r="AP439">
        <v>-413.26</v>
      </c>
      <c r="AQ439" s="13">
        <v>-1.0699999999999999E-2</v>
      </c>
      <c r="AR439" s="13">
        <v>1.01E-2</v>
      </c>
      <c r="AS439" t="s">
        <v>572</v>
      </c>
      <c r="AU439" s="2">
        <v>44330</v>
      </c>
      <c r="AV439" t="s">
        <v>31</v>
      </c>
      <c r="AW439" s="7">
        <v>2782.6</v>
      </c>
      <c r="AX439" s="4">
        <v>2760</v>
      </c>
      <c r="AZ439" s="2">
        <f t="shared" si="42"/>
        <v>44334</v>
      </c>
      <c r="BA439" t="s">
        <v>32</v>
      </c>
      <c r="BB439">
        <v>122.7086</v>
      </c>
      <c r="BC439">
        <v>121.4426</v>
      </c>
      <c r="BE439" t="str">
        <f t="shared" si="46"/>
        <v>ASHOKLEY44334</v>
      </c>
      <c r="BF439">
        <v>1</v>
      </c>
      <c r="BH439" t="str">
        <f t="shared" si="47"/>
        <v>ASIANPAINT44330</v>
      </c>
      <c r="BI439">
        <v>1</v>
      </c>
      <c r="BK439" t="str">
        <f t="shared" si="43"/>
        <v>ASIANPAINT44330</v>
      </c>
      <c r="BL439">
        <v>1</v>
      </c>
      <c r="BM439">
        <f t="shared" si="44"/>
        <v>1</v>
      </c>
      <c r="BQ439" t="str">
        <f t="shared" si="48"/>
        <v>ASHOKLEY44334</v>
      </c>
      <c r="BR439">
        <v>1</v>
      </c>
      <c r="BS439">
        <f t="shared" si="45"/>
        <v>1</v>
      </c>
    </row>
    <row r="440" spans="1:71" x14ac:dyDescent="0.45">
      <c r="A440">
        <v>2</v>
      </c>
      <c r="B440" s="2">
        <v>44330</v>
      </c>
      <c r="C440" s="2">
        <v>44333</v>
      </c>
      <c r="D440" s="3" t="s">
        <v>27</v>
      </c>
      <c r="E440" t="s">
        <v>101</v>
      </c>
      <c r="F440" t="s">
        <v>279</v>
      </c>
      <c r="G440">
        <v>1300</v>
      </c>
      <c r="H440">
        <v>2600</v>
      </c>
      <c r="I440">
        <v>2</v>
      </c>
      <c r="J440" s="7">
        <v>745.5</v>
      </c>
      <c r="K440" s="5">
        <v>1938300</v>
      </c>
      <c r="L440" s="4">
        <v>777.3</v>
      </c>
      <c r="M440" s="4">
        <v>82679.999999999884</v>
      </c>
      <c r="N440" s="6">
        <v>534.50279999999998</v>
      </c>
      <c r="O440" s="6">
        <v>82145.497199999882</v>
      </c>
      <c r="P440" s="5">
        <v>2020979.9999999998</v>
      </c>
      <c r="Q440" s="5" t="s">
        <v>93</v>
      </c>
      <c r="R440">
        <v>1</v>
      </c>
      <c r="S440">
        <v>0</v>
      </c>
      <c r="T440">
        <v>1</v>
      </c>
      <c r="U440">
        <v>0</v>
      </c>
      <c r="V440">
        <v>900</v>
      </c>
      <c r="W440">
        <v>300</v>
      </c>
      <c r="X440">
        <v>122500</v>
      </c>
      <c r="Y440">
        <v>92500</v>
      </c>
      <c r="Z440" s="7">
        <v>3000000</v>
      </c>
      <c r="AA440">
        <v>2</v>
      </c>
      <c r="AC440" t="s">
        <v>631</v>
      </c>
      <c r="AD440" t="s">
        <v>571</v>
      </c>
      <c r="AE440" s="12">
        <v>44334.517361111109</v>
      </c>
      <c r="AF440">
        <v>4043.47</v>
      </c>
      <c r="AG440" s="12">
        <v>44335.392361111109</v>
      </c>
      <c r="AH440">
        <v>4071.413</v>
      </c>
      <c r="AI440" s="13">
        <v>6.8999999999999999E-3</v>
      </c>
      <c r="AJ440">
        <v>11349.38</v>
      </c>
      <c r="AK440" s="13">
        <v>6.8999999999999999E-3</v>
      </c>
      <c r="AL440">
        <v>406.1617</v>
      </c>
      <c r="AM440">
        <v>1642303</v>
      </c>
      <c r="AN440">
        <v>-1794079.45</v>
      </c>
      <c r="AO440">
        <v>41</v>
      </c>
      <c r="AP440">
        <v>276.81</v>
      </c>
      <c r="AQ440" s="13">
        <v>-3.3E-3</v>
      </c>
      <c r="AR440" s="13">
        <v>9.4000000000000004E-3</v>
      </c>
      <c r="AS440" t="s">
        <v>572</v>
      </c>
      <c r="AU440" s="2">
        <v>44330</v>
      </c>
      <c r="AV440" t="s">
        <v>101</v>
      </c>
      <c r="AW440" s="7">
        <v>745.5</v>
      </c>
      <c r="AX440" s="4">
        <v>777.3</v>
      </c>
      <c r="AZ440" s="2">
        <f t="shared" si="42"/>
        <v>44334</v>
      </c>
      <c r="BA440" t="s">
        <v>204</v>
      </c>
      <c r="BB440">
        <v>4043.47</v>
      </c>
      <c r="BC440">
        <v>4071.413</v>
      </c>
      <c r="BE440" t="str">
        <f t="shared" si="46"/>
        <v>BAJAJ_AUTO44334</v>
      </c>
      <c r="BF440">
        <v>1</v>
      </c>
      <c r="BH440" t="str">
        <f t="shared" si="47"/>
        <v>UPL44330</v>
      </c>
      <c r="BI440">
        <v>1</v>
      </c>
      <c r="BK440" t="str">
        <f t="shared" si="43"/>
        <v>UPL44330</v>
      </c>
      <c r="BL440">
        <v>1</v>
      </c>
      <c r="BM440">
        <f t="shared" si="44"/>
        <v>1</v>
      </c>
      <c r="BQ440" t="str">
        <f t="shared" si="48"/>
        <v>BAJAJ_AUTO44334</v>
      </c>
      <c r="BR440">
        <v>1</v>
      </c>
      <c r="BS440">
        <f t="shared" si="45"/>
        <v>1</v>
      </c>
    </row>
    <row r="441" spans="1:71" x14ac:dyDescent="0.45">
      <c r="A441">
        <v>1</v>
      </c>
      <c r="B441" s="2">
        <v>44333</v>
      </c>
      <c r="C441" s="2">
        <v>44334</v>
      </c>
      <c r="D441" s="3" t="s">
        <v>27</v>
      </c>
      <c r="E441" t="s">
        <v>63</v>
      </c>
      <c r="F441" t="s">
        <v>223</v>
      </c>
      <c r="G441">
        <v>1000</v>
      </c>
      <c r="H441">
        <v>1000</v>
      </c>
      <c r="I441">
        <v>1</v>
      </c>
      <c r="J441" s="7">
        <v>1297.5999999999999</v>
      </c>
      <c r="K441" s="5">
        <v>1297600</v>
      </c>
      <c r="L441" s="4">
        <v>1318</v>
      </c>
      <c r="M441" s="4">
        <v>20400.000000000091</v>
      </c>
      <c r="N441" s="6">
        <v>353.10599999999999</v>
      </c>
      <c r="O441" s="6">
        <v>20046.894000000091</v>
      </c>
      <c r="P441" s="5">
        <v>1318000</v>
      </c>
      <c r="Q441" s="5" t="s">
        <v>93</v>
      </c>
      <c r="R441">
        <v>2</v>
      </c>
      <c r="S441">
        <v>1</v>
      </c>
      <c r="T441">
        <v>0</v>
      </c>
      <c r="U441">
        <v>0</v>
      </c>
      <c r="V441">
        <v>900</v>
      </c>
      <c r="W441">
        <v>300</v>
      </c>
      <c r="X441">
        <v>103000</v>
      </c>
      <c r="Y441">
        <v>92500</v>
      </c>
      <c r="Z441" s="7">
        <v>3000000</v>
      </c>
      <c r="AA441">
        <v>2</v>
      </c>
      <c r="AC441" t="s">
        <v>587</v>
      </c>
      <c r="AD441" t="s">
        <v>571</v>
      </c>
      <c r="AE441" s="12">
        <v>44334.517361111109</v>
      </c>
      <c r="AF441">
        <v>605.66269999999997</v>
      </c>
      <c r="AG441" s="12">
        <v>44335.392361111109</v>
      </c>
      <c r="AH441">
        <v>605.94680000000005</v>
      </c>
      <c r="AI441" s="13">
        <v>5.0000000000000001E-4</v>
      </c>
      <c r="AJ441">
        <v>770.36</v>
      </c>
      <c r="AK441" s="13">
        <v>5.0000000000000001E-4</v>
      </c>
      <c r="AL441">
        <v>2711.58</v>
      </c>
      <c r="AM441">
        <v>1642303</v>
      </c>
      <c r="AN441">
        <v>-1793309.09</v>
      </c>
      <c r="AO441">
        <v>41</v>
      </c>
      <c r="AP441">
        <v>18.79</v>
      </c>
      <c r="AQ441" s="13">
        <v>-9.9000000000000008E-3</v>
      </c>
      <c r="AR441" s="13">
        <v>1.5299999999999999E-2</v>
      </c>
      <c r="AS441" t="s">
        <v>572</v>
      </c>
      <c r="AU441" s="2">
        <v>44333</v>
      </c>
      <c r="AV441" t="s">
        <v>63</v>
      </c>
      <c r="AW441" s="7">
        <v>1297.5999999999999</v>
      </c>
      <c r="AX441" s="4">
        <v>1318</v>
      </c>
      <c r="AZ441" s="2">
        <f t="shared" si="42"/>
        <v>44334</v>
      </c>
      <c r="BA441" t="s">
        <v>127</v>
      </c>
      <c r="BB441">
        <v>605.66269999999997</v>
      </c>
      <c r="BC441">
        <v>605.94680000000005</v>
      </c>
      <c r="BE441" t="str">
        <f t="shared" si="46"/>
        <v>CONCOR44334</v>
      </c>
      <c r="BF441">
        <v>1</v>
      </c>
      <c r="BH441" t="str">
        <f t="shared" si="47"/>
        <v>ADANIENT44333</v>
      </c>
      <c r="BI441">
        <v>1</v>
      </c>
      <c r="BK441" t="str">
        <f t="shared" si="43"/>
        <v>ADANIENT44333</v>
      </c>
      <c r="BL441">
        <v>1</v>
      </c>
      <c r="BM441">
        <f t="shared" si="44"/>
        <v>1</v>
      </c>
      <c r="BQ441" t="str">
        <f t="shared" si="48"/>
        <v>CONCOR44334</v>
      </c>
      <c r="BR441">
        <v>1</v>
      </c>
      <c r="BS441">
        <f t="shared" si="45"/>
        <v>1</v>
      </c>
    </row>
    <row r="442" spans="1:71" x14ac:dyDescent="0.45">
      <c r="A442">
        <v>2</v>
      </c>
      <c r="B442" s="2">
        <v>44333</v>
      </c>
      <c r="C442" s="2">
        <v>44334</v>
      </c>
      <c r="D442" s="3" t="s">
        <v>27</v>
      </c>
      <c r="E442" t="s">
        <v>148</v>
      </c>
      <c r="F442" t="s">
        <v>257</v>
      </c>
      <c r="G442">
        <v>125</v>
      </c>
      <c r="H442">
        <v>125</v>
      </c>
      <c r="I442">
        <v>1</v>
      </c>
      <c r="J442" s="7">
        <v>11380.9</v>
      </c>
      <c r="K442" s="5">
        <v>1422612.5</v>
      </c>
      <c r="L442" s="4">
        <v>11491</v>
      </c>
      <c r="M442" s="4">
        <v>13762.500000000045</v>
      </c>
      <c r="N442" s="6">
        <v>385.96331250000003</v>
      </c>
      <c r="O442" s="6">
        <v>13376.536687500045</v>
      </c>
      <c r="P442" s="5">
        <v>1436375</v>
      </c>
      <c r="Q442" s="5" t="s">
        <v>93</v>
      </c>
      <c r="R442">
        <v>1</v>
      </c>
      <c r="S442">
        <v>0</v>
      </c>
      <c r="T442">
        <v>0</v>
      </c>
      <c r="U442">
        <v>0</v>
      </c>
      <c r="V442">
        <v>900</v>
      </c>
      <c r="W442">
        <v>300</v>
      </c>
      <c r="X442">
        <v>102500</v>
      </c>
      <c r="Y442">
        <v>92500</v>
      </c>
      <c r="Z442" s="7">
        <v>3000000</v>
      </c>
      <c r="AA442">
        <v>2</v>
      </c>
      <c r="AC442" t="s">
        <v>682</v>
      </c>
      <c r="AD442" t="s">
        <v>571</v>
      </c>
      <c r="AE442" s="12">
        <v>44334.517361111109</v>
      </c>
      <c r="AF442">
        <v>1818.711</v>
      </c>
      <c r="AG442" s="12">
        <v>44335.392361111109</v>
      </c>
      <c r="AH442">
        <v>1797.18</v>
      </c>
      <c r="AI442" s="13">
        <v>-1.18E-2</v>
      </c>
      <c r="AJ442">
        <v>-19442.57</v>
      </c>
      <c r="AK442" s="13">
        <v>-1.18E-2</v>
      </c>
      <c r="AL442">
        <v>903.00369999999998</v>
      </c>
      <c r="AM442">
        <v>1642303</v>
      </c>
      <c r="AN442">
        <v>-1812751.66</v>
      </c>
      <c r="AO442">
        <v>41</v>
      </c>
      <c r="AP442">
        <v>-474.21</v>
      </c>
      <c r="AQ442" s="13">
        <v>-1.83E-2</v>
      </c>
      <c r="AR442" s="13">
        <v>6.7999999999999996E-3</v>
      </c>
      <c r="AS442" t="s">
        <v>572</v>
      </c>
      <c r="AU442" s="2">
        <v>44333</v>
      </c>
      <c r="AV442" t="s">
        <v>148</v>
      </c>
      <c r="AW442" s="7">
        <v>11380.9</v>
      </c>
      <c r="AX442" s="4">
        <v>11491</v>
      </c>
      <c r="AZ442" s="2">
        <f t="shared" si="42"/>
        <v>44334</v>
      </c>
      <c r="BA442" t="s">
        <v>160</v>
      </c>
      <c r="BB442">
        <v>1818.711</v>
      </c>
      <c r="BC442">
        <v>1797.18</v>
      </c>
      <c r="BE442" t="str">
        <f t="shared" si="46"/>
        <v>DEEPAKNTR44334</v>
      </c>
      <c r="BF442">
        <v>1</v>
      </c>
      <c r="BH442" t="str">
        <f t="shared" si="47"/>
        <v>BAJAJFINSV44333</v>
      </c>
      <c r="BI442">
        <v>1</v>
      </c>
      <c r="BK442" t="str">
        <f t="shared" si="43"/>
        <v>BAJAJFINSV44333</v>
      </c>
      <c r="BL442">
        <v>1</v>
      </c>
      <c r="BM442">
        <f t="shared" si="44"/>
        <v>1</v>
      </c>
      <c r="BQ442" t="str">
        <f t="shared" si="48"/>
        <v>DEEPAKNTR44334</v>
      </c>
      <c r="BR442">
        <v>1</v>
      </c>
      <c r="BS442">
        <f t="shared" si="45"/>
        <v>1</v>
      </c>
    </row>
    <row r="443" spans="1:71" x14ac:dyDescent="0.45">
      <c r="A443">
        <v>3</v>
      </c>
      <c r="B443" s="2">
        <v>44333</v>
      </c>
      <c r="C443" s="2">
        <v>44334</v>
      </c>
      <c r="D443" s="3" t="s">
        <v>27</v>
      </c>
      <c r="E443" t="s">
        <v>58</v>
      </c>
      <c r="F443" t="s">
        <v>270</v>
      </c>
      <c r="G443">
        <v>900</v>
      </c>
      <c r="H443">
        <v>1800</v>
      </c>
      <c r="I443">
        <v>2</v>
      </c>
      <c r="J443" s="7">
        <v>929.375</v>
      </c>
      <c r="K443" s="5">
        <v>1672875</v>
      </c>
      <c r="L443" s="4">
        <v>986.4</v>
      </c>
      <c r="M443" s="4">
        <v>102644.99999999996</v>
      </c>
      <c r="N443" s="6">
        <v>465.53332499999999</v>
      </c>
      <c r="O443" s="6">
        <v>102179.46667499996</v>
      </c>
      <c r="P443" s="5">
        <v>1775520</v>
      </c>
      <c r="Q443" s="5" t="s">
        <v>93</v>
      </c>
      <c r="R443">
        <v>2</v>
      </c>
      <c r="S443">
        <v>1</v>
      </c>
      <c r="T443">
        <v>0</v>
      </c>
      <c r="U443">
        <v>0</v>
      </c>
      <c r="V443">
        <v>900</v>
      </c>
      <c r="W443">
        <v>300</v>
      </c>
      <c r="X443">
        <v>103000</v>
      </c>
      <c r="Y443">
        <v>92500</v>
      </c>
      <c r="Z443" s="7">
        <v>3000000</v>
      </c>
      <c r="AA443">
        <v>2</v>
      </c>
      <c r="AC443" t="s">
        <v>645</v>
      </c>
      <c r="AD443" t="s">
        <v>571</v>
      </c>
      <c r="AE443" s="12">
        <v>44334.517361111109</v>
      </c>
      <c r="AF443">
        <v>178.9914</v>
      </c>
      <c r="AG443" s="12">
        <v>44335.392361111109</v>
      </c>
      <c r="AH443">
        <v>178.12270000000001</v>
      </c>
      <c r="AI443" s="13">
        <v>-4.8999999999999998E-3</v>
      </c>
      <c r="AJ443">
        <v>-7970.6</v>
      </c>
      <c r="AK443" s="13">
        <v>-4.8999999999999998E-3</v>
      </c>
      <c r="AL443">
        <v>9175.3150000000005</v>
      </c>
      <c r="AM443">
        <v>1642302.88</v>
      </c>
      <c r="AN443">
        <v>-1820722.26</v>
      </c>
      <c r="AO443">
        <v>41</v>
      </c>
      <c r="AP443">
        <v>-194.4</v>
      </c>
      <c r="AQ443" s="13">
        <v>-2.01E-2</v>
      </c>
      <c r="AR443" s="13">
        <v>0</v>
      </c>
      <c r="AS443" t="s">
        <v>572</v>
      </c>
      <c r="AU443" s="2">
        <v>44333</v>
      </c>
      <c r="AV443" t="s">
        <v>58</v>
      </c>
      <c r="AW443" s="7">
        <v>929.375</v>
      </c>
      <c r="AX443" s="4">
        <v>986.4</v>
      </c>
      <c r="AZ443" s="2">
        <f t="shared" si="42"/>
        <v>44334</v>
      </c>
      <c r="BA443" t="s">
        <v>42</v>
      </c>
      <c r="BB443">
        <v>178.9914</v>
      </c>
      <c r="BC443">
        <v>178.12270000000001</v>
      </c>
      <c r="BE443" t="str">
        <f t="shared" si="46"/>
        <v>POWERGRID44334</v>
      </c>
      <c r="BF443">
        <v>1</v>
      </c>
      <c r="BH443" t="str">
        <f t="shared" si="47"/>
        <v>INDUSINDBK44333</v>
      </c>
      <c r="BI443">
        <v>1</v>
      </c>
      <c r="BK443" t="str">
        <f t="shared" si="43"/>
        <v>INDUSINDBK44333</v>
      </c>
      <c r="BL443">
        <v>1</v>
      </c>
      <c r="BM443">
        <f t="shared" si="44"/>
        <v>1</v>
      </c>
      <c r="BQ443" t="str">
        <f t="shared" si="48"/>
        <v>POWERGRID44334</v>
      </c>
      <c r="BR443">
        <v>1</v>
      </c>
      <c r="BS443">
        <f t="shared" si="45"/>
        <v>1</v>
      </c>
    </row>
    <row r="444" spans="1:71" x14ac:dyDescent="0.45">
      <c r="A444">
        <v>4</v>
      </c>
      <c r="B444" s="2">
        <v>44333</v>
      </c>
      <c r="C444" s="2">
        <v>44334</v>
      </c>
      <c r="D444" s="3" t="s">
        <v>27</v>
      </c>
      <c r="E444" t="s">
        <v>163</v>
      </c>
      <c r="F444" t="s">
        <v>342</v>
      </c>
      <c r="G444">
        <v>725</v>
      </c>
      <c r="H444">
        <v>2175</v>
      </c>
      <c r="I444">
        <v>3</v>
      </c>
      <c r="J444" s="7">
        <v>806</v>
      </c>
      <c r="K444" s="5">
        <v>1753050</v>
      </c>
      <c r="L444" s="4">
        <v>808.45</v>
      </c>
      <c r="M444" s="4">
        <v>5328.7500000000991</v>
      </c>
      <c r="N444" s="6">
        <v>474.04288124999999</v>
      </c>
      <c r="O444" s="6">
        <v>4854.7071187500987</v>
      </c>
      <c r="P444" s="5">
        <v>1758378.75</v>
      </c>
      <c r="Q444" s="5" t="s">
        <v>93</v>
      </c>
      <c r="R444">
        <v>2</v>
      </c>
      <c r="S444">
        <v>2</v>
      </c>
      <c r="T444">
        <v>0</v>
      </c>
      <c r="U444">
        <v>0</v>
      </c>
      <c r="V444">
        <v>900</v>
      </c>
      <c r="W444">
        <v>300</v>
      </c>
      <c r="X444">
        <v>103500</v>
      </c>
      <c r="Y444">
        <v>92500</v>
      </c>
      <c r="Z444" s="7">
        <v>3000000</v>
      </c>
      <c r="AA444">
        <v>2</v>
      </c>
      <c r="AC444" t="s">
        <v>589</v>
      </c>
      <c r="AD444" t="s">
        <v>571</v>
      </c>
      <c r="AE444" s="12">
        <v>44334.517361111109</v>
      </c>
      <c r="AF444">
        <v>1446.1120000000001</v>
      </c>
      <c r="AG444" s="12">
        <v>44335.392361111109</v>
      </c>
      <c r="AH444">
        <v>1454.21</v>
      </c>
      <c r="AI444" s="13">
        <v>5.5999999999999999E-3</v>
      </c>
      <c r="AJ444">
        <v>9196.64</v>
      </c>
      <c r="AK444" s="13">
        <v>5.5999999999999999E-3</v>
      </c>
      <c r="AL444">
        <v>1135.6679999999999</v>
      </c>
      <c r="AM444">
        <v>1642302.88</v>
      </c>
      <c r="AN444">
        <v>-1811525.62</v>
      </c>
      <c r="AO444">
        <v>41</v>
      </c>
      <c r="AP444">
        <v>224.31</v>
      </c>
      <c r="AQ444" s="13">
        <v>-1.5299999999999999E-2</v>
      </c>
      <c r="AR444" s="13">
        <v>1.15E-2</v>
      </c>
      <c r="AS444" t="s">
        <v>572</v>
      </c>
      <c r="AU444" s="2">
        <v>44333</v>
      </c>
      <c r="AV444" t="s">
        <v>163</v>
      </c>
      <c r="AW444" s="7">
        <v>806</v>
      </c>
      <c r="AX444" s="4">
        <v>808.45</v>
      </c>
      <c r="AZ444" s="2">
        <f t="shared" si="42"/>
        <v>44334</v>
      </c>
      <c r="BA444" t="s">
        <v>55</v>
      </c>
      <c r="BB444">
        <v>1446.1120000000001</v>
      </c>
      <c r="BC444">
        <v>1454.21</v>
      </c>
      <c r="BE444" t="str">
        <f t="shared" si="46"/>
        <v>SRTRANSFIN44334</v>
      </c>
      <c r="BF444">
        <v>1</v>
      </c>
      <c r="BH444" t="str">
        <f t="shared" si="47"/>
        <v>TRENT44333</v>
      </c>
      <c r="BI444">
        <v>1</v>
      </c>
      <c r="BK444" t="str">
        <f t="shared" si="43"/>
        <v>TRENT44333</v>
      </c>
      <c r="BL444">
        <v>1</v>
      </c>
      <c r="BM444">
        <f t="shared" si="44"/>
        <v>1</v>
      </c>
      <c r="BQ444" t="str">
        <f t="shared" si="48"/>
        <v>SRTRANSFIN44334</v>
      </c>
      <c r="BR444">
        <v>1</v>
      </c>
      <c r="BS444">
        <f t="shared" si="45"/>
        <v>1</v>
      </c>
    </row>
    <row r="445" spans="1:71" x14ac:dyDescent="0.45">
      <c r="A445">
        <v>1</v>
      </c>
      <c r="B445" s="2">
        <v>44334</v>
      </c>
      <c r="C445" s="2">
        <v>44335</v>
      </c>
      <c r="D445" s="3" t="s">
        <v>27</v>
      </c>
      <c r="E445" t="s">
        <v>32</v>
      </c>
      <c r="F445" t="s">
        <v>231</v>
      </c>
      <c r="G445">
        <v>4500</v>
      </c>
      <c r="H445">
        <v>18000</v>
      </c>
      <c r="I445">
        <v>4</v>
      </c>
      <c r="J445" s="7">
        <v>122.6</v>
      </c>
      <c r="K445" s="5">
        <v>2206800</v>
      </c>
      <c r="L445" s="4">
        <v>121.5</v>
      </c>
      <c r="M445" s="4">
        <v>-19799.999999999898</v>
      </c>
      <c r="N445" s="6">
        <v>593.16300000000001</v>
      </c>
      <c r="O445" s="6">
        <v>-20393.162999999899</v>
      </c>
      <c r="P445" s="5">
        <v>2187000</v>
      </c>
      <c r="Q445" s="5" t="s">
        <v>93</v>
      </c>
      <c r="R445">
        <v>1</v>
      </c>
      <c r="S445">
        <v>0</v>
      </c>
      <c r="T445">
        <v>1</v>
      </c>
      <c r="U445">
        <v>0</v>
      </c>
      <c r="V445">
        <v>900</v>
      </c>
      <c r="W445">
        <v>300</v>
      </c>
      <c r="X445">
        <v>122500</v>
      </c>
      <c r="Y445">
        <v>92500</v>
      </c>
      <c r="Z445" s="7">
        <v>3000000</v>
      </c>
      <c r="AA445">
        <v>2</v>
      </c>
      <c r="AC445" t="s">
        <v>704</v>
      </c>
      <c r="AD445" t="s">
        <v>571</v>
      </c>
      <c r="AE445" s="12">
        <v>44334.524305555555</v>
      </c>
      <c r="AF445">
        <v>1531.21</v>
      </c>
      <c r="AG445" s="12">
        <v>44335.392361111109</v>
      </c>
      <c r="AH445">
        <v>1546.991</v>
      </c>
      <c r="AI445" s="13">
        <v>1.03E-2</v>
      </c>
      <c r="AJ445">
        <v>16864.599999999999</v>
      </c>
      <c r="AK445" s="13">
        <v>1.03E-2</v>
      </c>
      <c r="AL445">
        <v>1068.665</v>
      </c>
      <c r="AM445">
        <v>1636350.38</v>
      </c>
      <c r="AN445">
        <v>-1794661.02</v>
      </c>
      <c r="AO445">
        <v>39</v>
      </c>
      <c r="AP445">
        <v>432.43</v>
      </c>
      <c r="AQ445" s="13">
        <v>-2.7000000000000001E-3</v>
      </c>
      <c r="AR445" s="13">
        <v>1.29E-2</v>
      </c>
      <c r="AS445" t="s">
        <v>572</v>
      </c>
      <c r="AU445" s="2">
        <v>44334</v>
      </c>
      <c r="AV445" t="s">
        <v>32</v>
      </c>
      <c r="AW445" s="7">
        <v>122.6</v>
      </c>
      <c r="AX445" s="4">
        <v>121.5</v>
      </c>
      <c r="AZ445" s="2">
        <f t="shared" si="42"/>
        <v>44334</v>
      </c>
      <c r="BA445" t="s">
        <v>35</v>
      </c>
      <c r="BB445">
        <v>1531.21</v>
      </c>
      <c r="BC445">
        <v>1546.991</v>
      </c>
      <c r="BE445" t="str">
        <f t="shared" si="46"/>
        <v>TITAN44334</v>
      </c>
      <c r="BF445">
        <v>1</v>
      </c>
      <c r="BH445" t="str">
        <f t="shared" si="47"/>
        <v>ASHOKLEY44334</v>
      </c>
      <c r="BI445">
        <v>1</v>
      </c>
      <c r="BK445" t="str">
        <f t="shared" si="43"/>
        <v>ASHOKLEY44334</v>
      </c>
      <c r="BL445">
        <v>1</v>
      </c>
      <c r="BM445">
        <f t="shared" si="44"/>
        <v>1</v>
      </c>
      <c r="BQ445" t="str">
        <f t="shared" si="48"/>
        <v>TITAN44334</v>
      </c>
      <c r="BR445">
        <v>1</v>
      </c>
      <c r="BS445">
        <f t="shared" si="45"/>
        <v>1</v>
      </c>
    </row>
    <row r="446" spans="1:71" x14ac:dyDescent="0.45">
      <c r="A446">
        <v>2</v>
      </c>
      <c r="B446" s="2">
        <v>44334</v>
      </c>
      <c r="C446" s="2">
        <v>44335</v>
      </c>
      <c r="D446" s="3" t="s">
        <v>27</v>
      </c>
      <c r="E446" t="s">
        <v>204</v>
      </c>
      <c r="F446" t="s">
        <v>353</v>
      </c>
      <c r="G446">
        <v>250</v>
      </c>
      <c r="H446">
        <v>500</v>
      </c>
      <c r="I446">
        <v>2</v>
      </c>
      <c r="J446" s="7">
        <v>4058.8</v>
      </c>
      <c r="K446" s="5">
        <v>2029400</v>
      </c>
      <c r="L446" s="4">
        <v>4071.4250000000002</v>
      </c>
      <c r="M446" s="4">
        <v>6312.5</v>
      </c>
      <c r="N446" s="6">
        <v>548.7901875</v>
      </c>
      <c r="O446" s="6">
        <v>5763.7098125000002</v>
      </c>
      <c r="P446" s="5">
        <v>2035712.5</v>
      </c>
      <c r="Q446" s="5" t="s">
        <v>93</v>
      </c>
      <c r="R446">
        <v>3</v>
      </c>
      <c r="S446">
        <v>2</v>
      </c>
      <c r="T446">
        <v>1</v>
      </c>
      <c r="U446">
        <v>0</v>
      </c>
      <c r="V446">
        <v>900</v>
      </c>
      <c r="W446">
        <v>300</v>
      </c>
      <c r="X446">
        <v>124000</v>
      </c>
      <c r="Y446">
        <v>92500</v>
      </c>
      <c r="Z446" s="7">
        <v>3000000</v>
      </c>
      <c r="AA446">
        <v>2</v>
      </c>
      <c r="AC446" t="s">
        <v>666</v>
      </c>
      <c r="AD446" t="s">
        <v>571</v>
      </c>
      <c r="AE446" s="12">
        <v>44334.517361111109</v>
      </c>
      <c r="AF446">
        <v>827.46349999999995</v>
      </c>
      <c r="AG446" s="12">
        <v>44335.395833333336</v>
      </c>
      <c r="AH446">
        <v>830.91830000000004</v>
      </c>
      <c r="AI446" s="13">
        <v>4.1999999999999997E-3</v>
      </c>
      <c r="AJ446">
        <v>6856.89</v>
      </c>
      <c r="AK446" s="13">
        <v>4.1999999999999997E-3</v>
      </c>
      <c r="AL446">
        <v>1984.7439999999999</v>
      </c>
      <c r="AM446">
        <v>1642303</v>
      </c>
      <c r="AN446">
        <v>-1787804.13</v>
      </c>
      <c r="AO446">
        <v>42</v>
      </c>
      <c r="AP446">
        <v>163.26</v>
      </c>
      <c r="AQ446" s="13">
        <v>-9.1000000000000004E-3</v>
      </c>
      <c r="AR446" s="13">
        <v>3.5400000000000001E-2</v>
      </c>
      <c r="AS446" t="s">
        <v>572</v>
      </c>
      <c r="AU446" s="2">
        <v>44334</v>
      </c>
      <c r="AV446" t="s">
        <v>204</v>
      </c>
      <c r="AW446" s="7">
        <v>4058.8</v>
      </c>
      <c r="AX446" s="4">
        <v>4071.4250000000002</v>
      </c>
      <c r="AZ446" s="2">
        <f t="shared" si="42"/>
        <v>44334</v>
      </c>
      <c r="BA446" t="s">
        <v>163</v>
      </c>
      <c r="BB446">
        <v>827.46349999999995</v>
      </c>
      <c r="BC446">
        <v>830.91830000000004</v>
      </c>
      <c r="BE446" t="str">
        <f t="shared" si="46"/>
        <v>TRENT44334</v>
      </c>
      <c r="BF446">
        <v>1</v>
      </c>
      <c r="BH446" t="str">
        <f t="shared" si="47"/>
        <v>BAJAJ_AUTO44334</v>
      </c>
      <c r="BI446">
        <v>1</v>
      </c>
      <c r="BK446" t="str">
        <f t="shared" si="43"/>
        <v>BAJAJ_AUTO44334</v>
      </c>
      <c r="BL446">
        <v>1</v>
      </c>
      <c r="BM446">
        <f t="shared" si="44"/>
        <v>1</v>
      </c>
      <c r="BQ446" t="str">
        <f t="shared" si="48"/>
        <v>TRENT44334</v>
      </c>
      <c r="BR446">
        <v>1</v>
      </c>
      <c r="BS446">
        <f t="shared" si="45"/>
        <v>1</v>
      </c>
    </row>
    <row r="447" spans="1:71" x14ac:dyDescent="0.45">
      <c r="A447">
        <v>3</v>
      </c>
      <c r="B447" s="2">
        <v>44334</v>
      </c>
      <c r="C447" s="2">
        <v>44335</v>
      </c>
      <c r="D447" s="3" t="s">
        <v>27</v>
      </c>
      <c r="E447" t="s">
        <v>127</v>
      </c>
      <c r="F447" t="s">
        <v>289</v>
      </c>
      <c r="G447">
        <v>1563</v>
      </c>
      <c r="H447">
        <v>3126</v>
      </c>
      <c r="I447">
        <v>2</v>
      </c>
      <c r="J447" s="7">
        <v>606.75</v>
      </c>
      <c r="K447" s="5">
        <v>1896700.5</v>
      </c>
      <c r="L447" s="4">
        <v>605.57500000000005</v>
      </c>
      <c r="M447" s="4">
        <v>-3673.0499999998578</v>
      </c>
      <c r="N447" s="6">
        <v>511.61327325000002</v>
      </c>
      <c r="O447" s="6">
        <v>-4184.6632732498583</v>
      </c>
      <c r="P447" s="5">
        <v>1893027.4500000002</v>
      </c>
      <c r="Q447" s="5" t="s">
        <v>93</v>
      </c>
      <c r="R447">
        <v>1</v>
      </c>
      <c r="S447">
        <v>0</v>
      </c>
      <c r="T447">
        <v>1</v>
      </c>
      <c r="U447">
        <v>0</v>
      </c>
      <c r="V447">
        <v>900</v>
      </c>
      <c r="W447">
        <v>300</v>
      </c>
      <c r="X447">
        <v>122500</v>
      </c>
      <c r="Y447">
        <v>92500</v>
      </c>
      <c r="Z447" s="7">
        <v>3000000</v>
      </c>
      <c r="AA447">
        <v>2</v>
      </c>
      <c r="AC447" t="s">
        <v>645</v>
      </c>
      <c r="AD447" t="s">
        <v>571</v>
      </c>
      <c r="AE447" s="12">
        <v>44335.517361111109</v>
      </c>
      <c r="AF447">
        <v>176.41309999999999</v>
      </c>
      <c r="AG447" s="12">
        <v>44336.395833333336</v>
      </c>
      <c r="AH447">
        <v>174.50030000000001</v>
      </c>
      <c r="AI447" s="13">
        <v>-1.0800000000000001E-2</v>
      </c>
      <c r="AJ447">
        <v>-17808.52</v>
      </c>
      <c r="AK447" s="13">
        <v>-1.0800000000000001E-2</v>
      </c>
      <c r="AL447">
        <v>9310.1859999999997</v>
      </c>
      <c r="AM447">
        <v>1642439.13</v>
      </c>
      <c r="AN447">
        <v>-1805612.65</v>
      </c>
      <c r="AO447">
        <v>42</v>
      </c>
      <c r="AP447">
        <v>-424.01</v>
      </c>
      <c r="AQ447" s="13">
        <v>-1.2E-2</v>
      </c>
      <c r="AR447" s="13">
        <v>1.1999999999999999E-3</v>
      </c>
      <c r="AS447" t="s">
        <v>572</v>
      </c>
      <c r="AU447" s="2">
        <v>44334</v>
      </c>
      <c r="AV447" t="s">
        <v>127</v>
      </c>
      <c r="AW447" s="7">
        <v>606.75</v>
      </c>
      <c r="AX447" s="4">
        <v>605.57500000000005</v>
      </c>
      <c r="AZ447" s="2">
        <f t="shared" si="42"/>
        <v>44335</v>
      </c>
      <c r="BA447" t="s">
        <v>42</v>
      </c>
      <c r="BB447">
        <v>176.41309999999999</v>
      </c>
      <c r="BC447">
        <v>174.50030000000001</v>
      </c>
      <c r="BE447" t="str">
        <f t="shared" si="46"/>
        <v>POWERGRID44335</v>
      </c>
      <c r="BF447">
        <v>1</v>
      </c>
      <c r="BH447" t="str">
        <f t="shared" si="47"/>
        <v>CONCOR44334</v>
      </c>
      <c r="BI447">
        <v>1</v>
      </c>
      <c r="BK447" t="str">
        <f t="shared" si="43"/>
        <v>CONCOR44334</v>
      </c>
      <c r="BL447">
        <v>1</v>
      </c>
      <c r="BM447">
        <f t="shared" si="44"/>
        <v>1</v>
      </c>
      <c r="BQ447" t="str">
        <f t="shared" si="48"/>
        <v>POWERGRID44335</v>
      </c>
      <c r="BR447">
        <v>1</v>
      </c>
      <c r="BS447" t="str">
        <f t="shared" si="45"/>
        <v>ERROR</v>
      </c>
    </row>
    <row r="448" spans="1:71" x14ac:dyDescent="0.45">
      <c r="A448">
        <v>4</v>
      </c>
      <c r="B448" s="2">
        <v>44334</v>
      </c>
      <c r="C448" s="2">
        <v>44335</v>
      </c>
      <c r="D448" s="3" t="s">
        <v>27</v>
      </c>
      <c r="E448" t="s">
        <v>160</v>
      </c>
      <c r="F448" t="s">
        <v>338</v>
      </c>
      <c r="G448">
        <v>500</v>
      </c>
      <c r="H448">
        <v>1000</v>
      </c>
      <c r="I448">
        <v>2</v>
      </c>
      <c r="J448" s="7">
        <v>1818.325</v>
      </c>
      <c r="K448" s="5">
        <v>1818325</v>
      </c>
      <c r="L448" s="4">
        <v>1797.425</v>
      </c>
      <c r="M448" s="4">
        <v>-20900.000000000091</v>
      </c>
      <c r="N448" s="6">
        <v>488.12625000000003</v>
      </c>
      <c r="O448" s="6">
        <v>-21388.126250000092</v>
      </c>
      <c r="P448" s="5">
        <v>1797425</v>
      </c>
      <c r="Q448" s="5" t="s">
        <v>93</v>
      </c>
      <c r="R448">
        <v>2</v>
      </c>
      <c r="S448">
        <v>1</v>
      </c>
      <c r="T448">
        <v>2</v>
      </c>
      <c r="U448">
        <v>0</v>
      </c>
      <c r="V448">
        <v>900</v>
      </c>
      <c r="W448">
        <v>300</v>
      </c>
      <c r="X448">
        <v>123000</v>
      </c>
      <c r="Y448">
        <v>92500</v>
      </c>
      <c r="Z448" s="7">
        <v>3000000</v>
      </c>
      <c r="AA448">
        <v>2</v>
      </c>
      <c r="AC448" t="s">
        <v>649</v>
      </c>
      <c r="AD448" t="s">
        <v>571</v>
      </c>
      <c r="AE448" s="12">
        <v>44335.520833333336</v>
      </c>
      <c r="AF448">
        <v>1305.1020000000001</v>
      </c>
      <c r="AG448" s="12">
        <v>44336.395833333336</v>
      </c>
      <c r="AH448">
        <v>1256.442</v>
      </c>
      <c r="AI448" s="13">
        <v>-3.73E-2</v>
      </c>
      <c r="AJ448">
        <v>-61197.46</v>
      </c>
      <c r="AK448" s="13">
        <v>-3.73E-2</v>
      </c>
      <c r="AL448">
        <v>1257.654</v>
      </c>
      <c r="AM448">
        <v>1641367.38</v>
      </c>
      <c r="AN448">
        <v>-1866810.11</v>
      </c>
      <c r="AO448">
        <v>41</v>
      </c>
      <c r="AP448">
        <v>-1492.62</v>
      </c>
      <c r="AQ448" s="13">
        <v>-3.73E-2</v>
      </c>
      <c r="AR448" s="13">
        <v>4.0000000000000002E-4</v>
      </c>
      <c r="AS448" t="s">
        <v>572</v>
      </c>
      <c r="AU448" s="2">
        <v>44334</v>
      </c>
      <c r="AV448" t="s">
        <v>160</v>
      </c>
      <c r="AW448" s="7">
        <v>1818.325</v>
      </c>
      <c r="AX448" s="4">
        <v>1797.425</v>
      </c>
      <c r="AZ448" s="2">
        <f t="shared" si="42"/>
        <v>44335</v>
      </c>
      <c r="BA448" t="s">
        <v>138</v>
      </c>
      <c r="BB448">
        <v>1305.1020000000001</v>
      </c>
      <c r="BC448">
        <v>1256.442</v>
      </c>
      <c r="BE448" t="str">
        <f t="shared" si="46"/>
        <v>GODREJPROP44335</v>
      </c>
      <c r="BF448">
        <v>1</v>
      </c>
      <c r="BH448" t="str">
        <f t="shared" si="47"/>
        <v>DEEPAKNTR44334</v>
      </c>
      <c r="BI448">
        <v>1</v>
      </c>
      <c r="BK448" t="str">
        <f t="shared" si="43"/>
        <v>DEEPAKNTR44334</v>
      </c>
      <c r="BL448">
        <v>1</v>
      </c>
      <c r="BM448">
        <f t="shared" si="44"/>
        <v>1</v>
      </c>
      <c r="BQ448" t="str">
        <f t="shared" si="48"/>
        <v>GODREJPROP44335</v>
      </c>
      <c r="BR448">
        <v>1</v>
      </c>
      <c r="BS448">
        <f t="shared" si="45"/>
        <v>1</v>
      </c>
    </row>
    <row r="449" spans="1:71" x14ac:dyDescent="0.45">
      <c r="A449">
        <v>5</v>
      </c>
      <c r="B449" s="2">
        <v>44334</v>
      </c>
      <c r="C449" s="2">
        <v>44335</v>
      </c>
      <c r="D449" s="3" t="s">
        <v>27</v>
      </c>
      <c r="E449" t="s">
        <v>42</v>
      </c>
      <c r="F449" t="s">
        <v>287</v>
      </c>
      <c r="G449">
        <v>4000</v>
      </c>
      <c r="H449">
        <v>8000</v>
      </c>
      <c r="I449">
        <v>2</v>
      </c>
      <c r="J449" s="7">
        <v>238.55</v>
      </c>
      <c r="K449" s="5">
        <v>1908400</v>
      </c>
      <c r="L449" s="4">
        <v>237.6</v>
      </c>
      <c r="M449" s="4">
        <v>-7600.0000000001364</v>
      </c>
      <c r="N449" s="6">
        <v>514.24199999999996</v>
      </c>
      <c r="O449" s="6">
        <v>-8114.2420000001366</v>
      </c>
      <c r="P449" s="5">
        <v>1900800</v>
      </c>
      <c r="Q449" s="5" t="s">
        <v>93</v>
      </c>
      <c r="R449">
        <v>1</v>
      </c>
      <c r="S449">
        <v>0</v>
      </c>
      <c r="T449">
        <v>1</v>
      </c>
      <c r="U449">
        <v>0</v>
      </c>
      <c r="V449">
        <v>900</v>
      </c>
      <c r="W449">
        <v>300</v>
      </c>
      <c r="X449">
        <v>122500</v>
      </c>
      <c r="Y449">
        <v>92500</v>
      </c>
      <c r="Z449" s="7">
        <v>3000000</v>
      </c>
      <c r="AA449">
        <v>2</v>
      </c>
      <c r="AC449" t="s">
        <v>665</v>
      </c>
      <c r="AD449" t="s">
        <v>571</v>
      </c>
      <c r="AE449" s="12">
        <v>44335.520833333336</v>
      </c>
      <c r="AF449">
        <v>30160.1</v>
      </c>
      <c r="AG449" s="12">
        <v>44336.395833333336</v>
      </c>
      <c r="AH449">
        <v>29798.02</v>
      </c>
      <c r="AI449" s="13">
        <v>-1.2E-2</v>
      </c>
      <c r="AJ449">
        <v>-19705.05</v>
      </c>
      <c r="AK449" s="13">
        <v>-1.2E-2</v>
      </c>
      <c r="AL449">
        <v>54.421819999999997</v>
      </c>
      <c r="AM449">
        <v>1641367.38</v>
      </c>
      <c r="AN449">
        <v>-1886515.16</v>
      </c>
      <c r="AO449">
        <v>41</v>
      </c>
      <c r="AP449">
        <v>-480.61</v>
      </c>
      <c r="AQ449" s="13">
        <v>-1.2200000000000001E-2</v>
      </c>
      <c r="AR449" s="13">
        <v>7.4999999999999997E-3</v>
      </c>
      <c r="AS449" t="s">
        <v>572</v>
      </c>
      <c r="AU449" s="2">
        <v>44334</v>
      </c>
      <c r="AV449" t="s">
        <v>42</v>
      </c>
      <c r="AW449" s="7">
        <v>238.55</v>
      </c>
      <c r="AX449" s="4">
        <v>237.6</v>
      </c>
      <c r="AZ449" s="2">
        <f t="shared" si="42"/>
        <v>44335</v>
      </c>
      <c r="BA449" t="s">
        <v>33</v>
      </c>
      <c r="BB449">
        <v>30160.1</v>
      </c>
      <c r="BC449">
        <v>29798.02</v>
      </c>
      <c r="BE449" t="str">
        <f t="shared" si="46"/>
        <v>PAGEIND44335</v>
      </c>
      <c r="BF449">
        <v>1</v>
      </c>
      <c r="BH449" t="str">
        <f t="shared" si="47"/>
        <v>POWERGRID44334</v>
      </c>
      <c r="BI449">
        <v>1</v>
      </c>
      <c r="BK449" t="str">
        <f t="shared" si="43"/>
        <v>POWERGRID44334</v>
      </c>
      <c r="BL449">
        <v>1</v>
      </c>
      <c r="BM449">
        <f t="shared" si="44"/>
        <v>1</v>
      </c>
      <c r="BQ449" t="str">
        <f t="shared" si="48"/>
        <v>PAGEIND44335</v>
      </c>
      <c r="BR449">
        <v>1</v>
      </c>
      <c r="BS449">
        <f t="shared" si="45"/>
        <v>1</v>
      </c>
    </row>
    <row r="450" spans="1:71" x14ac:dyDescent="0.45">
      <c r="A450">
        <v>6</v>
      </c>
      <c r="B450" s="2">
        <v>44334</v>
      </c>
      <c r="C450" s="2">
        <v>44335</v>
      </c>
      <c r="D450" s="3" t="s">
        <v>27</v>
      </c>
      <c r="E450" t="s">
        <v>55</v>
      </c>
      <c r="F450" t="s">
        <v>238</v>
      </c>
      <c r="G450">
        <v>400</v>
      </c>
      <c r="H450">
        <v>1200</v>
      </c>
      <c r="I450">
        <v>3</v>
      </c>
      <c r="J450" s="7">
        <v>1445.4</v>
      </c>
      <c r="K450" s="5">
        <v>1734480</v>
      </c>
      <c r="L450" s="4">
        <v>1454.95</v>
      </c>
      <c r="M450" s="4">
        <v>11459.999999999945</v>
      </c>
      <c r="N450" s="6">
        <v>469.85669999999999</v>
      </c>
      <c r="O450" s="6">
        <v>10990.143299999945</v>
      </c>
      <c r="P450" s="5">
        <v>1745940</v>
      </c>
      <c r="Q450" s="5" t="s">
        <v>93</v>
      </c>
      <c r="R450">
        <v>1</v>
      </c>
      <c r="S450">
        <v>0</v>
      </c>
      <c r="T450">
        <v>1</v>
      </c>
      <c r="U450">
        <v>0</v>
      </c>
      <c r="V450">
        <v>900</v>
      </c>
      <c r="W450">
        <v>300</v>
      </c>
      <c r="X450">
        <v>122500</v>
      </c>
      <c r="Y450">
        <v>92500</v>
      </c>
      <c r="Z450" s="7">
        <v>3000000</v>
      </c>
      <c r="AA450">
        <v>2</v>
      </c>
      <c r="AC450" t="s">
        <v>621</v>
      </c>
      <c r="AD450" t="s">
        <v>571</v>
      </c>
      <c r="AE450" s="12">
        <v>44335.520833333336</v>
      </c>
      <c r="AF450">
        <v>2806.8530000000001</v>
      </c>
      <c r="AG450" s="12">
        <v>44336.395833333336</v>
      </c>
      <c r="AH450">
        <v>2737.56</v>
      </c>
      <c r="AI450" s="13">
        <v>-2.47E-2</v>
      </c>
      <c r="AJ450">
        <v>-40520.57</v>
      </c>
      <c r="AK450" s="13">
        <v>-2.47E-2</v>
      </c>
      <c r="AL450">
        <v>584.77149999999995</v>
      </c>
      <c r="AM450">
        <v>1641367.38</v>
      </c>
      <c r="AN450">
        <v>-1927035.73</v>
      </c>
      <c r="AO450">
        <v>41</v>
      </c>
      <c r="AP450">
        <v>-988.31</v>
      </c>
      <c r="AQ450" s="13">
        <v>-2.5000000000000001E-2</v>
      </c>
      <c r="AR450" s="13">
        <v>5.0000000000000001E-4</v>
      </c>
      <c r="AS450" t="s">
        <v>572</v>
      </c>
      <c r="AU450" s="2">
        <v>44334</v>
      </c>
      <c r="AV450" t="s">
        <v>55</v>
      </c>
      <c r="AW450" s="7">
        <v>1445.4</v>
      </c>
      <c r="AX450" s="4">
        <v>1454.95</v>
      </c>
      <c r="AZ450" s="2">
        <f t="shared" si="42"/>
        <v>44335</v>
      </c>
      <c r="BA450" t="s">
        <v>54</v>
      </c>
      <c r="BB450">
        <v>2806.8530000000001</v>
      </c>
      <c r="BC450">
        <v>2737.56</v>
      </c>
      <c r="BE450" t="str">
        <f t="shared" si="46"/>
        <v>TORNTPHARM44335</v>
      </c>
      <c r="BF450">
        <v>1</v>
      </c>
      <c r="BH450" t="str">
        <f t="shared" si="47"/>
        <v>SRTRANSFIN44334</v>
      </c>
      <c r="BI450">
        <v>1</v>
      </c>
      <c r="BK450" t="str">
        <f t="shared" si="43"/>
        <v>SRTRANSFIN44334</v>
      </c>
      <c r="BL450">
        <v>1</v>
      </c>
      <c r="BM450">
        <f t="shared" si="44"/>
        <v>1</v>
      </c>
      <c r="BQ450" t="str">
        <f t="shared" si="48"/>
        <v>TORNTPHARM44335</v>
      </c>
      <c r="BR450">
        <v>1</v>
      </c>
      <c r="BS450">
        <f t="shared" si="45"/>
        <v>1</v>
      </c>
    </row>
    <row r="451" spans="1:71" x14ac:dyDescent="0.45">
      <c r="A451">
        <v>7</v>
      </c>
      <c r="B451" s="2">
        <v>44334</v>
      </c>
      <c r="C451" s="2">
        <v>44335</v>
      </c>
      <c r="D451" s="3" t="s">
        <v>27</v>
      </c>
      <c r="E451" t="s">
        <v>35</v>
      </c>
      <c r="F451" t="s">
        <v>300</v>
      </c>
      <c r="G451">
        <v>375</v>
      </c>
      <c r="H451">
        <v>1125</v>
      </c>
      <c r="I451">
        <v>3</v>
      </c>
      <c r="J451" s="7">
        <v>1530.45</v>
      </c>
      <c r="K451" s="5">
        <v>1721756.25</v>
      </c>
      <c r="L451" s="4">
        <v>1547.75</v>
      </c>
      <c r="M451" s="4">
        <v>19462.499999999949</v>
      </c>
      <c r="N451" s="6">
        <v>467.50162499999999</v>
      </c>
      <c r="O451" s="6">
        <v>18994.998374999948</v>
      </c>
      <c r="P451" s="5">
        <v>1741218.75</v>
      </c>
      <c r="Q451" s="5" t="s">
        <v>93</v>
      </c>
      <c r="R451">
        <v>2</v>
      </c>
      <c r="S451">
        <v>2</v>
      </c>
      <c r="T451">
        <v>1</v>
      </c>
      <c r="U451">
        <v>0</v>
      </c>
      <c r="V451">
        <v>900</v>
      </c>
      <c r="W451">
        <v>300</v>
      </c>
      <c r="X451">
        <v>123500</v>
      </c>
      <c r="Y451">
        <v>92500</v>
      </c>
      <c r="Z451" s="7">
        <v>3000000</v>
      </c>
      <c r="AA451">
        <v>2</v>
      </c>
      <c r="AC451" t="s">
        <v>649</v>
      </c>
      <c r="AD451" t="s">
        <v>571</v>
      </c>
      <c r="AE451" s="12">
        <v>44336.517361111109</v>
      </c>
      <c r="AF451">
        <v>1271.74</v>
      </c>
      <c r="AG451" s="12">
        <v>44337.392361111109</v>
      </c>
      <c r="AH451">
        <v>1313.84</v>
      </c>
      <c r="AI451" s="13">
        <v>3.3099999999999997E-2</v>
      </c>
      <c r="AJ451">
        <v>53449.9</v>
      </c>
      <c r="AK451" s="13">
        <v>3.3099999999999997E-2</v>
      </c>
      <c r="AL451">
        <v>1269.5940000000001</v>
      </c>
      <c r="AM451">
        <v>1614592.88</v>
      </c>
      <c r="AN451">
        <v>-1873585.83</v>
      </c>
      <c r="AO451">
        <v>41</v>
      </c>
      <c r="AP451">
        <v>1303.6600000000001</v>
      </c>
      <c r="AQ451" s="13">
        <v>-3.7000000000000002E-3</v>
      </c>
      <c r="AR451" s="13">
        <v>3.78E-2</v>
      </c>
      <c r="AS451" t="s">
        <v>572</v>
      </c>
      <c r="AU451" s="2">
        <v>44334</v>
      </c>
      <c r="AV451" t="s">
        <v>35</v>
      </c>
      <c r="AW451" s="7">
        <v>1530.45</v>
      </c>
      <c r="AX451" s="4">
        <v>1547.75</v>
      </c>
      <c r="AZ451" s="2">
        <f t="shared" si="42"/>
        <v>44336</v>
      </c>
      <c r="BA451" t="s">
        <v>138</v>
      </c>
      <c r="BB451">
        <v>1271.74</v>
      </c>
      <c r="BC451">
        <v>1313.84</v>
      </c>
      <c r="BE451" t="str">
        <f t="shared" si="46"/>
        <v>GODREJPROP44336</v>
      </c>
      <c r="BF451">
        <v>1</v>
      </c>
      <c r="BH451" t="str">
        <f t="shared" si="47"/>
        <v>TITAN44334</v>
      </c>
      <c r="BI451">
        <v>1</v>
      </c>
      <c r="BK451" t="str">
        <f t="shared" si="43"/>
        <v>TITAN44334</v>
      </c>
      <c r="BL451">
        <v>1</v>
      </c>
      <c r="BM451">
        <f t="shared" si="44"/>
        <v>1</v>
      </c>
      <c r="BQ451" t="str">
        <f t="shared" si="48"/>
        <v>GODREJPROP44336</v>
      </c>
      <c r="BR451">
        <v>1</v>
      </c>
      <c r="BS451" t="str">
        <f t="shared" si="45"/>
        <v>ERROR</v>
      </c>
    </row>
    <row r="452" spans="1:71" x14ac:dyDescent="0.45">
      <c r="A452">
        <v>8</v>
      </c>
      <c r="B452" s="2">
        <v>44334</v>
      </c>
      <c r="C452" s="2">
        <v>44335</v>
      </c>
      <c r="D452" s="3" t="s">
        <v>27</v>
      </c>
      <c r="E452" t="s">
        <v>163</v>
      </c>
      <c r="F452" t="s">
        <v>342</v>
      </c>
      <c r="G452">
        <v>725</v>
      </c>
      <c r="H452">
        <v>2175</v>
      </c>
      <c r="I452">
        <v>3</v>
      </c>
      <c r="J452" s="7">
        <v>827.11666666999997</v>
      </c>
      <c r="K452" s="5">
        <v>1798978.7500072499</v>
      </c>
      <c r="L452" s="4">
        <v>832.35</v>
      </c>
      <c r="M452" s="4">
        <v>11382.49999275011</v>
      </c>
      <c r="N452" s="6">
        <v>487.26090000097872</v>
      </c>
      <c r="O452" s="6">
        <v>10895.239092749132</v>
      </c>
      <c r="P452" s="5">
        <v>1810361.25</v>
      </c>
      <c r="Q452" s="5" t="s">
        <v>93</v>
      </c>
      <c r="R452">
        <v>1</v>
      </c>
      <c r="S452">
        <v>0</v>
      </c>
      <c r="T452">
        <v>2</v>
      </c>
      <c r="U452">
        <v>0</v>
      </c>
      <c r="V452">
        <v>900</v>
      </c>
      <c r="W452">
        <v>300</v>
      </c>
      <c r="X452">
        <v>122500</v>
      </c>
      <c r="Y452">
        <v>92500</v>
      </c>
      <c r="Z452" s="7">
        <v>3000000</v>
      </c>
      <c r="AA452">
        <v>2</v>
      </c>
      <c r="AC452" t="s">
        <v>616</v>
      </c>
      <c r="AD452" t="s">
        <v>571</v>
      </c>
      <c r="AE452" s="12">
        <v>44336.517361111109</v>
      </c>
      <c r="AF452">
        <v>211.10659999999999</v>
      </c>
      <c r="AG452" s="12">
        <v>44337.392361111109</v>
      </c>
      <c r="AH452">
        <v>215.03620000000001</v>
      </c>
      <c r="AI452" s="13">
        <v>1.8599999999999998E-2</v>
      </c>
      <c r="AJ452">
        <v>30054.5</v>
      </c>
      <c r="AK452" s="13">
        <v>1.8599999999999998E-2</v>
      </c>
      <c r="AL452">
        <v>7648.2340000000004</v>
      </c>
      <c r="AM452">
        <v>1614592.88</v>
      </c>
      <c r="AN452">
        <v>-1843531.33</v>
      </c>
      <c r="AO452">
        <v>41</v>
      </c>
      <c r="AP452">
        <v>733.04</v>
      </c>
      <c r="AQ452" s="13">
        <v>-2.06E-2</v>
      </c>
      <c r="AR452" s="13">
        <v>2.7699999999999999E-2</v>
      </c>
      <c r="AS452" t="s">
        <v>572</v>
      </c>
      <c r="AU452" s="2">
        <v>44334</v>
      </c>
      <c r="AV452" t="s">
        <v>163</v>
      </c>
      <c r="AW452" s="7">
        <v>827.11666666999997</v>
      </c>
      <c r="AX452" s="4">
        <v>832.35</v>
      </c>
      <c r="AZ452" s="2">
        <f t="shared" si="42"/>
        <v>44336</v>
      </c>
      <c r="BA452" t="s">
        <v>66</v>
      </c>
      <c r="BB452">
        <v>211.10659999999999</v>
      </c>
      <c r="BC452">
        <v>215.03620000000001</v>
      </c>
      <c r="BE452" t="str">
        <f t="shared" si="46"/>
        <v>IBULHSGFIN44336</v>
      </c>
      <c r="BF452">
        <v>1</v>
      </c>
      <c r="BH452" t="str">
        <f t="shared" si="47"/>
        <v>TRENT44334</v>
      </c>
      <c r="BI452">
        <v>1</v>
      </c>
      <c r="BK452" t="str">
        <f t="shared" si="43"/>
        <v>TRENT44334</v>
      </c>
      <c r="BL452">
        <v>1</v>
      </c>
      <c r="BM452">
        <f t="shared" si="44"/>
        <v>1</v>
      </c>
      <c r="BQ452" t="str">
        <f t="shared" si="48"/>
        <v>IBULHSGFIN44336</v>
      </c>
      <c r="BR452">
        <v>1</v>
      </c>
      <c r="BS452">
        <f t="shared" si="45"/>
        <v>1</v>
      </c>
    </row>
    <row r="453" spans="1:71" x14ac:dyDescent="0.45">
      <c r="A453">
        <v>1</v>
      </c>
      <c r="B453" s="2">
        <v>44335</v>
      </c>
      <c r="C453" s="2">
        <v>44336</v>
      </c>
      <c r="D453" s="3" t="s">
        <v>27</v>
      </c>
      <c r="E453" t="s">
        <v>138</v>
      </c>
      <c r="F453" t="s">
        <v>306</v>
      </c>
      <c r="G453">
        <v>650</v>
      </c>
      <c r="H453">
        <v>1300</v>
      </c>
      <c r="I453">
        <v>2</v>
      </c>
      <c r="J453" s="7">
        <v>1304.45</v>
      </c>
      <c r="K453" s="5">
        <v>1695785</v>
      </c>
      <c r="L453" s="4">
        <v>1257.8499999999999</v>
      </c>
      <c r="M453" s="4">
        <v>-60580.000000000175</v>
      </c>
      <c r="N453" s="6">
        <v>449.68365</v>
      </c>
      <c r="O453" s="6">
        <v>-61029.683650000174</v>
      </c>
      <c r="P453" s="5">
        <v>1635204.9999999998</v>
      </c>
      <c r="Q453" s="5" t="s">
        <v>93</v>
      </c>
      <c r="R453">
        <v>2</v>
      </c>
      <c r="S453">
        <v>1</v>
      </c>
      <c r="T453">
        <v>2</v>
      </c>
      <c r="U453">
        <v>0</v>
      </c>
      <c r="V453">
        <v>900</v>
      </c>
      <c r="W453">
        <v>300</v>
      </c>
      <c r="X453">
        <v>123000</v>
      </c>
      <c r="Y453">
        <v>92500</v>
      </c>
      <c r="Z453" s="7">
        <v>3000000</v>
      </c>
      <c r="AA453">
        <v>2</v>
      </c>
      <c r="AC453" t="s">
        <v>603</v>
      </c>
      <c r="AD453" t="s">
        <v>571</v>
      </c>
      <c r="AE453" s="12">
        <v>44336.520833333336</v>
      </c>
      <c r="AF453">
        <v>563.55999999999995</v>
      </c>
      <c r="AG453" s="12">
        <v>44337.392361111109</v>
      </c>
      <c r="AH453">
        <v>576.06179999999995</v>
      </c>
      <c r="AI453" s="13">
        <v>2.2200000000000001E-2</v>
      </c>
      <c r="AJ453">
        <v>35771.57</v>
      </c>
      <c r="AK453" s="13">
        <v>2.2200000000000001E-2</v>
      </c>
      <c r="AL453">
        <v>2861.3139999999999</v>
      </c>
      <c r="AM453">
        <v>1612522.13</v>
      </c>
      <c r="AN453">
        <v>-1807759.76</v>
      </c>
      <c r="AO453">
        <v>40</v>
      </c>
      <c r="AP453">
        <v>894.29</v>
      </c>
      <c r="AQ453" s="13">
        <v>-6.3E-3</v>
      </c>
      <c r="AR453" s="13">
        <v>2.3800000000000002E-2</v>
      </c>
      <c r="AS453" t="s">
        <v>572</v>
      </c>
      <c r="AU453" s="2">
        <v>44335</v>
      </c>
      <c r="AV453" t="s">
        <v>138</v>
      </c>
      <c r="AW453" s="7">
        <v>1304.45</v>
      </c>
      <c r="AX453" s="4">
        <v>1257.8499999999999</v>
      </c>
      <c r="AZ453" s="2">
        <f t="shared" si="42"/>
        <v>44336</v>
      </c>
      <c r="BA453" t="s">
        <v>68</v>
      </c>
      <c r="BB453">
        <v>563.55999999999995</v>
      </c>
      <c r="BC453">
        <v>576.06179999999995</v>
      </c>
      <c r="BE453" t="str">
        <f t="shared" si="46"/>
        <v>CHOLAFIN44336</v>
      </c>
      <c r="BF453">
        <v>1</v>
      </c>
      <c r="BH453" t="str">
        <f t="shared" si="47"/>
        <v>GODREJPROP44335</v>
      </c>
      <c r="BI453">
        <v>1</v>
      </c>
      <c r="BK453" t="str">
        <f t="shared" si="43"/>
        <v>GODREJPROP44335</v>
      </c>
      <c r="BL453">
        <v>1</v>
      </c>
      <c r="BM453">
        <f t="shared" si="44"/>
        <v>1</v>
      </c>
      <c r="BQ453" t="str">
        <f t="shared" si="48"/>
        <v>CHOLAFIN44336</v>
      </c>
      <c r="BR453">
        <v>1</v>
      </c>
      <c r="BS453">
        <f t="shared" si="45"/>
        <v>1</v>
      </c>
    </row>
    <row r="454" spans="1:71" x14ac:dyDescent="0.45">
      <c r="A454">
        <v>2</v>
      </c>
      <c r="B454" s="2">
        <v>44335</v>
      </c>
      <c r="C454" s="2">
        <v>44336</v>
      </c>
      <c r="D454" s="3" t="s">
        <v>27</v>
      </c>
      <c r="E454" t="s">
        <v>33</v>
      </c>
      <c r="F454" t="s">
        <v>239</v>
      </c>
      <c r="G454">
        <v>30</v>
      </c>
      <c r="H454">
        <v>60</v>
      </c>
      <c r="I454">
        <v>2</v>
      </c>
      <c r="J454" s="7">
        <v>30144.95</v>
      </c>
      <c r="K454" s="5">
        <v>1808697</v>
      </c>
      <c r="L454" s="4">
        <v>29793.025000000001</v>
      </c>
      <c r="M454" s="4">
        <v>-21115.499999999956</v>
      </c>
      <c r="N454" s="6">
        <v>485.49759749999998</v>
      </c>
      <c r="O454" s="6">
        <v>-21600.997597499958</v>
      </c>
      <c r="P454" s="5">
        <v>1787581.5</v>
      </c>
      <c r="Q454" s="5" t="s">
        <v>93</v>
      </c>
      <c r="R454">
        <v>2</v>
      </c>
      <c r="S454">
        <v>1</v>
      </c>
      <c r="T454">
        <v>2</v>
      </c>
      <c r="U454">
        <v>0</v>
      </c>
      <c r="V454">
        <v>900</v>
      </c>
      <c r="W454">
        <v>300</v>
      </c>
      <c r="X454">
        <v>123000</v>
      </c>
      <c r="Y454">
        <v>92500</v>
      </c>
      <c r="Z454" s="7">
        <v>3000000</v>
      </c>
      <c r="AA454">
        <v>2</v>
      </c>
      <c r="AC454" t="s">
        <v>637</v>
      </c>
      <c r="AD454" t="s">
        <v>571</v>
      </c>
      <c r="AE454" s="12">
        <v>44336.520833333336</v>
      </c>
      <c r="AF454">
        <v>861.3202</v>
      </c>
      <c r="AG454" s="12">
        <v>44337.392361111109</v>
      </c>
      <c r="AH454">
        <v>845.07719999999995</v>
      </c>
      <c r="AI454" s="13">
        <v>-1.89E-2</v>
      </c>
      <c r="AJ454">
        <v>-30409.360000000001</v>
      </c>
      <c r="AK454" s="13">
        <v>-1.89E-2</v>
      </c>
      <c r="AL454">
        <v>1872.152</v>
      </c>
      <c r="AM454">
        <v>1612522.13</v>
      </c>
      <c r="AN454">
        <v>-1838169.12</v>
      </c>
      <c r="AO454">
        <v>40</v>
      </c>
      <c r="AP454">
        <v>-760.23</v>
      </c>
      <c r="AQ454" s="13">
        <v>-2.23E-2</v>
      </c>
      <c r="AR454" s="13">
        <v>1.8E-3</v>
      </c>
      <c r="AS454" t="s">
        <v>572</v>
      </c>
      <c r="AU454" s="2">
        <v>44335</v>
      </c>
      <c r="AV454" t="s">
        <v>33</v>
      </c>
      <c r="AW454" s="7">
        <v>30144.95</v>
      </c>
      <c r="AX454" s="4">
        <v>29793.025000000001</v>
      </c>
      <c r="AZ454" s="2">
        <f t="shared" si="42"/>
        <v>44336</v>
      </c>
      <c r="BA454" t="s">
        <v>123</v>
      </c>
      <c r="BB454">
        <v>861.3202</v>
      </c>
      <c r="BC454">
        <v>845.07719999999995</v>
      </c>
      <c r="BE454" t="str">
        <f t="shared" si="46"/>
        <v>CUMMINSIND44336</v>
      </c>
      <c r="BF454">
        <v>1</v>
      </c>
      <c r="BH454" t="str">
        <f t="shared" si="47"/>
        <v>PAGEIND44335</v>
      </c>
      <c r="BI454">
        <v>1</v>
      </c>
      <c r="BK454" t="str">
        <f t="shared" si="43"/>
        <v>PAGEIND44335</v>
      </c>
      <c r="BL454">
        <v>1</v>
      </c>
      <c r="BM454">
        <f t="shared" si="44"/>
        <v>1</v>
      </c>
      <c r="BQ454" t="str">
        <f t="shared" si="48"/>
        <v>CUMMINSIND44336</v>
      </c>
      <c r="BR454">
        <v>1</v>
      </c>
      <c r="BS454">
        <f t="shared" si="45"/>
        <v>1</v>
      </c>
    </row>
    <row r="455" spans="1:71" x14ac:dyDescent="0.45">
      <c r="A455">
        <v>3</v>
      </c>
      <c r="B455" s="2">
        <v>44335</v>
      </c>
      <c r="C455" s="2">
        <v>44336</v>
      </c>
      <c r="D455" s="3" t="s">
        <v>27</v>
      </c>
      <c r="E455" t="s">
        <v>54</v>
      </c>
      <c r="F455" t="s">
        <v>261</v>
      </c>
      <c r="G455">
        <v>250</v>
      </c>
      <c r="H455">
        <v>750</v>
      </c>
      <c r="I455">
        <v>3</v>
      </c>
      <c r="J455" s="7">
        <v>2807.15</v>
      </c>
      <c r="K455" s="5">
        <v>2105362.5</v>
      </c>
      <c r="L455" s="4">
        <v>2739.7333333299998</v>
      </c>
      <c r="M455" s="4">
        <v>-50562.500002500201</v>
      </c>
      <c r="N455" s="6">
        <v>561.62193749966252</v>
      </c>
      <c r="O455" s="6">
        <v>-51124.121939999866</v>
      </c>
      <c r="P455" s="5">
        <v>2054799.9999974999</v>
      </c>
      <c r="Q455" s="5" t="s">
        <v>93</v>
      </c>
      <c r="R455">
        <v>2</v>
      </c>
      <c r="S455">
        <v>1</v>
      </c>
      <c r="T455">
        <v>2</v>
      </c>
      <c r="U455">
        <v>0</v>
      </c>
      <c r="V455">
        <v>900</v>
      </c>
      <c r="W455">
        <v>300</v>
      </c>
      <c r="X455">
        <v>123000</v>
      </c>
      <c r="Y455">
        <v>92500</v>
      </c>
      <c r="Z455" s="7">
        <v>3000000</v>
      </c>
      <c r="AA455">
        <v>2</v>
      </c>
      <c r="AC455" t="s">
        <v>621</v>
      </c>
      <c r="AD455" t="s">
        <v>571</v>
      </c>
      <c r="AE455" s="12">
        <v>44336.527777777781</v>
      </c>
      <c r="AF455">
        <v>2737.7350000000001</v>
      </c>
      <c r="AG455" s="12">
        <v>44337.392361111109</v>
      </c>
      <c r="AH455">
        <v>2733.982</v>
      </c>
      <c r="AI455" s="13">
        <v>-1.4E-3</v>
      </c>
      <c r="AJ455">
        <v>-2215.17</v>
      </c>
      <c r="AK455" s="13">
        <v>-1.4E-3</v>
      </c>
      <c r="AL455">
        <v>590.24040000000002</v>
      </c>
      <c r="AM455">
        <v>1615921.88</v>
      </c>
      <c r="AN455">
        <v>-1840384.29</v>
      </c>
      <c r="AO455">
        <v>38</v>
      </c>
      <c r="AP455">
        <v>-58.29</v>
      </c>
      <c r="AQ455" s="13">
        <v>-1.15E-2</v>
      </c>
      <c r="AR455" s="13">
        <v>1.09E-2</v>
      </c>
      <c r="AS455" t="s">
        <v>572</v>
      </c>
      <c r="AU455" s="2">
        <v>44335</v>
      </c>
      <c r="AV455" t="s">
        <v>54</v>
      </c>
      <c r="AW455" s="7">
        <v>2807.15</v>
      </c>
      <c r="AX455" s="4">
        <v>2739.7333333299998</v>
      </c>
      <c r="AZ455" s="2">
        <f t="shared" si="42"/>
        <v>44336</v>
      </c>
      <c r="BA455" t="s">
        <v>54</v>
      </c>
      <c r="BB455">
        <v>2737.7350000000001</v>
      </c>
      <c r="BC455">
        <v>2733.982</v>
      </c>
      <c r="BE455" t="str">
        <f t="shared" si="46"/>
        <v>TORNTPHARM44336</v>
      </c>
      <c r="BF455">
        <v>1</v>
      </c>
      <c r="BH455" t="str">
        <f t="shared" si="47"/>
        <v>TORNTPHARM44335</v>
      </c>
      <c r="BI455">
        <v>1</v>
      </c>
      <c r="BK455" t="str">
        <f t="shared" si="43"/>
        <v>TORNTPHARM44335</v>
      </c>
      <c r="BL455">
        <v>1</v>
      </c>
      <c r="BM455">
        <f t="shared" si="44"/>
        <v>1</v>
      </c>
      <c r="BQ455" t="str">
        <f t="shared" si="48"/>
        <v>TORNTPHARM44336</v>
      </c>
      <c r="BR455">
        <v>1</v>
      </c>
      <c r="BS455" t="str">
        <f t="shared" si="45"/>
        <v>ERROR</v>
      </c>
    </row>
    <row r="456" spans="1:71" x14ac:dyDescent="0.45">
      <c r="A456">
        <v>1</v>
      </c>
      <c r="B456" s="2">
        <v>44336</v>
      </c>
      <c r="C456" s="2">
        <v>44337</v>
      </c>
      <c r="D456" s="3" t="s">
        <v>27</v>
      </c>
      <c r="E456" t="s">
        <v>68</v>
      </c>
      <c r="F456" t="s">
        <v>296</v>
      </c>
      <c r="G456">
        <v>1250</v>
      </c>
      <c r="H456">
        <v>3750</v>
      </c>
      <c r="I456">
        <v>3</v>
      </c>
      <c r="J456" s="7">
        <v>563</v>
      </c>
      <c r="K456" s="5">
        <v>2111250</v>
      </c>
      <c r="L456" s="4">
        <v>575.73333333000005</v>
      </c>
      <c r="M456" s="4">
        <v>47749.999987500189</v>
      </c>
      <c r="N456" s="6">
        <v>576.48374999831253</v>
      </c>
      <c r="O456" s="6">
        <v>47173.516237501877</v>
      </c>
      <c r="P456" s="5">
        <v>2158999.9999875003</v>
      </c>
      <c r="Q456" s="5" t="s">
        <v>93</v>
      </c>
      <c r="R456">
        <v>1</v>
      </c>
      <c r="S456">
        <v>0</v>
      </c>
      <c r="T456">
        <v>1</v>
      </c>
      <c r="U456">
        <v>0</v>
      </c>
      <c r="V456">
        <v>900</v>
      </c>
      <c r="W456">
        <v>300</v>
      </c>
      <c r="X456">
        <v>122500</v>
      </c>
      <c r="Y456">
        <v>92500</v>
      </c>
      <c r="Z456" s="7">
        <v>3000000</v>
      </c>
      <c r="AA456">
        <v>2</v>
      </c>
      <c r="AC456" t="s">
        <v>702</v>
      </c>
      <c r="AD456" t="s">
        <v>571</v>
      </c>
      <c r="AE456" s="12">
        <v>44341.524305555555</v>
      </c>
      <c r="AF456">
        <v>1703.0229999999999</v>
      </c>
      <c r="AG456" s="12">
        <v>44342.392361111109</v>
      </c>
      <c r="AH456">
        <v>1696.825</v>
      </c>
      <c r="AI456" s="13">
        <v>-3.5999999999999999E-3</v>
      </c>
      <c r="AJ456">
        <v>-5939.24</v>
      </c>
      <c r="AK456" s="13">
        <v>-3.5999999999999999E-3</v>
      </c>
      <c r="AL456">
        <v>958.25070000000005</v>
      </c>
      <c r="AM456">
        <v>1631923.13</v>
      </c>
      <c r="AN456">
        <v>-1846323.53</v>
      </c>
      <c r="AO456">
        <v>39</v>
      </c>
      <c r="AP456">
        <v>-152.29</v>
      </c>
      <c r="AQ456" s="13">
        <v>-9.9000000000000008E-3</v>
      </c>
      <c r="AR456" s="13">
        <v>8.6999999999999994E-3</v>
      </c>
      <c r="AS456" t="s">
        <v>572</v>
      </c>
      <c r="AU456" s="2">
        <v>44336</v>
      </c>
      <c r="AV456" t="s">
        <v>68</v>
      </c>
      <c r="AW456" s="7">
        <v>563</v>
      </c>
      <c r="AX456" s="4">
        <v>575.73333333000005</v>
      </c>
      <c r="AZ456" s="2">
        <f t="shared" si="42"/>
        <v>44341</v>
      </c>
      <c r="BA456" t="s">
        <v>29</v>
      </c>
      <c r="BB456">
        <v>1703.0229999999999</v>
      </c>
      <c r="BC456">
        <v>1696.825</v>
      </c>
      <c r="BE456" t="str">
        <f t="shared" si="46"/>
        <v>COLPAL44341</v>
      </c>
      <c r="BF456">
        <v>1</v>
      </c>
      <c r="BH456" t="str">
        <f t="shared" si="47"/>
        <v>CHOLAFIN44336</v>
      </c>
      <c r="BI456">
        <v>1</v>
      </c>
      <c r="BK456" t="str">
        <f t="shared" si="43"/>
        <v>CHOLAFIN44336</v>
      </c>
      <c r="BL456">
        <v>1</v>
      </c>
      <c r="BM456">
        <f t="shared" si="44"/>
        <v>1</v>
      </c>
      <c r="BQ456" t="str">
        <f t="shared" si="48"/>
        <v>COLPAL44341</v>
      </c>
      <c r="BR456">
        <v>1</v>
      </c>
      <c r="BS456">
        <f t="shared" si="45"/>
        <v>1</v>
      </c>
    </row>
    <row r="457" spans="1:71" x14ac:dyDescent="0.45">
      <c r="A457">
        <v>2</v>
      </c>
      <c r="B457" s="2">
        <v>44336</v>
      </c>
      <c r="C457" s="2">
        <v>44337</v>
      </c>
      <c r="D457" s="3" t="s">
        <v>27</v>
      </c>
      <c r="E457" t="s">
        <v>123</v>
      </c>
      <c r="F457" t="s">
        <v>307</v>
      </c>
      <c r="G457">
        <v>600</v>
      </c>
      <c r="H457">
        <v>2400</v>
      </c>
      <c r="I457">
        <v>4</v>
      </c>
      <c r="J457" s="7">
        <v>860.7</v>
      </c>
      <c r="K457" s="5">
        <v>2065680</v>
      </c>
      <c r="L457" s="4">
        <v>845.8</v>
      </c>
      <c r="M457" s="4">
        <v>-35760.000000000218</v>
      </c>
      <c r="N457" s="6">
        <v>552.90600000000006</v>
      </c>
      <c r="O457" s="6">
        <v>-36312.906000000221</v>
      </c>
      <c r="P457" s="5">
        <v>2029920</v>
      </c>
      <c r="Q457" s="5" t="s">
        <v>93</v>
      </c>
      <c r="R457">
        <v>2</v>
      </c>
      <c r="S457">
        <v>1</v>
      </c>
      <c r="T457">
        <v>1</v>
      </c>
      <c r="U457">
        <v>0</v>
      </c>
      <c r="V457">
        <v>900</v>
      </c>
      <c r="W457">
        <v>300</v>
      </c>
      <c r="X457">
        <v>123000</v>
      </c>
      <c r="Y457">
        <v>92500</v>
      </c>
      <c r="Z457" s="7">
        <v>3000000</v>
      </c>
      <c r="AA457">
        <v>2</v>
      </c>
      <c r="AC457" t="s">
        <v>705</v>
      </c>
      <c r="AD457" t="s">
        <v>571</v>
      </c>
      <c r="AE457" s="12">
        <v>44342.517361111109</v>
      </c>
      <c r="AF457">
        <v>217.27969999999999</v>
      </c>
      <c r="AG457" s="12">
        <v>44343.392361111109</v>
      </c>
      <c r="AH457">
        <v>217.89099999999999</v>
      </c>
      <c r="AI457" s="13">
        <v>2.8E-3</v>
      </c>
      <c r="AJ457">
        <v>4587.95</v>
      </c>
      <c r="AK457" s="13">
        <v>2.8E-3</v>
      </c>
      <c r="AL457">
        <v>7505.2340000000004</v>
      </c>
      <c r="AM457">
        <v>1630735.25</v>
      </c>
      <c r="AN457">
        <v>-1841735.58</v>
      </c>
      <c r="AO457">
        <v>41</v>
      </c>
      <c r="AP457">
        <v>111.9</v>
      </c>
      <c r="AQ457" s="13">
        <v>-8.2000000000000007E-3</v>
      </c>
      <c r="AR457" s="13">
        <v>1.21E-2</v>
      </c>
      <c r="AS457" t="s">
        <v>572</v>
      </c>
      <c r="AU457" s="2">
        <v>44336</v>
      </c>
      <c r="AV457" t="s">
        <v>123</v>
      </c>
      <c r="AW457" s="7">
        <v>860.7</v>
      </c>
      <c r="AX457" s="4">
        <v>845.8</v>
      </c>
      <c r="AZ457" s="2">
        <f t="shared" ref="AZ457:AZ520" si="49">DATE(YEAR(AE457),MONTH(AE457),DAY(AE457))</f>
        <v>44342</v>
      </c>
      <c r="BA457" t="s">
        <v>66</v>
      </c>
      <c r="BB457">
        <v>217.27969999999999</v>
      </c>
      <c r="BC457">
        <v>217.89099999999999</v>
      </c>
      <c r="BE457" t="str">
        <f t="shared" si="46"/>
        <v>IBULHSGFIN44342</v>
      </c>
      <c r="BF457">
        <v>1</v>
      </c>
      <c r="BH457" t="str">
        <f t="shared" si="47"/>
        <v>CUMMINSIND44336</v>
      </c>
      <c r="BI457">
        <v>1</v>
      </c>
      <c r="BK457" t="str">
        <f t="shared" ref="BK457:BK520" si="50">CONCATENATE(AV457,AU457)</f>
        <v>CUMMINSIND44336</v>
      </c>
      <c r="BL457">
        <v>1</v>
      </c>
      <c r="BM457">
        <f t="shared" ref="BM457:BM520" si="51">IFERROR(VLOOKUP(BK457,$BE$9:$BF$1058,2,0),"ERROR")</f>
        <v>1</v>
      </c>
      <c r="BQ457" t="str">
        <f t="shared" si="48"/>
        <v>IBULHSGFIN44342</v>
      </c>
      <c r="BR457">
        <v>1</v>
      </c>
      <c r="BS457">
        <f t="shared" ref="BS457:BS520" si="52">IFERROR(VLOOKUP(BQ457,$BH$9:$BI$1058,2,0),"ERROR")</f>
        <v>1</v>
      </c>
    </row>
    <row r="458" spans="1:71" x14ac:dyDescent="0.45">
      <c r="A458">
        <v>3</v>
      </c>
      <c r="B458" s="2">
        <v>44336</v>
      </c>
      <c r="C458" s="2">
        <v>44337</v>
      </c>
      <c r="D458" s="3" t="s">
        <v>27</v>
      </c>
      <c r="E458" t="s">
        <v>66</v>
      </c>
      <c r="F458" t="s">
        <v>215</v>
      </c>
      <c r="G458">
        <v>3100</v>
      </c>
      <c r="H458">
        <v>9300</v>
      </c>
      <c r="I458">
        <v>3</v>
      </c>
      <c r="J458" s="7">
        <v>211</v>
      </c>
      <c r="K458" s="5">
        <v>1962300</v>
      </c>
      <c r="L458" s="4">
        <v>215.15</v>
      </c>
      <c r="M458" s="4">
        <v>38595.000000000051</v>
      </c>
      <c r="N458" s="6">
        <v>535.03132500000004</v>
      </c>
      <c r="O458" s="6">
        <v>38059.968675000047</v>
      </c>
      <c r="P458" s="5">
        <v>2000895</v>
      </c>
      <c r="Q458" s="5" t="s">
        <v>93</v>
      </c>
      <c r="R458">
        <v>1</v>
      </c>
      <c r="S458">
        <v>0</v>
      </c>
      <c r="T458">
        <v>1</v>
      </c>
      <c r="U458">
        <v>0</v>
      </c>
      <c r="V458">
        <v>900</v>
      </c>
      <c r="W458">
        <v>300</v>
      </c>
      <c r="X458">
        <v>122500</v>
      </c>
      <c r="Y458">
        <v>92500</v>
      </c>
      <c r="Z458" s="7">
        <v>3000000</v>
      </c>
      <c r="AA458">
        <v>2</v>
      </c>
      <c r="AC458" t="s">
        <v>774</v>
      </c>
      <c r="AD458" t="s">
        <v>571</v>
      </c>
      <c r="AE458" s="12">
        <v>44342.517361111109</v>
      </c>
      <c r="AF458">
        <v>4530.8069999999998</v>
      </c>
      <c r="AG458" s="12">
        <v>44343.392361111109</v>
      </c>
      <c r="AH458">
        <v>4531.9430000000002</v>
      </c>
      <c r="AI458" s="13">
        <v>2.9999999999999997E-4</v>
      </c>
      <c r="AJ458">
        <v>408.87</v>
      </c>
      <c r="AK458" s="13">
        <v>2.9999999999999997E-4</v>
      </c>
      <c r="AL458">
        <v>359.92160000000001</v>
      </c>
      <c r="AM458">
        <v>1630735.38</v>
      </c>
      <c r="AN458">
        <v>-1841326.71</v>
      </c>
      <c r="AO458">
        <v>41</v>
      </c>
      <c r="AP458">
        <v>9.9700000000000006</v>
      </c>
      <c r="AQ458" s="13">
        <v>-8.5000000000000006E-3</v>
      </c>
      <c r="AR458" s="13">
        <v>1.5299999999999999E-2</v>
      </c>
      <c r="AS458" t="s">
        <v>572</v>
      </c>
      <c r="AU458" s="2">
        <v>44336</v>
      </c>
      <c r="AV458" t="s">
        <v>66</v>
      </c>
      <c r="AW458" s="7">
        <v>211</v>
      </c>
      <c r="AX458" s="4">
        <v>215.15</v>
      </c>
      <c r="AZ458" s="2">
        <f t="shared" si="49"/>
        <v>44342</v>
      </c>
      <c r="BA458" t="s">
        <v>147</v>
      </c>
      <c r="BB458">
        <v>4530.8069999999998</v>
      </c>
      <c r="BC458">
        <v>4531.9430000000002</v>
      </c>
      <c r="BE458" t="str">
        <f t="shared" ref="BE458:BE521" si="53">CONCATENATE(BA458,AZ458)</f>
        <v>NAUKRI44342</v>
      </c>
      <c r="BF458">
        <v>1</v>
      </c>
      <c r="BH458" t="str">
        <f t="shared" ref="BH458:BH521" si="54">CONCATENATE(AV458,AU458)</f>
        <v>IBULHSGFIN44336</v>
      </c>
      <c r="BI458">
        <v>1</v>
      </c>
      <c r="BK458" t="str">
        <f t="shared" si="50"/>
        <v>IBULHSGFIN44336</v>
      </c>
      <c r="BL458">
        <v>1</v>
      </c>
      <c r="BM458">
        <f t="shared" si="51"/>
        <v>1</v>
      </c>
      <c r="BQ458" t="str">
        <f t="shared" ref="BQ458:BQ521" si="55">CONCATENATE(BA458,AZ458)</f>
        <v>NAUKRI44342</v>
      </c>
      <c r="BR458">
        <v>1</v>
      </c>
      <c r="BS458">
        <f t="shared" si="52"/>
        <v>1</v>
      </c>
    </row>
    <row r="459" spans="1:71" x14ac:dyDescent="0.45">
      <c r="A459">
        <v>1</v>
      </c>
      <c r="B459" s="2">
        <v>44341</v>
      </c>
      <c r="C459" s="2">
        <v>44342</v>
      </c>
      <c r="D459" s="3" t="s">
        <v>27</v>
      </c>
      <c r="E459" t="s">
        <v>29</v>
      </c>
      <c r="F459" t="s">
        <v>313</v>
      </c>
      <c r="G459">
        <v>350</v>
      </c>
      <c r="H459">
        <v>1050</v>
      </c>
      <c r="I459">
        <v>3</v>
      </c>
      <c r="J459" s="7">
        <v>1702.15</v>
      </c>
      <c r="K459" s="5">
        <v>1787257.5</v>
      </c>
      <c r="L459" s="4">
        <v>1697.7</v>
      </c>
      <c r="M459" s="4">
        <v>-4672.5000000000473</v>
      </c>
      <c r="N459" s="6">
        <v>481.92873750000001</v>
      </c>
      <c r="O459" s="6">
        <v>-5154.4287375000476</v>
      </c>
      <c r="P459" s="5">
        <v>1782585</v>
      </c>
      <c r="Q459" s="5" t="s">
        <v>93</v>
      </c>
      <c r="R459">
        <v>2</v>
      </c>
      <c r="S459">
        <v>2</v>
      </c>
      <c r="T459">
        <v>1</v>
      </c>
      <c r="U459">
        <v>0</v>
      </c>
      <c r="V459">
        <v>900</v>
      </c>
      <c r="W459">
        <v>300</v>
      </c>
      <c r="X459">
        <v>123500</v>
      </c>
      <c r="Y459">
        <v>92500</v>
      </c>
      <c r="Z459" s="7">
        <v>3000000</v>
      </c>
      <c r="AA459">
        <v>2</v>
      </c>
      <c r="AC459" t="s">
        <v>605</v>
      </c>
      <c r="AD459" t="s">
        <v>571</v>
      </c>
      <c r="AE459" s="12">
        <v>44348.524305555555</v>
      </c>
      <c r="AF459">
        <v>2701.6439999999998</v>
      </c>
      <c r="AG459" s="12">
        <v>44349.392361111109</v>
      </c>
      <c r="AH459">
        <v>2671.2640000000001</v>
      </c>
      <c r="AI459" s="13">
        <v>-1.12E-2</v>
      </c>
      <c r="AJ459">
        <v>-18348.86</v>
      </c>
      <c r="AK459" s="13">
        <v>-1.12E-2</v>
      </c>
      <c r="AL459">
        <v>603.97839999999997</v>
      </c>
      <c r="AM459">
        <v>1631734.63</v>
      </c>
      <c r="AN459">
        <v>-1859675.57</v>
      </c>
      <c r="AO459">
        <v>39</v>
      </c>
      <c r="AP459">
        <v>-470.48</v>
      </c>
      <c r="AQ459" s="13">
        <v>-1.9099999999999999E-2</v>
      </c>
      <c r="AR459" s="13">
        <v>2.0000000000000001E-4</v>
      </c>
      <c r="AS459" t="s">
        <v>572</v>
      </c>
      <c r="AU459" s="2">
        <v>44341</v>
      </c>
      <c r="AV459" t="s">
        <v>29</v>
      </c>
      <c r="AW459" s="7">
        <v>1702.15</v>
      </c>
      <c r="AX459" s="4">
        <v>1697.7</v>
      </c>
      <c r="AZ459" s="2">
        <f t="shared" si="49"/>
        <v>44348</v>
      </c>
      <c r="BA459" t="s">
        <v>64</v>
      </c>
      <c r="BB459">
        <v>2701.6439999999998</v>
      </c>
      <c r="BC459">
        <v>2671.2640000000001</v>
      </c>
      <c r="BE459" t="str">
        <f t="shared" si="53"/>
        <v>EICHERMOT44348</v>
      </c>
      <c r="BF459">
        <v>1</v>
      </c>
      <c r="BH459" t="str">
        <f t="shared" si="54"/>
        <v>COLPAL44341</v>
      </c>
      <c r="BI459">
        <v>1</v>
      </c>
      <c r="BK459" t="str">
        <f t="shared" si="50"/>
        <v>COLPAL44341</v>
      </c>
      <c r="BL459">
        <v>1</v>
      </c>
      <c r="BM459">
        <f t="shared" si="51"/>
        <v>1</v>
      </c>
      <c r="BQ459" t="str">
        <f t="shared" si="55"/>
        <v>EICHERMOT44348</v>
      </c>
      <c r="BR459">
        <v>1</v>
      </c>
      <c r="BS459">
        <f t="shared" si="52"/>
        <v>1</v>
      </c>
    </row>
    <row r="460" spans="1:71" x14ac:dyDescent="0.45">
      <c r="A460">
        <v>1</v>
      </c>
      <c r="B460" s="2">
        <v>44342</v>
      </c>
      <c r="C460" s="2">
        <v>44343</v>
      </c>
      <c r="D460" s="3" t="s">
        <v>27</v>
      </c>
      <c r="E460" t="s">
        <v>66</v>
      </c>
      <c r="F460" t="s">
        <v>215</v>
      </c>
      <c r="G460">
        <v>3100</v>
      </c>
      <c r="H460">
        <v>9300</v>
      </c>
      <c r="I460">
        <v>3</v>
      </c>
      <c r="J460" s="7">
        <v>217.15</v>
      </c>
      <c r="K460" s="5">
        <v>2019495</v>
      </c>
      <c r="L460" s="4">
        <v>217.95</v>
      </c>
      <c r="M460" s="4">
        <v>7439.9999999998417</v>
      </c>
      <c r="N460" s="6">
        <v>546.26805000000002</v>
      </c>
      <c r="O460" s="6">
        <v>6893.7319499998421</v>
      </c>
      <c r="P460" s="5">
        <v>2026935</v>
      </c>
      <c r="Q460" s="5" t="s">
        <v>93</v>
      </c>
      <c r="R460">
        <v>1</v>
      </c>
      <c r="S460">
        <v>0</v>
      </c>
      <c r="T460">
        <v>1</v>
      </c>
      <c r="U460">
        <v>0</v>
      </c>
      <c r="V460">
        <v>900</v>
      </c>
      <c r="W460">
        <v>300</v>
      </c>
      <c r="X460">
        <v>122500</v>
      </c>
      <c r="Y460">
        <v>92500</v>
      </c>
      <c r="Z460" s="7">
        <v>3000000</v>
      </c>
      <c r="AA460">
        <v>2</v>
      </c>
      <c r="AC460" t="s">
        <v>699</v>
      </c>
      <c r="AD460" t="s">
        <v>571</v>
      </c>
      <c r="AE460" s="12">
        <v>44349.517361111109</v>
      </c>
      <c r="AF460">
        <v>1256.943</v>
      </c>
      <c r="AG460" s="12">
        <v>44350.392361111109</v>
      </c>
      <c r="AH460">
        <v>1245.5450000000001</v>
      </c>
      <c r="AI460" s="13">
        <v>-9.1000000000000004E-3</v>
      </c>
      <c r="AJ460">
        <v>-14763.34</v>
      </c>
      <c r="AK460" s="13">
        <v>-9.1000000000000004E-3</v>
      </c>
      <c r="AL460">
        <v>1295.2570000000001</v>
      </c>
      <c r="AM460">
        <v>1628064.88</v>
      </c>
      <c r="AN460">
        <v>-1874438.91</v>
      </c>
      <c r="AO460">
        <v>41</v>
      </c>
      <c r="AP460">
        <v>-360.08</v>
      </c>
      <c r="AQ460" s="13">
        <v>-1.06E-2</v>
      </c>
      <c r="AR460" s="13">
        <v>1.4200000000000001E-2</v>
      </c>
      <c r="AS460" t="s">
        <v>572</v>
      </c>
      <c r="AU460" s="2">
        <v>44342</v>
      </c>
      <c r="AV460" t="s">
        <v>66</v>
      </c>
      <c r="AW460" s="7">
        <v>217.15</v>
      </c>
      <c r="AX460" s="4">
        <v>217.95</v>
      </c>
      <c r="AZ460" s="2">
        <f t="shared" si="49"/>
        <v>44349</v>
      </c>
      <c r="BA460" t="s">
        <v>133</v>
      </c>
      <c r="BB460">
        <v>1256.943</v>
      </c>
      <c r="BC460">
        <v>1245.5450000000001</v>
      </c>
      <c r="BE460" t="str">
        <f t="shared" si="53"/>
        <v>LUPIN44349</v>
      </c>
      <c r="BF460">
        <v>1</v>
      </c>
      <c r="BH460" t="str">
        <f t="shared" si="54"/>
        <v>IBULHSGFIN44342</v>
      </c>
      <c r="BI460">
        <v>1</v>
      </c>
      <c r="BK460" t="str">
        <f t="shared" si="50"/>
        <v>IBULHSGFIN44342</v>
      </c>
      <c r="BL460">
        <v>1</v>
      </c>
      <c r="BM460">
        <f t="shared" si="51"/>
        <v>1</v>
      </c>
      <c r="BQ460" t="str">
        <f t="shared" si="55"/>
        <v>LUPIN44349</v>
      </c>
      <c r="BR460">
        <v>1</v>
      </c>
      <c r="BS460">
        <f t="shared" si="52"/>
        <v>1</v>
      </c>
    </row>
    <row r="461" spans="1:71" x14ac:dyDescent="0.45">
      <c r="A461">
        <v>2</v>
      </c>
      <c r="B461" s="2">
        <v>44342</v>
      </c>
      <c r="C461" s="2">
        <v>44343</v>
      </c>
      <c r="D461" s="3" t="s">
        <v>27</v>
      </c>
      <c r="E461" t="s">
        <v>147</v>
      </c>
      <c r="F461" t="s">
        <v>297</v>
      </c>
      <c r="G461">
        <v>125</v>
      </c>
      <c r="H461">
        <v>375</v>
      </c>
      <c r="I461">
        <v>3</v>
      </c>
      <c r="J461" s="7">
        <v>4530.5</v>
      </c>
      <c r="K461" s="5">
        <v>1698937.5</v>
      </c>
      <c r="L461" s="4">
        <v>4534.1499999999996</v>
      </c>
      <c r="M461" s="4">
        <v>1368.7499999998636</v>
      </c>
      <c r="N461" s="6">
        <v>458.89790625000001</v>
      </c>
      <c r="O461" s="6">
        <v>909.85209374986357</v>
      </c>
      <c r="P461" s="5">
        <v>1700306.2499999998</v>
      </c>
      <c r="Q461" s="5" t="s">
        <v>93</v>
      </c>
      <c r="R461">
        <v>1</v>
      </c>
      <c r="S461">
        <v>0</v>
      </c>
      <c r="T461">
        <v>1</v>
      </c>
      <c r="U461">
        <v>0</v>
      </c>
      <c r="V461">
        <v>900</v>
      </c>
      <c r="W461">
        <v>300</v>
      </c>
      <c r="X461">
        <v>122500</v>
      </c>
      <c r="Y461">
        <v>92500</v>
      </c>
      <c r="Z461" s="7">
        <v>3000000</v>
      </c>
      <c r="AA461">
        <v>2</v>
      </c>
      <c r="AC461" t="s">
        <v>606</v>
      </c>
      <c r="AD461" t="s">
        <v>571</v>
      </c>
      <c r="AE461" s="12">
        <v>44349.520833333336</v>
      </c>
      <c r="AF461">
        <v>59.879919999999998</v>
      </c>
      <c r="AG461" s="12">
        <v>44350.392361111109</v>
      </c>
      <c r="AH461">
        <v>61.39378</v>
      </c>
      <c r="AI461" s="13">
        <v>2.53E-2</v>
      </c>
      <c r="AJ461">
        <v>41092.71</v>
      </c>
      <c r="AK461" s="13">
        <v>2.53E-2</v>
      </c>
      <c r="AL461">
        <v>27144.32</v>
      </c>
      <c r="AM461">
        <v>1625400</v>
      </c>
      <c r="AN461">
        <v>-1833346.21</v>
      </c>
      <c r="AO461">
        <v>40</v>
      </c>
      <c r="AP461">
        <v>1027.32</v>
      </c>
      <c r="AQ461" s="13">
        <v>-5.0000000000000001E-4</v>
      </c>
      <c r="AR461" s="13">
        <v>3.8699999999999998E-2</v>
      </c>
      <c r="AS461" t="s">
        <v>572</v>
      </c>
      <c r="AU461" s="2">
        <v>44342</v>
      </c>
      <c r="AV461" t="s">
        <v>147</v>
      </c>
      <c r="AW461" s="7">
        <v>4530.5</v>
      </c>
      <c r="AX461" s="4">
        <v>4534.1499999999996</v>
      </c>
      <c r="AZ461" s="2">
        <f t="shared" si="49"/>
        <v>44349</v>
      </c>
      <c r="BA461" t="s">
        <v>81</v>
      </c>
      <c r="BB461">
        <v>59.879919999999998</v>
      </c>
      <c r="BC461">
        <v>61.39378</v>
      </c>
      <c r="BE461" t="str">
        <f t="shared" si="53"/>
        <v>IDFCFIRSTB44349</v>
      </c>
      <c r="BF461">
        <v>1</v>
      </c>
      <c r="BH461" t="str">
        <f t="shared" si="54"/>
        <v>NAUKRI44342</v>
      </c>
      <c r="BI461">
        <v>1</v>
      </c>
      <c r="BK461" t="str">
        <f t="shared" si="50"/>
        <v>NAUKRI44342</v>
      </c>
      <c r="BL461">
        <v>1</v>
      </c>
      <c r="BM461">
        <f t="shared" si="51"/>
        <v>1</v>
      </c>
      <c r="BQ461" t="str">
        <f t="shared" si="55"/>
        <v>IDFCFIRSTB44349</v>
      </c>
      <c r="BR461">
        <v>1</v>
      </c>
      <c r="BS461">
        <f t="shared" si="52"/>
        <v>1</v>
      </c>
    </row>
    <row r="462" spans="1:71" x14ac:dyDescent="0.45">
      <c r="A462">
        <v>1</v>
      </c>
      <c r="B462" s="2">
        <v>44348</v>
      </c>
      <c r="C462" s="2">
        <v>44349</v>
      </c>
      <c r="D462" s="3" t="s">
        <v>27</v>
      </c>
      <c r="E462" t="s">
        <v>64</v>
      </c>
      <c r="F462" t="s">
        <v>243</v>
      </c>
      <c r="G462">
        <v>350</v>
      </c>
      <c r="H462">
        <v>700</v>
      </c>
      <c r="I462">
        <v>2</v>
      </c>
      <c r="J462" s="7">
        <v>2700.3</v>
      </c>
      <c r="K462" s="5">
        <v>1890210.0000000002</v>
      </c>
      <c r="L462" s="4">
        <v>2672.6</v>
      </c>
      <c r="M462" s="4">
        <v>-19390.000000000189</v>
      </c>
      <c r="N462" s="6">
        <v>507.73905000000002</v>
      </c>
      <c r="O462" s="6">
        <v>-19897.739050000189</v>
      </c>
      <c r="P462" s="5">
        <v>1870820</v>
      </c>
      <c r="Q462" s="5" t="s">
        <v>93</v>
      </c>
      <c r="R462">
        <v>2</v>
      </c>
      <c r="S462">
        <v>2</v>
      </c>
      <c r="T462">
        <v>1</v>
      </c>
      <c r="U462">
        <v>0</v>
      </c>
      <c r="V462">
        <v>900</v>
      </c>
      <c r="W462">
        <v>300</v>
      </c>
      <c r="X462">
        <v>123500</v>
      </c>
      <c r="Y462">
        <v>92500</v>
      </c>
      <c r="Z462" s="7">
        <v>3000000</v>
      </c>
      <c r="AA462">
        <v>2</v>
      </c>
      <c r="AC462" t="s">
        <v>579</v>
      </c>
      <c r="AD462" t="s">
        <v>571</v>
      </c>
      <c r="AE462" s="12">
        <v>44349.517361111109</v>
      </c>
      <c r="AF462">
        <v>1537.0889999999999</v>
      </c>
      <c r="AG462" s="12">
        <v>44350.395833333336</v>
      </c>
      <c r="AH462">
        <v>1585.912</v>
      </c>
      <c r="AI462" s="13">
        <v>3.1800000000000002E-2</v>
      </c>
      <c r="AJ462">
        <v>51712.7</v>
      </c>
      <c r="AK462" s="13">
        <v>3.1800000000000002E-2</v>
      </c>
      <c r="AL462">
        <v>1059.1869999999999</v>
      </c>
      <c r="AM462">
        <v>1628064.75</v>
      </c>
      <c r="AN462">
        <v>-1781633.51</v>
      </c>
      <c r="AO462">
        <v>42</v>
      </c>
      <c r="AP462">
        <v>1231.25</v>
      </c>
      <c r="AQ462" s="13">
        <v>-1.11E-2</v>
      </c>
      <c r="AR462" s="13">
        <v>5.3600000000000002E-2</v>
      </c>
      <c r="AS462" t="s">
        <v>572</v>
      </c>
      <c r="AU462" s="2">
        <v>44348</v>
      </c>
      <c r="AV462" t="s">
        <v>64</v>
      </c>
      <c r="AW462" s="7">
        <v>2700.3</v>
      </c>
      <c r="AX462" s="4">
        <v>2672.6</v>
      </c>
      <c r="AZ462" s="2">
        <f t="shared" si="49"/>
        <v>44349</v>
      </c>
      <c r="BA462" t="s">
        <v>63</v>
      </c>
      <c r="BB462">
        <v>1537.0889999999999</v>
      </c>
      <c r="BC462">
        <v>1585.912</v>
      </c>
      <c r="BE462" t="str">
        <f t="shared" si="53"/>
        <v>ADANIENT44349</v>
      </c>
      <c r="BF462">
        <v>1</v>
      </c>
      <c r="BH462" t="str">
        <f t="shared" si="54"/>
        <v>EICHERMOT44348</v>
      </c>
      <c r="BI462">
        <v>1</v>
      </c>
      <c r="BK462" t="str">
        <f t="shared" si="50"/>
        <v>EICHERMOT44348</v>
      </c>
      <c r="BL462">
        <v>1</v>
      </c>
      <c r="BM462">
        <f t="shared" si="51"/>
        <v>1</v>
      </c>
      <c r="BQ462" t="str">
        <f t="shared" si="55"/>
        <v>ADANIENT44349</v>
      </c>
      <c r="BR462">
        <v>1</v>
      </c>
      <c r="BS462">
        <f t="shared" si="52"/>
        <v>1</v>
      </c>
    </row>
    <row r="463" spans="1:71" x14ac:dyDescent="0.45">
      <c r="A463">
        <v>1</v>
      </c>
      <c r="B463" s="2">
        <v>44349</v>
      </c>
      <c r="C463" s="2">
        <v>44350</v>
      </c>
      <c r="D463" s="3" t="s">
        <v>27</v>
      </c>
      <c r="E463" t="s">
        <v>63</v>
      </c>
      <c r="F463" t="s">
        <v>223</v>
      </c>
      <c r="G463">
        <v>1000</v>
      </c>
      <c r="H463">
        <v>1000</v>
      </c>
      <c r="I463">
        <v>1</v>
      </c>
      <c r="J463" s="7">
        <v>1536.3</v>
      </c>
      <c r="K463" s="5">
        <v>1536300</v>
      </c>
      <c r="L463" s="4">
        <v>1587.05</v>
      </c>
      <c r="M463" s="4">
        <v>50750</v>
      </c>
      <c r="N463" s="6">
        <v>421.65224999999998</v>
      </c>
      <c r="O463" s="6">
        <v>50328.347750000001</v>
      </c>
      <c r="P463" s="5">
        <v>1587050</v>
      </c>
      <c r="Q463" s="5" t="s">
        <v>93</v>
      </c>
      <c r="R463">
        <v>1</v>
      </c>
      <c r="S463">
        <v>0</v>
      </c>
      <c r="T463">
        <v>2</v>
      </c>
      <c r="U463">
        <v>0</v>
      </c>
      <c r="V463">
        <v>900</v>
      </c>
      <c r="W463">
        <v>300</v>
      </c>
      <c r="X463">
        <v>122500</v>
      </c>
      <c r="Y463">
        <v>92500</v>
      </c>
      <c r="Z463" s="7">
        <v>3000000</v>
      </c>
      <c r="AA463">
        <v>2</v>
      </c>
      <c r="AC463" t="s">
        <v>710</v>
      </c>
      <c r="AD463" t="s">
        <v>571</v>
      </c>
      <c r="AE463" s="12">
        <v>44349.520833333336</v>
      </c>
      <c r="AF463">
        <v>571.7242</v>
      </c>
      <c r="AG463" s="12">
        <v>44350.395833333336</v>
      </c>
      <c r="AH463">
        <v>563.48599999999999</v>
      </c>
      <c r="AI463" s="13">
        <v>-1.44E-2</v>
      </c>
      <c r="AJ463">
        <v>-23421.03</v>
      </c>
      <c r="AK463" s="13">
        <v>-1.44E-2</v>
      </c>
      <c r="AL463">
        <v>2842.9789999999998</v>
      </c>
      <c r="AM463">
        <v>1625400</v>
      </c>
      <c r="AN463">
        <v>-1805054.54</v>
      </c>
      <c r="AO463">
        <v>41</v>
      </c>
      <c r="AP463">
        <v>-571.24</v>
      </c>
      <c r="AQ463" s="13">
        <v>-1.44E-2</v>
      </c>
      <c r="AR463" s="13">
        <v>1.7999999999999999E-2</v>
      </c>
      <c r="AS463" t="s">
        <v>572</v>
      </c>
      <c r="AU463" s="2">
        <v>44349</v>
      </c>
      <c r="AV463" t="s">
        <v>63</v>
      </c>
      <c r="AW463" s="7">
        <v>1536.3</v>
      </c>
      <c r="AX463" s="4">
        <v>1587.05</v>
      </c>
      <c r="AZ463" s="2">
        <f t="shared" si="49"/>
        <v>44349</v>
      </c>
      <c r="BA463" t="s">
        <v>161</v>
      </c>
      <c r="BB463">
        <v>571.7242</v>
      </c>
      <c r="BC463">
        <v>563.48599999999999</v>
      </c>
      <c r="BE463" t="str">
        <f t="shared" si="53"/>
        <v>GUJGASLTD44349</v>
      </c>
      <c r="BF463">
        <v>1</v>
      </c>
      <c r="BH463" t="str">
        <f t="shared" si="54"/>
        <v>ADANIENT44349</v>
      </c>
      <c r="BI463">
        <v>1</v>
      </c>
      <c r="BK463" t="str">
        <f t="shared" si="50"/>
        <v>ADANIENT44349</v>
      </c>
      <c r="BL463">
        <v>1</v>
      </c>
      <c r="BM463">
        <f t="shared" si="51"/>
        <v>1</v>
      </c>
      <c r="BQ463" t="str">
        <f t="shared" si="55"/>
        <v>GUJGASLTD44349</v>
      </c>
      <c r="BR463">
        <v>1</v>
      </c>
      <c r="BS463">
        <f t="shared" si="52"/>
        <v>1</v>
      </c>
    </row>
    <row r="464" spans="1:71" x14ac:dyDescent="0.45">
      <c r="A464">
        <v>2</v>
      </c>
      <c r="B464" s="2">
        <v>44349</v>
      </c>
      <c r="C464" s="2">
        <v>44350</v>
      </c>
      <c r="D464" s="3" t="s">
        <v>27</v>
      </c>
      <c r="E464" t="s">
        <v>161</v>
      </c>
      <c r="F464" t="s">
        <v>339</v>
      </c>
      <c r="G464">
        <v>1250</v>
      </c>
      <c r="H464">
        <v>3750</v>
      </c>
      <c r="I464">
        <v>3</v>
      </c>
      <c r="J464" s="7">
        <v>571.45000000000005</v>
      </c>
      <c r="K464" s="5">
        <v>2142937.5</v>
      </c>
      <c r="L464" s="4">
        <v>564.15</v>
      </c>
      <c r="M464" s="4">
        <v>-27375.000000000255</v>
      </c>
      <c r="N464" s="6">
        <v>574.89750000000004</v>
      </c>
      <c r="O464" s="6">
        <v>-27949.897500000254</v>
      </c>
      <c r="P464" s="5">
        <v>2115562.5</v>
      </c>
      <c r="Q464" s="5" t="s">
        <v>93</v>
      </c>
      <c r="R464">
        <v>2</v>
      </c>
      <c r="S464">
        <v>1</v>
      </c>
      <c r="T464">
        <v>2</v>
      </c>
      <c r="U464">
        <v>0</v>
      </c>
      <c r="V464">
        <v>900</v>
      </c>
      <c r="W464">
        <v>300</v>
      </c>
      <c r="X464">
        <v>123000</v>
      </c>
      <c r="Y464">
        <v>92500</v>
      </c>
      <c r="Z464" s="7">
        <v>3000000</v>
      </c>
      <c r="AA464">
        <v>2</v>
      </c>
      <c r="AC464" t="s">
        <v>642</v>
      </c>
      <c r="AD464" t="s">
        <v>571</v>
      </c>
      <c r="AE464" s="12">
        <v>44350.517361111109</v>
      </c>
      <c r="AF464">
        <v>1216.7080000000001</v>
      </c>
      <c r="AG464" s="12">
        <v>44351.392361111109</v>
      </c>
      <c r="AH464">
        <v>1227.4459999999999</v>
      </c>
      <c r="AI464" s="13">
        <v>8.8000000000000005E-3</v>
      </c>
      <c r="AJ464">
        <v>14464.82</v>
      </c>
      <c r="AK464" s="13">
        <v>8.8000000000000005E-3</v>
      </c>
      <c r="AL464">
        <v>1347.068</v>
      </c>
      <c r="AM464">
        <v>1638989.13</v>
      </c>
      <c r="AN464">
        <v>-1790589.72</v>
      </c>
      <c r="AO464">
        <v>41</v>
      </c>
      <c r="AP464">
        <v>352.8</v>
      </c>
      <c r="AQ464" s="13">
        <v>-4.4999999999999997E-3</v>
      </c>
      <c r="AR464" s="13">
        <v>1.72E-2</v>
      </c>
      <c r="AS464" t="s">
        <v>572</v>
      </c>
      <c r="AU464" s="2">
        <v>44349</v>
      </c>
      <c r="AV464" t="s">
        <v>161</v>
      </c>
      <c r="AW464" s="7">
        <v>571.45000000000005</v>
      </c>
      <c r="AX464" s="4">
        <v>564.15</v>
      </c>
      <c r="AZ464" s="2">
        <f t="shared" si="49"/>
        <v>44350</v>
      </c>
      <c r="BA464" t="s">
        <v>99</v>
      </c>
      <c r="BB464">
        <v>1216.7080000000001</v>
      </c>
      <c r="BC464">
        <v>1227.4459999999999</v>
      </c>
      <c r="BE464" t="str">
        <f t="shared" si="53"/>
        <v>ESCORTS44350</v>
      </c>
      <c r="BF464">
        <v>1</v>
      </c>
      <c r="BH464" t="str">
        <f t="shared" si="54"/>
        <v>GUJGASLTD44349</v>
      </c>
      <c r="BI464">
        <v>1</v>
      </c>
      <c r="BK464" t="str">
        <f t="shared" si="50"/>
        <v>GUJGASLTD44349</v>
      </c>
      <c r="BL464">
        <v>1</v>
      </c>
      <c r="BM464">
        <f t="shared" si="51"/>
        <v>1</v>
      </c>
      <c r="BQ464" t="str">
        <f t="shared" si="55"/>
        <v>ESCORTS44350</v>
      </c>
      <c r="BR464">
        <v>1</v>
      </c>
      <c r="BS464">
        <f t="shared" si="52"/>
        <v>1</v>
      </c>
    </row>
    <row r="465" spans="1:71" x14ac:dyDescent="0.45">
      <c r="A465">
        <v>3</v>
      </c>
      <c r="B465" s="2">
        <v>44349</v>
      </c>
      <c r="C465" s="2">
        <v>44350</v>
      </c>
      <c r="D465" s="3" t="s">
        <v>27</v>
      </c>
      <c r="E465" t="s">
        <v>81</v>
      </c>
      <c r="F465" t="s">
        <v>226</v>
      </c>
      <c r="G465">
        <v>9500</v>
      </c>
      <c r="H465">
        <v>28500</v>
      </c>
      <c r="I465">
        <v>3</v>
      </c>
      <c r="J465" s="7">
        <v>59.8</v>
      </c>
      <c r="K465" s="5">
        <v>1704300</v>
      </c>
      <c r="L465" s="4">
        <v>61.4</v>
      </c>
      <c r="M465" s="4">
        <v>45600.000000000044</v>
      </c>
      <c r="N465" s="6">
        <v>466.31700000000001</v>
      </c>
      <c r="O465" s="6">
        <v>45133.683000000041</v>
      </c>
      <c r="P465" s="5">
        <v>1749900</v>
      </c>
      <c r="Q465" s="5" t="s">
        <v>93</v>
      </c>
      <c r="R465">
        <v>1</v>
      </c>
      <c r="S465">
        <v>0</v>
      </c>
      <c r="T465">
        <v>1</v>
      </c>
      <c r="U465">
        <v>0</v>
      </c>
      <c r="V465">
        <v>900</v>
      </c>
      <c r="W465">
        <v>300</v>
      </c>
      <c r="X465">
        <v>122500</v>
      </c>
      <c r="Y465">
        <v>92500</v>
      </c>
      <c r="Z465" s="7">
        <v>3000000</v>
      </c>
      <c r="AA465">
        <v>2</v>
      </c>
      <c r="AC465" t="s">
        <v>656</v>
      </c>
      <c r="AD465" t="s">
        <v>571</v>
      </c>
      <c r="AE465" s="12">
        <v>44350.517361111109</v>
      </c>
      <c r="AF465">
        <v>1516.896</v>
      </c>
      <c r="AG465" s="12">
        <v>44351.392361111109</v>
      </c>
      <c r="AH465">
        <v>1519.19</v>
      </c>
      <c r="AI465" s="13">
        <v>1.5E-3</v>
      </c>
      <c r="AJ465">
        <v>2478.64</v>
      </c>
      <c r="AK465" s="13">
        <v>1.5E-3</v>
      </c>
      <c r="AL465">
        <v>1080.489</v>
      </c>
      <c r="AM465">
        <v>1638989.13</v>
      </c>
      <c r="AN465">
        <v>-1788111.08</v>
      </c>
      <c r="AO465">
        <v>41</v>
      </c>
      <c r="AP465">
        <v>60.45</v>
      </c>
      <c r="AQ465" s="13">
        <v>-1.7000000000000001E-2</v>
      </c>
      <c r="AR465" s="13">
        <v>9.4000000000000004E-3</v>
      </c>
      <c r="AS465" t="s">
        <v>572</v>
      </c>
      <c r="AU465" s="2">
        <v>44349</v>
      </c>
      <c r="AV465" t="s">
        <v>81</v>
      </c>
      <c r="AW465" s="7">
        <v>59.8</v>
      </c>
      <c r="AX465" s="4">
        <v>61.4</v>
      </c>
      <c r="AZ465" s="2">
        <f t="shared" si="49"/>
        <v>44350</v>
      </c>
      <c r="BA465" t="s">
        <v>39</v>
      </c>
      <c r="BB465">
        <v>1516.896</v>
      </c>
      <c r="BC465">
        <v>1519.19</v>
      </c>
      <c r="BE465" t="str">
        <f t="shared" si="53"/>
        <v>MUTHOOTFIN44350</v>
      </c>
      <c r="BF465">
        <v>1</v>
      </c>
      <c r="BH465" t="str">
        <f t="shared" si="54"/>
        <v>IDFCFIRSTB44349</v>
      </c>
      <c r="BI465">
        <v>1</v>
      </c>
      <c r="BK465" t="str">
        <f t="shared" si="50"/>
        <v>IDFCFIRSTB44349</v>
      </c>
      <c r="BL465">
        <v>1</v>
      </c>
      <c r="BM465">
        <f t="shared" si="51"/>
        <v>1</v>
      </c>
      <c r="BQ465" t="str">
        <f t="shared" si="55"/>
        <v>MUTHOOTFIN44350</v>
      </c>
      <c r="BR465">
        <v>1</v>
      </c>
      <c r="BS465">
        <f t="shared" si="52"/>
        <v>1</v>
      </c>
    </row>
    <row r="466" spans="1:71" x14ac:dyDescent="0.45">
      <c r="A466">
        <v>4</v>
      </c>
      <c r="B466" s="2">
        <v>44349</v>
      </c>
      <c r="C466" s="2">
        <v>44350</v>
      </c>
      <c r="D466" s="3" t="s">
        <v>27</v>
      </c>
      <c r="E466" t="s">
        <v>133</v>
      </c>
      <c r="F466" t="s">
        <v>304</v>
      </c>
      <c r="G466">
        <v>850</v>
      </c>
      <c r="H466">
        <v>1700</v>
      </c>
      <c r="I466">
        <v>2</v>
      </c>
      <c r="J466" s="7">
        <v>1256.5</v>
      </c>
      <c r="K466" s="5">
        <v>2136050</v>
      </c>
      <c r="L466" s="4">
        <v>1246.1500000000001</v>
      </c>
      <c r="M466" s="4">
        <v>-17594.999999999847</v>
      </c>
      <c r="N466" s="6">
        <v>574.35817499999996</v>
      </c>
      <c r="O466" s="6">
        <v>-18169.358174999848</v>
      </c>
      <c r="P466" s="5">
        <v>2118455</v>
      </c>
      <c r="Q466" s="5" t="s">
        <v>93</v>
      </c>
      <c r="R466">
        <v>1</v>
      </c>
      <c r="S466">
        <v>0</v>
      </c>
      <c r="T466">
        <v>1</v>
      </c>
      <c r="U466">
        <v>0</v>
      </c>
      <c r="V466">
        <v>900</v>
      </c>
      <c r="W466">
        <v>300</v>
      </c>
      <c r="X466">
        <v>122500</v>
      </c>
      <c r="Y466">
        <v>92500</v>
      </c>
      <c r="Z466" s="7">
        <v>3000000</v>
      </c>
      <c r="AA466">
        <v>2</v>
      </c>
      <c r="AC466" t="s">
        <v>704</v>
      </c>
      <c r="AD466" t="s">
        <v>571</v>
      </c>
      <c r="AE466" s="12">
        <v>44350.520833333336</v>
      </c>
      <c r="AF466">
        <v>1679.521</v>
      </c>
      <c r="AG466" s="12">
        <v>44351.392361111109</v>
      </c>
      <c r="AH466">
        <v>1685.376</v>
      </c>
      <c r="AI466" s="13">
        <v>3.5000000000000001E-3</v>
      </c>
      <c r="AJ466">
        <v>5710.06</v>
      </c>
      <c r="AK466" s="13">
        <v>3.5000000000000001E-3</v>
      </c>
      <c r="AL466">
        <v>975.24440000000004</v>
      </c>
      <c r="AM466">
        <v>1637943.13</v>
      </c>
      <c r="AN466">
        <v>-1782401.03</v>
      </c>
      <c r="AO466">
        <v>40</v>
      </c>
      <c r="AP466">
        <v>142.75</v>
      </c>
      <c r="AQ466" s="13">
        <v>-7.0000000000000001E-3</v>
      </c>
      <c r="AR466" s="13">
        <v>2.0299999999999999E-2</v>
      </c>
      <c r="AS466" t="s">
        <v>572</v>
      </c>
      <c r="AU466" s="2">
        <v>44349</v>
      </c>
      <c r="AV466" t="s">
        <v>133</v>
      </c>
      <c r="AW466" s="7">
        <v>1256.5</v>
      </c>
      <c r="AX466" s="4">
        <v>1246.1500000000001</v>
      </c>
      <c r="AZ466" s="2">
        <f t="shared" si="49"/>
        <v>44350</v>
      </c>
      <c r="BA466" t="s">
        <v>35</v>
      </c>
      <c r="BB466">
        <v>1679.521</v>
      </c>
      <c r="BC466">
        <v>1685.376</v>
      </c>
      <c r="BE466" t="str">
        <f t="shared" si="53"/>
        <v>TITAN44350</v>
      </c>
      <c r="BF466">
        <v>1</v>
      </c>
      <c r="BH466" t="str">
        <f t="shared" si="54"/>
        <v>LUPIN44349</v>
      </c>
      <c r="BI466">
        <v>1</v>
      </c>
      <c r="BK466" t="str">
        <f t="shared" si="50"/>
        <v>LUPIN44349</v>
      </c>
      <c r="BL466">
        <v>1</v>
      </c>
      <c r="BM466">
        <f t="shared" si="51"/>
        <v>1</v>
      </c>
      <c r="BQ466" t="str">
        <f t="shared" si="55"/>
        <v>TITAN44350</v>
      </c>
      <c r="BR466">
        <v>1</v>
      </c>
      <c r="BS466">
        <f t="shared" si="52"/>
        <v>1</v>
      </c>
    </row>
    <row r="467" spans="1:71" x14ac:dyDescent="0.45">
      <c r="A467">
        <v>1</v>
      </c>
      <c r="B467" s="2">
        <v>44350</v>
      </c>
      <c r="C467" s="2">
        <v>44351</v>
      </c>
      <c r="D467" s="3" t="s">
        <v>27</v>
      </c>
      <c r="E467" t="s">
        <v>99</v>
      </c>
      <c r="F467" t="s">
        <v>235</v>
      </c>
      <c r="G467">
        <v>550</v>
      </c>
      <c r="H467">
        <v>1650</v>
      </c>
      <c r="I467">
        <v>3</v>
      </c>
      <c r="J467" s="7">
        <v>1216.0999999999999</v>
      </c>
      <c r="K467" s="5">
        <v>2006564.9999999998</v>
      </c>
      <c r="L467" s="4">
        <v>1228.05</v>
      </c>
      <c r="M467" s="4">
        <v>19717.500000000076</v>
      </c>
      <c r="N467" s="6">
        <v>544.43441250000001</v>
      </c>
      <c r="O467" s="6">
        <v>19173.065587500078</v>
      </c>
      <c r="P467" s="5">
        <v>2026282.5</v>
      </c>
      <c r="Q467" s="5" t="s">
        <v>93</v>
      </c>
      <c r="R467">
        <v>1</v>
      </c>
      <c r="S467">
        <v>0</v>
      </c>
      <c r="T467">
        <v>1</v>
      </c>
      <c r="U467">
        <v>0</v>
      </c>
      <c r="V467">
        <v>900</v>
      </c>
      <c r="W467">
        <v>300</v>
      </c>
      <c r="X467">
        <v>122500</v>
      </c>
      <c r="Y467">
        <v>92500</v>
      </c>
      <c r="Z467" s="7">
        <v>3000000</v>
      </c>
      <c r="AA467">
        <v>2</v>
      </c>
      <c r="AC467" t="s">
        <v>591</v>
      </c>
      <c r="AD467" t="s">
        <v>571</v>
      </c>
      <c r="AE467" s="12">
        <v>44350.517361111109</v>
      </c>
      <c r="AF467">
        <v>1083.893</v>
      </c>
      <c r="AG467" s="12">
        <v>44351.395833333336</v>
      </c>
      <c r="AH467">
        <v>1109.489</v>
      </c>
      <c r="AI467" s="13">
        <v>2.3599999999999999E-2</v>
      </c>
      <c r="AJ467">
        <v>38704.51</v>
      </c>
      <c r="AK467" s="13">
        <v>2.3599999999999999E-2</v>
      </c>
      <c r="AL467">
        <v>1512.1310000000001</v>
      </c>
      <c r="AM467">
        <v>1638989</v>
      </c>
      <c r="AN467">
        <v>-1743696.51</v>
      </c>
      <c r="AO467">
        <v>42</v>
      </c>
      <c r="AP467">
        <v>921.54</v>
      </c>
      <c r="AQ467" s="13">
        <v>-2.0999999999999999E-3</v>
      </c>
      <c r="AR467" s="13">
        <v>3.2500000000000001E-2</v>
      </c>
      <c r="AS467" t="s">
        <v>572</v>
      </c>
      <c r="AU467" s="2">
        <v>44350</v>
      </c>
      <c r="AV467" t="s">
        <v>99</v>
      </c>
      <c r="AW467" s="7">
        <v>1216.0999999999999</v>
      </c>
      <c r="AX467" s="4">
        <v>1228.05</v>
      </c>
      <c r="AZ467" s="2">
        <f t="shared" si="49"/>
        <v>44350</v>
      </c>
      <c r="BA467" t="s">
        <v>91</v>
      </c>
      <c r="BB467">
        <v>1083.893</v>
      </c>
      <c r="BC467">
        <v>1109.489</v>
      </c>
      <c r="BE467" t="str">
        <f t="shared" si="53"/>
        <v>VOLTAS44350</v>
      </c>
      <c r="BF467">
        <v>1</v>
      </c>
      <c r="BH467" t="str">
        <f t="shared" si="54"/>
        <v>ESCORTS44350</v>
      </c>
      <c r="BI467">
        <v>1</v>
      </c>
      <c r="BK467" t="str">
        <f t="shared" si="50"/>
        <v>ESCORTS44350</v>
      </c>
      <c r="BL467">
        <v>1</v>
      </c>
      <c r="BM467">
        <f t="shared" si="51"/>
        <v>1</v>
      </c>
      <c r="BQ467" t="str">
        <f t="shared" si="55"/>
        <v>VOLTAS44350</v>
      </c>
      <c r="BR467">
        <v>1</v>
      </c>
      <c r="BS467">
        <f t="shared" si="52"/>
        <v>1</v>
      </c>
    </row>
    <row r="468" spans="1:71" x14ac:dyDescent="0.45">
      <c r="A468">
        <v>2</v>
      </c>
      <c r="B468" s="2">
        <v>44350</v>
      </c>
      <c r="C468" s="2">
        <v>44351</v>
      </c>
      <c r="D468" s="3" t="s">
        <v>27</v>
      </c>
      <c r="E468" t="s">
        <v>56</v>
      </c>
      <c r="F468" t="s">
        <v>212</v>
      </c>
      <c r="G468">
        <v>70000</v>
      </c>
      <c r="H468">
        <v>210000</v>
      </c>
      <c r="I468">
        <v>3</v>
      </c>
      <c r="J468" s="7">
        <v>9.35</v>
      </c>
      <c r="K468" s="5">
        <v>1963500</v>
      </c>
      <c r="L468" s="4">
        <v>9.5</v>
      </c>
      <c r="M468" s="4">
        <v>31500.000000000076</v>
      </c>
      <c r="N468" s="6">
        <v>534.39750000000004</v>
      </c>
      <c r="O468" s="6">
        <v>30965.602500000077</v>
      </c>
      <c r="P468" s="5">
        <v>1995000</v>
      </c>
      <c r="Q468" s="5" t="s">
        <v>93</v>
      </c>
      <c r="R468">
        <v>1</v>
      </c>
      <c r="S468">
        <v>0</v>
      </c>
      <c r="T468">
        <v>1</v>
      </c>
      <c r="U468">
        <v>0</v>
      </c>
      <c r="V468">
        <v>900</v>
      </c>
      <c r="W468">
        <v>300</v>
      </c>
      <c r="X468">
        <v>122500</v>
      </c>
      <c r="Y468">
        <v>92500</v>
      </c>
      <c r="Z468" s="7">
        <v>3000000</v>
      </c>
      <c r="AA468">
        <v>2</v>
      </c>
      <c r="AC468" t="s">
        <v>614</v>
      </c>
      <c r="AD468" t="s">
        <v>571</v>
      </c>
      <c r="AE468" s="12">
        <v>44350.524305555555</v>
      </c>
      <c r="AF468">
        <v>9.3491669999999996</v>
      </c>
      <c r="AG468" s="12">
        <v>44351.395833333336</v>
      </c>
      <c r="AH468">
        <v>9.4905000000000008</v>
      </c>
      <c r="AI468" s="13">
        <v>1.5100000000000001E-2</v>
      </c>
      <c r="AJ468">
        <v>24756.01</v>
      </c>
      <c r="AK468" s="13">
        <v>1.5100000000000001E-2</v>
      </c>
      <c r="AL468">
        <v>175164.6</v>
      </c>
      <c r="AM468">
        <v>1637643</v>
      </c>
      <c r="AN468">
        <v>-1718940.5</v>
      </c>
      <c r="AO468">
        <v>40</v>
      </c>
      <c r="AP468">
        <v>618.9</v>
      </c>
      <c r="AQ468" s="13">
        <v>-5.3E-3</v>
      </c>
      <c r="AR468" s="13">
        <v>3.2199999999999999E-2</v>
      </c>
      <c r="AS468" t="s">
        <v>572</v>
      </c>
      <c r="AU468" s="2">
        <v>44350</v>
      </c>
      <c r="AV468" t="s">
        <v>56</v>
      </c>
      <c r="AW468" s="7">
        <v>9.35</v>
      </c>
      <c r="AX468" s="4">
        <v>9.5</v>
      </c>
      <c r="AZ468" s="2">
        <f t="shared" si="49"/>
        <v>44350</v>
      </c>
      <c r="BA468" t="s">
        <v>56</v>
      </c>
      <c r="BB468">
        <v>9.3491669999999996</v>
      </c>
      <c r="BC468">
        <v>9.4905000000000008</v>
      </c>
      <c r="BE468" t="str">
        <f t="shared" si="53"/>
        <v>IDEA44350</v>
      </c>
      <c r="BF468">
        <v>1</v>
      </c>
      <c r="BH468" t="str">
        <f t="shared" si="54"/>
        <v>IDEA44350</v>
      </c>
      <c r="BI468">
        <v>1</v>
      </c>
      <c r="BK468" t="str">
        <f t="shared" si="50"/>
        <v>IDEA44350</v>
      </c>
      <c r="BL468">
        <v>1</v>
      </c>
      <c r="BM468">
        <f t="shared" si="51"/>
        <v>1</v>
      </c>
      <c r="BQ468" t="str">
        <f t="shared" si="55"/>
        <v>IDEA44350</v>
      </c>
      <c r="BR468">
        <v>1</v>
      </c>
      <c r="BS468">
        <f t="shared" si="52"/>
        <v>1</v>
      </c>
    </row>
    <row r="469" spans="1:71" x14ac:dyDescent="0.45">
      <c r="A469">
        <v>3</v>
      </c>
      <c r="B469" s="2">
        <v>44350</v>
      </c>
      <c r="C469" s="2">
        <v>44351</v>
      </c>
      <c r="D469" s="3" t="s">
        <v>27</v>
      </c>
      <c r="E469" t="s">
        <v>39</v>
      </c>
      <c r="F469" t="s">
        <v>269</v>
      </c>
      <c r="G469">
        <v>750</v>
      </c>
      <c r="H469">
        <v>1500</v>
      </c>
      <c r="I469">
        <v>2</v>
      </c>
      <c r="J469" s="7">
        <v>1516.3</v>
      </c>
      <c r="K469" s="5">
        <v>2274450</v>
      </c>
      <c r="L469" s="4">
        <v>1521.75</v>
      </c>
      <c r="M469" s="4">
        <v>8175.0000000000682</v>
      </c>
      <c r="N469" s="6">
        <v>615.20512499999995</v>
      </c>
      <c r="O469" s="6">
        <v>7559.7948750000687</v>
      </c>
      <c r="P469" s="5">
        <v>2282625</v>
      </c>
      <c r="Q469" s="5" t="s">
        <v>93</v>
      </c>
      <c r="R469">
        <v>1</v>
      </c>
      <c r="S469">
        <v>0</v>
      </c>
      <c r="T469">
        <v>1</v>
      </c>
      <c r="U469">
        <v>0</v>
      </c>
      <c r="V469">
        <v>900</v>
      </c>
      <c r="W469">
        <v>300</v>
      </c>
      <c r="X469">
        <v>122500</v>
      </c>
      <c r="Y469">
        <v>92500</v>
      </c>
      <c r="Z469" s="7">
        <v>3000000</v>
      </c>
      <c r="AA469">
        <v>2</v>
      </c>
      <c r="AC469" t="s">
        <v>592</v>
      </c>
      <c r="AD469" t="s">
        <v>571</v>
      </c>
      <c r="AE469" s="12">
        <v>44351.517361111109</v>
      </c>
      <c r="AF469">
        <v>741.85569999999996</v>
      </c>
      <c r="AG469" s="12">
        <v>44354.392361111109</v>
      </c>
      <c r="AH469">
        <v>754.6671</v>
      </c>
      <c r="AI469" s="13">
        <v>1.7299999999999999E-2</v>
      </c>
      <c r="AJ469">
        <v>28601.78</v>
      </c>
      <c r="AK469" s="13">
        <v>1.7299999999999999E-2</v>
      </c>
      <c r="AL469">
        <v>2232.5259999999998</v>
      </c>
      <c r="AM469">
        <v>1656212</v>
      </c>
      <c r="AN469">
        <v>-1690338.72</v>
      </c>
      <c r="AO469">
        <v>41</v>
      </c>
      <c r="AP469">
        <v>697.6</v>
      </c>
      <c r="AQ469" s="13">
        <v>-2.9499999999999998E-2</v>
      </c>
      <c r="AR469" s="13">
        <v>6.8699999999999997E-2</v>
      </c>
      <c r="AS469" t="s">
        <v>572</v>
      </c>
      <c r="AU469" s="2">
        <v>44350</v>
      </c>
      <c r="AV469" t="s">
        <v>39</v>
      </c>
      <c r="AW469" s="7">
        <v>1516.3</v>
      </c>
      <c r="AX469" s="4">
        <v>1521.75</v>
      </c>
      <c r="AZ469" s="2">
        <f t="shared" si="49"/>
        <v>44351</v>
      </c>
      <c r="BA469" t="s">
        <v>92</v>
      </c>
      <c r="BB469">
        <v>741.85569999999996</v>
      </c>
      <c r="BC469">
        <v>754.6671</v>
      </c>
      <c r="BE469" t="str">
        <f t="shared" si="53"/>
        <v>BHARATFORG44351</v>
      </c>
      <c r="BF469">
        <v>1</v>
      </c>
      <c r="BH469" t="str">
        <f t="shared" si="54"/>
        <v>MUTHOOTFIN44350</v>
      </c>
      <c r="BI469">
        <v>1</v>
      </c>
      <c r="BK469" t="str">
        <f t="shared" si="50"/>
        <v>MUTHOOTFIN44350</v>
      </c>
      <c r="BL469">
        <v>1</v>
      </c>
      <c r="BM469">
        <f t="shared" si="51"/>
        <v>1</v>
      </c>
      <c r="BQ469" t="str">
        <f t="shared" si="55"/>
        <v>BHARATFORG44351</v>
      </c>
      <c r="BR469">
        <v>1</v>
      </c>
      <c r="BS469">
        <f t="shared" si="52"/>
        <v>1</v>
      </c>
    </row>
    <row r="470" spans="1:71" x14ac:dyDescent="0.45">
      <c r="A470">
        <v>4</v>
      </c>
      <c r="B470" s="2">
        <v>44350</v>
      </c>
      <c r="C470" s="2">
        <v>44351</v>
      </c>
      <c r="D470" s="3" t="s">
        <v>27</v>
      </c>
      <c r="E470" t="s">
        <v>35</v>
      </c>
      <c r="F470" t="s">
        <v>300</v>
      </c>
      <c r="G470">
        <v>375</v>
      </c>
      <c r="H470">
        <v>1125</v>
      </c>
      <c r="I470">
        <v>3</v>
      </c>
      <c r="J470" s="7">
        <v>1678.96666667</v>
      </c>
      <c r="K470" s="5">
        <v>1888837.50000375</v>
      </c>
      <c r="L470" s="4">
        <v>1686.2</v>
      </c>
      <c r="M470" s="4">
        <v>8137.4999962500569</v>
      </c>
      <c r="N470" s="6">
        <v>511.08468750050628</v>
      </c>
      <c r="O470" s="6">
        <v>7626.4153087495506</v>
      </c>
      <c r="P470" s="5">
        <v>1896975</v>
      </c>
      <c r="Q470" s="5" t="s">
        <v>93</v>
      </c>
      <c r="R470">
        <v>2</v>
      </c>
      <c r="S470">
        <v>1</v>
      </c>
      <c r="T470">
        <v>1</v>
      </c>
      <c r="U470">
        <v>0</v>
      </c>
      <c r="V470">
        <v>900</v>
      </c>
      <c r="W470">
        <v>300</v>
      </c>
      <c r="X470">
        <v>123000</v>
      </c>
      <c r="Y470">
        <v>92500</v>
      </c>
      <c r="Z470" s="7">
        <v>3000000</v>
      </c>
      <c r="AA470">
        <v>2</v>
      </c>
      <c r="AC470" t="s">
        <v>663</v>
      </c>
      <c r="AD470" t="s">
        <v>571</v>
      </c>
      <c r="AE470" s="12">
        <v>44351.517361111109</v>
      </c>
      <c r="AF470">
        <v>301.03550000000001</v>
      </c>
      <c r="AG470" s="12">
        <v>44354.392361111109</v>
      </c>
      <c r="AH470">
        <v>297.9486</v>
      </c>
      <c r="AI470" s="13">
        <v>-1.03E-2</v>
      </c>
      <c r="AJ470">
        <v>-16983.25</v>
      </c>
      <c r="AK470" s="13">
        <v>-1.03E-2</v>
      </c>
      <c r="AL470">
        <v>5501.7160000000003</v>
      </c>
      <c r="AM470">
        <v>1656211.88</v>
      </c>
      <c r="AN470">
        <v>-1707321.97</v>
      </c>
      <c r="AO470">
        <v>41</v>
      </c>
      <c r="AP470">
        <v>-414.23</v>
      </c>
      <c r="AQ470" s="13">
        <v>-1.09E-2</v>
      </c>
      <c r="AR470" s="13">
        <v>2.5000000000000001E-3</v>
      </c>
      <c r="AS470" t="s">
        <v>572</v>
      </c>
      <c r="AU470" s="2">
        <v>44350</v>
      </c>
      <c r="AV470" t="s">
        <v>35</v>
      </c>
      <c r="AW470" s="7">
        <v>1678.96666667</v>
      </c>
      <c r="AX470" s="4">
        <v>1686.2</v>
      </c>
      <c r="AZ470" s="2">
        <f t="shared" si="49"/>
        <v>44351</v>
      </c>
      <c r="BA470" t="s">
        <v>45</v>
      </c>
      <c r="BB470">
        <v>301.03550000000001</v>
      </c>
      <c r="BC470">
        <v>297.9486</v>
      </c>
      <c r="BE470" t="str">
        <f t="shared" si="53"/>
        <v>HINDPETRO44351</v>
      </c>
      <c r="BF470">
        <v>1</v>
      </c>
      <c r="BH470" t="str">
        <f t="shared" si="54"/>
        <v>TITAN44350</v>
      </c>
      <c r="BI470">
        <v>1</v>
      </c>
      <c r="BK470" t="str">
        <f t="shared" si="50"/>
        <v>TITAN44350</v>
      </c>
      <c r="BL470">
        <v>1</v>
      </c>
      <c r="BM470">
        <f t="shared" si="51"/>
        <v>1</v>
      </c>
      <c r="BQ470" t="str">
        <f t="shared" si="55"/>
        <v>HINDPETRO44351</v>
      </c>
      <c r="BR470">
        <v>1</v>
      </c>
      <c r="BS470">
        <f t="shared" si="52"/>
        <v>1</v>
      </c>
    </row>
    <row r="471" spans="1:71" x14ac:dyDescent="0.45">
      <c r="A471">
        <v>5</v>
      </c>
      <c r="B471" s="2">
        <v>44350</v>
      </c>
      <c r="C471" s="2">
        <v>44351</v>
      </c>
      <c r="D471" s="3" t="s">
        <v>27</v>
      </c>
      <c r="E471" t="s">
        <v>91</v>
      </c>
      <c r="F471" t="s">
        <v>327</v>
      </c>
      <c r="G471">
        <v>500</v>
      </c>
      <c r="H471">
        <v>2000</v>
      </c>
      <c r="I471">
        <v>4</v>
      </c>
      <c r="J471" s="7">
        <v>1083.3499999999999</v>
      </c>
      <c r="K471" s="5">
        <v>2166700</v>
      </c>
      <c r="L471" s="4">
        <v>1115.5</v>
      </c>
      <c r="M471" s="4">
        <v>64300.000000000182</v>
      </c>
      <c r="N471" s="6">
        <v>593.68949999999995</v>
      </c>
      <c r="O471" s="6">
        <v>63706.310500000181</v>
      </c>
      <c r="P471" s="5">
        <v>2231000</v>
      </c>
      <c r="Q471" s="5" t="s">
        <v>93</v>
      </c>
      <c r="R471">
        <v>1</v>
      </c>
      <c r="S471">
        <v>0</v>
      </c>
      <c r="T471">
        <v>1</v>
      </c>
      <c r="U471">
        <v>0</v>
      </c>
      <c r="V471">
        <v>900</v>
      </c>
      <c r="W471">
        <v>300</v>
      </c>
      <c r="X471">
        <v>122500</v>
      </c>
      <c r="Y471">
        <v>92500</v>
      </c>
      <c r="Z471" s="7">
        <v>3000000</v>
      </c>
      <c r="AA471">
        <v>2</v>
      </c>
      <c r="AC471" t="s">
        <v>582</v>
      </c>
      <c r="AD471" t="s">
        <v>571</v>
      </c>
      <c r="AE471" s="12">
        <v>44351.517361111109</v>
      </c>
      <c r="AF471">
        <v>524.62210000000005</v>
      </c>
      <c r="AG471" s="12">
        <v>44354.392361111109</v>
      </c>
      <c r="AH471">
        <v>528.50630000000001</v>
      </c>
      <c r="AI471" s="13">
        <v>7.4000000000000003E-3</v>
      </c>
      <c r="AJ471">
        <v>12262.27</v>
      </c>
      <c r="AK471" s="13">
        <v>7.4000000000000003E-3</v>
      </c>
      <c r="AL471">
        <v>3156.962</v>
      </c>
      <c r="AM471">
        <v>1656212</v>
      </c>
      <c r="AN471">
        <v>-1695059.69</v>
      </c>
      <c r="AO471">
        <v>41</v>
      </c>
      <c r="AP471">
        <v>299.08</v>
      </c>
      <c r="AQ471" s="13">
        <v>-5.7999999999999996E-3</v>
      </c>
      <c r="AR471" s="13">
        <v>3.0800000000000001E-2</v>
      </c>
      <c r="AS471" t="s">
        <v>572</v>
      </c>
      <c r="AU471" s="2">
        <v>44350</v>
      </c>
      <c r="AV471" t="s">
        <v>91</v>
      </c>
      <c r="AW471" s="7">
        <v>1083.3499999999999</v>
      </c>
      <c r="AX471" s="4">
        <v>1115.5</v>
      </c>
      <c r="AZ471" s="2">
        <f t="shared" si="49"/>
        <v>44351</v>
      </c>
      <c r="BA471" t="s">
        <v>135</v>
      </c>
      <c r="BB471">
        <v>524.62210000000005</v>
      </c>
      <c r="BC471">
        <v>528.50630000000001</v>
      </c>
      <c r="BE471" t="str">
        <f t="shared" si="53"/>
        <v>LICHSGFIN44351</v>
      </c>
      <c r="BF471">
        <v>1</v>
      </c>
      <c r="BH471" t="str">
        <f t="shared" si="54"/>
        <v>VOLTAS44350</v>
      </c>
      <c r="BI471">
        <v>1</v>
      </c>
      <c r="BK471" t="str">
        <f t="shared" si="50"/>
        <v>VOLTAS44350</v>
      </c>
      <c r="BL471">
        <v>1</v>
      </c>
      <c r="BM471">
        <f t="shared" si="51"/>
        <v>1</v>
      </c>
      <c r="BQ471" t="str">
        <f t="shared" si="55"/>
        <v>LICHSGFIN44351</v>
      </c>
      <c r="BR471">
        <v>1</v>
      </c>
      <c r="BS471">
        <f t="shared" si="52"/>
        <v>1</v>
      </c>
    </row>
    <row r="472" spans="1:71" x14ac:dyDescent="0.45">
      <c r="A472">
        <v>1</v>
      </c>
      <c r="B472" s="2">
        <v>44351</v>
      </c>
      <c r="C472" s="2">
        <v>44354</v>
      </c>
      <c r="D472" s="3" t="s">
        <v>27</v>
      </c>
      <c r="E472" t="s">
        <v>92</v>
      </c>
      <c r="F472" t="s">
        <v>216</v>
      </c>
      <c r="G472">
        <v>1500</v>
      </c>
      <c r="H472">
        <v>3000</v>
      </c>
      <c r="I472">
        <v>2</v>
      </c>
      <c r="J472" s="7">
        <v>742.05</v>
      </c>
      <c r="K472" s="5">
        <v>2226150</v>
      </c>
      <c r="L472" s="4">
        <v>755</v>
      </c>
      <c r="M472" s="4">
        <v>38850.000000000138</v>
      </c>
      <c r="N472" s="6">
        <v>606.30525</v>
      </c>
      <c r="O472" s="6">
        <v>38243.694750000141</v>
      </c>
      <c r="P472" s="5">
        <v>2265000</v>
      </c>
      <c r="Q472" s="5" t="s">
        <v>93</v>
      </c>
      <c r="R472">
        <v>1</v>
      </c>
      <c r="S472">
        <v>0</v>
      </c>
      <c r="T472">
        <v>1</v>
      </c>
      <c r="U472">
        <v>0</v>
      </c>
      <c r="V472">
        <v>900</v>
      </c>
      <c r="W472">
        <v>300</v>
      </c>
      <c r="X472">
        <v>122500</v>
      </c>
      <c r="Y472">
        <v>92500</v>
      </c>
      <c r="Z472" s="7">
        <v>3000000</v>
      </c>
      <c r="AA472">
        <v>2</v>
      </c>
      <c r="AC472" t="s">
        <v>678</v>
      </c>
      <c r="AD472" t="s">
        <v>571</v>
      </c>
      <c r="AE472" s="12">
        <v>44351.517361111109</v>
      </c>
      <c r="AF472">
        <v>1360.432</v>
      </c>
      <c r="AG472" s="12">
        <v>44354.392361111109</v>
      </c>
      <c r="AH472">
        <v>1355.104</v>
      </c>
      <c r="AI472" s="13">
        <v>-3.8999999999999998E-3</v>
      </c>
      <c r="AJ472">
        <v>-6486.39</v>
      </c>
      <c r="AK472" s="13">
        <v>-3.8999999999999998E-3</v>
      </c>
      <c r="AL472">
        <v>1217.4159999999999</v>
      </c>
      <c r="AM472">
        <v>1656211.88</v>
      </c>
      <c r="AN472">
        <v>-1701546.09</v>
      </c>
      <c r="AO472">
        <v>41</v>
      </c>
      <c r="AP472">
        <v>-158.19999999999999</v>
      </c>
      <c r="AQ472" s="13">
        <v>-1.7399999999999999E-2</v>
      </c>
      <c r="AR472" s="13">
        <v>7.7999999999999996E-3</v>
      </c>
      <c r="AS472" t="s">
        <v>572</v>
      </c>
      <c r="AU472" s="2">
        <v>44351</v>
      </c>
      <c r="AV472" t="s">
        <v>92</v>
      </c>
      <c r="AW472" s="7">
        <v>742.05</v>
      </c>
      <c r="AX472" s="4">
        <v>755</v>
      </c>
      <c r="AZ472" s="2">
        <f t="shared" si="49"/>
        <v>44351</v>
      </c>
      <c r="BA472" t="s">
        <v>37</v>
      </c>
      <c r="BB472">
        <v>1360.432</v>
      </c>
      <c r="BC472">
        <v>1355.104</v>
      </c>
      <c r="BE472" t="str">
        <f t="shared" si="53"/>
        <v>UBL44351</v>
      </c>
      <c r="BF472">
        <v>1</v>
      </c>
      <c r="BH472" t="str">
        <f t="shared" si="54"/>
        <v>BHARATFORG44351</v>
      </c>
      <c r="BI472">
        <v>1</v>
      </c>
      <c r="BK472" t="str">
        <f t="shared" si="50"/>
        <v>BHARATFORG44351</v>
      </c>
      <c r="BL472">
        <v>1</v>
      </c>
      <c r="BM472">
        <f t="shared" si="51"/>
        <v>1</v>
      </c>
      <c r="BQ472" t="str">
        <f t="shared" si="55"/>
        <v>UBL44351</v>
      </c>
      <c r="BR472">
        <v>1</v>
      </c>
      <c r="BS472">
        <f t="shared" si="52"/>
        <v>1</v>
      </c>
    </row>
    <row r="473" spans="1:71" x14ac:dyDescent="0.45">
      <c r="A473">
        <v>2</v>
      </c>
      <c r="B473" s="2">
        <v>44351</v>
      </c>
      <c r="C473" s="2">
        <v>44354</v>
      </c>
      <c r="D473" s="3" t="s">
        <v>27</v>
      </c>
      <c r="E473" t="s">
        <v>45</v>
      </c>
      <c r="F473" t="s">
        <v>276</v>
      </c>
      <c r="G473">
        <v>2700</v>
      </c>
      <c r="H473">
        <v>5400</v>
      </c>
      <c r="I473">
        <v>2</v>
      </c>
      <c r="J473" s="7">
        <v>300.89999999999998</v>
      </c>
      <c r="K473" s="5">
        <v>1624859.9999999998</v>
      </c>
      <c r="L473" s="4">
        <v>298.10000000000002</v>
      </c>
      <c r="M473" s="4">
        <v>-15119.999999999754</v>
      </c>
      <c r="N473" s="6">
        <v>436.67099999999999</v>
      </c>
      <c r="O473" s="6">
        <v>-15556.670999999755</v>
      </c>
      <c r="P473" s="5">
        <v>1609740.0000000002</v>
      </c>
      <c r="Q473" s="5" t="s">
        <v>93</v>
      </c>
      <c r="R473">
        <v>1</v>
      </c>
      <c r="S473">
        <v>0</v>
      </c>
      <c r="T473">
        <v>1</v>
      </c>
      <c r="U473">
        <v>0</v>
      </c>
      <c r="V473">
        <v>900</v>
      </c>
      <c r="W473">
        <v>300</v>
      </c>
      <c r="X473">
        <v>122500</v>
      </c>
      <c r="Y473">
        <v>92500</v>
      </c>
      <c r="Z473" s="7">
        <v>3000000</v>
      </c>
      <c r="AA473">
        <v>2</v>
      </c>
      <c r="AC473" t="s">
        <v>614</v>
      </c>
      <c r="AD473" t="s">
        <v>571</v>
      </c>
      <c r="AE473" s="12">
        <v>44351.527777777781</v>
      </c>
      <c r="AF473">
        <v>9.7597500000000004</v>
      </c>
      <c r="AG473" s="12">
        <v>44354.395833333336</v>
      </c>
      <c r="AH473">
        <v>10.039949999999999</v>
      </c>
      <c r="AI473" s="13">
        <v>2.87E-2</v>
      </c>
      <c r="AJ473">
        <v>47371.93</v>
      </c>
      <c r="AK473" s="13">
        <v>2.87E-2</v>
      </c>
      <c r="AL473">
        <v>169064.7</v>
      </c>
      <c r="AM473">
        <v>1650029.5</v>
      </c>
      <c r="AN473">
        <v>-1654174.15</v>
      </c>
      <c r="AO473">
        <v>39</v>
      </c>
      <c r="AP473">
        <v>1214.6600000000001</v>
      </c>
      <c r="AQ473" s="13">
        <v>-1.6400000000000001E-2</v>
      </c>
      <c r="AR473" s="13">
        <v>4.5100000000000001E-2</v>
      </c>
      <c r="AS473" t="s">
        <v>572</v>
      </c>
      <c r="AU473" s="2">
        <v>44351</v>
      </c>
      <c r="AV473" t="s">
        <v>45</v>
      </c>
      <c r="AW473" s="7">
        <v>300.89999999999998</v>
      </c>
      <c r="AX473" s="4">
        <v>298.10000000000002</v>
      </c>
      <c r="AZ473" s="2">
        <f t="shared" si="49"/>
        <v>44351</v>
      </c>
      <c r="BA473" t="s">
        <v>56</v>
      </c>
      <c r="BB473">
        <v>9.7597500000000004</v>
      </c>
      <c r="BC473">
        <v>10.039949999999999</v>
      </c>
      <c r="BE473" t="str">
        <f t="shared" si="53"/>
        <v>IDEA44351</v>
      </c>
      <c r="BF473">
        <v>1</v>
      </c>
      <c r="BH473" t="str">
        <f t="shared" si="54"/>
        <v>HINDPETRO44351</v>
      </c>
      <c r="BI473">
        <v>1</v>
      </c>
      <c r="BK473" t="str">
        <f t="shared" si="50"/>
        <v>HINDPETRO44351</v>
      </c>
      <c r="BL473">
        <v>1</v>
      </c>
      <c r="BM473">
        <f t="shared" si="51"/>
        <v>1</v>
      </c>
      <c r="BQ473" t="str">
        <f t="shared" si="55"/>
        <v>IDEA44351</v>
      </c>
      <c r="BR473">
        <v>1</v>
      </c>
      <c r="BS473">
        <f t="shared" si="52"/>
        <v>1</v>
      </c>
    </row>
    <row r="474" spans="1:71" x14ac:dyDescent="0.45">
      <c r="A474">
        <v>3</v>
      </c>
      <c r="B474" s="2">
        <v>44351</v>
      </c>
      <c r="C474" s="2">
        <v>44354</v>
      </c>
      <c r="D474" s="3" t="s">
        <v>27</v>
      </c>
      <c r="E474" t="s">
        <v>56</v>
      </c>
      <c r="F474" t="s">
        <v>212</v>
      </c>
      <c r="G474">
        <v>70000</v>
      </c>
      <c r="H474">
        <v>210000</v>
      </c>
      <c r="I474">
        <v>3</v>
      </c>
      <c r="J474" s="7">
        <v>9.8000000000000007</v>
      </c>
      <c r="K474" s="5">
        <v>2058000.0000000002</v>
      </c>
      <c r="L474" s="4">
        <v>10.050000000000001</v>
      </c>
      <c r="M474" s="4">
        <v>52500</v>
      </c>
      <c r="N474" s="6">
        <v>562.74750000000006</v>
      </c>
      <c r="O474" s="6">
        <v>51937.252500000002</v>
      </c>
      <c r="P474" s="5">
        <v>2110500</v>
      </c>
      <c r="Q474" s="5" t="s">
        <v>93</v>
      </c>
      <c r="R474">
        <v>2</v>
      </c>
      <c r="S474">
        <v>1</v>
      </c>
      <c r="T474">
        <v>1</v>
      </c>
      <c r="U474">
        <v>0</v>
      </c>
      <c r="V474">
        <v>900</v>
      </c>
      <c r="W474">
        <v>300</v>
      </c>
      <c r="X474">
        <v>123000</v>
      </c>
      <c r="Y474">
        <v>92500</v>
      </c>
      <c r="Z474" s="7">
        <v>3000000</v>
      </c>
      <c r="AA474">
        <v>2</v>
      </c>
      <c r="AC474" t="s">
        <v>657</v>
      </c>
      <c r="AD474" t="s">
        <v>571</v>
      </c>
      <c r="AE474" s="12">
        <v>44354.434027777781</v>
      </c>
      <c r="AF474">
        <v>448.8639</v>
      </c>
      <c r="AG474" s="12">
        <v>44355.392361111109</v>
      </c>
      <c r="AH474">
        <v>464.76749999999998</v>
      </c>
      <c r="AI474" s="13">
        <v>3.5400000000000001E-2</v>
      </c>
      <c r="AJ474">
        <v>59139.839999999997</v>
      </c>
      <c r="AK474" s="13">
        <v>3.5400000000000001E-2</v>
      </c>
      <c r="AL474">
        <v>3718.645</v>
      </c>
      <c r="AM474">
        <v>1669165.13</v>
      </c>
      <c r="AN474">
        <v>-1595034.32</v>
      </c>
      <c r="AO474">
        <v>65</v>
      </c>
      <c r="AP474">
        <v>909.84</v>
      </c>
      <c r="AQ474" s="13">
        <v>-5.7000000000000002E-3</v>
      </c>
      <c r="AR474" s="13">
        <v>4.2599999999999999E-2</v>
      </c>
      <c r="AS474" t="s">
        <v>572</v>
      </c>
      <c r="AU474" s="2">
        <v>44351</v>
      </c>
      <c r="AV474" t="s">
        <v>56</v>
      </c>
      <c r="AW474" s="7">
        <v>9.8000000000000007</v>
      </c>
      <c r="AX474" s="4">
        <v>10.050000000000001</v>
      </c>
      <c r="AZ474" s="2">
        <f t="shared" si="49"/>
        <v>44354</v>
      </c>
      <c r="BA474" t="s">
        <v>111</v>
      </c>
      <c r="BB474">
        <v>448.8639</v>
      </c>
      <c r="BC474">
        <v>464.76749999999998</v>
      </c>
      <c r="BE474" t="str">
        <f t="shared" si="53"/>
        <v>TORNTPOWER44354</v>
      </c>
      <c r="BF474">
        <v>1</v>
      </c>
      <c r="BH474" t="str">
        <f t="shared" si="54"/>
        <v>IDEA44351</v>
      </c>
      <c r="BI474">
        <v>1</v>
      </c>
      <c r="BK474" t="str">
        <f t="shared" si="50"/>
        <v>IDEA44351</v>
      </c>
      <c r="BL474">
        <v>1</v>
      </c>
      <c r="BM474">
        <f t="shared" si="51"/>
        <v>1</v>
      </c>
      <c r="BQ474" t="str">
        <f t="shared" si="55"/>
        <v>TORNTPOWER44354</v>
      </c>
      <c r="BR474">
        <v>1</v>
      </c>
      <c r="BS474">
        <f t="shared" si="52"/>
        <v>1</v>
      </c>
    </row>
    <row r="475" spans="1:71" x14ac:dyDescent="0.45">
      <c r="A475">
        <v>4</v>
      </c>
      <c r="B475" s="2">
        <v>44351</v>
      </c>
      <c r="C475" s="2">
        <v>44354</v>
      </c>
      <c r="D475" s="3" t="s">
        <v>27</v>
      </c>
      <c r="E475" t="s">
        <v>135</v>
      </c>
      <c r="F475" t="s">
        <v>229</v>
      </c>
      <c r="G475">
        <v>2000</v>
      </c>
      <c r="H475">
        <v>4000</v>
      </c>
      <c r="I475">
        <v>2</v>
      </c>
      <c r="J475" s="7">
        <v>524.29999999999995</v>
      </c>
      <c r="K475" s="5">
        <v>2097200</v>
      </c>
      <c r="L475" s="4">
        <v>528.75</v>
      </c>
      <c r="M475" s="4">
        <v>17800.000000000182</v>
      </c>
      <c r="N475" s="6">
        <v>568.64700000000005</v>
      </c>
      <c r="O475" s="6">
        <v>17231.353000000181</v>
      </c>
      <c r="P475" s="5">
        <v>2115000</v>
      </c>
      <c r="Q475" s="5" t="s">
        <v>93</v>
      </c>
      <c r="R475">
        <v>1</v>
      </c>
      <c r="S475">
        <v>0</v>
      </c>
      <c r="T475">
        <v>1</v>
      </c>
      <c r="U475">
        <v>0</v>
      </c>
      <c r="V475">
        <v>900</v>
      </c>
      <c r="W475">
        <v>300</v>
      </c>
      <c r="X475">
        <v>122500</v>
      </c>
      <c r="Y475">
        <v>92500</v>
      </c>
      <c r="Z475" s="7">
        <v>3000000</v>
      </c>
      <c r="AA475">
        <v>2</v>
      </c>
      <c r="AC475" t="s">
        <v>622</v>
      </c>
      <c r="AD475" t="s">
        <v>571</v>
      </c>
      <c r="AE475" s="12">
        <v>44354.434027777781</v>
      </c>
      <c r="AF475">
        <v>240.38900000000001</v>
      </c>
      <c r="AG475" s="12">
        <v>44355.395833333336</v>
      </c>
      <c r="AH475">
        <v>235.8639</v>
      </c>
      <c r="AI475" s="13">
        <v>-1.8800000000000001E-2</v>
      </c>
      <c r="AJ475">
        <v>-31420.49</v>
      </c>
      <c r="AK475" s="13">
        <v>-1.8800000000000001E-2</v>
      </c>
      <c r="AL475">
        <v>6943.6009999999997</v>
      </c>
      <c r="AM475">
        <v>1669165.13</v>
      </c>
      <c r="AN475">
        <v>-1626454.81</v>
      </c>
      <c r="AO475">
        <v>66</v>
      </c>
      <c r="AP475">
        <v>-476.07</v>
      </c>
      <c r="AQ475" s="13">
        <v>-1.9900000000000001E-2</v>
      </c>
      <c r="AR475" s="13">
        <v>7.7000000000000002E-3</v>
      </c>
      <c r="AS475" t="s">
        <v>572</v>
      </c>
      <c r="AU475" s="2">
        <v>44351</v>
      </c>
      <c r="AV475" t="s">
        <v>135</v>
      </c>
      <c r="AW475" s="7">
        <v>524.29999999999995</v>
      </c>
      <c r="AX475" s="4">
        <v>528.75</v>
      </c>
      <c r="AZ475" s="2">
        <f t="shared" si="49"/>
        <v>44354</v>
      </c>
      <c r="BA475" t="s">
        <v>113</v>
      </c>
      <c r="BB475">
        <v>240.38900000000001</v>
      </c>
      <c r="BC475">
        <v>235.8639</v>
      </c>
      <c r="BE475" t="str">
        <f t="shared" si="53"/>
        <v>APOLLOTYRE44354</v>
      </c>
      <c r="BF475">
        <v>1</v>
      </c>
      <c r="BH475" t="str">
        <f t="shared" si="54"/>
        <v>LICHSGFIN44351</v>
      </c>
      <c r="BI475">
        <v>1</v>
      </c>
      <c r="BK475" t="str">
        <f t="shared" si="50"/>
        <v>LICHSGFIN44351</v>
      </c>
      <c r="BL475">
        <v>1</v>
      </c>
      <c r="BM475">
        <f t="shared" si="51"/>
        <v>1</v>
      </c>
      <c r="BQ475" t="str">
        <f t="shared" si="55"/>
        <v>APOLLOTYRE44354</v>
      </c>
      <c r="BR475">
        <v>1</v>
      </c>
      <c r="BS475">
        <f t="shared" si="52"/>
        <v>1</v>
      </c>
    </row>
    <row r="476" spans="1:71" x14ac:dyDescent="0.45">
      <c r="A476">
        <v>5</v>
      </c>
      <c r="B476" s="2">
        <v>44351</v>
      </c>
      <c r="C476" s="2">
        <v>44354</v>
      </c>
      <c r="D476" s="3" t="s">
        <v>27</v>
      </c>
      <c r="E476" t="s">
        <v>37</v>
      </c>
      <c r="F476" t="s">
        <v>321</v>
      </c>
      <c r="G476">
        <v>700</v>
      </c>
      <c r="H476">
        <v>1400</v>
      </c>
      <c r="I476">
        <v>2</v>
      </c>
      <c r="J476" s="7">
        <v>1359.75</v>
      </c>
      <c r="K476" s="5">
        <v>1903650</v>
      </c>
      <c r="L476" s="4">
        <v>1354.75</v>
      </c>
      <c r="M476" s="4">
        <v>-7000</v>
      </c>
      <c r="N476" s="6">
        <v>513.04049999999995</v>
      </c>
      <c r="O476" s="6">
        <v>-7513.0405000000001</v>
      </c>
      <c r="P476" s="5">
        <v>1896650</v>
      </c>
      <c r="Q476" s="5" t="s">
        <v>93</v>
      </c>
      <c r="R476">
        <v>1</v>
      </c>
      <c r="S476">
        <v>0</v>
      </c>
      <c r="T476">
        <v>1</v>
      </c>
      <c r="U476">
        <v>0</v>
      </c>
      <c r="V476">
        <v>900</v>
      </c>
      <c r="W476">
        <v>300</v>
      </c>
      <c r="X476">
        <v>122500</v>
      </c>
      <c r="Y476">
        <v>92500</v>
      </c>
      <c r="Z476" s="7">
        <v>3000000</v>
      </c>
      <c r="AA476">
        <v>2</v>
      </c>
      <c r="AC476" t="s">
        <v>610</v>
      </c>
      <c r="AD476" t="s">
        <v>571</v>
      </c>
      <c r="AE476" s="12">
        <v>44354.4375</v>
      </c>
      <c r="AF476">
        <v>77.933269999999993</v>
      </c>
      <c r="AG476" s="12">
        <v>44355.395833333336</v>
      </c>
      <c r="AH476">
        <v>76.423500000000004</v>
      </c>
      <c r="AI476" s="13">
        <v>-1.9400000000000001E-2</v>
      </c>
      <c r="AJ476">
        <v>-32313.8</v>
      </c>
      <c r="AK476" s="13">
        <v>-1.9400000000000001E-2</v>
      </c>
      <c r="AL476">
        <v>21402.7</v>
      </c>
      <c r="AM476">
        <v>1667982.38</v>
      </c>
      <c r="AN476">
        <v>-1658768.6</v>
      </c>
      <c r="AO476">
        <v>65</v>
      </c>
      <c r="AP476">
        <v>-497.14</v>
      </c>
      <c r="AQ476" s="13">
        <v>-2.29E-2</v>
      </c>
      <c r="AR476" s="13">
        <v>1.2999999999999999E-2</v>
      </c>
      <c r="AS476" t="s">
        <v>572</v>
      </c>
      <c r="AU476" s="2">
        <v>44351</v>
      </c>
      <c r="AV476" t="s">
        <v>37</v>
      </c>
      <c r="AW476" s="7">
        <v>1359.75</v>
      </c>
      <c r="AX476" s="4">
        <v>1354.75</v>
      </c>
      <c r="AZ476" s="2">
        <f t="shared" si="49"/>
        <v>44354</v>
      </c>
      <c r="BA476" t="s">
        <v>47</v>
      </c>
      <c r="BB476">
        <v>77.933269999999993</v>
      </c>
      <c r="BC476">
        <v>76.423500000000004</v>
      </c>
      <c r="BE476" t="str">
        <f t="shared" si="53"/>
        <v>BHEL44354</v>
      </c>
      <c r="BF476">
        <v>1</v>
      </c>
      <c r="BH476" t="str">
        <f t="shared" si="54"/>
        <v>UBL44351</v>
      </c>
      <c r="BI476">
        <v>1</v>
      </c>
      <c r="BK476" t="str">
        <f t="shared" si="50"/>
        <v>UBL44351</v>
      </c>
      <c r="BL476">
        <v>1</v>
      </c>
      <c r="BM476">
        <f t="shared" si="51"/>
        <v>1</v>
      </c>
      <c r="BQ476" t="str">
        <f t="shared" si="55"/>
        <v>BHEL44354</v>
      </c>
      <c r="BR476">
        <v>1</v>
      </c>
      <c r="BS476">
        <f t="shared" si="52"/>
        <v>1</v>
      </c>
    </row>
    <row r="477" spans="1:71" x14ac:dyDescent="0.45">
      <c r="A477">
        <v>1</v>
      </c>
      <c r="B477" s="2">
        <v>44354</v>
      </c>
      <c r="C477" s="2">
        <v>44355</v>
      </c>
      <c r="D477" s="3" t="s">
        <v>27</v>
      </c>
      <c r="E477" t="s">
        <v>113</v>
      </c>
      <c r="F477" t="s">
        <v>268</v>
      </c>
      <c r="G477">
        <v>2500</v>
      </c>
      <c r="H477">
        <v>7500</v>
      </c>
      <c r="I477">
        <v>3</v>
      </c>
      <c r="J477" s="7">
        <v>240.25</v>
      </c>
      <c r="K477" s="5">
        <v>1801875</v>
      </c>
      <c r="L477" s="4">
        <v>236.21666667</v>
      </c>
      <c r="M477" s="4">
        <v>-30249.999975000035</v>
      </c>
      <c r="N477" s="6">
        <v>482.42250000337498</v>
      </c>
      <c r="O477" s="6">
        <v>-30732.422475003412</v>
      </c>
      <c r="P477" s="5">
        <v>1771625.000025</v>
      </c>
      <c r="Q477" s="5" t="s">
        <v>93</v>
      </c>
      <c r="R477">
        <v>1</v>
      </c>
      <c r="S477">
        <v>0</v>
      </c>
      <c r="T477">
        <v>1</v>
      </c>
      <c r="U477">
        <v>0</v>
      </c>
      <c r="V477">
        <v>900</v>
      </c>
      <c r="W477">
        <v>300</v>
      </c>
      <c r="X477">
        <v>102500</v>
      </c>
      <c r="Y477">
        <v>92500</v>
      </c>
      <c r="Z477" s="7">
        <v>3000000</v>
      </c>
      <c r="AA477">
        <v>2</v>
      </c>
      <c r="AC477" t="s">
        <v>682</v>
      </c>
      <c r="AD477" t="s">
        <v>571</v>
      </c>
      <c r="AE477" s="12">
        <v>44355.517361111109</v>
      </c>
      <c r="AF477">
        <v>1835.6010000000001</v>
      </c>
      <c r="AG477" s="12">
        <v>44356.392361111109</v>
      </c>
      <c r="AH477">
        <v>1825.83</v>
      </c>
      <c r="AI477" s="13">
        <v>-5.3E-3</v>
      </c>
      <c r="AJ477">
        <v>-8880.16</v>
      </c>
      <c r="AK477" s="13">
        <v>-5.3E-3</v>
      </c>
      <c r="AL477">
        <v>908.82830000000001</v>
      </c>
      <c r="AM477">
        <v>1668246.38</v>
      </c>
      <c r="AN477">
        <v>-1667648.77</v>
      </c>
      <c r="AO477">
        <v>41</v>
      </c>
      <c r="AP477">
        <v>-216.59</v>
      </c>
      <c r="AQ477" s="13">
        <v>-7.4000000000000003E-3</v>
      </c>
      <c r="AR477" s="13">
        <v>1.1599999999999999E-2</v>
      </c>
      <c r="AS477" t="s">
        <v>572</v>
      </c>
      <c r="AU477" s="2">
        <v>44354</v>
      </c>
      <c r="AV477" t="s">
        <v>113</v>
      </c>
      <c r="AW477" s="7">
        <v>240.25</v>
      </c>
      <c r="AX477" s="4">
        <v>236.21666667</v>
      </c>
      <c r="AZ477" s="2">
        <f t="shared" si="49"/>
        <v>44355</v>
      </c>
      <c r="BA477" t="s">
        <v>160</v>
      </c>
      <c r="BB477">
        <v>1835.6010000000001</v>
      </c>
      <c r="BC477">
        <v>1825.83</v>
      </c>
      <c r="BE477" t="str">
        <f t="shared" si="53"/>
        <v>DEEPAKNTR44355</v>
      </c>
      <c r="BF477">
        <v>1</v>
      </c>
      <c r="BH477" t="str">
        <f t="shared" si="54"/>
        <v>APOLLOTYRE44354</v>
      </c>
      <c r="BI477">
        <v>1</v>
      </c>
      <c r="BK477" t="str">
        <f t="shared" si="50"/>
        <v>APOLLOTYRE44354</v>
      </c>
      <c r="BL477">
        <v>1</v>
      </c>
      <c r="BM477">
        <f t="shared" si="51"/>
        <v>1</v>
      </c>
      <c r="BQ477" t="str">
        <f t="shared" si="55"/>
        <v>DEEPAKNTR44355</v>
      </c>
      <c r="BR477">
        <v>1</v>
      </c>
      <c r="BS477">
        <f t="shared" si="52"/>
        <v>1</v>
      </c>
    </row>
    <row r="478" spans="1:71" x14ac:dyDescent="0.45">
      <c r="A478">
        <v>2</v>
      </c>
      <c r="B478" s="2">
        <v>44354</v>
      </c>
      <c r="C478" s="2">
        <v>44355</v>
      </c>
      <c r="D478" s="3" t="s">
        <v>27</v>
      </c>
      <c r="E478" t="s">
        <v>47</v>
      </c>
      <c r="F478" t="s">
        <v>319</v>
      </c>
      <c r="G478">
        <v>10500</v>
      </c>
      <c r="H478">
        <v>21000</v>
      </c>
      <c r="I478">
        <v>2</v>
      </c>
      <c r="J478" s="7">
        <v>77.900000000000006</v>
      </c>
      <c r="K478" s="5">
        <v>1635900.0000000002</v>
      </c>
      <c r="L478" s="4">
        <v>76.900000000000006</v>
      </c>
      <c r="M478" s="4">
        <v>-21000</v>
      </c>
      <c r="N478" s="6">
        <v>438.85800000000006</v>
      </c>
      <c r="O478" s="6">
        <v>-21438.858</v>
      </c>
      <c r="P478" s="5">
        <v>1614900.0000000002</v>
      </c>
      <c r="Q478" s="5" t="s">
        <v>93</v>
      </c>
      <c r="R478">
        <v>2</v>
      </c>
      <c r="S478">
        <v>1</v>
      </c>
      <c r="T478">
        <v>1</v>
      </c>
      <c r="U478">
        <v>0</v>
      </c>
      <c r="V478">
        <v>900</v>
      </c>
      <c r="W478">
        <v>300</v>
      </c>
      <c r="X478">
        <v>103000</v>
      </c>
      <c r="Y478">
        <v>92500</v>
      </c>
      <c r="Z478" s="7">
        <v>3000000</v>
      </c>
      <c r="AA478">
        <v>2</v>
      </c>
      <c r="AC478" t="s">
        <v>683</v>
      </c>
      <c r="AD478" t="s">
        <v>571</v>
      </c>
      <c r="AE478" s="12">
        <v>44355.517361111109</v>
      </c>
      <c r="AF478">
        <v>3413.3670000000002</v>
      </c>
      <c r="AG478" s="12">
        <v>44356.392361111109</v>
      </c>
      <c r="AH478">
        <v>3424.817</v>
      </c>
      <c r="AI478" s="13">
        <v>3.3999999999999998E-3</v>
      </c>
      <c r="AJ478">
        <v>5596.06</v>
      </c>
      <c r="AK478" s="13">
        <v>3.3999999999999998E-3</v>
      </c>
      <c r="AL478">
        <v>488.73919999999998</v>
      </c>
      <c r="AM478">
        <v>1668246.25</v>
      </c>
      <c r="AN478">
        <v>-1662052.7</v>
      </c>
      <c r="AO478">
        <v>41</v>
      </c>
      <c r="AP478">
        <v>136.49</v>
      </c>
      <c r="AQ478" s="13">
        <v>-6.7999999999999996E-3</v>
      </c>
      <c r="AR478" s="13">
        <v>0.02</v>
      </c>
      <c r="AS478" t="s">
        <v>572</v>
      </c>
      <c r="AU478" s="2">
        <v>44354</v>
      </c>
      <c r="AV478" t="s">
        <v>47</v>
      </c>
      <c r="AW478" s="7">
        <v>77.900000000000006</v>
      </c>
      <c r="AX478" s="4">
        <v>76.900000000000006</v>
      </c>
      <c r="AZ478" s="2">
        <f t="shared" si="49"/>
        <v>44355</v>
      </c>
      <c r="BA478" t="s">
        <v>171</v>
      </c>
      <c r="BB478">
        <v>3413.3670000000002</v>
      </c>
      <c r="BC478">
        <v>3424.817</v>
      </c>
      <c r="BE478" t="str">
        <f t="shared" si="53"/>
        <v>NAVINFLUOR44355</v>
      </c>
      <c r="BF478">
        <v>1</v>
      </c>
      <c r="BH478" t="str">
        <f t="shared" si="54"/>
        <v>BHEL44354</v>
      </c>
      <c r="BI478">
        <v>1</v>
      </c>
      <c r="BK478" t="str">
        <f t="shared" si="50"/>
        <v>BHEL44354</v>
      </c>
      <c r="BL478">
        <v>1</v>
      </c>
      <c r="BM478">
        <f t="shared" si="51"/>
        <v>1</v>
      </c>
      <c r="BQ478" t="str">
        <f t="shared" si="55"/>
        <v>NAVINFLUOR44355</v>
      </c>
      <c r="BR478">
        <v>1</v>
      </c>
      <c r="BS478">
        <f t="shared" si="52"/>
        <v>1</v>
      </c>
    </row>
    <row r="479" spans="1:71" x14ac:dyDescent="0.45">
      <c r="A479">
        <v>3</v>
      </c>
      <c r="B479" s="2">
        <v>44354</v>
      </c>
      <c r="C479" s="2">
        <v>44355</v>
      </c>
      <c r="D479" s="3" t="s">
        <v>27</v>
      </c>
      <c r="E479" t="s">
        <v>111</v>
      </c>
      <c r="F479" t="s">
        <v>247</v>
      </c>
      <c r="G479">
        <v>1500</v>
      </c>
      <c r="H479">
        <v>4500</v>
      </c>
      <c r="I479">
        <v>3</v>
      </c>
      <c r="J479" s="7">
        <v>448.65</v>
      </c>
      <c r="K479" s="5">
        <v>2018925</v>
      </c>
      <c r="L479" s="4">
        <v>464.75</v>
      </c>
      <c r="M479" s="4">
        <v>72450.000000000102</v>
      </c>
      <c r="N479" s="6">
        <v>554.89049999999997</v>
      </c>
      <c r="O479" s="6">
        <v>71895.109500000108</v>
      </c>
      <c r="P479" s="5">
        <v>2091375</v>
      </c>
      <c r="Q479" s="5" t="s">
        <v>93</v>
      </c>
      <c r="R479">
        <v>1</v>
      </c>
      <c r="S479">
        <v>0</v>
      </c>
      <c r="T479">
        <v>1</v>
      </c>
      <c r="U479">
        <v>0</v>
      </c>
      <c r="V479">
        <v>900</v>
      </c>
      <c r="W479">
        <v>300</v>
      </c>
      <c r="X479">
        <v>102500</v>
      </c>
      <c r="Y479">
        <v>92500</v>
      </c>
      <c r="Z479" s="7">
        <v>3000000</v>
      </c>
      <c r="AA479">
        <v>2</v>
      </c>
      <c r="AC479" t="s">
        <v>597</v>
      </c>
      <c r="AD479" t="s">
        <v>571</v>
      </c>
      <c r="AE479" s="12">
        <v>44355.517361111109</v>
      </c>
      <c r="AF479">
        <v>2098.5940000000001</v>
      </c>
      <c r="AG479" s="12">
        <v>44356.392361111109</v>
      </c>
      <c r="AH479">
        <v>2180.4140000000002</v>
      </c>
      <c r="AI479" s="13">
        <v>3.9E-2</v>
      </c>
      <c r="AJ479">
        <v>65041.61</v>
      </c>
      <c r="AK479" s="13">
        <v>3.9E-2</v>
      </c>
      <c r="AL479">
        <v>794.93529999999998</v>
      </c>
      <c r="AM479">
        <v>1668246.25</v>
      </c>
      <c r="AN479">
        <v>-1597011.1</v>
      </c>
      <c r="AO479">
        <v>41</v>
      </c>
      <c r="AP479">
        <v>1586.38</v>
      </c>
      <c r="AQ479" s="13">
        <v>-2.2000000000000001E-3</v>
      </c>
      <c r="AR479" s="13">
        <v>4.9599999999999998E-2</v>
      </c>
      <c r="AS479" t="s">
        <v>572</v>
      </c>
      <c r="AU479" s="2">
        <v>44354</v>
      </c>
      <c r="AV479" t="s">
        <v>111</v>
      </c>
      <c r="AW479" s="7">
        <v>448.65</v>
      </c>
      <c r="AX479" s="4">
        <v>464.75</v>
      </c>
      <c r="AZ479" s="2">
        <f t="shared" si="49"/>
        <v>44355</v>
      </c>
      <c r="BA479" t="s">
        <v>67</v>
      </c>
      <c r="BB479">
        <v>2098.5940000000001</v>
      </c>
      <c r="BC479">
        <v>2180.4140000000002</v>
      </c>
      <c r="BE479" t="str">
        <f t="shared" si="53"/>
        <v>PEL44355</v>
      </c>
      <c r="BF479">
        <v>1</v>
      </c>
      <c r="BH479" t="str">
        <f t="shared" si="54"/>
        <v>TORNTPOWER44354</v>
      </c>
      <c r="BI479">
        <v>1</v>
      </c>
      <c r="BK479" t="str">
        <f t="shared" si="50"/>
        <v>TORNTPOWER44354</v>
      </c>
      <c r="BL479">
        <v>1</v>
      </c>
      <c r="BM479">
        <f t="shared" si="51"/>
        <v>1</v>
      </c>
      <c r="BQ479" t="str">
        <f t="shared" si="55"/>
        <v>PEL44355</v>
      </c>
      <c r="BR479">
        <v>1</v>
      </c>
      <c r="BS479">
        <f t="shared" si="52"/>
        <v>1</v>
      </c>
    </row>
    <row r="480" spans="1:71" x14ac:dyDescent="0.45">
      <c r="A480">
        <v>1</v>
      </c>
      <c r="B480" s="2">
        <v>44355</v>
      </c>
      <c r="C480" s="2">
        <v>44356</v>
      </c>
      <c r="D480" s="3" t="s">
        <v>27</v>
      </c>
      <c r="E480" t="s">
        <v>160</v>
      </c>
      <c r="F480" t="s">
        <v>338</v>
      </c>
      <c r="G480">
        <v>500</v>
      </c>
      <c r="H480">
        <v>1000</v>
      </c>
      <c r="I480">
        <v>2</v>
      </c>
      <c r="J480" s="7">
        <v>1834.7</v>
      </c>
      <c r="K480" s="5">
        <v>1834700</v>
      </c>
      <c r="L480" s="4">
        <v>1826.75</v>
      </c>
      <c r="M480" s="4">
        <v>-7950.0000000000455</v>
      </c>
      <c r="N480" s="6">
        <v>494.29575</v>
      </c>
      <c r="O480" s="6">
        <v>-8444.2957500000448</v>
      </c>
      <c r="P480" s="5">
        <v>1826750</v>
      </c>
      <c r="Q480" s="5" t="s">
        <v>93</v>
      </c>
      <c r="R480">
        <v>1</v>
      </c>
      <c r="S480">
        <v>0</v>
      </c>
      <c r="T480">
        <v>1</v>
      </c>
      <c r="U480">
        <v>0</v>
      </c>
      <c r="V480">
        <v>900</v>
      </c>
      <c r="W480">
        <v>300</v>
      </c>
      <c r="X480">
        <v>122500</v>
      </c>
      <c r="Y480">
        <v>92500</v>
      </c>
      <c r="Z480" s="7">
        <v>3000000</v>
      </c>
      <c r="AA480">
        <v>2</v>
      </c>
      <c r="AC480" t="s">
        <v>657</v>
      </c>
      <c r="AD480" t="s">
        <v>571</v>
      </c>
      <c r="AE480" s="12">
        <v>44355.520833333336</v>
      </c>
      <c r="AF480">
        <v>469.56650000000002</v>
      </c>
      <c r="AG480" s="12">
        <v>44356.392361111109</v>
      </c>
      <c r="AH480">
        <v>466.76650000000001</v>
      </c>
      <c r="AI480" s="13">
        <v>-6.0000000000000001E-3</v>
      </c>
      <c r="AJ480">
        <v>-9946.07</v>
      </c>
      <c r="AK480" s="13">
        <v>-6.0000000000000001E-3</v>
      </c>
      <c r="AL480">
        <v>3552.1669999999999</v>
      </c>
      <c r="AM480">
        <v>1667978.88</v>
      </c>
      <c r="AN480">
        <v>-1606957.16</v>
      </c>
      <c r="AO480">
        <v>40</v>
      </c>
      <c r="AP480">
        <v>-248.65</v>
      </c>
      <c r="AQ480" s="13">
        <v>-1.37E-2</v>
      </c>
      <c r="AR480" s="13">
        <v>6.1999999999999998E-3</v>
      </c>
      <c r="AS480" t="s">
        <v>572</v>
      </c>
      <c r="AU480" s="2">
        <v>44355</v>
      </c>
      <c r="AV480" t="s">
        <v>160</v>
      </c>
      <c r="AW480" s="7">
        <v>1834.7</v>
      </c>
      <c r="AX480" s="4">
        <v>1826.75</v>
      </c>
      <c r="AZ480" s="2">
        <f t="shared" si="49"/>
        <v>44355</v>
      </c>
      <c r="BA480" t="s">
        <v>111</v>
      </c>
      <c r="BB480">
        <v>469.56650000000002</v>
      </c>
      <c r="BC480">
        <v>466.76650000000001</v>
      </c>
      <c r="BE480" t="str">
        <f t="shared" si="53"/>
        <v>TORNTPOWER44355</v>
      </c>
      <c r="BF480">
        <v>1</v>
      </c>
      <c r="BH480" t="str">
        <f t="shared" si="54"/>
        <v>DEEPAKNTR44355</v>
      </c>
      <c r="BI480">
        <v>1</v>
      </c>
      <c r="BK480" t="str">
        <f t="shared" si="50"/>
        <v>DEEPAKNTR44355</v>
      </c>
      <c r="BL480">
        <v>1</v>
      </c>
      <c r="BM480">
        <f t="shared" si="51"/>
        <v>1</v>
      </c>
      <c r="BQ480" t="str">
        <f t="shared" si="55"/>
        <v>TORNTPOWER44355</v>
      </c>
      <c r="BR480">
        <v>1</v>
      </c>
      <c r="BS480">
        <f t="shared" si="52"/>
        <v>1</v>
      </c>
    </row>
    <row r="481" spans="1:71" x14ac:dyDescent="0.45">
      <c r="A481">
        <v>2</v>
      </c>
      <c r="B481" s="2">
        <v>44355</v>
      </c>
      <c r="C481" s="2">
        <v>44356</v>
      </c>
      <c r="D481" s="3" t="s">
        <v>27</v>
      </c>
      <c r="E481" t="s">
        <v>171</v>
      </c>
      <c r="F481" t="s">
        <v>349</v>
      </c>
      <c r="G481">
        <v>225</v>
      </c>
      <c r="H481">
        <v>675</v>
      </c>
      <c r="I481">
        <v>3</v>
      </c>
      <c r="J481" s="7">
        <v>3411.65</v>
      </c>
      <c r="K481" s="5">
        <v>2302863.75</v>
      </c>
      <c r="L481" s="4">
        <v>3426.5</v>
      </c>
      <c r="M481" s="4">
        <v>10023.749999999938</v>
      </c>
      <c r="N481" s="6">
        <v>623.12641874999997</v>
      </c>
      <c r="O481" s="6">
        <v>9400.6235812499381</v>
      </c>
      <c r="P481" s="5">
        <v>2312887.5</v>
      </c>
      <c r="Q481" s="5" t="s">
        <v>93</v>
      </c>
      <c r="R481">
        <v>1</v>
      </c>
      <c r="S481">
        <v>0</v>
      </c>
      <c r="T481">
        <v>1</v>
      </c>
      <c r="U481">
        <v>0</v>
      </c>
      <c r="V481">
        <v>900</v>
      </c>
      <c r="W481">
        <v>300</v>
      </c>
      <c r="X481">
        <v>122500</v>
      </c>
      <c r="Y481">
        <v>92500</v>
      </c>
      <c r="Z481" s="7">
        <v>3000000</v>
      </c>
      <c r="AA481">
        <v>2</v>
      </c>
      <c r="AC481" t="s">
        <v>680</v>
      </c>
      <c r="AD481" t="s">
        <v>571</v>
      </c>
      <c r="AE481" s="12">
        <v>44355.517361111109</v>
      </c>
      <c r="AF481">
        <v>1398.4390000000001</v>
      </c>
      <c r="AG481" s="12">
        <v>44356.395833333336</v>
      </c>
      <c r="AH481">
        <v>1385.213</v>
      </c>
      <c r="AI481" s="13">
        <v>-9.4999999999999998E-3</v>
      </c>
      <c r="AJ481">
        <v>-15777.75</v>
      </c>
      <c r="AK481" s="13">
        <v>-9.4999999999999998E-3</v>
      </c>
      <c r="AL481">
        <v>1192.9349999999999</v>
      </c>
      <c r="AM481">
        <v>1668246.25</v>
      </c>
      <c r="AN481">
        <v>-1622734.92</v>
      </c>
      <c r="AO481">
        <v>42</v>
      </c>
      <c r="AP481">
        <v>-375.66</v>
      </c>
      <c r="AQ481" s="13">
        <v>-1.0999999999999999E-2</v>
      </c>
      <c r="AR481" s="13">
        <v>1.26E-2</v>
      </c>
      <c r="AS481" t="s">
        <v>572</v>
      </c>
      <c r="AU481" s="2">
        <v>44355</v>
      </c>
      <c r="AV481" t="s">
        <v>171</v>
      </c>
      <c r="AW481" s="7">
        <v>3411.65</v>
      </c>
      <c r="AX481" s="4">
        <v>3426.5</v>
      </c>
      <c r="AZ481" s="2">
        <f t="shared" si="49"/>
        <v>44355</v>
      </c>
      <c r="BA481" t="s">
        <v>76</v>
      </c>
      <c r="BB481">
        <v>1398.4390000000001</v>
      </c>
      <c r="BC481">
        <v>1385.213</v>
      </c>
      <c r="BE481" t="str">
        <f t="shared" si="53"/>
        <v>SRF44355</v>
      </c>
      <c r="BF481">
        <v>1</v>
      </c>
      <c r="BH481" t="str">
        <f t="shared" si="54"/>
        <v>NAVINFLUOR44355</v>
      </c>
      <c r="BI481">
        <v>1</v>
      </c>
      <c r="BK481" t="str">
        <f t="shared" si="50"/>
        <v>NAVINFLUOR44355</v>
      </c>
      <c r="BL481">
        <v>1</v>
      </c>
      <c r="BM481">
        <f t="shared" si="51"/>
        <v>1</v>
      </c>
      <c r="BQ481" t="str">
        <f t="shared" si="55"/>
        <v>SRF44355</v>
      </c>
      <c r="BR481">
        <v>1</v>
      </c>
      <c r="BS481">
        <f t="shared" si="52"/>
        <v>1</v>
      </c>
    </row>
    <row r="482" spans="1:71" x14ac:dyDescent="0.45">
      <c r="A482">
        <v>3</v>
      </c>
      <c r="B482" s="2">
        <v>44355</v>
      </c>
      <c r="C482" s="2">
        <v>44356</v>
      </c>
      <c r="D482" s="3" t="s">
        <v>27</v>
      </c>
      <c r="E482" t="s">
        <v>67</v>
      </c>
      <c r="F482" t="s">
        <v>242</v>
      </c>
      <c r="G482">
        <v>275</v>
      </c>
      <c r="H482">
        <v>825</v>
      </c>
      <c r="I482">
        <v>3</v>
      </c>
      <c r="J482" s="7">
        <v>2108.1666666699998</v>
      </c>
      <c r="K482" s="5">
        <v>1739237.5000027497</v>
      </c>
      <c r="L482" s="4">
        <v>2181.4499999999998</v>
      </c>
      <c r="M482" s="4">
        <v>60458.749997250001</v>
      </c>
      <c r="N482" s="6">
        <v>477.75605625037116</v>
      </c>
      <c r="O482" s="6">
        <v>59980.99394099963</v>
      </c>
      <c r="P482" s="5">
        <v>1799696.2499999998</v>
      </c>
      <c r="Q482" s="5" t="s">
        <v>93</v>
      </c>
      <c r="R482">
        <v>2</v>
      </c>
      <c r="S482">
        <v>1</v>
      </c>
      <c r="T482">
        <v>1</v>
      </c>
      <c r="U482">
        <v>0</v>
      </c>
      <c r="V482">
        <v>900</v>
      </c>
      <c r="W482">
        <v>300</v>
      </c>
      <c r="X482">
        <v>123000</v>
      </c>
      <c r="Y482">
        <v>92500</v>
      </c>
      <c r="Z482" s="7">
        <v>3000000</v>
      </c>
      <c r="AA482">
        <v>2</v>
      </c>
      <c r="AC482" t="s">
        <v>584</v>
      </c>
      <c r="AD482" t="s">
        <v>571</v>
      </c>
      <c r="AE482" s="12">
        <v>44356.517361111109</v>
      </c>
      <c r="AF482">
        <v>909.5942</v>
      </c>
      <c r="AG482" s="12">
        <v>44357.392361111109</v>
      </c>
      <c r="AH482">
        <v>890.77940000000001</v>
      </c>
      <c r="AI482" s="13">
        <v>-2.07E-2</v>
      </c>
      <c r="AJ482">
        <v>-34656.46</v>
      </c>
      <c r="AK482" s="13">
        <v>-2.07E-2</v>
      </c>
      <c r="AL482">
        <v>1841.979</v>
      </c>
      <c r="AM482">
        <v>1675453</v>
      </c>
      <c r="AN482">
        <v>-1657391.38</v>
      </c>
      <c r="AO482">
        <v>41</v>
      </c>
      <c r="AP482">
        <v>-845.28</v>
      </c>
      <c r="AQ482" s="13">
        <v>-3.2500000000000001E-2</v>
      </c>
      <c r="AR482" s="13">
        <v>0</v>
      </c>
      <c r="AS482" t="s">
        <v>572</v>
      </c>
      <c r="AU482" s="2">
        <v>44355</v>
      </c>
      <c r="AV482" t="s">
        <v>67</v>
      </c>
      <c r="AW482" s="7">
        <v>2108.1666666699998</v>
      </c>
      <c r="AX482" s="4">
        <v>2181.4499999999998</v>
      </c>
      <c r="AZ482" s="2">
        <f t="shared" si="49"/>
        <v>44356</v>
      </c>
      <c r="BA482" t="s">
        <v>155</v>
      </c>
      <c r="BB482">
        <v>909.5942</v>
      </c>
      <c r="BC482">
        <v>890.77940000000001</v>
      </c>
      <c r="BE482" t="str">
        <f t="shared" si="53"/>
        <v>AARTIIND44356</v>
      </c>
      <c r="BF482">
        <v>1</v>
      </c>
      <c r="BH482" t="str">
        <f t="shared" si="54"/>
        <v>PEL44355</v>
      </c>
      <c r="BI482">
        <v>1</v>
      </c>
      <c r="BK482" t="str">
        <f t="shared" si="50"/>
        <v>PEL44355</v>
      </c>
      <c r="BL482">
        <v>1</v>
      </c>
      <c r="BM482">
        <f t="shared" si="51"/>
        <v>1</v>
      </c>
      <c r="BQ482" t="str">
        <f t="shared" si="55"/>
        <v>AARTIIND44356</v>
      </c>
      <c r="BR482">
        <v>1</v>
      </c>
      <c r="BS482">
        <f t="shared" si="52"/>
        <v>1</v>
      </c>
    </row>
    <row r="483" spans="1:71" x14ac:dyDescent="0.45">
      <c r="A483">
        <v>4</v>
      </c>
      <c r="B483" s="2">
        <v>44355</v>
      </c>
      <c r="C483" s="2">
        <v>44356</v>
      </c>
      <c r="D483" s="3" t="s">
        <v>27</v>
      </c>
      <c r="E483" t="s">
        <v>76</v>
      </c>
      <c r="F483" t="s">
        <v>326</v>
      </c>
      <c r="G483">
        <v>125</v>
      </c>
      <c r="H483">
        <v>250</v>
      </c>
      <c r="I483">
        <v>2</v>
      </c>
      <c r="J483" s="7">
        <v>6986.3</v>
      </c>
      <c r="K483" s="5">
        <v>1746575</v>
      </c>
      <c r="L483" s="4">
        <v>6933</v>
      </c>
      <c r="M483" s="4">
        <v>-13325.000000000045</v>
      </c>
      <c r="N483" s="6">
        <v>469.77637500000003</v>
      </c>
      <c r="O483" s="6">
        <v>-13794.776375000045</v>
      </c>
      <c r="P483" s="5">
        <v>1733250</v>
      </c>
      <c r="Q483" s="5" t="s">
        <v>93</v>
      </c>
      <c r="R483">
        <v>1</v>
      </c>
      <c r="S483">
        <v>0</v>
      </c>
      <c r="T483">
        <v>1</v>
      </c>
      <c r="U483">
        <v>0</v>
      </c>
      <c r="V483">
        <v>900</v>
      </c>
      <c r="W483">
        <v>300</v>
      </c>
      <c r="X483">
        <v>122500</v>
      </c>
      <c r="Y483">
        <v>92500</v>
      </c>
      <c r="Z483" s="7">
        <v>3000000</v>
      </c>
      <c r="AA483">
        <v>2</v>
      </c>
      <c r="AC483" t="s">
        <v>613</v>
      </c>
      <c r="AD483" t="s">
        <v>571</v>
      </c>
      <c r="AE483" s="12">
        <v>44356.517361111109</v>
      </c>
      <c r="AF483">
        <v>120.61450000000001</v>
      </c>
      <c r="AG483" s="12">
        <v>44357.392361111109</v>
      </c>
      <c r="AH483">
        <v>119.2403</v>
      </c>
      <c r="AI483" s="13">
        <v>-1.14E-2</v>
      </c>
      <c r="AJ483">
        <v>-19088.98</v>
      </c>
      <c r="AK483" s="13">
        <v>-1.14E-2</v>
      </c>
      <c r="AL483">
        <v>13890.98</v>
      </c>
      <c r="AM483">
        <v>1675453</v>
      </c>
      <c r="AN483">
        <v>-1676480.36</v>
      </c>
      <c r="AO483">
        <v>41</v>
      </c>
      <c r="AP483">
        <v>-465.58</v>
      </c>
      <c r="AQ483" s="13">
        <v>-2.1700000000000001E-2</v>
      </c>
      <c r="AR483" s="13">
        <v>7.3000000000000001E-3</v>
      </c>
      <c r="AS483" t="s">
        <v>572</v>
      </c>
      <c r="AU483" s="2">
        <v>44355</v>
      </c>
      <c r="AV483" t="s">
        <v>76</v>
      </c>
      <c r="AW483" s="7">
        <v>6986.3</v>
      </c>
      <c r="AX483" s="4">
        <v>6933</v>
      </c>
      <c r="AZ483" s="2">
        <f t="shared" si="49"/>
        <v>44356</v>
      </c>
      <c r="BA483" t="s">
        <v>141</v>
      </c>
      <c r="BB483">
        <v>120.61450000000001</v>
      </c>
      <c r="BC483">
        <v>119.2403</v>
      </c>
      <c r="BE483" t="str">
        <f t="shared" si="53"/>
        <v>NTPC44356</v>
      </c>
      <c r="BF483">
        <v>1</v>
      </c>
      <c r="BH483" t="str">
        <f t="shared" si="54"/>
        <v>SRF44355</v>
      </c>
      <c r="BI483">
        <v>1</v>
      </c>
      <c r="BK483" t="str">
        <f t="shared" si="50"/>
        <v>SRF44355</v>
      </c>
      <c r="BL483">
        <v>1</v>
      </c>
      <c r="BM483">
        <f t="shared" si="51"/>
        <v>1</v>
      </c>
      <c r="BQ483" t="str">
        <f t="shared" si="55"/>
        <v>NTPC44356</v>
      </c>
      <c r="BR483">
        <v>1</v>
      </c>
      <c r="BS483">
        <f t="shared" si="52"/>
        <v>1</v>
      </c>
    </row>
    <row r="484" spans="1:71" x14ac:dyDescent="0.45">
      <c r="A484">
        <v>5</v>
      </c>
      <c r="B484" s="2">
        <v>44355</v>
      </c>
      <c r="C484" s="2">
        <v>44356</v>
      </c>
      <c r="D484" s="3" t="s">
        <v>27</v>
      </c>
      <c r="E484" t="s">
        <v>111</v>
      </c>
      <c r="F484" t="s">
        <v>247</v>
      </c>
      <c r="G484">
        <v>1500</v>
      </c>
      <c r="H484">
        <v>4500</v>
      </c>
      <c r="I484">
        <v>3</v>
      </c>
      <c r="J484" s="7">
        <v>469.31666666999899</v>
      </c>
      <c r="K484" s="5">
        <v>2111925.0000149957</v>
      </c>
      <c r="L484" s="4">
        <v>466.7</v>
      </c>
      <c r="M484" s="4">
        <v>-11775.000014995527</v>
      </c>
      <c r="N484" s="6">
        <v>568.63012500202444</v>
      </c>
      <c r="O484" s="6">
        <v>-12343.630139997551</v>
      </c>
      <c r="P484" s="5">
        <v>2100150</v>
      </c>
      <c r="Q484" s="5" t="s">
        <v>93</v>
      </c>
      <c r="R484">
        <v>2</v>
      </c>
      <c r="S484">
        <v>1</v>
      </c>
      <c r="T484">
        <v>1</v>
      </c>
      <c r="U484">
        <v>0</v>
      </c>
      <c r="V484">
        <v>900</v>
      </c>
      <c r="W484">
        <v>300</v>
      </c>
      <c r="X484">
        <v>123000</v>
      </c>
      <c r="Y484">
        <v>92500</v>
      </c>
      <c r="Z484" s="7">
        <v>3000000</v>
      </c>
      <c r="AA484">
        <v>2</v>
      </c>
      <c r="AC484" t="s">
        <v>610</v>
      </c>
      <c r="AD484" t="s">
        <v>571</v>
      </c>
      <c r="AE484" s="12">
        <v>44356.517361111109</v>
      </c>
      <c r="AF484">
        <v>79.408169999999998</v>
      </c>
      <c r="AG484" s="12">
        <v>44357.395833333336</v>
      </c>
      <c r="AH484">
        <v>75.324600000000004</v>
      </c>
      <c r="AI484" s="13">
        <v>-5.1400000000000001E-2</v>
      </c>
      <c r="AJ484">
        <v>-86160.91</v>
      </c>
      <c r="AK484" s="13">
        <v>-5.1400000000000001E-2</v>
      </c>
      <c r="AL484">
        <v>21099.25</v>
      </c>
      <c r="AM484">
        <v>1675453</v>
      </c>
      <c r="AN484">
        <v>-1762641.26</v>
      </c>
      <c r="AO484">
        <v>42</v>
      </c>
      <c r="AP484">
        <v>-2051.4499999999998</v>
      </c>
      <c r="AQ484" s="13">
        <v>-7.1900000000000006E-2</v>
      </c>
      <c r="AR484" s="13">
        <v>1.8E-3</v>
      </c>
      <c r="AS484" t="s">
        <v>572</v>
      </c>
      <c r="AU484" s="2">
        <v>44355</v>
      </c>
      <c r="AV484" t="s">
        <v>111</v>
      </c>
      <c r="AW484" s="7">
        <v>469.31666666999899</v>
      </c>
      <c r="AX484" s="4">
        <v>466.7</v>
      </c>
      <c r="AZ484" s="2">
        <f t="shared" si="49"/>
        <v>44356</v>
      </c>
      <c r="BA484" t="s">
        <v>47</v>
      </c>
      <c r="BB484">
        <v>79.408169999999998</v>
      </c>
      <c r="BC484">
        <v>75.324600000000004</v>
      </c>
      <c r="BE484" t="str">
        <f t="shared" si="53"/>
        <v>BHEL44356</v>
      </c>
      <c r="BF484">
        <v>1</v>
      </c>
      <c r="BH484" t="str">
        <f t="shared" si="54"/>
        <v>TORNTPOWER44355</v>
      </c>
      <c r="BI484">
        <v>1</v>
      </c>
      <c r="BK484" t="str">
        <f t="shared" si="50"/>
        <v>TORNTPOWER44355</v>
      </c>
      <c r="BL484">
        <v>1</v>
      </c>
      <c r="BM484">
        <f t="shared" si="51"/>
        <v>1</v>
      </c>
      <c r="BQ484" t="str">
        <f t="shared" si="55"/>
        <v>BHEL44356</v>
      </c>
      <c r="BR484">
        <v>1</v>
      </c>
      <c r="BS484">
        <f t="shared" si="52"/>
        <v>1</v>
      </c>
    </row>
    <row r="485" spans="1:71" x14ac:dyDescent="0.45">
      <c r="A485">
        <v>1</v>
      </c>
      <c r="B485" s="2">
        <v>44356</v>
      </c>
      <c r="C485" s="2">
        <v>44357</v>
      </c>
      <c r="D485" s="3" t="s">
        <v>27</v>
      </c>
      <c r="E485" t="s">
        <v>155</v>
      </c>
      <c r="F485" t="s">
        <v>334</v>
      </c>
      <c r="G485">
        <v>425</v>
      </c>
      <c r="H485">
        <v>1275</v>
      </c>
      <c r="I485">
        <v>3</v>
      </c>
      <c r="J485" s="7">
        <v>1818.3</v>
      </c>
      <c r="K485" s="5">
        <v>2318332.5</v>
      </c>
      <c r="L485" s="4">
        <v>1783.3</v>
      </c>
      <c r="M485" s="4">
        <v>-44625</v>
      </c>
      <c r="N485" s="6">
        <v>619.92539999999997</v>
      </c>
      <c r="O485" s="6">
        <v>-45244.9254</v>
      </c>
      <c r="P485" s="5">
        <v>2273707.5</v>
      </c>
      <c r="Q485" s="7"/>
      <c r="R485">
        <v>1</v>
      </c>
      <c r="S485">
        <v>0</v>
      </c>
      <c r="T485">
        <v>1</v>
      </c>
      <c r="U485">
        <v>0</v>
      </c>
      <c r="V485">
        <v>900</v>
      </c>
      <c r="W485">
        <v>300</v>
      </c>
      <c r="X485">
        <v>122500</v>
      </c>
      <c r="Y485">
        <v>92500</v>
      </c>
      <c r="Z485" s="7">
        <v>3000000</v>
      </c>
      <c r="AA485">
        <v>2</v>
      </c>
      <c r="AC485" t="s">
        <v>606</v>
      </c>
      <c r="AD485" t="s">
        <v>571</v>
      </c>
      <c r="AE485" s="12">
        <v>44356.517361111109</v>
      </c>
      <c r="AF485">
        <v>62.010010000000001</v>
      </c>
      <c r="AG485" s="12">
        <v>44357.395833333336</v>
      </c>
      <c r="AH485">
        <v>60.089849999999998</v>
      </c>
      <c r="AI485" s="13">
        <v>-3.1E-2</v>
      </c>
      <c r="AJ485">
        <v>-51880.94</v>
      </c>
      <c r="AK485" s="13">
        <v>-3.1E-2</v>
      </c>
      <c r="AL485">
        <v>27019.07</v>
      </c>
      <c r="AM485">
        <v>1675453</v>
      </c>
      <c r="AN485">
        <v>-1814522.2</v>
      </c>
      <c r="AO485">
        <v>42</v>
      </c>
      <c r="AP485">
        <v>-1235.26</v>
      </c>
      <c r="AQ485" s="13">
        <v>-4.4499999999999998E-2</v>
      </c>
      <c r="AR485" s="13">
        <v>1.5E-3</v>
      </c>
      <c r="AS485" t="s">
        <v>572</v>
      </c>
      <c r="AU485" s="2">
        <v>44356</v>
      </c>
      <c r="AV485" t="s">
        <v>155</v>
      </c>
      <c r="AW485" s="7">
        <v>1818.3</v>
      </c>
      <c r="AX485" s="4">
        <v>1783.3</v>
      </c>
      <c r="AZ485" s="2">
        <f t="shared" si="49"/>
        <v>44356</v>
      </c>
      <c r="BA485" t="s">
        <v>81</v>
      </c>
      <c r="BB485">
        <v>62.010010000000001</v>
      </c>
      <c r="BC485">
        <v>60.089849999999998</v>
      </c>
      <c r="BE485" t="str">
        <f t="shared" si="53"/>
        <v>IDFCFIRSTB44356</v>
      </c>
      <c r="BF485">
        <v>1</v>
      </c>
      <c r="BH485" t="str">
        <f t="shared" si="54"/>
        <v>AARTIIND44356</v>
      </c>
      <c r="BI485">
        <v>1</v>
      </c>
      <c r="BK485" t="str">
        <f t="shared" si="50"/>
        <v>AARTIIND44356</v>
      </c>
      <c r="BL485">
        <v>1</v>
      </c>
      <c r="BM485">
        <f t="shared" si="51"/>
        <v>1</v>
      </c>
      <c r="BQ485" t="str">
        <f t="shared" si="55"/>
        <v>IDFCFIRSTB44356</v>
      </c>
      <c r="BR485">
        <v>1</v>
      </c>
      <c r="BS485">
        <f t="shared" si="52"/>
        <v>1</v>
      </c>
    </row>
    <row r="486" spans="1:71" x14ac:dyDescent="0.45">
      <c r="A486">
        <v>2</v>
      </c>
      <c r="B486" s="2">
        <v>44356</v>
      </c>
      <c r="C486" s="2">
        <v>44357</v>
      </c>
      <c r="D486" s="3" t="s">
        <v>27</v>
      </c>
      <c r="E486" t="s">
        <v>47</v>
      </c>
      <c r="F486" t="s">
        <v>319</v>
      </c>
      <c r="G486">
        <v>10500</v>
      </c>
      <c r="H486">
        <v>21000</v>
      </c>
      <c r="I486">
        <v>2</v>
      </c>
      <c r="J486" s="7">
        <v>79.349999999999994</v>
      </c>
      <c r="K486" s="5">
        <v>1666349.9999999998</v>
      </c>
      <c r="L486" s="4">
        <v>75.400000000000006</v>
      </c>
      <c r="M486" s="4">
        <v>-82949.999999999767</v>
      </c>
      <c r="N486" s="6">
        <v>438.71625</v>
      </c>
      <c r="O486" s="6">
        <v>-83388.716249999765</v>
      </c>
      <c r="P486" s="5">
        <v>1583400.0000000002</v>
      </c>
      <c r="Q486" s="7"/>
      <c r="R486">
        <v>1</v>
      </c>
      <c r="S486">
        <v>0</v>
      </c>
      <c r="T486">
        <v>2</v>
      </c>
      <c r="U486">
        <v>0</v>
      </c>
      <c r="V486">
        <v>900</v>
      </c>
      <c r="W486">
        <v>300</v>
      </c>
      <c r="X486">
        <v>122500</v>
      </c>
      <c r="Y486">
        <v>92500</v>
      </c>
      <c r="Z486" s="7">
        <v>3000000</v>
      </c>
      <c r="AA486">
        <v>2</v>
      </c>
      <c r="AC486" t="s">
        <v>698</v>
      </c>
      <c r="AD486" t="s">
        <v>571</v>
      </c>
      <c r="AE486" s="12">
        <v>44356.517361111109</v>
      </c>
      <c r="AF486">
        <v>129.66480000000001</v>
      </c>
      <c r="AG486" s="12">
        <v>44357.395833333336</v>
      </c>
      <c r="AH486">
        <v>128.72120000000001</v>
      </c>
      <c r="AI486" s="13">
        <v>-7.3000000000000001E-3</v>
      </c>
      <c r="AJ486">
        <v>-12192.65</v>
      </c>
      <c r="AK486" s="13">
        <v>-7.3000000000000001E-3</v>
      </c>
      <c r="AL486">
        <v>12921.42</v>
      </c>
      <c r="AM486">
        <v>1675453</v>
      </c>
      <c r="AN486">
        <v>-1826714.85</v>
      </c>
      <c r="AO486">
        <v>42</v>
      </c>
      <c r="AP486">
        <v>-290.3</v>
      </c>
      <c r="AQ486" s="13">
        <v>-2.5600000000000001E-2</v>
      </c>
      <c r="AR486" s="13">
        <v>2.8799999999999999E-2</v>
      </c>
      <c r="AS486" t="s">
        <v>572</v>
      </c>
      <c r="AU486" s="2">
        <v>44356</v>
      </c>
      <c r="AV486" t="s">
        <v>47</v>
      </c>
      <c r="AW486" s="7">
        <v>79.349999999999994</v>
      </c>
      <c r="AX486" s="4">
        <v>75.400000000000006</v>
      </c>
      <c r="AZ486" s="2">
        <f t="shared" si="49"/>
        <v>44356</v>
      </c>
      <c r="BA486" t="s">
        <v>74</v>
      </c>
      <c r="BB486">
        <v>129.66480000000001</v>
      </c>
      <c r="BC486">
        <v>128.72120000000001</v>
      </c>
      <c r="BE486" t="str">
        <f t="shared" si="53"/>
        <v>PFC44356</v>
      </c>
      <c r="BF486">
        <v>1</v>
      </c>
      <c r="BH486" t="str">
        <f t="shared" si="54"/>
        <v>BHEL44356</v>
      </c>
      <c r="BI486">
        <v>1</v>
      </c>
      <c r="BK486" t="str">
        <f t="shared" si="50"/>
        <v>BHEL44356</v>
      </c>
      <c r="BL486">
        <v>1</v>
      </c>
      <c r="BM486">
        <f t="shared" si="51"/>
        <v>1</v>
      </c>
      <c r="BQ486" t="str">
        <f t="shared" si="55"/>
        <v>PFC44356</v>
      </c>
      <c r="BR486">
        <v>1</v>
      </c>
      <c r="BS486">
        <f t="shared" si="52"/>
        <v>1</v>
      </c>
    </row>
    <row r="487" spans="1:71" x14ac:dyDescent="0.45">
      <c r="A487">
        <v>3</v>
      </c>
      <c r="B487" s="2">
        <v>44356</v>
      </c>
      <c r="C487" s="2">
        <v>44357</v>
      </c>
      <c r="D487" s="3" t="s">
        <v>27</v>
      </c>
      <c r="E487" t="s">
        <v>81</v>
      </c>
      <c r="F487" t="s">
        <v>226</v>
      </c>
      <c r="G487">
        <v>9500</v>
      </c>
      <c r="H487">
        <v>28500</v>
      </c>
      <c r="I487">
        <v>3</v>
      </c>
      <c r="J487" s="7">
        <v>62</v>
      </c>
      <c r="K487" s="5">
        <v>1767000</v>
      </c>
      <c r="L487" s="4">
        <v>60.083333329999903</v>
      </c>
      <c r="M487" s="4">
        <v>-54625.000095002775</v>
      </c>
      <c r="N487" s="6">
        <v>469.71562498717464</v>
      </c>
      <c r="O487" s="6">
        <v>-55094.715719989952</v>
      </c>
      <c r="P487" s="5">
        <v>1712374.9999049972</v>
      </c>
      <c r="Q487" s="7"/>
      <c r="R487">
        <v>1</v>
      </c>
      <c r="S487">
        <v>0</v>
      </c>
      <c r="T487">
        <v>2</v>
      </c>
      <c r="U487">
        <v>0</v>
      </c>
      <c r="V487">
        <v>900</v>
      </c>
      <c r="W487">
        <v>300</v>
      </c>
      <c r="X487">
        <v>122500</v>
      </c>
      <c r="Y487">
        <v>92500</v>
      </c>
      <c r="Z487" s="7">
        <v>3000000</v>
      </c>
      <c r="AA487">
        <v>2</v>
      </c>
      <c r="AC487" t="s">
        <v>645</v>
      </c>
      <c r="AD487" t="s">
        <v>571</v>
      </c>
      <c r="AE487" s="12">
        <v>44356.517361111109</v>
      </c>
      <c r="AF487">
        <v>182.49979999999999</v>
      </c>
      <c r="AG487" s="12">
        <v>44357.395833333336</v>
      </c>
      <c r="AH487">
        <v>183.6412</v>
      </c>
      <c r="AI487" s="13">
        <v>6.3E-3</v>
      </c>
      <c r="AJ487">
        <v>10478.709999999999</v>
      </c>
      <c r="AK487" s="13">
        <v>6.3E-3</v>
      </c>
      <c r="AL487">
        <v>9180.5720000000001</v>
      </c>
      <c r="AM487">
        <v>1675453</v>
      </c>
      <c r="AN487">
        <v>-1816236.15</v>
      </c>
      <c r="AO487">
        <v>42</v>
      </c>
      <c r="AP487">
        <v>249.49</v>
      </c>
      <c r="AQ487" s="13">
        <v>-1.9699999999999999E-2</v>
      </c>
      <c r="AR487" s="13">
        <v>1.4E-2</v>
      </c>
      <c r="AS487" t="s">
        <v>572</v>
      </c>
      <c r="AU487" s="2">
        <v>44356</v>
      </c>
      <c r="AV487" t="s">
        <v>81</v>
      </c>
      <c r="AW487" s="7">
        <v>62</v>
      </c>
      <c r="AX487" s="4">
        <v>60.083333329999903</v>
      </c>
      <c r="AZ487" s="2">
        <f t="shared" si="49"/>
        <v>44356</v>
      </c>
      <c r="BA487" t="s">
        <v>42</v>
      </c>
      <c r="BB487">
        <v>182.49979999999999</v>
      </c>
      <c r="BC487">
        <v>183.6412</v>
      </c>
      <c r="BE487" t="str">
        <f t="shared" si="53"/>
        <v>POWERGRID44356</v>
      </c>
      <c r="BF487">
        <v>1</v>
      </c>
      <c r="BH487" t="str">
        <f t="shared" si="54"/>
        <v>IDFCFIRSTB44356</v>
      </c>
      <c r="BI487">
        <v>1</v>
      </c>
      <c r="BK487" t="str">
        <f t="shared" si="50"/>
        <v>IDFCFIRSTB44356</v>
      </c>
      <c r="BL487">
        <v>1</v>
      </c>
      <c r="BM487">
        <f t="shared" si="51"/>
        <v>1</v>
      </c>
      <c r="BQ487" t="str">
        <f t="shared" si="55"/>
        <v>POWERGRID44356</v>
      </c>
      <c r="BR487">
        <v>1</v>
      </c>
      <c r="BS487">
        <f t="shared" si="52"/>
        <v>1</v>
      </c>
    </row>
    <row r="488" spans="1:71" x14ac:dyDescent="0.45">
      <c r="A488">
        <v>4</v>
      </c>
      <c r="B488" s="2">
        <v>44356</v>
      </c>
      <c r="C488" s="2">
        <v>44357</v>
      </c>
      <c r="D488" s="3" t="s">
        <v>27</v>
      </c>
      <c r="E488" t="s">
        <v>141</v>
      </c>
      <c r="F488" t="s">
        <v>323</v>
      </c>
      <c r="G488">
        <v>5700</v>
      </c>
      <c r="H488">
        <v>17100</v>
      </c>
      <c r="I488">
        <v>3</v>
      </c>
      <c r="J488" s="7">
        <v>120.55</v>
      </c>
      <c r="K488" s="5">
        <v>2061405</v>
      </c>
      <c r="L488" s="4">
        <v>119.3</v>
      </c>
      <c r="M488" s="4">
        <v>-21375</v>
      </c>
      <c r="N488" s="6">
        <v>553.69372499999997</v>
      </c>
      <c r="O488" s="6">
        <v>-21928.693725000001</v>
      </c>
      <c r="P488" s="5">
        <v>2040030</v>
      </c>
      <c r="Q488" s="7"/>
      <c r="R488">
        <v>1</v>
      </c>
      <c r="S488">
        <v>0</v>
      </c>
      <c r="T488">
        <v>1</v>
      </c>
      <c r="U488">
        <v>0</v>
      </c>
      <c r="V488">
        <v>900</v>
      </c>
      <c r="W488">
        <v>300</v>
      </c>
      <c r="X488">
        <v>122500</v>
      </c>
      <c r="Y488">
        <v>92500</v>
      </c>
      <c r="Z488" s="7">
        <v>3000000</v>
      </c>
      <c r="AA488">
        <v>2</v>
      </c>
      <c r="AC488" t="s">
        <v>619</v>
      </c>
      <c r="AD488" t="s">
        <v>571</v>
      </c>
      <c r="AE488" s="12">
        <v>44356.517361111109</v>
      </c>
      <c r="AF488">
        <v>159.87989999999999</v>
      </c>
      <c r="AG488" s="12">
        <v>44357.395833333336</v>
      </c>
      <c r="AH488">
        <v>162.08779999999999</v>
      </c>
      <c r="AI488" s="13">
        <v>1.38E-2</v>
      </c>
      <c r="AJ488">
        <v>23137.57</v>
      </c>
      <c r="AK488" s="13">
        <v>1.38E-2</v>
      </c>
      <c r="AL488">
        <v>10479.450000000001</v>
      </c>
      <c r="AM488">
        <v>1675453</v>
      </c>
      <c r="AN488">
        <v>-1793098.58</v>
      </c>
      <c r="AO488">
        <v>42</v>
      </c>
      <c r="AP488">
        <v>550.89</v>
      </c>
      <c r="AQ488" s="13">
        <v>-9.9000000000000008E-3</v>
      </c>
      <c r="AR488" s="13">
        <v>5.3900000000000003E-2</v>
      </c>
      <c r="AS488" t="s">
        <v>572</v>
      </c>
      <c r="AU488" s="2">
        <v>44356</v>
      </c>
      <c r="AV488" t="s">
        <v>141</v>
      </c>
      <c r="AW488" s="7">
        <v>120.55</v>
      </c>
      <c r="AX488" s="4">
        <v>119.3</v>
      </c>
      <c r="AZ488" s="2">
        <f t="shared" si="49"/>
        <v>44356</v>
      </c>
      <c r="BA488" t="s">
        <v>88</v>
      </c>
      <c r="BB488">
        <v>159.87989999999999</v>
      </c>
      <c r="BC488">
        <v>162.08779999999999</v>
      </c>
      <c r="BE488" t="str">
        <f t="shared" si="53"/>
        <v>RECLTD44356</v>
      </c>
      <c r="BF488">
        <v>1</v>
      </c>
      <c r="BH488" t="str">
        <f t="shared" si="54"/>
        <v>NTPC44356</v>
      </c>
      <c r="BI488">
        <v>1</v>
      </c>
      <c r="BK488" t="str">
        <f t="shared" si="50"/>
        <v>NTPC44356</v>
      </c>
      <c r="BL488">
        <v>1</v>
      </c>
      <c r="BM488">
        <f t="shared" si="51"/>
        <v>1</v>
      </c>
      <c r="BQ488" t="str">
        <f t="shared" si="55"/>
        <v>RECLTD44356</v>
      </c>
      <c r="BR488">
        <v>1</v>
      </c>
      <c r="BS488">
        <f t="shared" si="52"/>
        <v>1</v>
      </c>
    </row>
    <row r="489" spans="1:71" x14ac:dyDescent="0.45">
      <c r="A489">
        <v>5</v>
      </c>
      <c r="B489" s="2">
        <v>44356</v>
      </c>
      <c r="C489" s="2">
        <v>44357</v>
      </c>
      <c r="D489" s="3" t="s">
        <v>27</v>
      </c>
      <c r="E489" t="s">
        <v>74</v>
      </c>
      <c r="F489" t="s">
        <v>251</v>
      </c>
      <c r="G489">
        <v>6200</v>
      </c>
      <c r="H489">
        <v>18600</v>
      </c>
      <c r="I489">
        <v>3</v>
      </c>
      <c r="J489" s="7">
        <v>129.6</v>
      </c>
      <c r="K489" s="5">
        <v>2410560</v>
      </c>
      <c r="L489" s="4">
        <v>128.86666667</v>
      </c>
      <c r="M489" s="4">
        <v>-13639.999937999881</v>
      </c>
      <c r="N489" s="6">
        <v>649.00980000837001</v>
      </c>
      <c r="O489" s="6">
        <v>-14289.009738008252</v>
      </c>
      <c r="P489" s="5">
        <v>2396920.000062</v>
      </c>
      <c r="Q489" s="7"/>
      <c r="R489">
        <v>1</v>
      </c>
      <c r="S489">
        <v>0</v>
      </c>
      <c r="T489">
        <v>2</v>
      </c>
      <c r="U489">
        <v>0</v>
      </c>
      <c r="V489">
        <v>900</v>
      </c>
      <c r="W489">
        <v>300</v>
      </c>
      <c r="X489">
        <v>122500</v>
      </c>
      <c r="Y489">
        <v>92500</v>
      </c>
      <c r="Z489" s="7">
        <v>3000000</v>
      </c>
      <c r="AA489">
        <v>2</v>
      </c>
      <c r="AC489" t="s">
        <v>609</v>
      </c>
      <c r="AD489" t="s">
        <v>571</v>
      </c>
      <c r="AE489" s="12">
        <v>44356.517361111109</v>
      </c>
      <c r="AF489">
        <v>128.42349999999999</v>
      </c>
      <c r="AG489" s="12">
        <v>44357.395833333336</v>
      </c>
      <c r="AH489">
        <v>125.57429999999999</v>
      </c>
      <c r="AI489" s="13">
        <v>-2.2200000000000001E-2</v>
      </c>
      <c r="AJ489">
        <v>-37171.54</v>
      </c>
      <c r="AK489" s="13">
        <v>-2.2200000000000001E-2</v>
      </c>
      <c r="AL489">
        <v>13046.31</v>
      </c>
      <c r="AM489">
        <v>1675453</v>
      </c>
      <c r="AN489">
        <v>-1830270.12</v>
      </c>
      <c r="AO489">
        <v>42</v>
      </c>
      <c r="AP489">
        <v>-885.04</v>
      </c>
      <c r="AQ489" s="13">
        <v>-5.5899999999999998E-2</v>
      </c>
      <c r="AR489" s="13">
        <v>4.8999999999999998E-3</v>
      </c>
      <c r="AS489" t="s">
        <v>572</v>
      </c>
      <c r="AU489" s="2">
        <v>44356</v>
      </c>
      <c r="AV489" t="s">
        <v>74</v>
      </c>
      <c r="AW489" s="7">
        <v>129.6</v>
      </c>
      <c r="AX489" s="4">
        <v>128.86666667</v>
      </c>
      <c r="AZ489" s="2">
        <f t="shared" si="49"/>
        <v>44356</v>
      </c>
      <c r="BA489" t="s">
        <v>77</v>
      </c>
      <c r="BB489">
        <v>128.42349999999999</v>
      </c>
      <c r="BC489">
        <v>125.57429999999999</v>
      </c>
      <c r="BE489" t="str">
        <f t="shared" si="53"/>
        <v>TATAPOWER44356</v>
      </c>
      <c r="BF489">
        <v>1</v>
      </c>
      <c r="BH489" t="str">
        <f t="shared" si="54"/>
        <v>PFC44356</v>
      </c>
      <c r="BI489">
        <v>1</v>
      </c>
      <c r="BK489" t="str">
        <f t="shared" si="50"/>
        <v>PFC44356</v>
      </c>
      <c r="BL489">
        <v>1</v>
      </c>
      <c r="BM489">
        <f t="shared" si="51"/>
        <v>1</v>
      </c>
      <c r="BQ489" t="str">
        <f t="shared" si="55"/>
        <v>TATAPOWER44356</v>
      </c>
      <c r="BR489">
        <v>1</v>
      </c>
      <c r="BS489">
        <f t="shared" si="52"/>
        <v>1</v>
      </c>
    </row>
    <row r="490" spans="1:71" x14ac:dyDescent="0.45">
      <c r="A490">
        <v>6</v>
      </c>
      <c r="B490" s="2">
        <v>44356</v>
      </c>
      <c r="C490" s="2">
        <v>44357</v>
      </c>
      <c r="D490" s="3" t="s">
        <v>27</v>
      </c>
      <c r="E490" t="s">
        <v>42</v>
      </c>
      <c r="F490" t="s">
        <v>287</v>
      </c>
      <c r="G490">
        <v>4000</v>
      </c>
      <c r="H490">
        <v>8000</v>
      </c>
      <c r="I490">
        <v>2</v>
      </c>
      <c r="J490" s="7">
        <v>243.2</v>
      </c>
      <c r="K490" s="5">
        <v>1945600</v>
      </c>
      <c r="L490" s="4">
        <v>245.35</v>
      </c>
      <c r="M490" s="4">
        <v>17200.000000000044</v>
      </c>
      <c r="N490" s="6">
        <v>527.63400000000001</v>
      </c>
      <c r="O490" s="6">
        <v>16672.366000000045</v>
      </c>
      <c r="P490" s="5">
        <v>1962800</v>
      </c>
      <c r="Q490" s="7"/>
      <c r="R490">
        <v>1</v>
      </c>
      <c r="S490">
        <v>0</v>
      </c>
      <c r="T490">
        <v>2</v>
      </c>
      <c r="U490">
        <v>0</v>
      </c>
      <c r="V490">
        <v>900</v>
      </c>
      <c r="W490">
        <v>300</v>
      </c>
      <c r="X490">
        <v>122500</v>
      </c>
      <c r="Y490">
        <v>92500</v>
      </c>
      <c r="Z490" s="7">
        <v>3000000</v>
      </c>
      <c r="AA490">
        <v>2</v>
      </c>
      <c r="AC490" t="s">
        <v>657</v>
      </c>
      <c r="AD490" t="s">
        <v>571</v>
      </c>
      <c r="AE490" s="12">
        <v>44356.517361111109</v>
      </c>
      <c r="AF490">
        <v>486.0444</v>
      </c>
      <c r="AG490" s="12">
        <v>44357.395833333336</v>
      </c>
      <c r="AH490">
        <v>469.8297</v>
      </c>
      <c r="AI490" s="13">
        <v>-3.3399999999999999E-2</v>
      </c>
      <c r="AJ490">
        <v>-55894</v>
      </c>
      <c r="AK490" s="13">
        <v>-3.3399999999999999E-2</v>
      </c>
      <c r="AL490">
        <v>3447.1190000000001</v>
      </c>
      <c r="AM490">
        <v>1675453.13</v>
      </c>
      <c r="AN490">
        <v>-1886164.12</v>
      </c>
      <c r="AO490">
        <v>42</v>
      </c>
      <c r="AP490">
        <v>-1330.81</v>
      </c>
      <c r="AQ490" s="13">
        <v>-3.9800000000000002E-2</v>
      </c>
      <c r="AR490" s="13">
        <v>3.5000000000000001E-3</v>
      </c>
      <c r="AS490" t="s">
        <v>572</v>
      </c>
      <c r="AU490" s="2">
        <v>44356</v>
      </c>
      <c r="AV490" t="s">
        <v>42</v>
      </c>
      <c r="AW490" s="7">
        <v>243.2</v>
      </c>
      <c r="AX490" s="4">
        <v>245.35</v>
      </c>
      <c r="AZ490" s="2">
        <f t="shared" si="49"/>
        <v>44356</v>
      </c>
      <c r="BA490" t="s">
        <v>111</v>
      </c>
      <c r="BB490">
        <v>486.0444</v>
      </c>
      <c r="BC490">
        <v>469.8297</v>
      </c>
      <c r="BE490" t="str">
        <f t="shared" si="53"/>
        <v>TORNTPOWER44356</v>
      </c>
      <c r="BF490">
        <v>1</v>
      </c>
      <c r="BH490" t="str">
        <f t="shared" si="54"/>
        <v>POWERGRID44356</v>
      </c>
      <c r="BI490">
        <v>1</v>
      </c>
      <c r="BK490" t="str">
        <f t="shared" si="50"/>
        <v>POWERGRID44356</v>
      </c>
      <c r="BL490">
        <v>1</v>
      </c>
      <c r="BM490">
        <f t="shared" si="51"/>
        <v>1</v>
      </c>
      <c r="BQ490" t="str">
        <f t="shared" si="55"/>
        <v>TORNTPOWER44356</v>
      </c>
      <c r="BR490">
        <v>1</v>
      </c>
      <c r="BS490">
        <f t="shared" si="52"/>
        <v>1</v>
      </c>
    </row>
    <row r="491" spans="1:71" x14ac:dyDescent="0.45">
      <c r="A491">
        <v>7</v>
      </c>
      <c r="B491" s="2">
        <v>44356</v>
      </c>
      <c r="C491" s="2">
        <v>44357</v>
      </c>
      <c r="D491" s="3" t="s">
        <v>27</v>
      </c>
      <c r="E491" t="s">
        <v>88</v>
      </c>
      <c r="F491" t="s">
        <v>320</v>
      </c>
      <c r="G491">
        <v>6000</v>
      </c>
      <c r="H491">
        <v>12000</v>
      </c>
      <c r="I491">
        <v>2</v>
      </c>
      <c r="J491" s="7">
        <v>159.94999999999999</v>
      </c>
      <c r="K491" s="5">
        <v>1919399.9999999998</v>
      </c>
      <c r="L491" s="4">
        <v>161.9</v>
      </c>
      <c r="M491" s="4">
        <v>23400.000000000204</v>
      </c>
      <c r="N491" s="6">
        <v>521.39700000000005</v>
      </c>
      <c r="O491" s="6">
        <v>22878.603000000203</v>
      </c>
      <c r="P491" s="5">
        <v>1942800</v>
      </c>
      <c r="Q491" s="7"/>
      <c r="R491">
        <v>1</v>
      </c>
      <c r="S491">
        <v>0</v>
      </c>
      <c r="T491">
        <v>2</v>
      </c>
      <c r="U491">
        <v>0</v>
      </c>
      <c r="V491">
        <v>900</v>
      </c>
      <c r="W491">
        <v>300</v>
      </c>
      <c r="X491">
        <v>122500</v>
      </c>
      <c r="Y491">
        <v>92500</v>
      </c>
      <c r="Z491" s="7">
        <v>3000000</v>
      </c>
      <c r="AA491">
        <v>2</v>
      </c>
      <c r="AC491" t="s">
        <v>707</v>
      </c>
      <c r="AD491" t="s">
        <v>571</v>
      </c>
      <c r="AE491" s="12">
        <v>44357.517361111109</v>
      </c>
      <c r="AF491">
        <v>1632.423</v>
      </c>
      <c r="AG491" s="12">
        <v>44358.392361111109</v>
      </c>
      <c r="AH491">
        <v>1631.556</v>
      </c>
      <c r="AI491" s="13">
        <v>-5.0000000000000001E-4</v>
      </c>
      <c r="AJ491">
        <v>-861.87</v>
      </c>
      <c r="AK491" s="13">
        <v>-5.0000000000000001E-4</v>
      </c>
      <c r="AL491">
        <v>994.08519999999999</v>
      </c>
      <c r="AM491">
        <v>1622767.13</v>
      </c>
      <c r="AN491">
        <v>-1887025.99</v>
      </c>
      <c r="AO491">
        <v>41</v>
      </c>
      <c r="AP491">
        <v>-21.02</v>
      </c>
      <c r="AQ491" s="13">
        <v>-1.0500000000000001E-2</v>
      </c>
      <c r="AR491" s="13">
        <v>9.4999999999999998E-3</v>
      </c>
      <c r="AS491" t="s">
        <v>572</v>
      </c>
      <c r="AU491" s="2">
        <v>44356</v>
      </c>
      <c r="AV491" t="s">
        <v>88</v>
      </c>
      <c r="AW491" s="7">
        <v>159.94999999999999</v>
      </c>
      <c r="AX491" s="4">
        <v>161.9</v>
      </c>
      <c r="AZ491" s="2">
        <f t="shared" si="49"/>
        <v>44357</v>
      </c>
      <c r="BA491" t="s">
        <v>152</v>
      </c>
      <c r="BB491">
        <v>1632.423</v>
      </c>
      <c r="BC491">
        <v>1631.556</v>
      </c>
      <c r="BE491" t="str">
        <f t="shared" si="53"/>
        <v>BATAINDIA44357</v>
      </c>
      <c r="BF491">
        <v>1</v>
      </c>
      <c r="BH491" t="str">
        <f t="shared" si="54"/>
        <v>RECLTD44356</v>
      </c>
      <c r="BI491">
        <v>1</v>
      </c>
      <c r="BK491" t="str">
        <f t="shared" si="50"/>
        <v>RECLTD44356</v>
      </c>
      <c r="BL491">
        <v>1</v>
      </c>
      <c r="BM491">
        <f t="shared" si="51"/>
        <v>1</v>
      </c>
      <c r="BQ491" t="str">
        <f t="shared" si="55"/>
        <v>BATAINDIA44357</v>
      </c>
      <c r="BR491">
        <v>1</v>
      </c>
      <c r="BS491">
        <f t="shared" si="52"/>
        <v>1</v>
      </c>
    </row>
    <row r="492" spans="1:71" x14ac:dyDescent="0.45">
      <c r="A492">
        <v>8</v>
      </c>
      <c r="B492" s="2">
        <v>44356</v>
      </c>
      <c r="C492" s="2">
        <v>44357</v>
      </c>
      <c r="D492" s="3" t="s">
        <v>27</v>
      </c>
      <c r="E492" t="s">
        <v>77</v>
      </c>
      <c r="F492" t="s">
        <v>281</v>
      </c>
      <c r="G492">
        <v>6750</v>
      </c>
      <c r="H492">
        <v>13500</v>
      </c>
      <c r="I492">
        <v>2</v>
      </c>
      <c r="J492" s="7">
        <v>128.30000000000001</v>
      </c>
      <c r="K492" s="5">
        <v>1732050.0000000002</v>
      </c>
      <c r="L492" s="4">
        <v>125.85</v>
      </c>
      <c r="M492" s="4">
        <v>-33075.000000000233</v>
      </c>
      <c r="N492" s="6">
        <v>463.18837500000001</v>
      </c>
      <c r="O492" s="6">
        <v>-33538.188375000231</v>
      </c>
      <c r="P492" s="5">
        <v>1698975</v>
      </c>
      <c r="Q492" s="7"/>
      <c r="R492">
        <v>1</v>
      </c>
      <c r="S492">
        <v>0</v>
      </c>
      <c r="T492">
        <v>2</v>
      </c>
      <c r="U492">
        <v>0</v>
      </c>
      <c r="V492">
        <v>900</v>
      </c>
      <c r="W492">
        <v>300</v>
      </c>
      <c r="X492">
        <v>122500</v>
      </c>
      <c r="Y492">
        <v>92500</v>
      </c>
      <c r="Z492" s="7">
        <v>3000000</v>
      </c>
      <c r="AA492">
        <v>2</v>
      </c>
      <c r="AC492" t="s">
        <v>708</v>
      </c>
      <c r="AD492" t="s">
        <v>571</v>
      </c>
      <c r="AE492" s="12">
        <v>44357.527777777781</v>
      </c>
      <c r="AF492">
        <v>4421.2169999999996</v>
      </c>
      <c r="AG492" s="12">
        <v>44358.392361111109</v>
      </c>
      <c r="AH492">
        <v>4363.317</v>
      </c>
      <c r="AI492" s="13">
        <v>-1.3100000000000001E-2</v>
      </c>
      <c r="AJ492">
        <v>-21250.17</v>
      </c>
      <c r="AK492" s="13">
        <v>-1.3100000000000001E-2</v>
      </c>
      <c r="AL492">
        <v>367.01510000000002</v>
      </c>
      <c r="AM492">
        <v>1622653.38</v>
      </c>
      <c r="AN492">
        <v>-1908276.17</v>
      </c>
      <c r="AO492">
        <v>38</v>
      </c>
      <c r="AP492">
        <v>-559.22</v>
      </c>
      <c r="AQ492" s="13">
        <v>-1.4800000000000001E-2</v>
      </c>
      <c r="AR492" s="13">
        <v>0</v>
      </c>
      <c r="AS492" t="s">
        <v>572</v>
      </c>
      <c r="AU492" s="2">
        <v>44356</v>
      </c>
      <c r="AV492" t="s">
        <v>77</v>
      </c>
      <c r="AW492" s="7">
        <v>128.30000000000001</v>
      </c>
      <c r="AX492" s="4">
        <v>125.85</v>
      </c>
      <c r="AZ492" s="2">
        <f t="shared" si="49"/>
        <v>44357</v>
      </c>
      <c r="BA492" t="s">
        <v>112</v>
      </c>
      <c r="BB492">
        <v>4421.2169999999996</v>
      </c>
      <c r="BC492">
        <v>4363.317</v>
      </c>
      <c r="BE492" t="str">
        <f t="shared" si="53"/>
        <v>DIVISLAB44357</v>
      </c>
      <c r="BF492">
        <v>1</v>
      </c>
      <c r="BH492" t="str">
        <f t="shared" si="54"/>
        <v>TATAPOWER44356</v>
      </c>
      <c r="BI492">
        <v>1</v>
      </c>
      <c r="BK492" t="str">
        <f t="shared" si="50"/>
        <v>TATAPOWER44356</v>
      </c>
      <c r="BL492">
        <v>1</v>
      </c>
      <c r="BM492">
        <f t="shared" si="51"/>
        <v>1</v>
      </c>
      <c r="BQ492" t="str">
        <f t="shared" si="55"/>
        <v>DIVISLAB44357</v>
      </c>
      <c r="BR492">
        <v>1</v>
      </c>
      <c r="BS492">
        <f t="shared" si="52"/>
        <v>1</v>
      </c>
    </row>
    <row r="493" spans="1:71" x14ac:dyDescent="0.45">
      <c r="A493">
        <v>9</v>
      </c>
      <c r="B493" s="2">
        <v>44356</v>
      </c>
      <c r="C493" s="2">
        <v>44357</v>
      </c>
      <c r="D493" s="3" t="s">
        <v>27</v>
      </c>
      <c r="E493" t="s">
        <v>111</v>
      </c>
      <c r="F493" t="s">
        <v>247</v>
      </c>
      <c r="G493">
        <v>1500</v>
      </c>
      <c r="H493">
        <v>4500</v>
      </c>
      <c r="I493">
        <v>3</v>
      </c>
      <c r="J493" s="7">
        <v>485.95</v>
      </c>
      <c r="K493" s="5">
        <v>2186775</v>
      </c>
      <c r="L493" s="4">
        <v>470.03333333</v>
      </c>
      <c r="M493" s="4">
        <v>-71625.000014999925</v>
      </c>
      <c r="N493" s="6">
        <v>580.75987499797498</v>
      </c>
      <c r="O493" s="6">
        <v>-72205.759889997906</v>
      </c>
      <c r="P493" s="5">
        <v>2115149.9999850001</v>
      </c>
      <c r="Q493" s="7"/>
      <c r="R493">
        <v>1</v>
      </c>
      <c r="S493">
        <v>0</v>
      </c>
      <c r="T493">
        <v>2</v>
      </c>
      <c r="U493">
        <v>0</v>
      </c>
      <c r="V493">
        <v>900</v>
      </c>
      <c r="W493">
        <v>300</v>
      </c>
      <c r="X493">
        <v>122500</v>
      </c>
      <c r="Y493">
        <v>92500</v>
      </c>
      <c r="Z493" s="7">
        <v>3000000</v>
      </c>
      <c r="AA493">
        <v>2</v>
      </c>
      <c r="AC493" t="s">
        <v>701</v>
      </c>
      <c r="AD493" t="s">
        <v>571</v>
      </c>
      <c r="AE493" s="12">
        <v>44357.517361111109</v>
      </c>
      <c r="AF493">
        <v>891.09310000000005</v>
      </c>
      <c r="AG493" s="12">
        <v>44358.395833333336</v>
      </c>
      <c r="AH493">
        <v>890.45860000000005</v>
      </c>
      <c r="AI493" s="13">
        <v>-6.9999999999999999E-4</v>
      </c>
      <c r="AJ493">
        <v>-1155.49</v>
      </c>
      <c r="AK493" s="13">
        <v>-6.9999999999999999E-4</v>
      </c>
      <c r="AL493">
        <v>1821.097</v>
      </c>
      <c r="AM493">
        <v>1622767.25</v>
      </c>
      <c r="AN493">
        <v>-1909431.65</v>
      </c>
      <c r="AO493">
        <v>42</v>
      </c>
      <c r="AP493">
        <v>-27.51</v>
      </c>
      <c r="AQ493" s="13">
        <v>-6.4999999999999997E-3</v>
      </c>
      <c r="AR493" s="13">
        <v>7.7999999999999996E-3</v>
      </c>
      <c r="AS493" t="s">
        <v>572</v>
      </c>
      <c r="AU493" s="2">
        <v>44356</v>
      </c>
      <c r="AV493" t="s">
        <v>111</v>
      </c>
      <c r="AW493" s="7">
        <v>485.95</v>
      </c>
      <c r="AX493" s="4">
        <v>470.03333333</v>
      </c>
      <c r="AZ493" s="2">
        <f t="shared" si="49"/>
        <v>44357</v>
      </c>
      <c r="BA493" t="s">
        <v>103</v>
      </c>
      <c r="BB493">
        <v>891.09310000000005</v>
      </c>
      <c r="BC493">
        <v>890.45860000000005</v>
      </c>
      <c r="BE493" t="str">
        <f t="shared" si="53"/>
        <v>GODREJCP44357</v>
      </c>
      <c r="BF493">
        <v>1</v>
      </c>
      <c r="BH493" t="str">
        <f t="shared" si="54"/>
        <v>TORNTPOWER44356</v>
      </c>
      <c r="BI493">
        <v>1</v>
      </c>
      <c r="BK493" t="str">
        <f t="shared" si="50"/>
        <v>TORNTPOWER44356</v>
      </c>
      <c r="BL493">
        <v>1</v>
      </c>
      <c r="BM493">
        <f t="shared" si="51"/>
        <v>1</v>
      </c>
      <c r="BQ493" t="str">
        <f t="shared" si="55"/>
        <v>GODREJCP44357</v>
      </c>
      <c r="BR493">
        <v>1</v>
      </c>
      <c r="BS493">
        <f t="shared" si="52"/>
        <v>1</v>
      </c>
    </row>
    <row r="494" spans="1:71" x14ac:dyDescent="0.45">
      <c r="A494">
        <v>1</v>
      </c>
      <c r="B494" s="2">
        <v>44357</v>
      </c>
      <c r="C494" s="2">
        <v>44358</v>
      </c>
      <c r="D494" s="3" t="s">
        <v>27</v>
      </c>
      <c r="E494" t="s">
        <v>152</v>
      </c>
      <c r="F494" t="s">
        <v>332</v>
      </c>
      <c r="G494">
        <v>550</v>
      </c>
      <c r="H494">
        <v>1100</v>
      </c>
      <c r="I494">
        <v>2</v>
      </c>
      <c r="J494" s="7">
        <v>1631.6</v>
      </c>
      <c r="K494" s="5">
        <v>1794760</v>
      </c>
      <c r="L494" s="4">
        <v>1632.35</v>
      </c>
      <c r="M494" s="4">
        <v>825</v>
      </c>
      <c r="N494" s="6">
        <v>484.696575</v>
      </c>
      <c r="O494" s="6">
        <v>340.303425</v>
      </c>
      <c r="P494" s="5">
        <v>1795585</v>
      </c>
      <c r="Q494" s="7"/>
      <c r="R494">
        <v>1</v>
      </c>
      <c r="S494">
        <v>0</v>
      </c>
      <c r="T494">
        <v>1</v>
      </c>
      <c r="U494">
        <v>0</v>
      </c>
      <c r="V494">
        <v>900</v>
      </c>
      <c r="W494">
        <v>300</v>
      </c>
      <c r="X494">
        <v>122500</v>
      </c>
      <c r="Y494">
        <v>92500</v>
      </c>
      <c r="Z494" s="7">
        <v>3000000</v>
      </c>
      <c r="AA494">
        <v>2</v>
      </c>
      <c r="AC494" t="s">
        <v>616</v>
      </c>
      <c r="AD494" t="s">
        <v>571</v>
      </c>
      <c r="AE494" s="12">
        <v>44357.517361111109</v>
      </c>
      <c r="AF494">
        <v>278.90870000000001</v>
      </c>
      <c r="AG494" s="12">
        <v>44358.395833333336</v>
      </c>
      <c r="AH494">
        <v>279.2704</v>
      </c>
      <c r="AI494" s="13">
        <v>1.2999999999999999E-3</v>
      </c>
      <c r="AJ494">
        <v>2104.4699999999998</v>
      </c>
      <c r="AK494" s="13">
        <v>1.2999999999999999E-3</v>
      </c>
      <c r="AL494">
        <v>5818.2740000000003</v>
      </c>
      <c r="AM494">
        <v>1622767.13</v>
      </c>
      <c r="AN494">
        <v>-1907327.18</v>
      </c>
      <c r="AO494">
        <v>42</v>
      </c>
      <c r="AP494">
        <v>50.11</v>
      </c>
      <c r="AQ494" s="13">
        <v>-7.6E-3</v>
      </c>
      <c r="AR494" s="13">
        <v>5.2900000000000003E-2</v>
      </c>
      <c r="AS494" t="s">
        <v>572</v>
      </c>
      <c r="AU494" s="2">
        <v>44357</v>
      </c>
      <c r="AV494" t="s">
        <v>152</v>
      </c>
      <c r="AW494" s="7">
        <v>1631.6</v>
      </c>
      <c r="AX494" s="4">
        <v>1632.35</v>
      </c>
      <c r="AZ494" s="2">
        <f t="shared" si="49"/>
        <v>44357</v>
      </c>
      <c r="BA494" t="s">
        <v>66</v>
      </c>
      <c r="BB494">
        <v>278.90870000000001</v>
      </c>
      <c r="BC494">
        <v>279.2704</v>
      </c>
      <c r="BE494" t="str">
        <f t="shared" si="53"/>
        <v>IBULHSGFIN44357</v>
      </c>
      <c r="BF494">
        <v>1</v>
      </c>
      <c r="BH494" t="str">
        <f t="shared" si="54"/>
        <v>BATAINDIA44357</v>
      </c>
      <c r="BI494">
        <v>1</v>
      </c>
      <c r="BK494" t="str">
        <f t="shared" si="50"/>
        <v>BATAINDIA44357</v>
      </c>
      <c r="BL494">
        <v>1</v>
      </c>
      <c r="BM494">
        <f t="shared" si="51"/>
        <v>1</v>
      </c>
      <c r="BQ494" t="str">
        <f t="shared" si="55"/>
        <v>IBULHSGFIN44357</v>
      </c>
      <c r="BR494">
        <v>1</v>
      </c>
      <c r="BS494">
        <f t="shared" si="52"/>
        <v>1</v>
      </c>
    </row>
    <row r="495" spans="1:71" x14ac:dyDescent="0.45">
      <c r="A495">
        <v>2</v>
      </c>
      <c r="B495" s="2">
        <v>44357</v>
      </c>
      <c r="C495" s="2">
        <v>44358</v>
      </c>
      <c r="D495" s="3" t="s">
        <v>27</v>
      </c>
      <c r="E495" t="s">
        <v>112</v>
      </c>
      <c r="F495" t="s">
        <v>262</v>
      </c>
      <c r="G495">
        <v>200</v>
      </c>
      <c r="H495">
        <v>400</v>
      </c>
      <c r="I495">
        <v>2</v>
      </c>
      <c r="J495" s="7">
        <v>4416.7749999999996</v>
      </c>
      <c r="K495" s="5">
        <v>1766709.9999999998</v>
      </c>
      <c r="L495" s="4">
        <v>4365.3500000000004</v>
      </c>
      <c r="M495" s="4">
        <v>-20569.999999999709</v>
      </c>
      <c r="N495" s="6">
        <v>474.23475000000002</v>
      </c>
      <c r="O495" s="6">
        <v>-21044.234749999709</v>
      </c>
      <c r="P495" s="5">
        <v>1746140.0000000002</v>
      </c>
      <c r="Q495" s="7"/>
      <c r="R495">
        <v>3</v>
      </c>
      <c r="S495">
        <v>2</v>
      </c>
      <c r="T495">
        <v>1</v>
      </c>
      <c r="U495">
        <v>0</v>
      </c>
      <c r="V495">
        <v>900</v>
      </c>
      <c r="W495">
        <v>300</v>
      </c>
      <c r="X495">
        <v>124000</v>
      </c>
      <c r="Y495">
        <v>92500</v>
      </c>
      <c r="Z495" s="7">
        <v>3000000</v>
      </c>
      <c r="AA495">
        <v>2</v>
      </c>
      <c r="AC495" t="s">
        <v>581</v>
      </c>
      <c r="AD495" t="s">
        <v>571</v>
      </c>
      <c r="AE495" s="12">
        <v>44357.517361111109</v>
      </c>
      <c r="AF495">
        <v>3167.3240000000001</v>
      </c>
      <c r="AG495" s="12">
        <v>44358.395833333336</v>
      </c>
      <c r="AH495">
        <v>3141.9050000000002</v>
      </c>
      <c r="AI495" s="13">
        <v>-8.0000000000000002E-3</v>
      </c>
      <c r="AJ495">
        <v>-13023.34</v>
      </c>
      <c r="AK495" s="13">
        <v>-8.0000000000000002E-3</v>
      </c>
      <c r="AL495">
        <v>512.34649999999999</v>
      </c>
      <c r="AM495">
        <v>1622767.25</v>
      </c>
      <c r="AN495">
        <v>-1920350.52</v>
      </c>
      <c r="AO495">
        <v>42</v>
      </c>
      <c r="AP495">
        <v>-310.08</v>
      </c>
      <c r="AQ495" s="13">
        <v>-9.9000000000000008E-3</v>
      </c>
      <c r="AR495" s="13">
        <v>1.8499999999999999E-2</v>
      </c>
      <c r="AS495" t="s">
        <v>572</v>
      </c>
      <c r="AU495" s="2">
        <v>44357</v>
      </c>
      <c r="AV495" t="s">
        <v>112</v>
      </c>
      <c r="AW495" s="7">
        <v>4416.7749999999996</v>
      </c>
      <c r="AX495" s="4">
        <v>4365.3500000000004</v>
      </c>
      <c r="AZ495" s="2">
        <f t="shared" si="49"/>
        <v>44357</v>
      </c>
      <c r="BA495" t="s">
        <v>159</v>
      </c>
      <c r="BB495">
        <v>3167.3240000000001</v>
      </c>
      <c r="BC495">
        <v>3141.9050000000002</v>
      </c>
      <c r="BE495" t="str">
        <f t="shared" si="53"/>
        <v>LALPATHLAB44357</v>
      </c>
      <c r="BF495">
        <v>1</v>
      </c>
      <c r="BH495" t="str">
        <f t="shared" si="54"/>
        <v>DIVISLAB44357</v>
      </c>
      <c r="BI495">
        <v>1</v>
      </c>
      <c r="BK495" t="str">
        <f t="shared" si="50"/>
        <v>DIVISLAB44357</v>
      </c>
      <c r="BL495">
        <v>1</v>
      </c>
      <c r="BM495">
        <f t="shared" si="51"/>
        <v>1</v>
      </c>
      <c r="BQ495" t="str">
        <f t="shared" si="55"/>
        <v>LALPATHLAB44357</v>
      </c>
      <c r="BR495">
        <v>1</v>
      </c>
      <c r="BS495">
        <f t="shared" si="52"/>
        <v>1</v>
      </c>
    </row>
    <row r="496" spans="1:71" x14ac:dyDescent="0.45">
      <c r="A496">
        <v>3</v>
      </c>
      <c r="B496" s="2">
        <v>44357</v>
      </c>
      <c r="C496" s="2">
        <v>44358</v>
      </c>
      <c r="D496" s="3" t="s">
        <v>27</v>
      </c>
      <c r="E496" t="s">
        <v>103</v>
      </c>
      <c r="F496" t="s">
        <v>302</v>
      </c>
      <c r="G496">
        <v>1000</v>
      </c>
      <c r="H496">
        <v>2000</v>
      </c>
      <c r="I496">
        <v>2</v>
      </c>
      <c r="J496" s="7">
        <v>890.65</v>
      </c>
      <c r="K496" s="5">
        <v>1781300</v>
      </c>
      <c r="L496" s="4">
        <v>891.6</v>
      </c>
      <c r="M496" s="4">
        <v>1900.0000000000909</v>
      </c>
      <c r="N496" s="6">
        <v>481.20749999999998</v>
      </c>
      <c r="O496" s="6">
        <v>1418.792500000091</v>
      </c>
      <c r="P496" s="5">
        <v>1783200</v>
      </c>
      <c r="Q496" s="7"/>
      <c r="R496">
        <v>1</v>
      </c>
      <c r="S496">
        <v>0</v>
      </c>
      <c r="T496">
        <v>2</v>
      </c>
      <c r="U496">
        <v>0</v>
      </c>
      <c r="V496">
        <v>900</v>
      </c>
      <c r="W496">
        <v>300</v>
      </c>
      <c r="X496">
        <v>122500</v>
      </c>
      <c r="Y496">
        <v>92500</v>
      </c>
      <c r="Z496" s="7">
        <v>3000000</v>
      </c>
      <c r="AA496">
        <v>2</v>
      </c>
      <c r="AC496" t="s">
        <v>709</v>
      </c>
      <c r="AD496" t="s">
        <v>571</v>
      </c>
      <c r="AE496" s="12">
        <v>44358.517361111109</v>
      </c>
      <c r="AF496">
        <v>1014.053</v>
      </c>
      <c r="AG496" s="12">
        <v>44361.392361111109</v>
      </c>
      <c r="AH496">
        <v>987.15530000000001</v>
      </c>
      <c r="AI496" s="13">
        <v>-2.6499999999999999E-2</v>
      </c>
      <c r="AJ496">
        <v>-42862.45</v>
      </c>
      <c r="AK496" s="13">
        <v>-2.6499999999999999E-2</v>
      </c>
      <c r="AL496">
        <v>1593.5360000000001</v>
      </c>
      <c r="AM496">
        <v>1615929.88</v>
      </c>
      <c r="AN496">
        <v>-1963212.97</v>
      </c>
      <c r="AO496">
        <v>41</v>
      </c>
      <c r="AP496">
        <v>-1045.43</v>
      </c>
      <c r="AQ496" s="13">
        <v>-2.6599999999999999E-2</v>
      </c>
      <c r="AR496" s="13">
        <v>1.2500000000000001E-2</v>
      </c>
      <c r="AS496" t="s">
        <v>572</v>
      </c>
      <c r="AU496" s="2">
        <v>44357</v>
      </c>
      <c r="AV496" t="s">
        <v>103</v>
      </c>
      <c r="AW496" s="7">
        <v>890.65</v>
      </c>
      <c r="AX496" s="4">
        <v>891.6</v>
      </c>
      <c r="AZ496" s="2">
        <f t="shared" si="49"/>
        <v>44358</v>
      </c>
      <c r="BA496" t="s">
        <v>175</v>
      </c>
      <c r="BB496">
        <v>1014.053</v>
      </c>
      <c r="BC496">
        <v>987.15530000000001</v>
      </c>
      <c r="BE496" t="str">
        <f t="shared" si="53"/>
        <v>APLLTD44358</v>
      </c>
      <c r="BF496">
        <v>1</v>
      </c>
      <c r="BH496" t="str">
        <f t="shared" si="54"/>
        <v>GODREJCP44357</v>
      </c>
      <c r="BI496">
        <v>1</v>
      </c>
      <c r="BK496" t="str">
        <f t="shared" si="50"/>
        <v>GODREJCP44357</v>
      </c>
      <c r="BL496">
        <v>1</v>
      </c>
      <c r="BM496">
        <f t="shared" si="51"/>
        <v>1</v>
      </c>
      <c r="BQ496" t="str">
        <f t="shared" si="55"/>
        <v>APLLTD44358</v>
      </c>
      <c r="BR496">
        <v>1</v>
      </c>
      <c r="BS496">
        <f t="shared" si="52"/>
        <v>1</v>
      </c>
    </row>
    <row r="497" spans="1:71" x14ac:dyDescent="0.45">
      <c r="A497">
        <v>4</v>
      </c>
      <c r="B497" s="2">
        <v>44357</v>
      </c>
      <c r="C497" s="2">
        <v>44358</v>
      </c>
      <c r="D497" s="3" t="s">
        <v>27</v>
      </c>
      <c r="E497" t="s">
        <v>66</v>
      </c>
      <c r="F497" t="s">
        <v>215</v>
      </c>
      <c r="G497">
        <v>3100</v>
      </c>
      <c r="H497">
        <v>6200</v>
      </c>
      <c r="I497">
        <v>2</v>
      </c>
      <c r="J497" s="7">
        <v>279.25</v>
      </c>
      <c r="K497" s="5">
        <v>1731350</v>
      </c>
      <c r="L497" s="4">
        <v>279.55</v>
      </c>
      <c r="M497" s="4">
        <v>1860.0000000000705</v>
      </c>
      <c r="N497" s="6">
        <v>467.71559999999999</v>
      </c>
      <c r="O497" s="6">
        <v>1392.2844000000705</v>
      </c>
      <c r="P497" s="5">
        <v>1733210</v>
      </c>
      <c r="Q497" s="7"/>
      <c r="R497">
        <v>2</v>
      </c>
      <c r="S497">
        <v>1</v>
      </c>
      <c r="T497">
        <v>2</v>
      </c>
      <c r="U497">
        <v>0</v>
      </c>
      <c r="V497">
        <v>900</v>
      </c>
      <c r="W497">
        <v>300</v>
      </c>
      <c r="X497">
        <v>123000</v>
      </c>
      <c r="Y497">
        <v>92500</v>
      </c>
      <c r="Z497" s="7">
        <v>3000000</v>
      </c>
      <c r="AA497">
        <v>2</v>
      </c>
      <c r="AC497" t="s">
        <v>672</v>
      </c>
      <c r="AD497" t="s">
        <v>571</v>
      </c>
      <c r="AE497" s="12">
        <v>44358.517361111109</v>
      </c>
      <c r="AF497">
        <v>1047.5429999999999</v>
      </c>
      <c r="AG497" s="12">
        <v>44361.395833333336</v>
      </c>
      <c r="AH497">
        <v>1018.73</v>
      </c>
      <c r="AI497" s="13">
        <v>-2.75E-2</v>
      </c>
      <c r="AJ497">
        <v>-44446.2</v>
      </c>
      <c r="AK497" s="13">
        <v>-2.75E-2</v>
      </c>
      <c r="AL497">
        <v>1542.5909999999999</v>
      </c>
      <c r="AM497">
        <v>1615929.88</v>
      </c>
      <c r="AN497">
        <v>-2007659.17</v>
      </c>
      <c r="AO497">
        <v>42</v>
      </c>
      <c r="AP497">
        <v>-1058.24</v>
      </c>
      <c r="AQ497" s="13">
        <v>-2.75E-2</v>
      </c>
      <c r="AR497" s="13">
        <v>1.4E-2</v>
      </c>
      <c r="AS497" t="s">
        <v>572</v>
      </c>
      <c r="AU497" s="2">
        <v>44357</v>
      </c>
      <c r="AV497" t="s">
        <v>66</v>
      </c>
      <c r="AW497" s="7">
        <v>279.25</v>
      </c>
      <c r="AX497" s="4">
        <v>279.55</v>
      </c>
      <c r="AZ497" s="2">
        <f t="shared" si="49"/>
        <v>44358</v>
      </c>
      <c r="BA497" t="s">
        <v>166</v>
      </c>
      <c r="BB497">
        <v>1047.5429999999999</v>
      </c>
      <c r="BC497">
        <v>1018.73</v>
      </c>
      <c r="BE497" t="str">
        <f t="shared" si="53"/>
        <v>AUBANK44358</v>
      </c>
      <c r="BF497">
        <v>1</v>
      </c>
      <c r="BH497" t="str">
        <f t="shared" si="54"/>
        <v>IBULHSGFIN44357</v>
      </c>
      <c r="BI497">
        <v>1</v>
      </c>
      <c r="BK497" t="str">
        <f t="shared" si="50"/>
        <v>IBULHSGFIN44357</v>
      </c>
      <c r="BL497">
        <v>1</v>
      </c>
      <c r="BM497">
        <f t="shared" si="51"/>
        <v>1</v>
      </c>
      <c r="BQ497" t="str">
        <f t="shared" si="55"/>
        <v>AUBANK44358</v>
      </c>
      <c r="BR497">
        <v>1</v>
      </c>
      <c r="BS497">
        <f t="shared" si="52"/>
        <v>1</v>
      </c>
    </row>
    <row r="498" spans="1:71" x14ac:dyDescent="0.45">
      <c r="A498">
        <v>5</v>
      </c>
      <c r="B498" s="2">
        <v>44357</v>
      </c>
      <c r="C498" s="2">
        <v>44358</v>
      </c>
      <c r="D498" s="3" t="s">
        <v>27</v>
      </c>
      <c r="E498" t="s">
        <v>159</v>
      </c>
      <c r="F498" t="s">
        <v>337</v>
      </c>
      <c r="G498">
        <v>250</v>
      </c>
      <c r="H498">
        <v>500</v>
      </c>
      <c r="I498">
        <v>2</v>
      </c>
      <c r="J498" s="7">
        <v>3165.75</v>
      </c>
      <c r="K498" s="5">
        <v>1582875</v>
      </c>
      <c r="L498" s="4">
        <v>3144.6750000000002</v>
      </c>
      <c r="M498" s="4">
        <v>-10537.499999999909</v>
      </c>
      <c r="N498" s="6">
        <v>425.9536875</v>
      </c>
      <c r="O498" s="6">
        <v>-10963.453687499908</v>
      </c>
      <c r="P498" s="5">
        <v>1572337.5</v>
      </c>
      <c r="Q498" s="7"/>
      <c r="R498">
        <v>1</v>
      </c>
      <c r="S498">
        <v>0</v>
      </c>
      <c r="T498">
        <v>2</v>
      </c>
      <c r="U498">
        <v>0</v>
      </c>
      <c r="V498">
        <v>900</v>
      </c>
      <c r="W498">
        <v>300</v>
      </c>
      <c r="X498">
        <v>122500</v>
      </c>
      <c r="Y498">
        <v>92500</v>
      </c>
      <c r="Z498" s="7">
        <v>3000000</v>
      </c>
      <c r="AA498">
        <v>2</v>
      </c>
      <c r="AC498" t="s">
        <v>597</v>
      </c>
      <c r="AD498" t="s">
        <v>571</v>
      </c>
      <c r="AE498" s="12">
        <v>44358.517361111109</v>
      </c>
      <c r="AF498">
        <v>2264.7950000000001</v>
      </c>
      <c r="AG498" s="12">
        <v>44361.395833333336</v>
      </c>
      <c r="AH498">
        <v>2175.8719999999998</v>
      </c>
      <c r="AI498" s="13">
        <v>-3.9300000000000002E-2</v>
      </c>
      <c r="AJ498">
        <v>-63446.5</v>
      </c>
      <c r="AK498" s="13">
        <v>-3.9300000000000002E-2</v>
      </c>
      <c r="AL498">
        <v>713.49929999999995</v>
      </c>
      <c r="AM498">
        <v>1615929.88</v>
      </c>
      <c r="AN498">
        <v>-2071105.67</v>
      </c>
      <c r="AO498">
        <v>42</v>
      </c>
      <c r="AP498">
        <v>-1510.63</v>
      </c>
      <c r="AQ498" s="13">
        <v>-4.36E-2</v>
      </c>
      <c r="AR498" s="13">
        <v>7.1999999999999998E-3</v>
      </c>
      <c r="AS498" t="s">
        <v>572</v>
      </c>
      <c r="AU498" s="2">
        <v>44357</v>
      </c>
      <c r="AV498" t="s">
        <v>159</v>
      </c>
      <c r="AW498" s="7">
        <v>3165.75</v>
      </c>
      <c r="AX498" s="4">
        <v>3144.6750000000002</v>
      </c>
      <c r="AZ498" s="2">
        <f t="shared" si="49"/>
        <v>44358</v>
      </c>
      <c r="BA498" t="s">
        <v>67</v>
      </c>
      <c r="BB498">
        <v>2264.7950000000001</v>
      </c>
      <c r="BC498">
        <v>2175.8719999999998</v>
      </c>
      <c r="BE498" t="str">
        <f t="shared" si="53"/>
        <v>PEL44358</v>
      </c>
      <c r="BF498">
        <v>1</v>
      </c>
      <c r="BH498" t="str">
        <f t="shared" si="54"/>
        <v>LALPATHLAB44357</v>
      </c>
      <c r="BI498">
        <v>1</v>
      </c>
      <c r="BK498" t="str">
        <f t="shared" si="50"/>
        <v>LALPATHLAB44357</v>
      </c>
      <c r="BL498">
        <v>1</v>
      </c>
      <c r="BM498">
        <f t="shared" si="51"/>
        <v>1</v>
      </c>
      <c r="BQ498" t="str">
        <f t="shared" si="55"/>
        <v>PEL44358</v>
      </c>
      <c r="BR498">
        <v>1</v>
      </c>
      <c r="BS498">
        <f t="shared" si="52"/>
        <v>1</v>
      </c>
    </row>
    <row r="499" spans="1:71" x14ac:dyDescent="0.45">
      <c r="A499">
        <v>1</v>
      </c>
      <c r="B499" s="2">
        <v>44358</v>
      </c>
      <c r="C499" s="2">
        <v>44361</v>
      </c>
      <c r="D499" s="3" t="s">
        <v>27</v>
      </c>
      <c r="E499" t="s">
        <v>175</v>
      </c>
      <c r="F499" t="s">
        <v>351</v>
      </c>
      <c r="G499">
        <v>550</v>
      </c>
      <c r="H499">
        <v>2200</v>
      </c>
      <c r="I499">
        <v>4</v>
      </c>
      <c r="J499" s="7">
        <v>1013.55</v>
      </c>
      <c r="K499" s="5">
        <v>2229810</v>
      </c>
      <c r="L499" s="4">
        <v>987.65</v>
      </c>
      <c r="M499" s="4">
        <v>-56979.999999999949</v>
      </c>
      <c r="N499" s="6">
        <v>594.35640000000001</v>
      </c>
      <c r="O499" s="6">
        <v>-57574.356399999946</v>
      </c>
      <c r="P499" s="5">
        <v>2172830</v>
      </c>
      <c r="Q499" s="7"/>
      <c r="R499">
        <v>1</v>
      </c>
      <c r="S499">
        <v>0</v>
      </c>
      <c r="T499">
        <v>1</v>
      </c>
      <c r="U499">
        <v>0</v>
      </c>
      <c r="V499">
        <v>900</v>
      </c>
      <c r="W499">
        <v>300</v>
      </c>
      <c r="X499">
        <v>122500</v>
      </c>
      <c r="Y499">
        <v>92500</v>
      </c>
      <c r="Z499" s="7">
        <v>3000000</v>
      </c>
      <c r="AA499">
        <v>2</v>
      </c>
      <c r="AC499" t="s">
        <v>610</v>
      </c>
      <c r="AD499" t="s">
        <v>571</v>
      </c>
      <c r="AE499" s="12">
        <v>44362.517361111109</v>
      </c>
      <c r="AF499">
        <v>70.285129999999995</v>
      </c>
      <c r="AG499" s="12">
        <v>44363.392361111109</v>
      </c>
      <c r="AH499">
        <v>69.565190000000001</v>
      </c>
      <c r="AI499" s="13">
        <v>-1.0200000000000001E-2</v>
      </c>
      <c r="AJ499">
        <v>-16242.44</v>
      </c>
      <c r="AK499" s="13">
        <v>-1.0200000000000001E-2</v>
      </c>
      <c r="AL499">
        <v>22562.080000000002</v>
      </c>
      <c r="AM499">
        <v>1585778.88</v>
      </c>
      <c r="AN499">
        <v>-2087348.12</v>
      </c>
      <c r="AO499">
        <v>41</v>
      </c>
      <c r="AP499">
        <v>-396.16</v>
      </c>
      <c r="AQ499" s="13">
        <v>-1.7600000000000001E-2</v>
      </c>
      <c r="AR499" s="13">
        <v>1.2999999999999999E-2</v>
      </c>
      <c r="AS499" t="s">
        <v>572</v>
      </c>
      <c r="AU499" s="2">
        <v>44358</v>
      </c>
      <c r="AV499" t="s">
        <v>175</v>
      </c>
      <c r="AW499" s="7">
        <v>1013.55</v>
      </c>
      <c r="AX499" s="4">
        <v>987.65</v>
      </c>
      <c r="AZ499" s="2">
        <f t="shared" si="49"/>
        <v>44362</v>
      </c>
      <c r="BA499" t="s">
        <v>47</v>
      </c>
      <c r="BB499">
        <v>70.285129999999995</v>
      </c>
      <c r="BC499">
        <v>69.565190000000001</v>
      </c>
      <c r="BE499" t="str">
        <f t="shared" si="53"/>
        <v>BHEL44362</v>
      </c>
      <c r="BF499">
        <v>1</v>
      </c>
      <c r="BH499" t="str">
        <f t="shared" si="54"/>
        <v>APLLTD44358</v>
      </c>
      <c r="BI499">
        <v>1</v>
      </c>
      <c r="BK499" t="str">
        <f t="shared" si="50"/>
        <v>APLLTD44358</v>
      </c>
      <c r="BL499">
        <v>1</v>
      </c>
      <c r="BM499">
        <f t="shared" si="51"/>
        <v>1</v>
      </c>
      <c r="BQ499" t="str">
        <f t="shared" si="55"/>
        <v>BHEL44362</v>
      </c>
      <c r="BR499">
        <v>1</v>
      </c>
      <c r="BS499">
        <f t="shared" si="52"/>
        <v>1</v>
      </c>
    </row>
    <row r="500" spans="1:71" x14ac:dyDescent="0.45">
      <c r="A500">
        <v>2</v>
      </c>
      <c r="B500" s="2">
        <v>44358</v>
      </c>
      <c r="C500" s="2">
        <v>44361</v>
      </c>
      <c r="D500" s="3" t="s">
        <v>27</v>
      </c>
      <c r="E500" t="s">
        <v>166</v>
      </c>
      <c r="F500" t="s">
        <v>345</v>
      </c>
      <c r="G500">
        <v>500</v>
      </c>
      <c r="H500">
        <v>2000</v>
      </c>
      <c r="I500">
        <v>4</v>
      </c>
      <c r="J500" s="7">
        <v>1047</v>
      </c>
      <c r="K500" s="5">
        <v>2094000</v>
      </c>
      <c r="L500" s="4">
        <v>1018.1125</v>
      </c>
      <c r="M500" s="4">
        <v>-57775.000000000087</v>
      </c>
      <c r="N500" s="6">
        <v>557.580375</v>
      </c>
      <c r="O500" s="6">
        <v>-58332.580375000085</v>
      </c>
      <c r="P500" s="5">
        <v>2036225</v>
      </c>
      <c r="Q500" s="7"/>
      <c r="R500">
        <v>1</v>
      </c>
      <c r="S500">
        <v>0</v>
      </c>
      <c r="T500">
        <v>2</v>
      </c>
      <c r="U500">
        <v>0</v>
      </c>
      <c r="V500">
        <v>900</v>
      </c>
      <c r="W500">
        <v>300</v>
      </c>
      <c r="X500">
        <v>122500</v>
      </c>
      <c r="Y500">
        <v>92500</v>
      </c>
      <c r="Z500" s="7">
        <v>3000000</v>
      </c>
      <c r="AA500">
        <v>2</v>
      </c>
      <c r="AC500" t="s">
        <v>601</v>
      </c>
      <c r="AD500" t="s">
        <v>571</v>
      </c>
      <c r="AE500" s="12">
        <v>44362.517361111109</v>
      </c>
      <c r="AF500">
        <v>227.01339999999999</v>
      </c>
      <c r="AG500" s="12">
        <v>44363.392361111109</v>
      </c>
      <c r="AH500">
        <v>230.8545</v>
      </c>
      <c r="AI500" s="13">
        <v>1.6899999999999998E-2</v>
      </c>
      <c r="AJ500">
        <v>26831.61</v>
      </c>
      <c r="AK500" s="13">
        <v>1.6899999999999998E-2</v>
      </c>
      <c r="AL500">
        <v>6985.3959999999997</v>
      </c>
      <c r="AM500">
        <v>1585778.88</v>
      </c>
      <c r="AN500">
        <v>-2060516.51</v>
      </c>
      <c r="AO500">
        <v>41</v>
      </c>
      <c r="AP500">
        <v>654.42999999999995</v>
      </c>
      <c r="AQ500" s="13">
        <v>-7.4999999999999997E-3</v>
      </c>
      <c r="AR500" s="13">
        <v>3.6700000000000003E-2</v>
      </c>
      <c r="AS500" t="s">
        <v>572</v>
      </c>
      <c r="AU500" s="2">
        <v>44358</v>
      </c>
      <c r="AV500" t="s">
        <v>166</v>
      </c>
      <c r="AW500" s="7">
        <v>1047</v>
      </c>
      <c r="AX500" s="4">
        <v>1018.1125</v>
      </c>
      <c r="AZ500" s="2">
        <f t="shared" si="49"/>
        <v>44362</v>
      </c>
      <c r="BA500" t="s">
        <v>41</v>
      </c>
      <c r="BB500">
        <v>227.01339999999999</v>
      </c>
      <c r="BC500">
        <v>230.8545</v>
      </c>
      <c r="BE500" t="str">
        <f t="shared" si="53"/>
        <v>ZEEL44362</v>
      </c>
      <c r="BF500">
        <v>1</v>
      </c>
      <c r="BH500" t="str">
        <f t="shared" si="54"/>
        <v>AUBANK44358</v>
      </c>
      <c r="BI500">
        <v>1</v>
      </c>
      <c r="BK500" t="str">
        <f t="shared" si="50"/>
        <v>AUBANK44358</v>
      </c>
      <c r="BL500">
        <v>1</v>
      </c>
      <c r="BM500">
        <f t="shared" si="51"/>
        <v>1</v>
      </c>
      <c r="BQ500" t="str">
        <f t="shared" si="55"/>
        <v>ZEEL44362</v>
      </c>
      <c r="BR500">
        <v>1</v>
      </c>
      <c r="BS500">
        <f t="shared" si="52"/>
        <v>1</v>
      </c>
    </row>
    <row r="501" spans="1:71" x14ac:dyDescent="0.45">
      <c r="A501">
        <v>3</v>
      </c>
      <c r="B501" s="2">
        <v>44358</v>
      </c>
      <c r="C501" s="2">
        <v>44361</v>
      </c>
      <c r="D501" s="3" t="s">
        <v>27</v>
      </c>
      <c r="E501" t="s">
        <v>67</v>
      </c>
      <c r="F501" t="s">
        <v>242</v>
      </c>
      <c r="G501">
        <v>275</v>
      </c>
      <c r="H501">
        <v>825</v>
      </c>
      <c r="I501">
        <v>3</v>
      </c>
      <c r="J501" s="7">
        <v>2263.65</v>
      </c>
      <c r="K501" s="5">
        <v>1867511.25</v>
      </c>
      <c r="L501" s="4">
        <v>2181.3000000000002</v>
      </c>
      <c r="M501" s="4">
        <v>-67938.749999999927</v>
      </c>
      <c r="N501" s="6">
        <v>495.05630625000003</v>
      </c>
      <c r="O501" s="6">
        <v>-68433.806306249928</v>
      </c>
      <c r="P501" s="5">
        <v>1799572.5000000002</v>
      </c>
      <c r="Q501" s="7"/>
      <c r="R501">
        <v>1</v>
      </c>
      <c r="S501">
        <v>0</v>
      </c>
      <c r="T501">
        <v>1</v>
      </c>
      <c r="U501">
        <v>0</v>
      </c>
      <c r="V501">
        <v>900</v>
      </c>
      <c r="W501">
        <v>300</v>
      </c>
      <c r="X501">
        <v>122500</v>
      </c>
      <c r="Y501">
        <v>92500</v>
      </c>
      <c r="Z501" s="7">
        <v>3000000</v>
      </c>
      <c r="AA501">
        <v>2</v>
      </c>
      <c r="AC501" t="s">
        <v>710</v>
      </c>
      <c r="AD501" t="s">
        <v>571</v>
      </c>
      <c r="AE501" s="12">
        <v>44362.517361111109</v>
      </c>
      <c r="AF501">
        <v>650.12490000000003</v>
      </c>
      <c r="AG501" s="12">
        <v>44363.395833333336</v>
      </c>
      <c r="AH501">
        <v>649.5498</v>
      </c>
      <c r="AI501" s="13">
        <v>-8.9999999999999998E-4</v>
      </c>
      <c r="AJ501">
        <v>-1402.78</v>
      </c>
      <c r="AK501" s="13">
        <v>-8.9999999999999998E-4</v>
      </c>
      <c r="AL501">
        <v>2439.1909999999998</v>
      </c>
      <c r="AM501">
        <v>1585778.88</v>
      </c>
      <c r="AN501">
        <v>-2061919.29</v>
      </c>
      <c r="AO501">
        <v>42</v>
      </c>
      <c r="AP501">
        <v>-33.4</v>
      </c>
      <c r="AQ501" s="13">
        <v>-1.17E-2</v>
      </c>
      <c r="AR501" s="13">
        <v>1.23E-2</v>
      </c>
      <c r="AS501" t="s">
        <v>572</v>
      </c>
      <c r="AU501" s="2">
        <v>44358</v>
      </c>
      <c r="AV501" t="s">
        <v>67</v>
      </c>
      <c r="AW501" s="7">
        <v>2263.65</v>
      </c>
      <c r="AX501" s="4">
        <v>2181.3000000000002</v>
      </c>
      <c r="AZ501" s="2">
        <f t="shared" si="49"/>
        <v>44362</v>
      </c>
      <c r="BA501" t="s">
        <v>161</v>
      </c>
      <c r="BB501">
        <v>650.12490000000003</v>
      </c>
      <c r="BC501">
        <v>649.5498</v>
      </c>
      <c r="BE501" t="str">
        <f t="shared" si="53"/>
        <v>GUJGASLTD44362</v>
      </c>
      <c r="BF501">
        <v>1</v>
      </c>
      <c r="BH501" t="str">
        <f t="shared" si="54"/>
        <v>PEL44358</v>
      </c>
      <c r="BI501">
        <v>1</v>
      </c>
      <c r="BK501" t="str">
        <f t="shared" si="50"/>
        <v>PEL44358</v>
      </c>
      <c r="BL501">
        <v>1</v>
      </c>
      <c r="BM501">
        <f t="shared" si="51"/>
        <v>1</v>
      </c>
      <c r="BQ501" t="str">
        <f t="shared" si="55"/>
        <v>GUJGASLTD44362</v>
      </c>
      <c r="BR501">
        <v>1</v>
      </c>
      <c r="BS501">
        <f t="shared" si="52"/>
        <v>1</v>
      </c>
    </row>
    <row r="502" spans="1:71" x14ac:dyDescent="0.45">
      <c r="A502">
        <v>1</v>
      </c>
      <c r="B502" s="2">
        <v>44362</v>
      </c>
      <c r="C502" s="2">
        <v>44363</v>
      </c>
      <c r="D502" s="3" t="s">
        <v>27</v>
      </c>
      <c r="E502" t="s">
        <v>47</v>
      </c>
      <c r="F502" t="s">
        <v>319</v>
      </c>
      <c r="G502">
        <v>10500</v>
      </c>
      <c r="H502">
        <v>31500</v>
      </c>
      <c r="I502">
        <v>3</v>
      </c>
      <c r="J502" s="7">
        <v>70.25</v>
      </c>
      <c r="K502" s="5">
        <v>2212875</v>
      </c>
      <c r="L502" s="4">
        <v>69.599999999999994</v>
      </c>
      <c r="M502" s="4">
        <v>-20475.000000000178</v>
      </c>
      <c r="N502" s="6">
        <v>594.71212500000001</v>
      </c>
      <c r="O502" s="6">
        <v>-21069.71212500018</v>
      </c>
      <c r="P502" s="5">
        <v>2192400</v>
      </c>
      <c r="Q502" s="7"/>
      <c r="R502">
        <v>1</v>
      </c>
      <c r="S502">
        <v>0</v>
      </c>
      <c r="T502">
        <v>1</v>
      </c>
      <c r="U502">
        <v>0</v>
      </c>
      <c r="V502">
        <v>900</v>
      </c>
      <c r="W502">
        <v>300</v>
      </c>
      <c r="X502">
        <v>122500</v>
      </c>
      <c r="Y502">
        <v>92500</v>
      </c>
      <c r="Z502" s="7">
        <v>3000000</v>
      </c>
      <c r="AA502">
        <v>2</v>
      </c>
      <c r="AC502" t="s">
        <v>626</v>
      </c>
      <c r="AD502" t="s">
        <v>571</v>
      </c>
      <c r="AE502" s="12">
        <v>44362.517361111109</v>
      </c>
      <c r="AF502">
        <v>4879.5420000000004</v>
      </c>
      <c r="AG502" s="12">
        <v>44363.395833333336</v>
      </c>
      <c r="AH502">
        <v>4953.0919999999996</v>
      </c>
      <c r="AI502" s="13">
        <v>1.5100000000000001E-2</v>
      </c>
      <c r="AJ502">
        <v>23902.66</v>
      </c>
      <c r="AK502" s="13">
        <v>1.5100000000000001E-2</v>
      </c>
      <c r="AL502">
        <v>324.98520000000002</v>
      </c>
      <c r="AM502">
        <v>1585778.88</v>
      </c>
      <c r="AN502">
        <v>-2038016.63</v>
      </c>
      <c r="AO502">
        <v>42</v>
      </c>
      <c r="AP502">
        <v>569.11</v>
      </c>
      <c r="AQ502" s="13">
        <v>-2.7000000000000001E-3</v>
      </c>
      <c r="AR502" s="13">
        <v>2.2200000000000001E-2</v>
      </c>
      <c r="AS502" t="s">
        <v>572</v>
      </c>
      <c r="AU502" s="2">
        <v>44362</v>
      </c>
      <c r="AV502" t="s">
        <v>47</v>
      </c>
      <c r="AW502" s="7">
        <v>70.25</v>
      </c>
      <c r="AX502" s="4">
        <v>69.599999999999994</v>
      </c>
      <c r="AZ502" s="2">
        <f t="shared" si="49"/>
        <v>44362</v>
      </c>
      <c r="BA502" t="s">
        <v>147</v>
      </c>
      <c r="BB502">
        <v>4879.5420000000004</v>
      </c>
      <c r="BC502">
        <v>4953.0919999999996</v>
      </c>
      <c r="BE502" t="str">
        <f t="shared" si="53"/>
        <v>NAUKRI44362</v>
      </c>
      <c r="BF502">
        <v>1</v>
      </c>
      <c r="BH502" t="str">
        <f t="shared" si="54"/>
        <v>BHEL44362</v>
      </c>
      <c r="BI502">
        <v>1</v>
      </c>
      <c r="BK502" t="str">
        <f t="shared" si="50"/>
        <v>BHEL44362</v>
      </c>
      <c r="BL502">
        <v>1</v>
      </c>
      <c r="BM502">
        <f t="shared" si="51"/>
        <v>1</v>
      </c>
      <c r="BQ502" t="str">
        <f t="shared" si="55"/>
        <v>NAUKRI44362</v>
      </c>
      <c r="BR502">
        <v>1</v>
      </c>
      <c r="BS502">
        <f t="shared" si="52"/>
        <v>1</v>
      </c>
    </row>
    <row r="503" spans="1:71" x14ac:dyDescent="0.45">
      <c r="A503">
        <v>2</v>
      </c>
      <c r="B503" s="2">
        <v>44362</v>
      </c>
      <c r="C503" s="2">
        <v>44363</v>
      </c>
      <c r="D503" s="3" t="s">
        <v>27</v>
      </c>
      <c r="E503" t="s">
        <v>161</v>
      </c>
      <c r="F503" t="s">
        <v>339</v>
      </c>
      <c r="G503">
        <v>1250</v>
      </c>
      <c r="H503">
        <v>2500</v>
      </c>
      <c r="I503">
        <v>2</v>
      </c>
      <c r="J503" s="7">
        <v>649.9</v>
      </c>
      <c r="K503" s="5">
        <v>1624750</v>
      </c>
      <c r="L503" s="4">
        <v>649.79999999999995</v>
      </c>
      <c r="M503" s="4">
        <v>-250.00000000005684</v>
      </c>
      <c r="N503" s="6">
        <v>438.64875000000001</v>
      </c>
      <c r="O503" s="6">
        <v>-688.64875000005691</v>
      </c>
      <c r="P503" s="5">
        <v>1624500</v>
      </c>
      <c r="Q503" s="7"/>
      <c r="R503">
        <v>1</v>
      </c>
      <c r="S503">
        <v>0</v>
      </c>
      <c r="T503">
        <v>2</v>
      </c>
      <c r="U503">
        <v>0</v>
      </c>
      <c r="V503">
        <v>900</v>
      </c>
      <c r="W503">
        <v>300</v>
      </c>
      <c r="X503">
        <v>122500</v>
      </c>
      <c r="Y503">
        <v>92500</v>
      </c>
      <c r="Z503" s="7">
        <v>3000000</v>
      </c>
      <c r="AA503">
        <v>2</v>
      </c>
      <c r="AC503" t="s">
        <v>659</v>
      </c>
      <c r="AD503" t="s">
        <v>571</v>
      </c>
      <c r="AE503" s="12">
        <v>44362.520833333336</v>
      </c>
      <c r="AF503">
        <v>1276.5820000000001</v>
      </c>
      <c r="AG503" s="12">
        <v>44363.395833333336</v>
      </c>
      <c r="AH503">
        <v>1264.4839999999999</v>
      </c>
      <c r="AI503" s="13">
        <v>-9.4999999999999998E-3</v>
      </c>
      <c r="AJ503">
        <v>-15013.5</v>
      </c>
      <c r="AK503" s="13">
        <v>-9.4999999999999998E-3</v>
      </c>
      <c r="AL503">
        <v>1240.99</v>
      </c>
      <c r="AM503">
        <v>1584226.13</v>
      </c>
      <c r="AN503">
        <v>-2053030.13</v>
      </c>
      <c r="AO503">
        <v>41</v>
      </c>
      <c r="AP503">
        <v>-366.18</v>
      </c>
      <c r="AQ503" s="13">
        <v>-1.2800000000000001E-2</v>
      </c>
      <c r="AR503" s="13">
        <v>4.5999999999999999E-3</v>
      </c>
      <c r="AS503" t="s">
        <v>572</v>
      </c>
      <c r="AU503" s="2">
        <v>44362</v>
      </c>
      <c r="AV503" t="s">
        <v>161</v>
      </c>
      <c r="AW503" s="7">
        <v>649.9</v>
      </c>
      <c r="AX503" s="4">
        <v>649.79999999999995</v>
      </c>
      <c r="AZ503" s="2">
        <f t="shared" si="49"/>
        <v>44362</v>
      </c>
      <c r="BA503" t="s">
        <v>107</v>
      </c>
      <c r="BB503">
        <v>1276.5820000000001</v>
      </c>
      <c r="BC503">
        <v>1264.4839999999999</v>
      </c>
      <c r="BE503" t="str">
        <f t="shared" si="53"/>
        <v>MGL44362</v>
      </c>
      <c r="BF503">
        <v>1</v>
      </c>
      <c r="BH503" t="str">
        <f t="shared" si="54"/>
        <v>GUJGASLTD44362</v>
      </c>
      <c r="BI503">
        <v>1</v>
      </c>
      <c r="BK503" t="str">
        <f t="shared" si="50"/>
        <v>GUJGASLTD44362</v>
      </c>
      <c r="BL503">
        <v>1</v>
      </c>
      <c r="BM503">
        <f t="shared" si="51"/>
        <v>1</v>
      </c>
      <c r="BQ503" t="str">
        <f t="shared" si="55"/>
        <v>MGL44362</v>
      </c>
      <c r="BR503">
        <v>1</v>
      </c>
      <c r="BS503">
        <f t="shared" si="52"/>
        <v>1</v>
      </c>
    </row>
    <row r="504" spans="1:71" x14ac:dyDescent="0.45">
      <c r="A504">
        <v>3</v>
      </c>
      <c r="B504" s="2">
        <v>44362</v>
      </c>
      <c r="C504" s="2">
        <v>44363</v>
      </c>
      <c r="D504" s="3" t="s">
        <v>27</v>
      </c>
      <c r="E504" t="s">
        <v>107</v>
      </c>
      <c r="F504" t="s">
        <v>240</v>
      </c>
      <c r="G504">
        <v>600</v>
      </c>
      <c r="H504">
        <v>1800</v>
      </c>
      <c r="I504">
        <v>3</v>
      </c>
      <c r="J504" s="7">
        <v>1275.95</v>
      </c>
      <c r="K504" s="5">
        <v>2296710</v>
      </c>
      <c r="L504" s="4">
        <v>1264.33333333</v>
      </c>
      <c r="M504" s="4">
        <v>-20910.000006000155</v>
      </c>
      <c r="N504" s="6">
        <v>617.28884999919012</v>
      </c>
      <c r="O504" s="6">
        <v>-21527.288855999344</v>
      </c>
      <c r="P504" s="5">
        <v>2275799.999994</v>
      </c>
      <c r="Q504" s="7"/>
      <c r="R504">
        <v>2</v>
      </c>
      <c r="S504">
        <v>1</v>
      </c>
      <c r="T504">
        <v>2</v>
      </c>
      <c r="U504">
        <v>0</v>
      </c>
      <c r="V504">
        <v>900</v>
      </c>
      <c r="W504">
        <v>300</v>
      </c>
      <c r="X504">
        <v>123000</v>
      </c>
      <c r="Y504">
        <v>92500</v>
      </c>
      <c r="Z504" s="7">
        <v>3000000</v>
      </c>
      <c r="AA504">
        <v>2</v>
      </c>
      <c r="AC504" t="s">
        <v>644</v>
      </c>
      <c r="AD504" t="s">
        <v>571</v>
      </c>
      <c r="AE504" s="12">
        <v>44363.517361111109</v>
      </c>
      <c r="AF504">
        <v>1553.056</v>
      </c>
      <c r="AG504" s="12">
        <v>44364.392361111109</v>
      </c>
      <c r="AH504">
        <v>1504.6980000000001</v>
      </c>
      <c r="AI504" s="13">
        <v>-3.1099999999999999E-2</v>
      </c>
      <c r="AJ504">
        <v>-49489.47</v>
      </c>
      <c r="AK504" s="13">
        <v>-3.1099999999999999E-2</v>
      </c>
      <c r="AL504">
        <v>1023.398</v>
      </c>
      <c r="AM504">
        <v>1589394</v>
      </c>
      <c r="AN504">
        <v>-2102519.6</v>
      </c>
      <c r="AO504">
        <v>41</v>
      </c>
      <c r="AP504">
        <v>-1207.06</v>
      </c>
      <c r="AQ504" s="13">
        <v>-4.0800000000000003E-2</v>
      </c>
      <c r="AR504" s="13">
        <v>1.2999999999999999E-3</v>
      </c>
      <c r="AS504" t="s">
        <v>572</v>
      </c>
      <c r="AU504" s="2">
        <v>44362</v>
      </c>
      <c r="AV504" t="s">
        <v>107</v>
      </c>
      <c r="AW504" s="7">
        <v>1275.95</v>
      </c>
      <c r="AX504" s="4">
        <v>1264.33333333</v>
      </c>
      <c r="AZ504" s="2">
        <f t="shared" si="49"/>
        <v>44363</v>
      </c>
      <c r="BA504" t="s">
        <v>158</v>
      </c>
      <c r="BB504">
        <v>1553.056</v>
      </c>
      <c r="BC504">
        <v>1504.6980000000001</v>
      </c>
      <c r="BE504" t="str">
        <f t="shared" si="53"/>
        <v>ICICIGI44363</v>
      </c>
      <c r="BF504">
        <v>1</v>
      </c>
      <c r="BH504" t="str">
        <f t="shared" si="54"/>
        <v>MGL44362</v>
      </c>
      <c r="BI504">
        <v>1</v>
      </c>
      <c r="BK504" t="str">
        <f t="shared" si="50"/>
        <v>MGL44362</v>
      </c>
      <c r="BL504">
        <v>1</v>
      </c>
      <c r="BM504">
        <f t="shared" si="51"/>
        <v>1</v>
      </c>
      <c r="BQ504" t="str">
        <f t="shared" si="55"/>
        <v>ICICIGI44363</v>
      </c>
      <c r="BR504">
        <v>1</v>
      </c>
      <c r="BS504">
        <f t="shared" si="52"/>
        <v>1</v>
      </c>
    </row>
    <row r="505" spans="1:71" x14ac:dyDescent="0.45">
      <c r="A505">
        <v>4</v>
      </c>
      <c r="B505" s="2">
        <v>44362</v>
      </c>
      <c r="C505" s="2">
        <v>44363</v>
      </c>
      <c r="D505" s="3" t="s">
        <v>27</v>
      </c>
      <c r="E505" t="s">
        <v>147</v>
      </c>
      <c r="F505" t="s">
        <v>297</v>
      </c>
      <c r="G505">
        <v>125</v>
      </c>
      <c r="H505">
        <v>375</v>
      </c>
      <c r="I505">
        <v>3</v>
      </c>
      <c r="J505" s="7">
        <v>4877.1000000000004</v>
      </c>
      <c r="K505" s="5">
        <v>1828912.5000000002</v>
      </c>
      <c r="L505" s="4">
        <v>4958.3833333299999</v>
      </c>
      <c r="M505" s="4">
        <v>30481.24999874983</v>
      </c>
      <c r="N505" s="6">
        <v>497.92134374983129</v>
      </c>
      <c r="O505" s="6">
        <v>29983.328654999998</v>
      </c>
      <c r="P505" s="5">
        <v>1859393.7499987499</v>
      </c>
      <c r="Q505" s="7"/>
      <c r="R505">
        <v>1</v>
      </c>
      <c r="S505">
        <v>0</v>
      </c>
      <c r="T505">
        <v>2</v>
      </c>
      <c r="U505">
        <v>0</v>
      </c>
      <c r="V505">
        <v>900</v>
      </c>
      <c r="W505">
        <v>300</v>
      </c>
      <c r="X505">
        <v>122500</v>
      </c>
      <c r="Y505">
        <v>92500</v>
      </c>
      <c r="Z505" s="7">
        <v>3000000</v>
      </c>
      <c r="AA505">
        <v>2</v>
      </c>
      <c r="AC505" t="s">
        <v>706</v>
      </c>
      <c r="AD505" t="s">
        <v>571</v>
      </c>
      <c r="AE505" s="12">
        <v>44364.517361111109</v>
      </c>
      <c r="AF505">
        <v>1008.431</v>
      </c>
      <c r="AG505" s="12">
        <v>44365.392361111109</v>
      </c>
      <c r="AH505">
        <v>1003.873</v>
      </c>
      <c r="AI505" s="13">
        <v>-4.4999999999999997E-3</v>
      </c>
      <c r="AJ505">
        <v>-7138.68</v>
      </c>
      <c r="AK505" s="13">
        <v>-4.4999999999999997E-3</v>
      </c>
      <c r="AL505">
        <v>1566.2909999999999</v>
      </c>
      <c r="AM505">
        <v>1579496</v>
      </c>
      <c r="AN505">
        <v>-2109658.2799999998</v>
      </c>
      <c r="AO505">
        <v>41</v>
      </c>
      <c r="AP505">
        <v>-174.11</v>
      </c>
      <c r="AQ505" s="13">
        <v>-8.0999999999999996E-3</v>
      </c>
      <c r="AR505" s="13">
        <v>1.1299999999999999E-2</v>
      </c>
      <c r="AS505" t="s">
        <v>572</v>
      </c>
      <c r="AU505" s="2">
        <v>44362</v>
      </c>
      <c r="AV505" t="s">
        <v>147</v>
      </c>
      <c r="AW505" s="7">
        <v>4877.1000000000004</v>
      </c>
      <c r="AX505" s="4">
        <v>4958.3833333299999</v>
      </c>
      <c r="AZ505" s="2">
        <f t="shared" si="49"/>
        <v>44364</v>
      </c>
      <c r="BA505" t="s">
        <v>87</v>
      </c>
      <c r="BB505">
        <v>1008.431</v>
      </c>
      <c r="BC505">
        <v>1003.873</v>
      </c>
      <c r="BE505" t="str">
        <f t="shared" si="53"/>
        <v>MFSL44364</v>
      </c>
      <c r="BF505">
        <v>1</v>
      </c>
      <c r="BH505" t="str">
        <f t="shared" si="54"/>
        <v>NAUKRI44362</v>
      </c>
      <c r="BI505">
        <v>1</v>
      </c>
      <c r="BK505" t="str">
        <f t="shared" si="50"/>
        <v>NAUKRI44362</v>
      </c>
      <c r="BL505">
        <v>1</v>
      </c>
      <c r="BM505">
        <f t="shared" si="51"/>
        <v>1</v>
      </c>
      <c r="BQ505" t="str">
        <f t="shared" si="55"/>
        <v>MFSL44364</v>
      </c>
      <c r="BR505">
        <v>1</v>
      </c>
      <c r="BS505">
        <f t="shared" si="52"/>
        <v>1</v>
      </c>
    </row>
    <row r="506" spans="1:71" x14ac:dyDescent="0.45">
      <c r="A506">
        <v>5</v>
      </c>
      <c r="B506" s="2">
        <v>44362</v>
      </c>
      <c r="C506" s="2">
        <v>44363</v>
      </c>
      <c r="D506" s="3" t="s">
        <v>27</v>
      </c>
      <c r="E506" t="s">
        <v>41</v>
      </c>
      <c r="F506" t="s">
        <v>249</v>
      </c>
      <c r="G506">
        <v>3000</v>
      </c>
      <c r="H506">
        <v>9000</v>
      </c>
      <c r="I506">
        <v>3</v>
      </c>
      <c r="J506" s="7">
        <v>226.9</v>
      </c>
      <c r="K506" s="5">
        <v>2042100</v>
      </c>
      <c r="L506" s="4">
        <v>230.95</v>
      </c>
      <c r="M506" s="4">
        <v>36449.999999999847</v>
      </c>
      <c r="N506" s="6">
        <v>556.28774999999996</v>
      </c>
      <c r="O506" s="6">
        <v>35893.712249999844</v>
      </c>
      <c r="P506" s="5">
        <v>2078550</v>
      </c>
      <c r="Q506" s="7"/>
      <c r="R506">
        <v>1</v>
      </c>
      <c r="S506">
        <v>0</v>
      </c>
      <c r="T506">
        <v>1</v>
      </c>
      <c r="U506">
        <v>0</v>
      </c>
      <c r="V506">
        <v>900</v>
      </c>
      <c r="W506">
        <v>300</v>
      </c>
      <c r="X506">
        <v>122500</v>
      </c>
      <c r="Y506">
        <v>92500</v>
      </c>
      <c r="Z506" s="7">
        <v>3000000</v>
      </c>
      <c r="AA506">
        <v>2</v>
      </c>
      <c r="AC506" t="s">
        <v>710</v>
      </c>
      <c r="AD506" t="s">
        <v>571</v>
      </c>
      <c r="AE506" s="12">
        <v>44364.520833333336</v>
      </c>
      <c r="AF506">
        <v>666.40530000000001</v>
      </c>
      <c r="AG506" s="12">
        <v>44365.392361111109</v>
      </c>
      <c r="AH506">
        <v>661.58749999999998</v>
      </c>
      <c r="AI506" s="13">
        <v>-7.1999999999999998E-3</v>
      </c>
      <c r="AJ506">
        <v>-11415.78</v>
      </c>
      <c r="AK506" s="13">
        <v>-7.1999999999999998E-3</v>
      </c>
      <c r="AL506">
        <v>2369.5</v>
      </c>
      <c r="AM506">
        <v>1579047.75</v>
      </c>
      <c r="AN506">
        <v>-2121074.06</v>
      </c>
      <c r="AO506">
        <v>40</v>
      </c>
      <c r="AP506">
        <v>-285.39</v>
      </c>
      <c r="AQ506" s="13">
        <v>-1.8499999999999999E-2</v>
      </c>
      <c r="AR506" s="13">
        <v>1.1299999999999999E-2</v>
      </c>
      <c r="AS506" t="s">
        <v>572</v>
      </c>
      <c r="AU506" s="2">
        <v>44362</v>
      </c>
      <c r="AV506" t="s">
        <v>41</v>
      </c>
      <c r="AW506" s="7">
        <v>226.9</v>
      </c>
      <c r="AX506" s="4">
        <v>230.95</v>
      </c>
      <c r="AZ506" s="2">
        <f t="shared" si="49"/>
        <v>44364</v>
      </c>
      <c r="BA506" t="s">
        <v>161</v>
      </c>
      <c r="BB506">
        <v>666.40530000000001</v>
      </c>
      <c r="BC506">
        <v>661.58749999999998</v>
      </c>
      <c r="BE506" t="str">
        <f t="shared" si="53"/>
        <v>GUJGASLTD44364</v>
      </c>
      <c r="BF506">
        <v>1</v>
      </c>
      <c r="BH506" t="str">
        <f t="shared" si="54"/>
        <v>ZEEL44362</v>
      </c>
      <c r="BI506">
        <v>1</v>
      </c>
      <c r="BK506" t="str">
        <f t="shared" si="50"/>
        <v>ZEEL44362</v>
      </c>
      <c r="BL506">
        <v>1</v>
      </c>
      <c r="BM506">
        <f t="shared" si="51"/>
        <v>1</v>
      </c>
      <c r="BQ506" t="str">
        <f t="shared" si="55"/>
        <v>GUJGASLTD44364</v>
      </c>
      <c r="BR506">
        <v>1</v>
      </c>
      <c r="BS506">
        <f t="shared" si="52"/>
        <v>1</v>
      </c>
    </row>
    <row r="507" spans="1:71" x14ac:dyDescent="0.45">
      <c r="A507">
        <v>1</v>
      </c>
      <c r="B507" s="2">
        <v>44363</v>
      </c>
      <c r="C507" s="2">
        <v>44364</v>
      </c>
      <c r="D507" s="3" t="s">
        <v>27</v>
      </c>
      <c r="E507" t="s">
        <v>158</v>
      </c>
      <c r="F507" t="s">
        <v>336</v>
      </c>
      <c r="G507">
        <v>425</v>
      </c>
      <c r="H507">
        <v>1275</v>
      </c>
      <c r="I507">
        <v>3</v>
      </c>
      <c r="J507" s="7">
        <v>1552.3</v>
      </c>
      <c r="K507" s="5">
        <v>1979182.5</v>
      </c>
      <c r="L507" s="4">
        <v>1505.45</v>
      </c>
      <c r="M507" s="4">
        <v>-59733.749999999884</v>
      </c>
      <c r="N507" s="6">
        <v>526.31521874999999</v>
      </c>
      <c r="O507" s="6">
        <v>-60260.065218749885</v>
      </c>
      <c r="P507" s="5">
        <v>1919448.75</v>
      </c>
      <c r="Q507" s="7"/>
      <c r="R507">
        <v>1</v>
      </c>
      <c r="S507">
        <v>0</v>
      </c>
      <c r="T507">
        <v>1</v>
      </c>
      <c r="U507">
        <v>0</v>
      </c>
      <c r="V507">
        <v>900</v>
      </c>
      <c r="W507">
        <v>300</v>
      </c>
      <c r="X507">
        <v>122500</v>
      </c>
      <c r="Y507">
        <v>92500</v>
      </c>
      <c r="Z507" s="7">
        <v>3000000</v>
      </c>
      <c r="AA507">
        <v>2</v>
      </c>
      <c r="AC507" t="s">
        <v>630</v>
      </c>
      <c r="AD507" t="s">
        <v>571</v>
      </c>
      <c r="AE507" s="12">
        <v>44364.520833333336</v>
      </c>
      <c r="AF507">
        <v>666.10670000000005</v>
      </c>
      <c r="AG507" s="12">
        <v>44365.392361111109</v>
      </c>
      <c r="AH507">
        <v>664.90120000000002</v>
      </c>
      <c r="AI507" s="13">
        <v>-1.8E-3</v>
      </c>
      <c r="AJ507">
        <v>-2857.71</v>
      </c>
      <c r="AK507" s="13">
        <v>-1.8E-3</v>
      </c>
      <c r="AL507">
        <v>2370.5630000000001</v>
      </c>
      <c r="AM507">
        <v>1579047.88</v>
      </c>
      <c r="AN507">
        <v>-2123931.77</v>
      </c>
      <c r="AO507">
        <v>40</v>
      </c>
      <c r="AP507">
        <v>-71.44</v>
      </c>
      <c r="AQ507" s="13">
        <v>-1.04E-2</v>
      </c>
      <c r="AR507" s="13">
        <v>0.01</v>
      </c>
      <c r="AS507" t="s">
        <v>572</v>
      </c>
      <c r="AU507" s="2">
        <v>44363</v>
      </c>
      <c r="AV507" t="s">
        <v>158</v>
      </c>
      <c r="AW507" s="7">
        <v>1552.3</v>
      </c>
      <c r="AX507" s="4">
        <v>1505.45</v>
      </c>
      <c r="AZ507" s="2">
        <f t="shared" si="49"/>
        <v>44364</v>
      </c>
      <c r="BA507" t="s">
        <v>174</v>
      </c>
      <c r="BB507">
        <v>666.10670000000005</v>
      </c>
      <c r="BC507">
        <v>664.90120000000002</v>
      </c>
      <c r="BE507" t="str">
        <f t="shared" si="53"/>
        <v>MCDOWELL_N44364</v>
      </c>
      <c r="BF507">
        <v>1</v>
      </c>
      <c r="BH507" t="str">
        <f t="shared" si="54"/>
        <v>ICICIGI44363</v>
      </c>
      <c r="BI507">
        <v>1</v>
      </c>
      <c r="BK507" t="str">
        <f t="shared" si="50"/>
        <v>ICICIGI44363</v>
      </c>
      <c r="BL507">
        <v>1</v>
      </c>
      <c r="BM507">
        <f t="shared" si="51"/>
        <v>1</v>
      </c>
      <c r="BQ507" t="str">
        <f t="shared" si="55"/>
        <v>MCDOWELL_N44364</v>
      </c>
      <c r="BR507">
        <v>1</v>
      </c>
      <c r="BS507">
        <f t="shared" si="52"/>
        <v>1</v>
      </c>
    </row>
    <row r="508" spans="1:71" x14ac:dyDescent="0.45">
      <c r="A508">
        <v>1</v>
      </c>
      <c r="B508" s="2">
        <v>44364</v>
      </c>
      <c r="C508" s="2">
        <v>44365</v>
      </c>
      <c r="D508" s="3" t="s">
        <v>27</v>
      </c>
      <c r="E508" t="s">
        <v>161</v>
      </c>
      <c r="F508" t="s">
        <v>339</v>
      </c>
      <c r="G508">
        <v>1250</v>
      </c>
      <c r="H508">
        <v>2500</v>
      </c>
      <c r="I508">
        <v>2</v>
      </c>
      <c r="J508" s="7">
        <v>665.75</v>
      </c>
      <c r="K508" s="5">
        <v>1664375</v>
      </c>
      <c r="L508" s="4">
        <v>661.95</v>
      </c>
      <c r="M508" s="4">
        <v>-9499.9999999998872</v>
      </c>
      <c r="N508" s="6">
        <v>448.09875</v>
      </c>
      <c r="O508" s="6">
        <v>-9948.0987499998864</v>
      </c>
      <c r="P508" s="5">
        <v>1654875</v>
      </c>
      <c r="Q508" s="7"/>
      <c r="R508">
        <v>2</v>
      </c>
      <c r="S508">
        <v>1</v>
      </c>
      <c r="T508">
        <v>1</v>
      </c>
      <c r="U508">
        <v>0</v>
      </c>
      <c r="V508">
        <v>900</v>
      </c>
      <c r="W508">
        <v>300</v>
      </c>
      <c r="X508">
        <v>123000</v>
      </c>
      <c r="Y508">
        <v>92500</v>
      </c>
      <c r="Z508" s="7">
        <v>3000000</v>
      </c>
      <c r="AA508">
        <v>2</v>
      </c>
      <c r="AC508" t="s">
        <v>666</v>
      </c>
      <c r="AD508" t="s">
        <v>571</v>
      </c>
      <c r="AE508" s="12">
        <v>44364.520833333336</v>
      </c>
      <c r="AF508">
        <v>871.98569999999995</v>
      </c>
      <c r="AG508" s="12">
        <v>44365.392361111109</v>
      </c>
      <c r="AH508">
        <v>862.51850000000002</v>
      </c>
      <c r="AI508" s="13">
        <v>-1.09E-2</v>
      </c>
      <c r="AJ508">
        <v>-17143.82</v>
      </c>
      <c r="AK508" s="13">
        <v>-1.09E-2</v>
      </c>
      <c r="AL508">
        <v>1810.864</v>
      </c>
      <c r="AM508">
        <v>1579047.88</v>
      </c>
      <c r="AN508">
        <v>-2141075.59</v>
      </c>
      <c r="AO508">
        <v>40</v>
      </c>
      <c r="AP508">
        <v>-428.6</v>
      </c>
      <c r="AQ508" s="13">
        <v>-2.18E-2</v>
      </c>
      <c r="AR508" s="13">
        <v>0</v>
      </c>
      <c r="AS508" t="s">
        <v>572</v>
      </c>
      <c r="AU508" s="2">
        <v>44364</v>
      </c>
      <c r="AV508" t="s">
        <v>161</v>
      </c>
      <c r="AW508" s="7">
        <v>665.75</v>
      </c>
      <c r="AX508" s="4">
        <v>661.95</v>
      </c>
      <c r="AZ508" s="2">
        <f t="shared" si="49"/>
        <v>44364</v>
      </c>
      <c r="BA508" t="s">
        <v>163</v>
      </c>
      <c r="BB508">
        <v>871.98569999999995</v>
      </c>
      <c r="BC508">
        <v>862.51850000000002</v>
      </c>
      <c r="BE508" t="str">
        <f t="shared" si="53"/>
        <v>TRENT44364</v>
      </c>
      <c r="BF508">
        <v>1</v>
      </c>
      <c r="BH508" t="str">
        <f t="shared" si="54"/>
        <v>GUJGASLTD44364</v>
      </c>
      <c r="BI508">
        <v>1</v>
      </c>
      <c r="BK508" t="str">
        <f t="shared" si="50"/>
        <v>GUJGASLTD44364</v>
      </c>
      <c r="BL508">
        <v>1</v>
      </c>
      <c r="BM508">
        <f t="shared" si="51"/>
        <v>1</v>
      </c>
      <c r="BQ508" t="str">
        <f t="shared" si="55"/>
        <v>TRENT44364</v>
      </c>
      <c r="BR508">
        <v>1</v>
      </c>
      <c r="BS508">
        <f t="shared" si="52"/>
        <v>1</v>
      </c>
    </row>
    <row r="509" spans="1:71" x14ac:dyDescent="0.45">
      <c r="A509">
        <v>2</v>
      </c>
      <c r="B509" s="2">
        <v>44364</v>
      </c>
      <c r="C509" s="2">
        <v>44365</v>
      </c>
      <c r="D509" s="3" t="s">
        <v>27</v>
      </c>
      <c r="E509" t="s">
        <v>174</v>
      </c>
      <c r="F509" t="s">
        <v>354</v>
      </c>
      <c r="G509">
        <v>1250</v>
      </c>
      <c r="H509">
        <v>2500</v>
      </c>
      <c r="I509">
        <v>2</v>
      </c>
      <c r="J509" s="7">
        <v>665.8</v>
      </c>
      <c r="K509" s="5">
        <v>1664500</v>
      </c>
      <c r="L509" s="4">
        <v>664.45</v>
      </c>
      <c r="M509" s="4">
        <v>-3374.9999999997726</v>
      </c>
      <c r="N509" s="6">
        <v>448.95937500000002</v>
      </c>
      <c r="O509" s="6">
        <v>-3823.9593749997725</v>
      </c>
      <c r="P509" s="5">
        <v>1661125</v>
      </c>
      <c r="Q509" s="7"/>
      <c r="R509">
        <v>2</v>
      </c>
      <c r="S509">
        <v>1</v>
      </c>
      <c r="T509">
        <v>2</v>
      </c>
      <c r="U509">
        <v>0</v>
      </c>
      <c r="V509">
        <v>900</v>
      </c>
      <c r="W509">
        <v>300</v>
      </c>
      <c r="X509">
        <v>123000</v>
      </c>
      <c r="Y509">
        <v>92500</v>
      </c>
      <c r="Z509" s="7">
        <v>3000000</v>
      </c>
      <c r="AA509">
        <v>2</v>
      </c>
      <c r="AC509" t="s">
        <v>579</v>
      </c>
      <c r="AD509" t="s">
        <v>571</v>
      </c>
      <c r="AE509" s="12">
        <v>44365.520833333336</v>
      </c>
      <c r="AF509">
        <v>1414.4970000000001</v>
      </c>
      <c r="AG509" s="12">
        <v>44368.392361111109</v>
      </c>
      <c r="AH509">
        <v>1516.8389999999999</v>
      </c>
      <c r="AI509" s="13">
        <v>7.2400000000000006E-2</v>
      </c>
      <c r="AJ509">
        <v>113722.14</v>
      </c>
      <c r="AK509" s="13">
        <v>7.2400000000000006E-2</v>
      </c>
      <c r="AL509">
        <v>1111.1969999999999</v>
      </c>
      <c r="AM509">
        <v>1571785</v>
      </c>
      <c r="AN509">
        <v>-2027353.45</v>
      </c>
      <c r="AO509">
        <v>40</v>
      </c>
      <c r="AP509">
        <v>2843.05</v>
      </c>
      <c r="AQ509" s="13">
        <v>-6.4999999999999997E-3</v>
      </c>
      <c r="AR509" s="13">
        <v>7.2400000000000006E-2</v>
      </c>
      <c r="AS509" t="s">
        <v>572</v>
      </c>
      <c r="AU509" s="2">
        <v>44364</v>
      </c>
      <c r="AV509" t="s">
        <v>174</v>
      </c>
      <c r="AW509" s="7">
        <v>665.8</v>
      </c>
      <c r="AX509" s="4">
        <v>664.45</v>
      </c>
      <c r="AZ509" s="2">
        <f t="shared" si="49"/>
        <v>44365</v>
      </c>
      <c r="BA509" t="s">
        <v>63</v>
      </c>
      <c r="BB509">
        <v>1414.4970000000001</v>
      </c>
      <c r="BC509">
        <v>1516.8389999999999</v>
      </c>
      <c r="BE509" t="str">
        <f t="shared" si="53"/>
        <v>ADANIENT44365</v>
      </c>
      <c r="BF509">
        <v>1</v>
      </c>
      <c r="BH509" t="str">
        <f t="shared" si="54"/>
        <v>MCDOWELL_N44364</v>
      </c>
      <c r="BI509">
        <v>1</v>
      </c>
      <c r="BK509" t="str">
        <f t="shared" si="50"/>
        <v>MCDOWELL_N44364</v>
      </c>
      <c r="BL509">
        <v>1</v>
      </c>
      <c r="BM509">
        <f t="shared" si="51"/>
        <v>1</v>
      </c>
      <c r="BQ509" t="str">
        <f t="shared" si="55"/>
        <v>ADANIENT44365</v>
      </c>
      <c r="BR509">
        <v>1</v>
      </c>
      <c r="BS509">
        <f t="shared" si="52"/>
        <v>1</v>
      </c>
    </row>
    <row r="510" spans="1:71" x14ac:dyDescent="0.45">
      <c r="A510">
        <v>3</v>
      </c>
      <c r="B510" s="2">
        <v>44364</v>
      </c>
      <c r="C510" s="2">
        <v>44365</v>
      </c>
      <c r="D510" s="3" t="s">
        <v>27</v>
      </c>
      <c r="E510" t="s">
        <v>87</v>
      </c>
      <c r="F510" t="s">
        <v>255</v>
      </c>
      <c r="G510">
        <v>650</v>
      </c>
      <c r="H510">
        <v>1950</v>
      </c>
      <c r="I510">
        <v>3</v>
      </c>
      <c r="J510" s="7">
        <v>1007.9</v>
      </c>
      <c r="K510" s="5">
        <v>1965405</v>
      </c>
      <c r="L510" s="4">
        <v>1004.4</v>
      </c>
      <c r="M510" s="4">
        <v>-6825</v>
      </c>
      <c r="N510" s="6">
        <v>529.73797500000001</v>
      </c>
      <c r="O510" s="6">
        <v>-7354.737975</v>
      </c>
      <c r="P510" s="5">
        <v>1958580</v>
      </c>
      <c r="Q510" s="7"/>
      <c r="R510">
        <v>1</v>
      </c>
      <c r="S510">
        <v>0</v>
      </c>
      <c r="T510">
        <v>1</v>
      </c>
      <c r="U510">
        <v>0</v>
      </c>
      <c r="V510">
        <v>900</v>
      </c>
      <c r="W510">
        <v>300</v>
      </c>
      <c r="X510">
        <v>122500</v>
      </c>
      <c r="Y510">
        <v>92500</v>
      </c>
      <c r="Z510" s="7">
        <v>3000000</v>
      </c>
      <c r="AA510">
        <v>2</v>
      </c>
      <c r="AC510" t="s">
        <v>678</v>
      </c>
      <c r="AD510" t="s">
        <v>571</v>
      </c>
      <c r="AE510" s="12">
        <v>44368.4375</v>
      </c>
      <c r="AF510">
        <v>1430.7560000000001</v>
      </c>
      <c r="AG510" s="12">
        <v>44369.392361111109</v>
      </c>
      <c r="AH510">
        <v>1421.1849999999999</v>
      </c>
      <c r="AI510" s="13">
        <v>-6.7000000000000002E-3</v>
      </c>
      <c r="AJ510">
        <v>-10670.56</v>
      </c>
      <c r="AK510" s="13">
        <v>-6.7000000000000002E-3</v>
      </c>
      <c r="AL510">
        <v>1114.885</v>
      </c>
      <c r="AM510">
        <v>1595127.63</v>
      </c>
      <c r="AN510">
        <v>-2038024.01</v>
      </c>
      <c r="AO510">
        <v>64</v>
      </c>
      <c r="AP510">
        <v>-166.73</v>
      </c>
      <c r="AQ510" s="13">
        <v>-1.38E-2</v>
      </c>
      <c r="AR510" s="13">
        <v>1.8100000000000002E-2</v>
      </c>
      <c r="AS510" t="s">
        <v>572</v>
      </c>
      <c r="AU510" s="2">
        <v>44364</v>
      </c>
      <c r="AV510" t="s">
        <v>87</v>
      </c>
      <c r="AW510" s="7">
        <v>1007.9</v>
      </c>
      <c r="AX510" s="4">
        <v>1004.4</v>
      </c>
      <c r="AZ510" s="2">
        <f t="shared" si="49"/>
        <v>44368</v>
      </c>
      <c r="BA510" t="s">
        <v>37</v>
      </c>
      <c r="BB510">
        <v>1430.7560000000001</v>
      </c>
      <c r="BC510">
        <v>1421.1849999999999</v>
      </c>
      <c r="BE510" t="str">
        <f t="shared" si="53"/>
        <v>UBL44368</v>
      </c>
      <c r="BF510">
        <v>1</v>
      </c>
      <c r="BH510" t="str">
        <f t="shared" si="54"/>
        <v>MFSL44364</v>
      </c>
      <c r="BI510">
        <v>1</v>
      </c>
      <c r="BK510" t="str">
        <f t="shared" si="50"/>
        <v>MFSL44364</v>
      </c>
      <c r="BL510">
        <v>1</v>
      </c>
      <c r="BM510">
        <f t="shared" si="51"/>
        <v>1</v>
      </c>
      <c r="BQ510" t="str">
        <f t="shared" si="55"/>
        <v>UBL44368</v>
      </c>
      <c r="BR510">
        <v>1</v>
      </c>
      <c r="BS510">
        <f t="shared" si="52"/>
        <v>1</v>
      </c>
    </row>
    <row r="511" spans="1:71" x14ac:dyDescent="0.45">
      <c r="A511">
        <v>4</v>
      </c>
      <c r="B511" s="2">
        <v>44364</v>
      </c>
      <c r="C511" s="2">
        <v>44365</v>
      </c>
      <c r="D511" s="3" t="s">
        <v>27</v>
      </c>
      <c r="E511" t="s">
        <v>163</v>
      </c>
      <c r="F511" t="s">
        <v>342</v>
      </c>
      <c r="G511">
        <v>725</v>
      </c>
      <c r="H511">
        <v>2175</v>
      </c>
      <c r="I511">
        <v>3</v>
      </c>
      <c r="J511" s="7">
        <v>873.1</v>
      </c>
      <c r="K511" s="5">
        <v>1898992.5</v>
      </c>
      <c r="L511" s="4">
        <v>862.95</v>
      </c>
      <c r="M511" s="4">
        <v>-22076.249999999949</v>
      </c>
      <c r="N511" s="6">
        <v>509.74768125000003</v>
      </c>
      <c r="O511" s="6">
        <v>-22585.997681249948</v>
      </c>
      <c r="P511" s="5">
        <v>1876916.25</v>
      </c>
      <c r="Q511" s="7"/>
      <c r="R511">
        <v>2</v>
      </c>
      <c r="S511">
        <v>1</v>
      </c>
      <c r="T511">
        <v>1</v>
      </c>
      <c r="U511">
        <v>0</v>
      </c>
      <c r="V511">
        <v>900</v>
      </c>
      <c r="W511">
        <v>300</v>
      </c>
      <c r="X511">
        <v>123000</v>
      </c>
      <c r="Y511">
        <v>92500</v>
      </c>
      <c r="Z511" s="7">
        <v>3000000</v>
      </c>
      <c r="AA511">
        <v>2</v>
      </c>
      <c r="AC511" t="s">
        <v>616</v>
      </c>
      <c r="AD511" t="s">
        <v>571</v>
      </c>
      <c r="AE511" s="12">
        <v>44368.440972222219</v>
      </c>
      <c r="AF511">
        <v>281.56270000000001</v>
      </c>
      <c r="AG511" s="12">
        <v>44369.392361111109</v>
      </c>
      <c r="AH511">
        <v>286.25119999999998</v>
      </c>
      <c r="AI511" s="13">
        <v>1.67E-2</v>
      </c>
      <c r="AJ511">
        <v>26550.73</v>
      </c>
      <c r="AK511" s="13">
        <v>1.67E-2</v>
      </c>
      <c r="AL511">
        <v>5662.9480000000003</v>
      </c>
      <c r="AM511">
        <v>1594475.25</v>
      </c>
      <c r="AN511">
        <v>-2011473.28</v>
      </c>
      <c r="AO511">
        <v>63</v>
      </c>
      <c r="AP511">
        <v>421.44</v>
      </c>
      <c r="AQ511" s="13">
        <v>-1.9599999999999999E-2</v>
      </c>
      <c r="AR511" s="13">
        <v>1.9699999999999999E-2</v>
      </c>
      <c r="AS511" t="s">
        <v>572</v>
      </c>
      <c r="AU511" s="2">
        <v>44364</v>
      </c>
      <c r="AV511" t="s">
        <v>163</v>
      </c>
      <c r="AW511" s="7">
        <v>873.1</v>
      </c>
      <c r="AX511" s="4">
        <v>862.95</v>
      </c>
      <c r="AZ511" s="2">
        <f t="shared" si="49"/>
        <v>44368</v>
      </c>
      <c r="BA511" t="s">
        <v>66</v>
      </c>
      <c r="BB511">
        <v>281.56270000000001</v>
      </c>
      <c r="BC511">
        <v>286.25119999999998</v>
      </c>
      <c r="BE511" t="str">
        <f t="shared" si="53"/>
        <v>IBULHSGFIN44368</v>
      </c>
      <c r="BF511">
        <v>1</v>
      </c>
      <c r="BH511" t="str">
        <f t="shared" si="54"/>
        <v>TRENT44364</v>
      </c>
      <c r="BI511">
        <v>1</v>
      </c>
      <c r="BK511" t="str">
        <f t="shared" si="50"/>
        <v>TRENT44364</v>
      </c>
      <c r="BL511">
        <v>1</v>
      </c>
      <c r="BM511">
        <f t="shared" si="51"/>
        <v>1</v>
      </c>
      <c r="BQ511" t="str">
        <f t="shared" si="55"/>
        <v>IBULHSGFIN44368</v>
      </c>
      <c r="BR511">
        <v>1</v>
      </c>
      <c r="BS511">
        <f t="shared" si="52"/>
        <v>1</v>
      </c>
    </row>
    <row r="512" spans="1:71" x14ac:dyDescent="0.45">
      <c r="A512">
        <v>1</v>
      </c>
      <c r="B512" s="2">
        <v>44365</v>
      </c>
      <c r="C512" s="2">
        <v>44368</v>
      </c>
      <c r="D512" s="3" t="s">
        <v>27</v>
      </c>
      <c r="E512" t="s">
        <v>63</v>
      </c>
      <c r="F512" t="s">
        <v>223</v>
      </c>
      <c r="G512">
        <v>1000</v>
      </c>
      <c r="H512">
        <v>1000</v>
      </c>
      <c r="I512">
        <v>1</v>
      </c>
      <c r="J512" s="7">
        <v>1409.1</v>
      </c>
      <c r="K512" s="5">
        <v>1409100</v>
      </c>
      <c r="L512" s="4">
        <v>1517.6</v>
      </c>
      <c r="M512" s="4">
        <v>108500</v>
      </c>
      <c r="N512" s="6">
        <v>395.10450000000003</v>
      </c>
      <c r="O512" s="6">
        <v>108104.8955</v>
      </c>
      <c r="P512" s="5">
        <v>1517600</v>
      </c>
      <c r="Q512" s="7"/>
      <c r="R512">
        <v>1</v>
      </c>
      <c r="S512">
        <v>0</v>
      </c>
      <c r="T512">
        <v>1</v>
      </c>
      <c r="U512">
        <v>0</v>
      </c>
      <c r="V512">
        <v>900</v>
      </c>
      <c r="W512">
        <v>300</v>
      </c>
      <c r="X512">
        <v>122500</v>
      </c>
      <c r="Y512">
        <v>92500</v>
      </c>
      <c r="Z512" s="7">
        <v>3000000</v>
      </c>
      <c r="AA512">
        <v>2</v>
      </c>
      <c r="AC512" t="s">
        <v>643</v>
      </c>
      <c r="AD512" t="s">
        <v>571</v>
      </c>
      <c r="AE512" s="12">
        <v>44368.434027777781</v>
      </c>
      <c r="AF512">
        <v>30.04364</v>
      </c>
      <c r="AG512" s="12">
        <v>44369.395833333336</v>
      </c>
      <c r="AH512">
        <v>30.369599999999998</v>
      </c>
      <c r="AI512" s="13">
        <v>1.0800000000000001E-2</v>
      </c>
      <c r="AJ512">
        <v>17299.93</v>
      </c>
      <c r="AK512" s="13">
        <v>1.0800000000000001E-2</v>
      </c>
      <c r="AL512">
        <v>53073.77</v>
      </c>
      <c r="AM512">
        <v>1594529.38</v>
      </c>
      <c r="AN512">
        <v>-1994173.35</v>
      </c>
      <c r="AO512">
        <v>66</v>
      </c>
      <c r="AP512">
        <v>262.12</v>
      </c>
      <c r="AQ512" s="13">
        <v>-9.7999999999999997E-3</v>
      </c>
      <c r="AR512" s="13">
        <v>4.6800000000000001E-2</v>
      </c>
      <c r="AS512" t="s">
        <v>572</v>
      </c>
      <c r="AU512" s="2">
        <v>44365</v>
      </c>
      <c r="AV512" t="s">
        <v>63</v>
      </c>
      <c r="AW512" s="7">
        <v>1409.1</v>
      </c>
      <c r="AX512" s="4">
        <v>1517.6</v>
      </c>
      <c r="AZ512" s="2">
        <f t="shared" si="49"/>
        <v>44368</v>
      </c>
      <c r="BA512" t="s">
        <v>71</v>
      </c>
      <c r="BB512">
        <v>30.04364</v>
      </c>
      <c r="BC512">
        <v>30.369599999999998</v>
      </c>
      <c r="BE512" t="str">
        <f t="shared" si="53"/>
        <v>GMRINFRA44368</v>
      </c>
      <c r="BF512">
        <v>1</v>
      </c>
      <c r="BH512" t="str">
        <f t="shared" si="54"/>
        <v>ADANIENT44365</v>
      </c>
      <c r="BI512">
        <v>1</v>
      </c>
      <c r="BK512" t="str">
        <f t="shared" si="50"/>
        <v>ADANIENT44365</v>
      </c>
      <c r="BL512">
        <v>1</v>
      </c>
      <c r="BM512">
        <f t="shared" si="51"/>
        <v>1</v>
      </c>
      <c r="BQ512" t="str">
        <f t="shared" si="55"/>
        <v>GMRINFRA44368</v>
      </c>
      <c r="BR512">
        <v>1</v>
      </c>
      <c r="BS512">
        <f t="shared" si="52"/>
        <v>1</v>
      </c>
    </row>
    <row r="513" spans="1:71" x14ac:dyDescent="0.45">
      <c r="A513">
        <v>1</v>
      </c>
      <c r="B513" s="2">
        <v>44368</v>
      </c>
      <c r="C513" s="2">
        <v>44369</v>
      </c>
      <c r="D513" s="3" t="s">
        <v>27</v>
      </c>
      <c r="E513" t="s">
        <v>126</v>
      </c>
      <c r="F513" t="s">
        <v>290</v>
      </c>
      <c r="G513">
        <v>1800</v>
      </c>
      <c r="H513">
        <v>5400</v>
      </c>
      <c r="I513">
        <v>3</v>
      </c>
      <c r="J513" s="7">
        <v>334.85</v>
      </c>
      <c r="K513" s="5">
        <v>1808190.0000000002</v>
      </c>
      <c r="L513" s="4">
        <v>342.21666667</v>
      </c>
      <c r="M513" s="4">
        <v>39780.000017999853</v>
      </c>
      <c r="N513" s="6">
        <v>493.58160000243004</v>
      </c>
      <c r="O513" s="6">
        <v>39286.418417997425</v>
      </c>
      <c r="P513" s="5">
        <v>1847970.0000179999</v>
      </c>
      <c r="Q513" s="7"/>
      <c r="R513">
        <v>2</v>
      </c>
      <c r="S513">
        <v>2</v>
      </c>
      <c r="T513">
        <v>2</v>
      </c>
      <c r="U513">
        <v>0</v>
      </c>
      <c r="V513">
        <v>900</v>
      </c>
      <c r="W513">
        <v>300</v>
      </c>
      <c r="X513">
        <v>103500</v>
      </c>
      <c r="Y513">
        <v>92500</v>
      </c>
      <c r="Z513" s="7">
        <v>3000000</v>
      </c>
      <c r="AA513">
        <v>2</v>
      </c>
      <c r="AC513" t="s">
        <v>684</v>
      </c>
      <c r="AD513" t="s">
        <v>571</v>
      </c>
      <c r="AE513" s="12">
        <v>44368.440972222219</v>
      </c>
      <c r="AF513">
        <v>335.01740000000001</v>
      </c>
      <c r="AG513" s="12">
        <v>44369.395833333336</v>
      </c>
      <c r="AH513">
        <v>341.8578</v>
      </c>
      <c r="AI513" s="13">
        <v>2.0400000000000001E-2</v>
      </c>
      <c r="AJ513">
        <v>32556.06</v>
      </c>
      <c r="AK513" s="13">
        <v>2.0400000000000001E-2</v>
      </c>
      <c r="AL513">
        <v>4759.38</v>
      </c>
      <c r="AM513">
        <v>1594475.25</v>
      </c>
      <c r="AN513">
        <v>-1961617.29</v>
      </c>
      <c r="AO513">
        <v>64</v>
      </c>
      <c r="AP513">
        <v>508.69</v>
      </c>
      <c r="AQ513" s="13">
        <v>-4.1999999999999997E-3</v>
      </c>
      <c r="AR513" s="13">
        <v>2.8500000000000001E-2</v>
      </c>
      <c r="AS513" t="s">
        <v>572</v>
      </c>
      <c r="AU513" s="2">
        <v>44368</v>
      </c>
      <c r="AV513" t="s">
        <v>126</v>
      </c>
      <c r="AW513" s="7">
        <v>334.85</v>
      </c>
      <c r="AX513" s="4">
        <v>342.21666667</v>
      </c>
      <c r="AZ513" s="2">
        <f t="shared" si="49"/>
        <v>44368</v>
      </c>
      <c r="BA513" t="s">
        <v>126</v>
      </c>
      <c r="BB513">
        <v>335.01740000000001</v>
      </c>
      <c r="BC513">
        <v>341.8578</v>
      </c>
      <c r="BE513" t="str">
        <f t="shared" si="53"/>
        <v>BANDHANBNK44368</v>
      </c>
      <c r="BF513">
        <v>1</v>
      </c>
      <c r="BH513" t="str">
        <f t="shared" si="54"/>
        <v>BANDHANBNK44368</v>
      </c>
      <c r="BI513">
        <v>1</v>
      </c>
      <c r="BK513" t="str">
        <f t="shared" si="50"/>
        <v>BANDHANBNK44368</v>
      </c>
      <c r="BL513">
        <v>1</v>
      </c>
      <c r="BM513">
        <f t="shared" si="51"/>
        <v>1</v>
      </c>
      <c r="BQ513" t="str">
        <f t="shared" si="55"/>
        <v>BANDHANBNK44368</v>
      </c>
      <c r="BR513">
        <v>1</v>
      </c>
      <c r="BS513">
        <f t="shared" si="52"/>
        <v>1</v>
      </c>
    </row>
    <row r="514" spans="1:71" x14ac:dyDescent="0.45">
      <c r="A514">
        <v>2</v>
      </c>
      <c r="B514" s="2">
        <v>44368</v>
      </c>
      <c r="C514" s="2">
        <v>44369</v>
      </c>
      <c r="D514" s="3" t="s">
        <v>27</v>
      </c>
      <c r="E514" t="s">
        <v>71</v>
      </c>
      <c r="F514" t="s">
        <v>209</v>
      </c>
      <c r="G514">
        <v>22500</v>
      </c>
      <c r="H514">
        <v>67500</v>
      </c>
      <c r="I514">
        <v>3</v>
      </c>
      <c r="J514" s="7">
        <v>30.05</v>
      </c>
      <c r="K514" s="5">
        <v>2028375</v>
      </c>
      <c r="L514" s="4">
        <v>30.43333333</v>
      </c>
      <c r="M514" s="4">
        <v>25874.999774999949</v>
      </c>
      <c r="N514" s="6">
        <v>551.154374969625</v>
      </c>
      <c r="O514" s="6">
        <v>25323.845400030325</v>
      </c>
      <c r="P514" s="5">
        <v>2054249.9997749999</v>
      </c>
      <c r="Q514" s="7"/>
      <c r="R514">
        <v>1</v>
      </c>
      <c r="S514">
        <v>0</v>
      </c>
      <c r="T514">
        <v>2</v>
      </c>
      <c r="U514">
        <v>0</v>
      </c>
      <c r="V514">
        <v>900</v>
      </c>
      <c r="W514">
        <v>300</v>
      </c>
      <c r="X514">
        <v>102500</v>
      </c>
      <c r="Y514">
        <v>92500</v>
      </c>
      <c r="Z514" s="7">
        <v>3000000</v>
      </c>
      <c r="AA514">
        <v>2</v>
      </c>
      <c r="AC514" t="s">
        <v>596</v>
      </c>
      <c r="AD514" t="s">
        <v>571</v>
      </c>
      <c r="AE514" s="12">
        <v>44369.517361111109</v>
      </c>
      <c r="AF514">
        <v>600.12929999999994</v>
      </c>
      <c r="AG514" s="12">
        <v>44370.392361111109</v>
      </c>
      <c r="AH514">
        <v>603.32860000000005</v>
      </c>
      <c r="AI514" s="13">
        <v>5.3E-3</v>
      </c>
      <c r="AJ514">
        <v>8570.5499999999993</v>
      </c>
      <c r="AK514" s="13">
        <v>5.3E-3</v>
      </c>
      <c r="AL514">
        <v>2678.884</v>
      </c>
      <c r="AM514">
        <v>1607676.63</v>
      </c>
      <c r="AN514">
        <v>-1953046.74</v>
      </c>
      <c r="AO514">
        <v>41</v>
      </c>
      <c r="AP514">
        <v>209.04</v>
      </c>
      <c r="AQ514" s="13">
        <v>-2.5999999999999999E-3</v>
      </c>
      <c r="AR514" s="13">
        <v>1.24E-2</v>
      </c>
      <c r="AS514" t="s">
        <v>572</v>
      </c>
      <c r="AU514" s="2">
        <v>44368</v>
      </c>
      <c r="AV514" t="s">
        <v>71</v>
      </c>
      <c r="AW514" s="7">
        <v>30.05</v>
      </c>
      <c r="AX514" s="4">
        <v>30.43333333</v>
      </c>
      <c r="AZ514" s="2">
        <f t="shared" si="49"/>
        <v>44369</v>
      </c>
      <c r="BA514" t="s">
        <v>44</v>
      </c>
      <c r="BB514">
        <v>600.12929999999994</v>
      </c>
      <c r="BC514">
        <v>603.32860000000005</v>
      </c>
      <c r="BE514" t="str">
        <f t="shared" si="53"/>
        <v>ICICIPRULI44369</v>
      </c>
      <c r="BF514">
        <v>1</v>
      </c>
      <c r="BH514" t="str">
        <f t="shared" si="54"/>
        <v>GMRINFRA44368</v>
      </c>
      <c r="BI514">
        <v>1</v>
      </c>
      <c r="BK514" t="str">
        <f t="shared" si="50"/>
        <v>GMRINFRA44368</v>
      </c>
      <c r="BL514">
        <v>1</v>
      </c>
      <c r="BM514">
        <f t="shared" si="51"/>
        <v>1</v>
      </c>
      <c r="BQ514" t="str">
        <f t="shared" si="55"/>
        <v>ICICIPRULI44369</v>
      </c>
      <c r="BR514">
        <v>1</v>
      </c>
      <c r="BS514">
        <f t="shared" si="52"/>
        <v>1</v>
      </c>
    </row>
    <row r="515" spans="1:71" x14ac:dyDescent="0.45">
      <c r="A515">
        <v>3</v>
      </c>
      <c r="B515" s="2">
        <v>44368</v>
      </c>
      <c r="C515" s="2">
        <v>44369</v>
      </c>
      <c r="D515" s="3" t="s">
        <v>27</v>
      </c>
      <c r="E515" t="s">
        <v>66</v>
      </c>
      <c r="F515" t="s">
        <v>215</v>
      </c>
      <c r="G515">
        <v>3100</v>
      </c>
      <c r="H515">
        <v>6200</v>
      </c>
      <c r="I515">
        <v>2</v>
      </c>
      <c r="J515" s="7">
        <v>281.45</v>
      </c>
      <c r="K515" s="5">
        <v>1744990</v>
      </c>
      <c r="L515" s="4">
        <v>286.39999999999998</v>
      </c>
      <c r="M515" s="4">
        <v>30689.999999999931</v>
      </c>
      <c r="N515" s="6">
        <v>475.29045000000002</v>
      </c>
      <c r="O515" s="6">
        <v>30214.70954999993</v>
      </c>
      <c r="P515" s="5">
        <v>1775679.9999999998</v>
      </c>
      <c r="Q515" s="7"/>
      <c r="R515">
        <v>2</v>
      </c>
      <c r="S515">
        <v>2</v>
      </c>
      <c r="T515">
        <v>1</v>
      </c>
      <c r="U515">
        <v>0</v>
      </c>
      <c r="V515">
        <v>900</v>
      </c>
      <c r="W515">
        <v>300</v>
      </c>
      <c r="X515">
        <v>103500</v>
      </c>
      <c r="Y515">
        <v>92500</v>
      </c>
      <c r="Z515" s="7">
        <v>3000000</v>
      </c>
      <c r="AA515">
        <v>2</v>
      </c>
      <c r="AC515" t="s">
        <v>711</v>
      </c>
      <c r="AD515" t="s">
        <v>571</v>
      </c>
      <c r="AE515" s="12">
        <v>44369.517361111109</v>
      </c>
      <c r="AF515">
        <v>7253.2169999999996</v>
      </c>
      <c r="AG515" s="12">
        <v>44370.392361111109</v>
      </c>
      <c r="AH515">
        <v>7245.5249999999996</v>
      </c>
      <c r="AI515" s="13">
        <v>-1.1000000000000001E-3</v>
      </c>
      <c r="AJ515">
        <v>-1704.93</v>
      </c>
      <c r="AK515" s="13">
        <v>-1.1000000000000001E-3</v>
      </c>
      <c r="AL515">
        <v>221.65010000000001</v>
      </c>
      <c r="AM515">
        <v>1607676.63</v>
      </c>
      <c r="AN515">
        <v>-1954751.67</v>
      </c>
      <c r="AO515">
        <v>41</v>
      </c>
      <c r="AP515">
        <v>-41.58</v>
      </c>
      <c r="AQ515" s="13">
        <v>-2.8E-3</v>
      </c>
      <c r="AR515" s="13">
        <v>6.4000000000000003E-3</v>
      </c>
      <c r="AS515" t="s">
        <v>572</v>
      </c>
      <c r="AU515" s="2">
        <v>44368</v>
      </c>
      <c r="AV515" t="s">
        <v>66</v>
      </c>
      <c r="AW515" s="7">
        <v>281.45</v>
      </c>
      <c r="AX515" s="4">
        <v>286.39999999999998</v>
      </c>
      <c r="AZ515" s="2">
        <f t="shared" si="49"/>
        <v>44369</v>
      </c>
      <c r="BA515" t="s">
        <v>134</v>
      </c>
      <c r="BB515">
        <v>7253.2169999999996</v>
      </c>
      <c r="BC515">
        <v>7245.5249999999996</v>
      </c>
      <c r="BE515" t="str">
        <f t="shared" si="53"/>
        <v>MARUTI44369</v>
      </c>
      <c r="BF515">
        <v>1</v>
      </c>
      <c r="BH515" t="str">
        <f t="shared" si="54"/>
        <v>IBULHSGFIN44368</v>
      </c>
      <c r="BI515">
        <v>1</v>
      </c>
      <c r="BK515" t="str">
        <f t="shared" si="50"/>
        <v>IBULHSGFIN44368</v>
      </c>
      <c r="BL515">
        <v>1</v>
      </c>
      <c r="BM515">
        <f t="shared" si="51"/>
        <v>1</v>
      </c>
      <c r="BQ515" t="str">
        <f t="shared" si="55"/>
        <v>MARUTI44369</v>
      </c>
      <c r="BR515">
        <v>1</v>
      </c>
      <c r="BS515">
        <f t="shared" si="52"/>
        <v>1</v>
      </c>
    </row>
    <row r="516" spans="1:71" x14ac:dyDescent="0.45">
      <c r="A516">
        <v>4</v>
      </c>
      <c r="B516" s="2">
        <v>44368</v>
      </c>
      <c r="C516" s="2">
        <v>44369</v>
      </c>
      <c r="D516" s="3" t="s">
        <v>27</v>
      </c>
      <c r="E516" t="s">
        <v>37</v>
      </c>
      <c r="F516" t="s">
        <v>321</v>
      </c>
      <c r="G516">
        <v>700</v>
      </c>
      <c r="H516">
        <v>1400</v>
      </c>
      <c r="I516">
        <v>2</v>
      </c>
      <c r="J516" s="7">
        <v>1429.3</v>
      </c>
      <c r="K516" s="5">
        <v>2001020</v>
      </c>
      <c r="L516" s="4">
        <v>1421.85</v>
      </c>
      <c r="M516" s="4">
        <v>-10430.000000000064</v>
      </c>
      <c r="N516" s="6">
        <v>538.86734999999999</v>
      </c>
      <c r="O516" s="6">
        <v>-10968.867350000064</v>
      </c>
      <c r="P516" s="5">
        <v>1990589.9999999998</v>
      </c>
      <c r="Q516" s="7"/>
      <c r="R516">
        <v>2</v>
      </c>
      <c r="S516">
        <v>1</v>
      </c>
      <c r="T516">
        <v>1</v>
      </c>
      <c r="U516">
        <v>0</v>
      </c>
      <c r="V516">
        <v>900</v>
      </c>
      <c r="W516">
        <v>300</v>
      </c>
      <c r="X516">
        <v>103000</v>
      </c>
      <c r="Y516">
        <v>92500</v>
      </c>
      <c r="Z516" s="7">
        <v>3000000</v>
      </c>
      <c r="AA516">
        <v>2</v>
      </c>
      <c r="AC516" t="s">
        <v>683</v>
      </c>
      <c r="AD516" t="s">
        <v>571</v>
      </c>
      <c r="AE516" s="12">
        <v>44369.517361111109</v>
      </c>
      <c r="AF516">
        <v>3460.1080000000002</v>
      </c>
      <c r="AG516" s="12">
        <v>44370.392361111109</v>
      </c>
      <c r="AH516">
        <v>3426.0859999999998</v>
      </c>
      <c r="AI516" s="13">
        <v>-9.7999999999999997E-3</v>
      </c>
      <c r="AJ516">
        <v>-15807.71</v>
      </c>
      <c r="AK516" s="13">
        <v>-9.7999999999999997E-3</v>
      </c>
      <c r="AL516">
        <v>464.63189999999997</v>
      </c>
      <c r="AM516">
        <v>1607676.5</v>
      </c>
      <c r="AN516">
        <v>-1970559.38</v>
      </c>
      <c r="AO516">
        <v>41</v>
      </c>
      <c r="AP516">
        <v>-385.55</v>
      </c>
      <c r="AQ516" s="13">
        <v>-1.6299999999999999E-2</v>
      </c>
      <c r="AR516" s="13">
        <v>2.7000000000000001E-3</v>
      </c>
      <c r="AS516" t="s">
        <v>572</v>
      </c>
      <c r="AU516" s="2">
        <v>44368</v>
      </c>
      <c r="AV516" t="s">
        <v>37</v>
      </c>
      <c r="AW516" s="7">
        <v>1429.3</v>
      </c>
      <c r="AX516" s="4">
        <v>1421.85</v>
      </c>
      <c r="AZ516" s="2">
        <f t="shared" si="49"/>
        <v>44369</v>
      </c>
      <c r="BA516" t="s">
        <v>171</v>
      </c>
      <c r="BB516">
        <v>3460.1080000000002</v>
      </c>
      <c r="BC516">
        <v>3426.0859999999998</v>
      </c>
      <c r="BE516" t="str">
        <f t="shared" si="53"/>
        <v>NAVINFLUOR44369</v>
      </c>
      <c r="BF516">
        <v>1</v>
      </c>
      <c r="BH516" t="str">
        <f t="shared" si="54"/>
        <v>UBL44368</v>
      </c>
      <c r="BI516">
        <v>1</v>
      </c>
      <c r="BK516" t="str">
        <f t="shared" si="50"/>
        <v>UBL44368</v>
      </c>
      <c r="BL516">
        <v>1</v>
      </c>
      <c r="BM516">
        <f t="shared" si="51"/>
        <v>1</v>
      </c>
      <c r="BQ516" t="str">
        <f t="shared" si="55"/>
        <v>NAVINFLUOR44369</v>
      </c>
      <c r="BR516">
        <v>1</v>
      </c>
      <c r="BS516">
        <f t="shared" si="52"/>
        <v>1</v>
      </c>
    </row>
    <row r="517" spans="1:71" x14ac:dyDescent="0.45">
      <c r="A517">
        <v>1</v>
      </c>
      <c r="B517" s="2">
        <v>44369</v>
      </c>
      <c r="C517" s="2">
        <v>44370</v>
      </c>
      <c r="D517" s="3" t="s">
        <v>27</v>
      </c>
      <c r="E517" t="s">
        <v>44</v>
      </c>
      <c r="F517" t="s">
        <v>263</v>
      </c>
      <c r="G517">
        <v>1500</v>
      </c>
      <c r="H517">
        <v>3000</v>
      </c>
      <c r="I517">
        <v>2</v>
      </c>
      <c r="J517" s="7">
        <v>599.85</v>
      </c>
      <c r="K517" s="5">
        <v>1799550</v>
      </c>
      <c r="L517" s="4">
        <v>603.65</v>
      </c>
      <c r="M517" s="4">
        <v>11399.999999999864</v>
      </c>
      <c r="N517" s="6">
        <v>487.41750000000002</v>
      </c>
      <c r="O517" s="6">
        <v>10912.582499999864</v>
      </c>
      <c r="P517" s="5">
        <v>1810950</v>
      </c>
      <c r="Q517" s="7"/>
      <c r="R517">
        <v>1</v>
      </c>
      <c r="S517">
        <v>0</v>
      </c>
      <c r="T517">
        <v>1</v>
      </c>
      <c r="U517">
        <v>0</v>
      </c>
      <c r="V517">
        <v>900</v>
      </c>
      <c r="W517">
        <v>300</v>
      </c>
      <c r="X517">
        <v>122500</v>
      </c>
      <c r="Y517">
        <v>92500</v>
      </c>
      <c r="Z517" s="7">
        <v>3000000</v>
      </c>
      <c r="AA517">
        <v>2</v>
      </c>
      <c r="AC517" t="s">
        <v>597</v>
      </c>
      <c r="AD517" t="s">
        <v>571</v>
      </c>
      <c r="AE517" s="12">
        <v>44369.524305555555</v>
      </c>
      <c r="AF517">
        <v>2460.364</v>
      </c>
      <c r="AG517" s="12">
        <v>44370.392361111109</v>
      </c>
      <c r="AH517">
        <v>2430.875</v>
      </c>
      <c r="AI517" s="13">
        <v>-1.2E-2</v>
      </c>
      <c r="AJ517">
        <v>-19276</v>
      </c>
      <c r="AK517" s="13">
        <v>-1.2E-2</v>
      </c>
      <c r="AL517">
        <v>653.66750000000002</v>
      </c>
      <c r="AM517">
        <v>1608260.25</v>
      </c>
      <c r="AN517">
        <v>-1989835.38</v>
      </c>
      <c r="AO517">
        <v>39</v>
      </c>
      <c r="AP517">
        <v>-494.26</v>
      </c>
      <c r="AQ517" s="13">
        <v>-1.3100000000000001E-2</v>
      </c>
      <c r="AR517" s="13">
        <v>1.35E-2</v>
      </c>
      <c r="AS517" t="s">
        <v>572</v>
      </c>
      <c r="AU517" s="2">
        <v>44369</v>
      </c>
      <c r="AV517" t="s">
        <v>44</v>
      </c>
      <c r="AW517" s="7">
        <v>599.85</v>
      </c>
      <c r="AX517" s="4">
        <v>603.65</v>
      </c>
      <c r="AZ517" s="2">
        <f t="shared" si="49"/>
        <v>44369</v>
      </c>
      <c r="BA517" t="s">
        <v>67</v>
      </c>
      <c r="BB517">
        <v>2460.364</v>
      </c>
      <c r="BC517">
        <v>2430.875</v>
      </c>
      <c r="BE517" t="str">
        <f t="shared" si="53"/>
        <v>PEL44369</v>
      </c>
      <c r="BF517">
        <v>1</v>
      </c>
      <c r="BH517" t="str">
        <f t="shared" si="54"/>
        <v>ICICIPRULI44369</v>
      </c>
      <c r="BI517">
        <v>1</v>
      </c>
      <c r="BK517" t="str">
        <f t="shared" si="50"/>
        <v>ICICIPRULI44369</v>
      </c>
      <c r="BL517">
        <v>1</v>
      </c>
      <c r="BM517">
        <f t="shared" si="51"/>
        <v>1</v>
      </c>
      <c r="BQ517" t="str">
        <f t="shared" si="55"/>
        <v>PEL44369</v>
      </c>
      <c r="BR517">
        <v>1</v>
      </c>
      <c r="BS517">
        <f t="shared" si="52"/>
        <v>1</v>
      </c>
    </row>
    <row r="518" spans="1:71" x14ac:dyDescent="0.45">
      <c r="A518">
        <v>2</v>
      </c>
      <c r="B518" s="2">
        <v>44369</v>
      </c>
      <c r="C518" s="2">
        <v>44370</v>
      </c>
      <c r="D518" s="3" t="s">
        <v>27</v>
      </c>
      <c r="E518" t="s">
        <v>134</v>
      </c>
      <c r="F518" t="s">
        <v>310</v>
      </c>
      <c r="G518">
        <v>100</v>
      </c>
      <c r="H518">
        <v>300</v>
      </c>
      <c r="I518">
        <v>3</v>
      </c>
      <c r="J518" s="7">
        <v>7249.6</v>
      </c>
      <c r="K518" s="5">
        <v>2174880</v>
      </c>
      <c r="L518" s="4">
        <v>7247.75</v>
      </c>
      <c r="M518" s="4">
        <v>-555.00000000010914</v>
      </c>
      <c r="N518" s="6">
        <v>587.14267500000005</v>
      </c>
      <c r="O518" s="6">
        <v>-1142.1426750001092</v>
      </c>
      <c r="P518" s="5">
        <v>2174325</v>
      </c>
      <c r="Q518" s="7"/>
      <c r="R518">
        <v>1</v>
      </c>
      <c r="S518">
        <v>0</v>
      </c>
      <c r="T518">
        <v>1</v>
      </c>
      <c r="U518">
        <v>0</v>
      </c>
      <c r="V518">
        <v>900</v>
      </c>
      <c r="W518">
        <v>300</v>
      </c>
      <c r="X518">
        <v>122500</v>
      </c>
      <c r="Y518">
        <v>92500</v>
      </c>
      <c r="Z518" s="7">
        <v>3000000</v>
      </c>
      <c r="AA518">
        <v>2</v>
      </c>
      <c r="AC518" t="s">
        <v>771</v>
      </c>
      <c r="AD518" t="s">
        <v>571</v>
      </c>
      <c r="AE518" s="12">
        <v>44370.517361111109</v>
      </c>
      <c r="AF518">
        <v>165.9829</v>
      </c>
      <c r="AG518" s="12">
        <v>44371.392361111109</v>
      </c>
      <c r="AH518">
        <v>169.21530000000001</v>
      </c>
      <c r="AI518" s="13">
        <v>1.95E-2</v>
      </c>
      <c r="AJ518">
        <v>31198.46</v>
      </c>
      <c r="AK518" s="13">
        <v>1.95E-2</v>
      </c>
      <c r="AL518">
        <v>9651.7929999999997</v>
      </c>
      <c r="AM518">
        <v>1602033</v>
      </c>
      <c r="AN518">
        <v>-1958636.92</v>
      </c>
      <c r="AO518">
        <v>41</v>
      </c>
      <c r="AP518">
        <v>760.94</v>
      </c>
      <c r="AQ518" s="13">
        <v>-1.2200000000000001E-2</v>
      </c>
      <c r="AR518" s="13">
        <v>3.7199999999999997E-2</v>
      </c>
      <c r="AS518" t="s">
        <v>572</v>
      </c>
      <c r="AU518" s="2">
        <v>44369</v>
      </c>
      <c r="AV518" t="s">
        <v>134</v>
      </c>
      <c r="AW518" s="7">
        <v>7249.6</v>
      </c>
      <c r="AX518" s="4">
        <v>7247.75</v>
      </c>
      <c r="AZ518" s="2">
        <f t="shared" si="49"/>
        <v>44370</v>
      </c>
      <c r="BA518" t="s">
        <v>69</v>
      </c>
      <c r="BB518">
        <v>165.9829</v>
      </c>
      <c r="BC518">
        <v>169.21530000000001</v>
      </c>
      <c r="BE518" t="str">
        <f t="shared" si="53"/>
        <v>BEL44370</v>
      </c>
      <c r="BF518">
        <v>1</v>
      </c>
      <c r="BH518" t="str">
        <f t="shared" si="54"/>
        <v>MARUTI44369</v>
      </c>
      <c r="BI518">
        <v>1</v>
      </c>
      <c r="BK518" t="str">
        <f t="shared" si="50"/>
        <v>MARUTI44369</v>
      </c>
      <c r="BL518">
        <v>1</v>
      </c>
      <c r="BM518">
        <f t="shared" si="51"/>
        <v>1</v>
      </c>
      <c r="BQ518" t="str">
        <f t="shared" si="55"/>
        <v>BEL44370</v>
      </c>
      <c r="BR518">
        <v>1</v>
      </c>
      <c r="BS518">
        <f t="shared" si="52"/>
        <v>1</v>
      </c>
    </row>
    <row r="519" spans="1:71" x14ac:dyDescent="0.45">
      <c r="A519">
        <v>3</v>
      </c>
      <c r="B519" s="2">
        <v>44369</v>
      </c>
      <c r="C519" s="2">
        <v>44370</v>
      </c>
      <c r="D519" s="3" t="s">
        <v>27</v>
      </c>
      <c r="E519" t="s">
        <v>171</v>
      </c>
      <c r="F519" t="s">
        <v>349</v>
      </c>
      <c r="G519">
        <v>225</v>
      </c>
      <c r="H519">
        <v>450</v>
      </c>
      <c r="I519">
        <v>2</v>
      </c>
      <c r="J519" s="7">
        <v>3458.4</v>
      </c>
      <c r="K519" s="5">
        <v>1556280</v>
      </c>
      <c r="L519" s="4">
        <v>3427.4</v>
      </c>
      <c r="M519" s="4">
        <v>-13950</v>
      </c>
      <c r="N519" s="6">
        <v>418.31234999999998</v>
      </c>
      <c r="O519" s="6">
        <v>-14368.31235</v>
      </c>
      <c r="P519" s="5">
        <v>1542330</v>
      </c>
      <c r="Q519" s="7"/>
      <c r="R519">
        <v>1</v>
      </c>
      <c r="S519">
        <v>0</v>
      </c>
      <c r="T519">
        <v>1</v>
      </c>
      <c r="U519">
        <v>0</v>
      </c>
      <c r="V519">
        <v>900</v>
      </c>
      <c r="W519">
        <v>300</v>
      </c>
      <c r="X519">
        <v>122500</v>
      </c>
      <c r="Y519">
        <v>92500</v>
      </c>
      <c r="Z519" s="7">
        <v>3000000</v>
      </c>
      <c r="AA519">
        <v>2</v>
      </c>
      <c r="AC519" t="s">
        <v>694</v>
      </c>
      <c r="AD519" t="s">
        <v>571</v>
      </c>
      <c r="AE519" s="12">
        <v>44372.517361111109</v>
      </c>
      <c r="AF519">
        <v>3446.9940000000001</v>
      </c>
      <c r="AG519" s="12">
        <v>44375.392361111109</v>
      </c>
      <c r="AH519">
        <v>3430.94</v>
      </c>
      <c r="AI519" s="13">
        <v>-4.7000000000000002E-3</v>
      </c>
      <c r="AJ519">
        <v>-7490.36</v>
      </c>
      <c r="AK519" s="13">
        <v>-4.7000000000000002E-3</v>
      </c>
      <c r="AL519">
        <v>466.57249999999999</v>
      </c>
      <c r="AM519">
        <v>1608272.63</v>
      </c>
      <c r="AN519">
        <v>-1966127.28</v>
      </c>
      <c r="AO519">
        <v>41</v>
      </c>
      <c r="AP519">
        <v>-182.69</v>
      </c>
      <c r="AQ519" s="13">
        <v>-8.3999999999999995E-3</v>
      </c>
      <c r="AR519" s="13">
        <v>1.0999999999999999E-2</v>
      </c>
      <c r="AS519" t="s">
        <v>572</v>
      </c>
      <c r="AU519" s="2">
        <v>44369</v>
      </c>
      <c r="AV519" t="s">
        <v>171</v>
      </c>
      <c r="AW519" s="7">
        <v>3458.4</v>
      </c>
      <c r="AX519" s="4">
        <v>3427.4</v>
      </c>
      <c r="AZ519" s="2">
        <f t="shared" si="49"/>
        <v>44372</v>
      </c>
      <c r="BA519" t="s">
        <v>102</v>
      </c>
      <c r="BB519">
        <v>3446.9940000000001</v>
      </c>
      <c r="BC519">
        <v>3430.94</v>
      </c>
      <c r="BE519" t="str">
        <f t="shared" si="53"/>
        <v>APOLLOHOSP44372</v>
      </c>
      <c r="BF519">
        <v>1</v>
      </c>
      <c r="BH519" t="str">
        <f t="shared" si="54"/>
        <v>NAVINFLUOR44369</v>
      </c>
      <c r="BI519">
        <v>1</v>
      </c>
      <c r="BK519" t="str">
        <f t="shared" si="50"/>
        <v>NAVINFLUOR44369</v>
      </c>
      <c r="BL519">
        <v>1</v>
      </c>
      <c r="BM519">
        <f t="shared" si="51"/>
        <v>1</v>
      </c>
      <c r="BQ519" t="str">
        <f t="shared" si="55"/>
        <v>APOLLOHOSP44372</v>
      </c>
      <c r="BR519">
        <v>1</v>
      </c>
      <c r="BS519">
        <f t="shared" si="52"/>
        <v>1</v>
      </c>
    </row>
    <row r="520" spans="1:71" x14ac:dyDescent="0.45">
      <c r="A520">
        <v>4</v>
      </c>
      <c r="B520" s="2">
        <v>44369</v>
      </c>
      <c r="C520" s="2">
        <v>44370</v>
      </c>
      <c r="D520" s="3" t="s">
        <v>27</v>
      </c>
      <c r="E520" t="s">
        <v>67</v>
      </c>
      <c r="F520" t="s">
        <v>242</v>
      </c>
      <c r="G520">
        <v>275</v>
      </c>
      <c r="H520">
        <v>825</v>
      </c>
      <c r="I520">
        <v>3</v>
      </c>
      <c r="J520" s="7">
        <v>2459.1</v>
      </c>
      <c r="K520" s="5">
        <v>2028757.5</v>
      </c>
      <c r="L520" s="4">
        <v>2432.0500000000002</v>
      </c>
      <c r="M520" s="4">
        <v>-22316.249999999774</v>
      </c>
      <c r="N520" s="6">
        <v>544.75183125000001</v>
      </c>
      <c r="O520" s="6">
        <v>-22861.001831249774</v>
      </c>
      <c r="P520" s="5">
        <v>2006441.2500000002</v>
      </c>
      <c r="Q520" s="7"/>
      <c r="R520">
        <v>2</v>
      </c>
      <c r="S520">
        <v>2</v>
      </c>
      <c r="T520">
        <v>1</v>
      </c>
      <c r="U520">
        <v>0</v>
      </c>
      <c r="V520">
        <v>900</v>
      </c>
      <c r="W520">
        <v>300</v>
      </c>
      <c r="X520">
        <v>123500</v>
      </c>
      <c r="Y520">
        <v>92500</v>
      </c>
      <c r="Z520" s="7">
        <v>3000000</v>
      </c>
      <c r="AA520">
        <v>2</v>
      </c>
      <c r="AC520" t="s">
        <v>683</v>
      </c>
      <c r="AD520" t="s">
        <v>571</v>
      </c>
      <c r="AE520" s="12">
        <v>44372.517361111109</v>
      </c>
      <c r="AF520">
        <v>3598.7979999999998</v>
      </c>
      <c r="AG520" s="12">
        <v>44375.392361111109</v>
      </c>
      <c r="AH520">
        <v>3639.2150000000001</v>
      </c>
      <c r="AI520" s="13">
        <v>1.12E-2</v>
      </c>
      <c r="AJ520">
        <v>18062.02</v>
      </c>
      <c r="AK520" s="13">
        <v>1.12E-2</v>
      </c>
      <c r="AL520">
        <v>446.89170000000001</v>
      </c>
      <c r="AM520">
        <v>1608272.63</v>
      </c>
      <c r="AN520">
        <v>-1948065.26</v>
      </c>
      <c r="AO520">
        <v>41</v>
      </c>
      <c r="AP520">
        <v>440.54</v>
      </c>
      <c r="AQ520" s="13">
        <v>-2.3E-3</v>
      </c>
      <c r="AR520" s="13">
        <v>3.1199999999999999E-2</v>
      </c>
      <c r="AS520" t="s">
        <v>572</v>
      </c>
      <c r="AU520" s="2">
        <v>44369</v>
      </c>
      <c r="AV520" t="s">
        <v>67</v>
      </c>
      <c r="AW520" s="7">
        <v>2459.1</v>
      </c>
      <c r="AX520" s="4">
        <v>2432.0500000000002</v>
      </c>
      <c r="AZ520" s="2">
        <f t="shared" si="49"/>
        <v>44372</v>
      </c>
      <c r="BA520" t="s">
        <v>171</v>
      </c>
      <c r="BB520">
        <v>3598.7979999999998</v>
      </c>
      <c r="BC520">
        <v>3639.2150000000001</v>
      </c>
      <c r="BE520" t="str">
        <f t="shared" si="53"/>
        <v>NAVINFLUOR44372</v>
      </c>
      <c r="BF520">
        <v>1</v>
      </c>
      <c r="BH520" t="str">
        <f t="shared" si="54"/>
        <v>PEL44369</v>
      </c>
      <c r="BI520">
        <v>1</v>
      </c>
      <c r="BK520" t="str">
        <f t="shared" si="50"/>
        <v>PEL44369</v>
      </c>
      <c r="BL520">
        <v>1</v>
      </c>
      <c r="BM520">
        <f t="shared" si="51"/>
        <v>1</v>
      </c>
      <c r="BQ520" t="str">
        <f t="shared" si="55"/>
        <v>NAVINFLUOR44372</v>
      </c>
      <c r="BR520">
        <v>1</v>
      </c>
      <c r="BS520">
        <f t="shared" si="52"/>
        <v>1</v>
      </c>
    </row>
    <row r="521" spans="1:71" x14ac:dyDescent="0.45">
      <c r="A521">
        <v>1</v>
      </c>
      <c r="B521" s="2">
        <v>44370</v>
      </c>
      <c r="C521" s="2">
        <v>44371</v>
      </c>
      <c r="D521" s="3" t="s">
        <v>27</v>
      </c>
      <c r="E521" t="s">
        <v>69</v>
      </c>
      <c r="F521" t="s">
        <v>285</v>
      </c>
      <c r="G521">
        <v>3800</v>
      </c>
      <c r="H521">
        <v>11400</v>
      </c>
      <c r="I521">
        <v>3</v>
      </c>
      <c r="J521" s="7">
        <v>165.9</v>
      </c>
      <c r="K521" s="5">
        <v>1891260</v>
      </c>
      <c r="L521" s="4">
        <v>169.3</v>
      </c>
      <c r="M521" s="4">
        <v>38760.000000000065</v>
      </c>
      <c r="N521" s="6">
        <v>515.87279999999998</v>
      </c>
      <c r="O521" s="6">
        <v>38244.127200000068</v>
      </c>
      <c r="P521" s="5">
        <v>1930020.0000000002</v>
      </c>
      <c r="Q521" s="7"/>
      <c r="R521">
        <v>1</v>
      </c>
      <c r="S521">
        <v>0</v>
      </c>
      <c r="T521">
        <v>1</v>
      </c>
      <c r="U521">
        <v>0</v>
      </c>
      <c r="V521">
        <v>900</v>
      </c>
      <c r="W521">
        <v>300</v>
      </c>
      <c r="X521">
        <v>122500</v>
      </c>
      <c r="Y521">
        <v>92500</v>
      </c>
      <c r="Z521" s="7">
        <v>3000000</v>
      </c>
      <c r="AA521">
        <v>2</v>
      </c>
      <c r="AC521" t="s">
        <v>660</v>
      </c>
      <c r="AD521" t="s">
        <v>571</v>
      </c>
      <c r="AE521" s="12">
        <v>44372.524305555555</v>
      </c>
      <c r="AF521">
        <v>72.886420000000001</v>
      </c>
      <c r="AG521" s="12">
        <v>44375.392361111109</v>
      </c>
      <c r="AH521">
        <v>74.562700000000007</v>
      </c>
      <c r="AI521" s="13">
        <v>2.3E-2</v>
      </c>
      <c r="AJ521">
        <v>37018.519999999997</v>
      </c>
      <c r="AK521" s="13">
        <v>2.3E-2</v>
      </c>
      <c r="AL521">
        <v>22083.47</v>
      </c>
      <c r="AM521">
        <v>1609585</v>
      </c>
      <c r="AN521">
        <v>-1911046.74</v>
      </c>
      <c r="AO521">
        <v>39</v>
      </c>
      <c r="AP521">
        <v>949.19</v>
      </c>
      <c r="AQ521" s="13">
        <v>-1.0800000000000001E-2</v>
      </c>
      <c r="AR521" s="13">
        <v>4.82E-2</v>
      </c>
      <c r="AS521" t="s">
        <v>572</v>
      </c>
      <c r="AU521" s="2">
        <v>44370</v>
      </c>
      <c r="AV521" t="s">
        <v>69</v>
      </c>
      <c r="AW521" s="7">
        <v>165.9</v>
      </c>
      <c r="AX521" s="4">
        <v>169.3</v>
      </c>
      <c r="AZ521" s="2">
        <f t="shared" ref="AZ521:AZ584" si="56">DATE(YEAR(AE521),MONTH(AE521),DAY(AE521))</f>
        <v>44372</v>
      </c>
      <c r="BA521" t="s">
        <v>46</v>
      </c>
      <c r="BB521">
        <v>72.886420000000001</v>
      </c>
      <c r="BC521">
        <v>74.562700000000007</v>
      </c>
      <c r="BE521" t="str">
        <f t="shared" si="53"/>
        <v>NATIONALUM44372</v>
      </c>
      <c r="BF521">
        <v>1</v>
      </c>
      <c r="BH521" t="str">
        <f t="shared" si="54"/>
        <v>BEL44370</v>
      </c>
      <c r="BI521">
        <v>1</v>
      </c>
      <c r="BK521" t="str">
        <f t="shared" ref="BK521:BK584" si="57">CONCATENATE(AV521,AU521)</f>
        <v>BEL44370</v>
      </c>
      <c r="BL521">
        <v>1</v>
      </c>
      <c r="BM521">
        <f t="shared" ref="BM521:BM584" si="58">IFERROR(VLOOKUP(BK521,$BE$9:$BF$1058,2,0),"ERROR")</f>
        <v>1</v>
      </c>
      <c r="BQ521" t="str">
        <f t="shared" si="55"/>
        <v>NATIONALUM44372</v>
      </c>
      <c r="BR521">
        <v>1</v>
      </c>
      <c r="BS521">
        <f t="shared" ref="BS521:BS584" si="59">IFERROR(VLOOKUP(BQ521,$BH$9:$BI$1058,2,0),"ERROR")</f>
        <v>1</v>
      </c>
    </row>
    <row r="522" spans="1:71" x14ac:dyDescent="0.45">
      <c r="A522">
        <v>1</v>
      </c>
      <c r="B522" s="2">
        <v>44372</v>
      </c>
      <c r="C522" s="2">
        <v>44375</v>
      </c>
      <c r="D522" s="3" t="s">
        <v>27</v>
      </c>
      <c r="E522" t="s">
        <v>102</v>
      </c>
      <c r="F522" t="s">
        <v>208</v>
      </c>
      <c r="G522">
        <v>250</v>
      </c>
      <c r="H522">
        <v>500</v>
      </c>
      <c r="I522">
        <v>2</v>
      </c>
      <c r="J522" s="7">
        <v>3455.05</v>
      </c>
      <c r="K522" s="5">
        <v>1727525</v>
      </c>
      <c r="L522" s="4">
        <v>3439.75</v>
      </c>
      <c r="M522" s="4">
        <v>-7650.0000000000909</v>
      </c>
      <c r="N522" s="6">
        <v>465.399</v>
      </c>
      <c r="O522" s="6">
        <v>-8115.3990000000913</v>
      </c>
      <c r="P522" s="5">
        <v>1719875</v>
      </c>
      <c r="Q522" s="7"/>
      <c r="R522">
        <v>2</v>
      </c>
      <c r="S522">
        <v>1</v>
      </c>
      <c r="T522">
        <v>1</v>
      </c>
      <c r="U522">
        <v>0</v>
      </c>
      <c r="V522">
        <v>900</v>
      </c>
      <c r="W522">
        <v>300</v>
      </c>
      <c r="X522">
        <v>123000</v>
      </c>
      <c r="Y522">
        <v>92500</v>
      </c>
      <c r="Z522" s="7">
        <v>3000000</v>
      </c>
      <c r="AA522">
        <v>2</v>
      </c>
      <c r="AC522" t="s">
        <v>706</v>
      </c>
      <c r="AD522" t="s">
        <v>571</v>
      </c>
      <c r="AE522" s="12">
        <v>44372.527777777781</v>
      </c>
      <c r="AF522">
        <v>1080.079</v>
      </c>
      <c r="AG522" s="12">
        <v>44375.392361111109</v>
      </c>
      <c r="AH522">
        <v>1069.365</v>
      </c>
      <c r="AI522" s="13">
        <v>-9.9000000000000008E-3</v>
      </c>
      <c r="AJ522">
        <v>-15951.26</v>
      </c>
      <c r="AK522" s="13">
        <v>-9.9000000000000008E-3</v>
      </c>
      <c r="AL522">
        <v>1488.8240000000001</v>
      </c>
      <c r="AM522">
        <v>1608047.75</v>
      </c>
      <c r="AN522">
        <v>-1926998</v>
      </c>
      <c r="AO522">
        <v>38</v>
      </c>
      <c r="AP522">
        <v>-419.77</v>
      </c>
      <c r="AQ522" s="13">
        <v>-1.03E-2</v>
      </c>
      <c r="AR522" s="13">
        <v>1.41E-2</v>
      </c>
      <c r="AS522" t="s">
        <v>572</v>
      </c>
      <c r="AU522" s="2">
        <v>44372</v>
      </c>
      <c r="AV522" t="s">
        <v>102</v>
      </c>
      <c r="AW522" s="7">
        <v>3455.05</v>
      </c>
      <c r="AX522" s="4">
        <v>3439.75</v>
      </c>
      <c r="AZ522" s="2">
        <f t="shared" si="56"/>
        <v>44372</v>
      </c>
      <c r="BA522" t="s">
        <v>87</v>
      </c>
      <c r="BB522">
        <v>1080.079</v>
      </c>
      <c r="BC522">
        <v>1069.365</v>
      </c>
      <c r="BE522" t="str">
        <f t="shared" ref="BE522:BE585" si="60">CONCATENATE(BA522,AZ522)</f>
        <v>MFSL44372</v>
      </c>
      <c r="BF522">
        <v>1</v>
      </c>
      <c r="BH522" t="str">
        <f t="shared" ref="BH522:BH585" si="61">CONCATENATE(AV522,AU522)</f>
        <v>APOLLOHOSP44372</v>
      </c>
      <c r="BI522">
        <v>1</v>
      </c>
      <c r="BK522" t="str">
        <f t="shared" si="57"/>
        <v>APOLLOHOSP44372</v>
      </c>
      <c r="BL522">
        <v>1</v>
      </c>
      <c r="BM522">
        <f t="shared" si="58"/>
        <v>1</v>
      </c>
      <c r="BQ522" t="str">
        <f t="shared" ref="BQ522:BQ585" si="62">CONCATENATE(BA522,AZ522)</f>
        <v>MFSL44372</v>
      </c>
      <c r="BR522">
        <v>1</v>
      </c>
      <c r="BS522">
        <f t="shared" si="59"/>
        <v>1</v>
      </c>
    </row>
    <row r="523" spans="1:71" x14ac:dyDescent="0.45">
      <c r="A523">
        <v>2</v>
      </c>
      <c r="B523" s="2">
        <v>44372</v>
      </c>
      <c r="C523" s="2">
        <v>44375</v>
      </c>
      <c r="D523" s="3" t="s">
        <v>27</v>
      </c>
      <c r="E523" t="s">
        <v>87</v>
      </c>
      <c r="F523" t="s">
        <v>255</v>
      </c>
      <c r="G523">
        <v>650</v>
      </c>
      <c r="H523">
        <v>1950</v>
      </c>
      <c r="I523">
        <v>3</v>
      </c>
      <c r="J523" s="7">
        <v>1078.8666666700001</v>
      </c>
      <c r="K523" s="5">
        <v>2103790.0000065002</v>
      </c>
      <c r="L523" s="4">
        <v>1076.2</v>
      </c>
      <c r="M523" s="4">
        <v>-5200.0000065000786</v>
      </c>
      <c r="N523" s="6">
        <v>567.32130000087761</v>
      </c>
      <c r="O523" s="6">
        <v>-5767.3213065009559</v>
      </c>
      <c r="P523" s="5">
        <v>2098590</v>
      </c>
      <c r="Q523" s="7"/>
      <c r="R523">
        <v>3</v>
      </c>
      <c r="S523">
        <v>2</v>
      </c>
      <c r="T523">
        <v>1</v>
      </c>
      <c r="U523">
        <v>0</v>
      </c>
      <c r="V523">
        <v>900</v>
      </c>
      <c r="W523">
        <v>300</v>
      </c>
      <c r="X523">
        <v>124000</v>
      </c>
      <c r="Y523">
        <v>92500</v>
      </c>
      <c r="Z523" s="7">
        <v>3000000</v>
      </c>
      <c r="AA523">
        <v>2</v>
      </c>
      <c r="AC523" t="s">
        <v>580</v>
      </c>
      <c r="AD523" t="s">
        <v>571</v>
      </c>
      <c r="AE523" s="12">
        <v>44378.520833333336</v>
      </c>
      <c r="AF523">
        <v>184.03100000000001</v>
      </c>
      <c r="AG523" s="12">
        <v>44379.392361111109</v>
      </c>
      <c r="AH523">
        <v>182.8167</v>
      </c>
      <c r="AI523" s="13">
        <v>-6.6E-3</v>
      </c>
      <c r="AJ523">
        <v>-10653.69</v>
      </c>
      <c r="AK523" s="13">
        <v>-6.6E-3</v>
      </c>
      <c r="AL523">
        <v>8773.5249999999996</v>
      </c>
      <c r="AM523">
        <v>1614600.38</v>
      </c>
      <c r="AN523">
        <v>-1937651.69</v>
      </c>
      <c r="AO523">
        <v>40</v>
      </c>
      <c r="AP523">
        <v>-266.33999999999997</v>
      </c>
      <c r="AQ523" s="13">
        <v>-8.3000000000000001E-3</v>
      </c>
      <c r="AR523" s="13">
        <v>7.4000000000000003E-3</v>
      </c>
      <c r="AS523" t="s">
        <v>572</v>
      </c>
      <c r="AU523" s="2">
        <v>44372</v>
      </c>
      <c r="AV523" t="s">
        <v>87</v>
      </c>
      <c r="AW523" s="7">
        <v>1078.8666666700001</v>
      </c>
      <c r="AX523" s="4">
        <v>1076.2</v>
      </c>
      <c r="AZ523" s="2">
        <f t="shared" si="56"/>
        <v>44378</v>
      </c>
      <c r="BA523" t="s">
        <v>69</v>
      </c>
      <c r="BB523">
        <v>184.03100000000001</v>
      </c>
      <c r="BC523">
        <v>182.8167</v>
      </c>
      <c r="BE523" t="str">
        <f t="shared" si="60"/>
        <v>BEL44378</v>
      </c>
      <c r="BF523">
        <v>1</v>
      </c>
      <c r="BH523" t="str">
        <f t="shared" si="61"/>
        <v>MFSL44372</v>
      </c>
      <c r="BI523">
        <v>1</v>
      </c>
      <c r="BK523" t="str">
        <f t="shared" si="57"/>
        <v>MFSL44372</v>
      </c>
      <c r="BL523">
        <v>1</v>
      </c>
      <c r="BM523">
        <f t="shared" si="58"/>
        <v>1</v>
      </c>
      <c r="BQ523" t="str">
        <f t="shared" si="62"/>
        <v>BEL44378</v>
      </c>
      <c r="BR523">
        <v>1</v>
      </c>
      <c r="BS523">
        <f t="shared" si="59"/>
        <v>1</v>
      </c>
    </row>
    <row r="524" spans="1:71" x14ac:dyDescent="0.45">
      <c r="A524">
        <v>3</v>
      </c>
      <c r="B524" s="2">
        <v>44372</v>
      </c>
      <c r="C524" s="2">
        <v>44375</v>
      </c>
      <c r="D524" s="3" t="s">
        <v>27</v>
      </c>
      <c r="E524" t="s">
        <v>46</v>
      </c>
      <c r="F524" t="s">
        <v>224</v>
      </c>
      <c r="G524">
        <v>17000</v>
      </c>
      <c r="H524">
        <v>34000</v>
      </c>
      <c r="I524">
        <v>2</v>
      </c>
      <c r="J524" s="7">
        <v>72.849999999999994</v>
      </c>
      <c r="K524" s="5">
        <v>2476900</v>
      </c>
      <c r="L524" s="4">
        <v>74.650000000000006</v>
      </c>
      <c r="M524" s="4">
        <v>61200.000000000386</v>
      </c>
      <c r="N524" s="6">
        <v>677.02499999999998</v>
      </c>
      <c r="O524" s="6">
        <v>60522.975000000384</v>
      </c>
      <c r="P524" s="5">
        <v>2538100</v>
      </c>
      <c r="Q524" s="7"/>
      <c r="R524">
        <v>2</v>
      </c>
      <c r="S524">
        <v>2</v>
      </c>
      <c r="T524">
        <v>1</v>
      </c>
      <c r="U524">
        <v>0</v>
      </c>
      <c r="V524">
        <v>900</v>
      </c>
      <c r="W524">
        <v>300</v>
      </c>
      <c r="X524">
        <v>123500</v>
      </c>
      <c r="Y524">
        <v>92500</v>
      </c>
      <c r="Z524" s="7">
        <v>3000000</v>
      </c>
      <c r="AA524">
        <v>2</v>
      </c>
      <c r="AC524" t="s">
        <v>626</v>
      </c>
      <c r="AD524" t="s">
        <v>571</v>
      </c>
      <c r="AE524" s="12">
        <v>44378.520833333336</v>
      </c>
      <c r="AF524">
        <v>5265.2920000000004</v>
      </c>
      <c r="AG524" s="12">
        <v>44379.392361111109</v>
      </c>
      <c r="AH524">
        <v>5325.9359999999997</v>
      </c>
      <c r="AI524" s="13">
        <v>1.15E-2</v>
      </c>
      <c r="AJ524">
        <v>18596.47</v>
      </c>
      <c r="AK524" s="13">
        <v>1.15E-2</v>
      </c>
      <c r="AL524">
        <v>306.6497</v>
      </c>
      <c r="AM524">
        <v>1614600.5</v>
      </c>
      <c r="AN524">
        <v>-1919055.23</v>
      </c>
      <c r="AO524">
        <v>40</v>
      </c>
      <c r="AP524">
        <v>464.91</v>
      </c>
      <c r="AQ524" s="13">
        <v>-2.7000000000000001E-3</v>
      </c>
      <c r="AR524" s="13">
        <v>2.0500000000000001E-2</v>
      </c>
      <c r="AS524" t="s">
        <v>572</v>
      </c>
      <c r="AU524" s="2">
        <v>44372</v>
      </c>
      <c r="AV524" t="s">
        <v>46</v>
      </c>
      <c r="AW524" s="7">
        <v>72.849999999999994</v>
      </c>
      <c r="AX524" s="4">
        <v>74.650000000000006</v>
      </c>
      <c r="AZ524" s="2">
        <f t="shared" si="56"/>
        <v>44378</v>
      </c>
      <c r="BA524" t="s">
        <v>147</v>
      </c>
      <c r="BB524">
        <v>5265.2920000000004</v>
      </c>
      <c r="BC524">
        <v>5325.9359999999997</v>
      </c>
      <c r="BE524" t="str">
        <f t="shared" si="60"/>
        <v>NAUKRI44378</v>
      </c>
      <c r="BF524">
        <v>1</v>
      </c>
      <c r="BH524" t="str">
        <f t="shared" si="61"/>
        <v>NATIONALUM44372</v>
      </c>
      <c r="BI524">
        <v>1</v>
      </c>
      <c r="BK524" t="str">
        <f t="shared" si="57"/>
        <v>NATIONALUM44372</v>
      </c>
      <c r="BL524">
        <v>1</v>
      </c>
      <c r="BM524">
        <f t="shared" si="58"/>
        <v>1</v>
      </c>
      <c r="BQ524" t="str">
        <f t="shared" si="62"/>
        <v>NAUKRI44378</v>
      </c>
      <c r="BR524">
        <v>1</v>
      </c>
      <c r="BS524">
        <f t="shared" si="59"/>
        <v>1</v>
      </c>
    </row>
    <row r="525" spans="1:71" x14ac:dyDescent="0.45">
      <c r="A525">
        <v>4</v>
      </c>
      <c r="B525" s="2">
        <v>44372</v>
      </c>
      <c r="C525" s="2">
        <v>44375</v>
      </c>
      <c r="D525" s="3" t="s">
        <v>27</v>
      </c>
      <c r="E525" t="s">
        <v>171</v>
      </c>
      <c r="F525" t="s">
        <v>349</v>
      </c>
      <c r="G525">
        <v>225</v>
      </c>
      <c r="H525">
        <v>450</v>
      </c>
      <c r="I525">
        <v>2</v>
      </c>
      <c r="J525" s="7">
        <v>3597</v>
      </c>
      <c r="K525" s="5">
        <v>1618650</v>
      </c>
      <c r="L525" s="4">
        <v>3672.3</v>
      </c>
      <c r="M525" s="4">
        <v>33885.00000000008</v>
      </c>
      <c r="N525" s="6">
        <v>441.60997500000002</v>
      </c>
      <c r="O525" s="6">
        <v>33443.390025000081</v>
      </c>
      <c r="P525" s="5">
        <v>1652535</v>
      </c>
      <c r="Q525" s="7"/>
      <c r="R525">
        <v>1</v>
      </c>
      <c r="S525">
        <v>0</v>
      </c>
      <c r="T525">
        <v>1</v>
      </c>
      <c r="U525">
        <v>0</v>
      </c>
      <c r="V525">
        <v>900</v>
      </c>
      <c r="W525">
        <v>300</v>
      </c>
      <c r="X525">
        <v>122500</v>
      </c>
      <c r="Y525">
        <v>92500</v>
      </c>
      <c r="Z525" s="7">
        <v>3000000</v>
      </c>
      <c r="AA525">
        <v>2</v>
      </c>
      <c r="AC525" t="s">
        <v>666</v>
      </c>
      <c r="AD525" t="s">
        <v>571</v>
      </c>
      <c r="AE525" s="12">
        <v>44379.520833333336</v>
      </c>
      <c r="AF525">
        <v>911.55550000000005</v>
      </c>
      <c r="AG525" s="12">
        <v>44382.392361111109</v>
      </c>
      <c r="AH525">
        <v>917.9239</v>
      </c>
      <c r="AI525" s="13">
        <v>7.0000000000000001E-3</v>
      </c>
      <c r="AJ525">
        <v>11291.18</v>
      </c>
      <c r="AK525" s="13">
        <v>7.0000000000000001E-3</v>
      </c>
      <c r="AL525">
        <v>1773.001</v>
      </c>
      <c r="AM525">
        <v>1616189</v>
      </c>
      <c r="AN525">
        <v>-1907764.04</v>
      </c>
      <c r="AO525">
        <v>40</v>
      </c>
      <c r="AP525">
        <v>282.27999999999997</v>
      </c>
      <c r="AQ525" s="13">
        <v>-1.9800000000000002E-2</v>
      </c>
      <c r="AR525" s="13">
        <v>1.2500000000000001E-2</v>
      </c>
      <c r="AS525" t="s">
        <v>572</v>
      </c>
      <c r="AU525" s="2">
        <v>44372</v>
      </c>
      <c r="AV525" t="s">
        <v>171</v>
      </c>
      <c r="AW525" s="7">
        <v>3597</v>
      </c>
      <c r="AX525" s="4">
        <v>3672.3</v>
      </c>
      <c r="AZ525" s="2">
        <f t="shared" si="56"/>
        <v>44379</v>
      </c>
      <c r="BA525" t="s">
        <v>163</v>
      </c>
      <c r="BB525">
        <v>911.55550000000005</v>
      </c>
      <c r="BC525">
        <v>917.9239</v>
      </c>
      <c r="BE525" t="str">
        <f t="shared" si="60"/>
        <v>TRENT44379</v>
      </c>
      <c r="BF525">
        <v>1</v>
      </c>
      <c r="BH525" t="str">
        <f t="shared" si="61"/>
        <v>NAVINFLUOR44372</v>
      </c>
      <c r="BI525">
        <v>1</v>
      </c>
      <c r="BK525" t="str">
        <f t="shared" si="57"/>
        <v>NAVINFLUOR44372</v>
      </c>
      <c r="BL525">
        <v>1</v>
      </c>
      <c r="BM525">
        <f t="shared" si="58"/>
        <v>1</v>
      </c>
      <c r="BQ525" t="str">
        <f t="shared" si="62"/>
        <v>TRENT44379</v>
      </c>
      <c r="BR525">
        <v>1</v>
      </c>
      <c r="BS525">
        <f t="shared" si="59"/>
        <v>1</v>
      </c>
    </row>
    <row r="526" spans="1:71" x14ac:dyDescent="0.45">
      <c r="A526">
        <v>1</v>
      </c>
      <c r="B526" s="2">
        <v>44378</v>
      </c>
      <c r="C526" s="2">
        <v>44379</v>
      </c>
      <c r="D526" s="3" t="s">
        <v>27</v>
      </c>
      <c r="E526" t="s">
        <v>69</v>
      </c>
      <c r="F526" t="s">
        <v>285</v>
      </c>
      <c r="G526">
        <v>3800</v>
      </c>
      <c r="H526">
        <v>11400</v>
      </c>
      <c r="I526">
        <v>3</v>
      </c>
      <c r="J526" s="7">
        <v>183.95</v>
      </c>
      <c r="K526" s="5">
        <v>2097029.9999999998</v>
      </c>
      <c r="L526" s="4">
        <v>183.2</v>
      </c>
      <c r="M526" s="4">
        <v>-8550</v>
      </c>
      <c r="N526" s="6">
        <v>565.04384999999991</v>
      </c>
      <c r="O526" s="6">
        <v>-9115.04385</v>
      </c>
      <c r="P526" s="5">
        <v>2088479.9999999998</v>
      </c>
      <c r="Q526" s="7"/>
      <c r="R526">
        <v>2</v>
      </c>
      <c r="S526">
        <v>1</v>
      </c>
      <c r="T526">
        <v>1</v>
      </c>
      <c r="U526">
        <v>0</v>
      </c>
      <c r="V526">
        <v>900</v>
      </c>
      <c r="W526">
        <v>300</v>
      </c>
      <c r="X526">
        <v>123000</v>
      </c>
      <c r="Y526">
        <v>92500</v>
      </c>
      <c r="Z526" s="7">
        <v>3000000</v>
      </c>
      <c r="AA526">
        <v>2</v>
      </c>
      <c r="AC526" t="s">
        <v>607</v>
      </c>
      <c r="AD526" t="s">
        <v>571</v>
      </c>
      <c r="AE526" s="12">
        <v>44379.527777777781</v>
      </c>
      <c r="AF526">
        <v>768.01729999999998</v>
      </c>
      <c r="AG526" s="12">
        <v>44382.392361111109</v>
      </c>
      <c r="AH526">
        <v>767.43240000000003</v>
      </c>
      <c r="AI526" s="13">
        <v>-8.0000000000000004E-4</v>
      </c>
      <c r="AJ526">
        <v>-1229.31</v>
      </c>
      <c r="AK526" s="13">
        <v>-8.0000000000000004E-4</v>
      </c>
      <c r="AL526">
        <v>2101.7469999999998</v>
      </c>
      <c r="AM526">
        <v>1614177.88</v>
      </c>
      <c r="AN526">
        <v>-1908993.36</v>
      </c>
      <c r="AO526">
        <v>38</v>
      </c>
      <c r="AP526">
        <v>-32.35</v>
      </c>
      <c r="AQ526" s="13">
        <v>-7.4000000000000003E-3</v>
      </c>
      <c r="AR526" s="13">
        <v>1.21E-2</v>
      </c>
      <c r="AS526" t="s">
        <v>572</v>
      </c>
      <c r="AU526" s="2">
        <v>44378</v>
      </c>
      <c r="AV526" t="s">
        <v>69</v>
      </c>
      <c r="AW526" s="7">
        <v>183.95</v>
      </c>
      <c r="AX526" s="4">
        <v>183.2</v>
      </c>
      <c r="AZ526" s="2">
        <f t="shared" si="56"/>
        <v>44379</v>
      </c>
      <c r="BA526" t="s">
        <v>142</v>
      </c>
      <c r="BB526">
        <v>768.01729999999998</v>
      </c>
      <c r="BC526">
        <v>767.43240000000003</v>
      </c>
      <c r="BE526" t="str">
        <f t="shared" si="60"/>
        <v>TATACHEM44379</v>
      </c>
      <c r="BF526">
        <v>1</v>
      </c>
      <c r="BH526" t="str">
        <f t="shared" si="61"/>
        <v>BEL44378</v>
      </c>
      <c r="BI526">
        <v>1</v>
      </c>
      <c r="BK526" t="str">
        <f t="shared" si="57"/>
        <v>BEL44378</v>
      </c>
      <c r="BL526">
        <v>1</v>
      </c>
      <c r="BM526">
        <f t="shared" si="58"/>
        <v>1</v>
      </c>
      <c r="BQ526" t="str">
        <f t="shared" si="62"/>
        <v>TATACHEM44379</v>
      </c>
      <c r="BR526">
        <v>1</v>
      </c>
      <c r="BS526">
        <f t="shared" si="59"/>
        <v>1</v>
      </c>
    </row>
    <row r="527" spans="1:71" x14ac:dyDescent="0.45">
      <c r="A527">
        <v>2</v>
      </c>
      <c r="B527" s="2">
        <v>44378</v>
      </c>
      <c r="C527" s="2">
        <v>44379</v>
      </c>
      <c r="D527" s="3" t="s">
        <v>27</v>
      </c>
      <c r="E527" t="s">
        <v>147</v>
      </c>
      <c r="F527" t="s">
        <v>297</v>
      </c>
      <c r="G527">
        <v>125</v>
      </c>
      <c r="H527">
        <v>375</v>
      </c>
      <c r="I527">
        <v>3</v>
      </c>
      <c r="J527" s="7">
        <v>5266.85</v>
      </c>
      <c r="K527" s="5">
        <v>1975068.7500000002</v>
      </c>
      <c r="L527" s="4">
        <v>5328.2</v>
      </c>
      <c r="M527" s="4">
        <v>23006.249999999796</v>
      </c>
      <c r="N527" s="6">
        <v>536.37440624999999</v>
      </c>
      <c r="O527" s="6">
        <v>22469.875593749795</v>
      </c>
      <c r="P527" s="5">
        <v>1998075</v>
      </c>
      <c r="Q527" s="7"/>
      <c r="R527">
        <v>2</v>
      </c>
      <c r="S527">
        <v>1</v>
      </c>
      <c r="T527">
        <v>1</v>
      </c>
      <c r="U527">
        <v>0</v>
      </c>
      <c r="V527">
        <v>900</v>
      </c>
      <c r="W527">
        <v>300</v>
      </c>
      <c r="X527">
        <v>123000</v>
      </c>
      <c r="Y527">
        <v>92500</v>
      </c>
      <c r="Z527" s="7">
        <v>3000000</v>
      </c>
      <c r="AA527">
        <v>2</v>
      </c>
      <c r="AC527" t="s">
        <v>667</v>
      </c>
      <c r="AD527" t="s">
        <v>571</v>
      </c>
      <c r="AE527" s="12">
        <v>44379.520833333336</v>
      </c>
      <c r="AF527">
        <v>3011.6869999999999</v>
      </c>
      <c r="AG527" s="12">
        <v>44382.395833333336</v>
      </c>
      <c r="AH527">
        <v>3000.0970000000002</v>
      </c>
      <c r="AI527" s="13">
        <v>-3.8E-3</v>
      </c>
      <c r="AJ527">
        <v>-6219.65</v>
      </c>
      <c r="AK527" s="13">
        <v>-3.8E-3</v>
      </c>
      <c r="AL527">
        <v>536.63900000000001</v>
      </c>
      <c r="AM527">
        <v>1616189</v>
      </c>
      <c r="AN527">
        <v>-1915213</v>
      </c>
      <c r="AO527">
        <v>41</v>
      </c>
      <c r="AP527">
        <v>-151.69999999999999</v>
      </c>
      <c r="AQ527" s="13">
        <v>-6.4000000000000003E-3</v>
      </c>
      <c r="AR527" s="13">
        <v>0.01</v>
      </c>
      <c r="AS527" t="s">
        <v>572</v>
      </c>
      <c r="AU527" s="2">
        <v>44378</v>
      </c>
      <c r="AV527" t="s">
        <v>147</v>
      </c>
      <c r="AW527" s="7">
        <v>5266.85</v>
      </c>
      <c r="AX527" s="4">
        <v>5328.2</v>
      </c>
      <c r="AZ527" s="2">
        <f t="shared" si="56"/>
        <v>44379</v>
      </c>
      <c r="BA527" t="s">
        <v>162</v>
      </c>
      <c r="BB527">
        <v>3011.6869999999999</v>
      </c>
      <c r="BC527">
        <v>3000.0970000000002</v>
      </c>
      <c r="BE527" t="str">
        <f t="shared" si="60"/>
        <v>PIIND44379</v>
      </c>
      <c r="BF527">
        <v>1</v>
      </c>
      <c r="BH527" t="str">
        <f t="shared" si="61"/>
        <v>NAUKRI44378</v>
      </c>
      <c r="BI527">
        <v>1</v>
      </c>
      <c r="BK527" t="str">
        <f t="shared" si="57"/>
        <v>NAUKRI44378</v>
      </c>
      <c r="BL527">
        <v>1</v>
      </c>
      <c r="BM527">
        <f t="shared" si="58"/>
        <v>1</v>
      </c>
      <c r="BQ527" t="str">
        <f t="shared" si="62"/>
        <v>PIIND44379</v>
      </c>
      <c r="BR527">
        <v>1</v>
      </c>
      <c r="BS527">
        <f t="shared" si="59"/>
        <v>1</v>
      </c>
    </row>
    <row r="528" spans="1:71" x14ac:dyDescent="0.45">
      <c r="A528">
        <v>1</v>
      </c>
      <c r="B528" s="2">
        <v>44379</v>
      </c>
      <c r="C528" s="2">
        <v>44382</v>
      </c>
      <c r="D528" s="3" t="s">
        <v>27</v>
      </c>
      <c r="E528" t="s">
        <v>162</v>
      </c>
      <c r="F528" t="s">
        <v>341</v>
      </c>
      <c r="G528">
        <v>250</v>
      </c>
      <c r="H528">
        <v>750</v>
      </c>
      <c r="I528">
        <v>3</v>
      </c>
      <c r="J528" s="7">
        <v>3010.15</v>
      </c>
      <c r="K528" s="5">
        <v>2257612.5</v>
      </c>
      <c r="L528" s="4">
        <v>3003.62</v>
      </c>
      <c r="M528" s="4">
        <v>-4897.5000000001501</v>
      </c>
      <c r="N528" s="6">
        <v>608.89421249999998</v>
      </c>
      <c r="O528" s="6">
        <v>-5506.3942125001504</v>
      </c>
      <c r="P528" s="5">
        <v>2252715</v>
      </c>
      <c r="Q528" s="7"/>
      <c r="R528">
        <v>2</v>
      </c>
      <c r="S528">
        <v>1</v>
      </c>
      <c r="T528">
        <v>0</v>
      </c>
      <c r="U528">
        <v>0</v>
      </c>
      <c r="V528">
        <v>900</v>
      </c>
      <c r="W528">
        <v>300</v>
      </c>
      <c r="X528">
        <v>123000</v>
      </c>
      <c r="Y528">
        <v>92500</v>
      </c>
      <c r="Z528" s="7">
        <v>3000000</v>
      </c>
      <c r="AA528">
        <v>2</v>
      </c>
      <c r="AC528" t="s">
        <v>712</v>
      </c>
      <c r="AD528" t="s">
        <v>571</v>
      </c>
      <c r="AE528" s="12">
        <v>44382.434027777781</v>
      </c>
      <c r="AF528">
        <v>2262.4899999999998</v>
      </c>
      <c r="AG528" s="12">
        <v>44383.392361111109</v>
      </c>
      <c r="AH528">
        <v>2263.078</v>
      </c>
      <c r="AI528" s="13">
        <v>2.9999999999999997E-4</v>
      </c>
      <c r="AJ528">
        <v>420.23</v>
      </c>
      <c r="AK528" s="13">
        <v>2.9999999999999997E-4</v>
      </c>
      <c r="AL528">
        <v>714.68050000000005</v>
      </c>
      <c r="AM528">
        <v>1616957.38</v>
      </c>
      <c r="AN528">
        <v>-1914792.77</v>
      </c>
      <c r="AO528">
        <v>65</v>
      </c>
      <c r="AP528">
        <v>6.47</v>
      </c>
      <c r="AQ528" s="13">
        <v>-4.0000000000000001E-3</v>
      </c>
      <c r="AR528" s="13">
        <v>7.7000000000000002E-3</v>
      </c>
      <c r="AS528" t="s">
        <v>572</v>
      </c>
      <c r="AU528" s="2">
        <v>44379</v>
      </c>
      <c r="AV528" t="s">
        <v>162</v>
      </c>
      <c r="AW528" s="7">
        <v>3010.15</v>
      </c>
      <c r="AX528" s="4">
        <v>3003.62</v>
      </c>
      <c r="AZ528" s="2">
        <f t="shared" si="56"/>
        <v>44382</v>
      </c>
      <c r="BA528" t="s">
        <v>118</v>
      </c>
      <c r="BB528">
        <v>2262.4899999999998</v>
      </c>
      <c r="BC528">
        <v>2263.078</v>
      </c>
      <c r="BE528" t="str">
        <f t="shared" si="60"/>
        <v>PIDILITIND44382</v>
      </c>
      <c r="BF528">
        <v>1</v>
      </c>
      <c r="BH528" t="str">
        <f t="shared" si="61"/>
        <v>PIIND44379</v>
      </c>
      <c r="BI528">
        <v>1</v>
      </c>
      <c r="BK528" t="str">
        <f t="shared" si="57"/>
        <v>PIIND44379</v>
      </c>
      <c r="BL528">
        <v>1</v>
      </c>
      <c r="BM528">
        <f t="shared" si="58"/>
        <v>1</v>
      </c>
      <c r="BQ528" t="str">
        <f t="shared" si="62"/>
        <v>PIDILITIND44382</v>
      </c>
      <c r="BR528">
        <v>1</v>
      </c>
      <c r="BS528">
        <f t="shared" si="59"/>
        <v>1</v>
      </c>
    </row>
    <row r="529" spans="1:71" x14ac:dyDescent="0.45">
      <c r="A529">
        <v>2</v>
      </c>
      <c r="B529" s="2">
        <v>44379</v>
      </c>
      <c r="C529" s="2">
        <v>44382</v>
      </c>
      <c r="D529" s="3" t="s">
        <v>27</v>
      </c>
      <c r="E529" t="s">
        <v>142</v>
      </c>
      <c r="F529" t="s">
        <v>311</v>
      </c>
      <c r="G529">
        <v>1000</v>
      </c>
      <c r="H529">
        <v>3000</v>
      </c>
      <c r="I529">
        <v>3</v>
      </c>
      <c r="J529" s="7">
        <v>765.6</v>
      </c>
      <c r="K529" s="5">
        <v>2296800</v>
      </c>
      <c r="L529" s="4">
        <v>766.32</v>
      </c>
      <c r="M529" s="4">
        <v>2160.0000000000819</v>
      </c>
      <c r="N529" s="6">
        <v>620.42759999999998</v>
      </c>
      <c r="O529" s="6">
        <v>1539.5724000000819</v>
      </c>
      <c r="P529" s="5">
        <v>2298960</v>
      </c>
      <c r="Q529" s="7"/>
      <c r="R529">
        <v>3</v>
      </c>
      <c r="S529">
        <v>2</v>
      </c>
      <c r="T529">
        <v>0</v>
      </c>
      <c r="U529">
        <v>0</v>
      </c>
      <c r="V529">
        <v>900</v>
      </c>
      <c r="W529">
        <v>300</v>
      </c>
      <c r="X529">
        <v>124000</v>
      </c>
      <c r="Y529">
        <v>92500</v>
      </c>
      <c r="Z529" s="7">
        <v>3000000</v>
      </c>
      <c r="AA529">
        <v>2</v>
      </c>
      <c r="AC529" t="s">
        <v>636</v>
      </c>
      <c r="AD529" t="s">
        <v>571</v>
      </c>
      <c r="AE529" s="12">
        <v>44383.517361111109</v>
      </c>
      <c r="AF529">
        <v>356.178</v>
      </c>
      <c r="AG529" s="12">
        <v>44384.392361111109</v>
      </c>
      <c r="AH529">
        <v>352.47370000000001</v>
      </c>
      <c r="AI529" s="13">
        <v>-1.04E-2</v>
      </c>
      <c r="AJ529">
        <v>-16817.45</v>
      </c>
      <c r="AK529" s="13">
        <v>-1.04E-2</v>
      </c>
      <c r="AL529">
        <v>4539.9809999999998</v>
      </c>
      <c r="AM529">
        <v>1617041.38</v>
      </c>
      <c r="AN529">
        <v>-1931610.22</v>
      </c>
      <c r="AO529">
        <v>41</v>
      </c>
      <c r="AP529">
        <v>-410.18</v>
      </c>
      <c r="AQ529" s="13">
        <v>-1.43E-2</v>
      </c>
      <c r="AR529" s="13">
        <v>2.0000000000000001E-4</v>
      </c>
      <c r="AS529" t="s">
        <v>572</v>
      </c>
      <c r="AU529" s="2">
        <v>44379</v>
      </c>
      <c r="AV529" t="s">
        <v>142</v>
      </c>
      <c r="AW529" s="7">
        <v>765.6</v>
      </c>
      <c r="AX529" s="4">
        <v>766.32</v>
      </c>
      <c r="AZ529" s="2">
        <f t="shared" si="56"/>
        <v>44383</v>
      </c>
      <c r="BA529" t="s">
        <v>105</v>
      </c>
      <c r="BB529">
        <v>356.178</v>
      </c>
      <c r="BC529">
        <v>352.47370000000001</v>
      </c>
      <c r="BE529" t="str">
        <f t="shared" si="60"/>
        <v>AMBUJACEM44383</v>
      </c>
      <c r="BF529">
        <v>1</v>
      </c>
      <c r="BH529" t="str">
        <f t="shared" si="61"/>
        <v>TATACHEM44379</v>
      </c>
      <c r="BI529">
        <v>1</v>
      </c>
      <c r="BK529" t="str">
        <f t="shared" si="57"/>
        <v>TATACHEM44379</v>
      </c>
      <c r="BL529">
        <v>1</v>
      </c>
      <c r="BM529">
        <f t="shared" si="58"/>
        <v>1</v>
      </c>
      <c r="BQ529" t="str">
        <f t="shared" si="62"/>
        <v>AMBUJACEM44383</v>
      </c>
      <c r="BR529">
        <v>1</v>
      </c>
      <c r="BS529">
        <f t="shared" si="59"/>
        <v>1</v>
      </c>
    </row>
    <row r="530" spans="1:71" x14ac:dyDescent="0.45">
      <c r="A530">
        <v>3</v>
      </c>
      <c r="B530" s="2">
        <v>44379</v>
      </c>
      <c r="C530" s="2">
        <v>44382</v>
      </c>
      <c r="D530" s="3" t="s">
        <v>27</v>
      </c>
      <c r="E530" t="s">
        <v>163</v>
      </c>
      <c r="F530" t="s">
        <v>342</v>
      </c>
      <c r="G530">
        <v>725</v>
      </c>
      <c r="H530">
        <v>2175</v>
      </c>
      <c r="I530">
        <v>3</v>
      </c>
      <c r="J530" s="7">
        <v>910.75</v>
      </c>
      <c r="K530" s="5">
        <v>1980881.25</v>
      </c>
      <c r="L530" s="4">
        <v>918.4</v>
      </c>
      <c r="M530" s="4">
        <v>16638.749999999949</v>
      </c>
      <c r="N530" s="6">
        <v>537.08416875</v>
      </c>
      <c r="O530" s="6">
        <v>16101.665831249949</v>
      </c>
      <c r="P530" s="5">
        <v>1997520</v>
      </c>
      <c r="Q530" s="7"/>
      <c r="R530">
        <v>2</v>
      </c>
      <c r="S530">
        <v>1</v>
      </c>
      <c r="T530">
        <v>0</v>
      </c>
      <c r="U530">
        <v>0</v>
      </c>
      <c r="V530">
        <v>900</v>
      </c>
      <c r="W530">
        <v>300</v>
      </c>
      <c r="X530">
        <v>123000</v>
      </c>
      <c r="Y530">
        <v>92500</v>
      </c>
      <c r="Z530" s="7">
        <v>3000000</v>
      </c>
      <c r="AA530">
        <v>2</v>
      </c>
      <c r="AC530" t="s">
        <v>581</v>
      </c>
      <c r="AD530" t="s">
        <v>571</v>
      </c>
      <c r="AE530" s="12">
        <v>44383.517361111109</v>
      </c>
      <c r="AF530">
        <v>3423.3319999999999</v>
      </c>
      <c r="AG530" s="12">
        <v>44384.392361111109</v>
      </c>
      <c r="AH530">
        <v>3422.41</v>
      </c>
      <c r="AI530" s="13">
        <v>-2.9999999999999997E-4</v>
      </c>
      <c r="AJ530">
        <v>-435.51</v>
      </c>
      <c r="AK530" s="13">
        <v>-2.9999999999999997E-4</v>
      </c>
      <c r="AL530">
        <v>472.35890000000001</v>
      </c>
      <c r="AM530">
        <v>1617041.38</v>
      </c>
      <c r="AN530">
        <v>-1932045.74</v>
      </c>
      <c r="AO530">
        <v>41</v>
      </c>
      <c r="AP530">
        <v>-10.62</v>
      </c>
      <c r="AQ530" s="13">
        <v>-5.1000000000000004E-3</v>
      </c>
      <c r="AR530" s="13">
        <v>8.6E-3</v>
      </c>
      <c r="AS530" t="s">
        <v>572</v>
      </c>
      <c r="AU530" s="2">
        <v>44379</v>
      </c>
      <c r="AV530" t="s">
        <v>163</v>
      </c>
      <c r="AW530" s="7">
        <v>910.75</v>
      </c>
      <c r="AX530" s="4">
        <v>918.4</v>
      </c>
      <c r="AZ530" s="2">
        <f t="shared" si="56"/>
        <v>44383</v>
      </c>
      <c r="BA530" t="s">
        <v>159</v>
      </c>
      <c r="BB530">
        <v>3423.3319999999999</v>
      </c>
      <c r="BC530">
        <v>3422.41</v>
      </c>
      <c r="BE530" t="str">
        <f t="shared" si="60"/>
        <v>LALPATHLAB44383</v>
      </c>
      <c r="BF530">
        <v>1</v>
      </c>
      <c r="BH530" t="str">
        <f t="shared" si="61"/>
        <v>TRENT44379</v>
      </c>
      <c r="BI530">
        <v>1</v>
      </c>
      <c r="BK530" t="str">
        <f t="shared" si="57"/>
        <v>TRENT44379</v>
      </c>
      <c r="BL530">
        <v>1</v>
      </c>
      <c r="BM530">
        <f t="shared" si="58"/>
        <v>1</v>
      </c>
      <c r="BQ530" t="str">
        <f t="shared" si="62"/>
        <v>LALPATHLAB44383</v>
      </c>
      <c r="BR530">
        <v>1</v>
      </c>
      <c r="BS530">
        <f t="shared" si="59"/>
        <v>1</v>
      </c>
    </row>
    <row r="531" spans="1:71" x14ac:dyDescent="0.45">
      <c r="A531">
        <v>1</v>
      </c>
      <c r="B531" s="2">
        <v>44382</v>
      </c>
      <c r="C531" s="2">
        <v>44383</v>
      </c>
      <c r="D531" s="3" t="s">
        <v>27</v>
      </c>
      <c r="E531" t="s">
        <v>118</v>
      </c>
      <c r="F531" t="s">
        <v>274</v>
      </c>
      <c r="G531">
        <v>500</v>
      </c>
      <c r="H531">
        <v>1000</v>
      </c>
      <c r="I531">
        <v>2</v>
      </c>
      <c r="J531" s="7">
        <v>2261.35</v>
      </c>
      <c r="K531" s="5">
        <v>2261350</v>
      </c>
      <c r="L531" s="4">
        <v>2264.1999999999998</v>
      </c>
      <c r="M531" s="4">
        <v>2849.9999999999091</v>
      </c>
      <c r="N531" s="6">
        <v>610.94925000000001</v>
      </c>
      <c r="O531" s="6">
        <v>2239.0507499999089</v>
      </c>
      <c r="P531" s="5">
        <v>2264200</v>
      </c>
      <c r="Q531" s="7"/>
      <c r="R531">
        <v>1</v>
      </c>
      <c r="S531">
        <v>0</v>
      </c>
      <c r="T531">
        <v>1</v>
      </c>
      <c r="U531">
        <v>0</v>
      </c>
      <c r="V531">
        <v>900</v>
      </c>
      <c r="W531">
        <v>300</v>
      </c>
      <c r="X531">
        <v>102500</v>
      </c>
      <c r="Y531">
        <v>92500</v>
      </c>
      <c r="Z531" s="7">
        <v>3000000</v>
      </c>
      <c r="AA531">
        <v>2</v>
      </c>
      <c r="AC531" t="s">
        <v>640</v>
      </c>
      <c r="AD531" t="s">
        <v>571</v>
      </c>
      <c r="AE531" s="12">
        <v>44383.517361111109</v>
      </c>
      <c r="AF531">
        <v>6986.973</v>
      </c>
      <c r="AG531" s="12">
        <v>44384.392361111109</v>
      </c>
      <c r="AH531">
        <v>6861.8760000000002</v>
      </c>
      <c r="AI531" s="13">
        <v>-1.7899999999999999E-2</v>
      </c>
      <c r="AJ531">
        <v>-28952.03</v>
      </c>
      <c r="AK531" s="13">
        <v>-1.7899999999999999E-2</v>
      </c>
      <c r="AL531">
        <v>231.4366</v>
      </c>
      <c r="AM531">
        <v>1617041.38</v>
      </c>
      <c r="AN531">
        <v>-1960997.76</v>
      </c>
      <c r="AO531">
        <v>41</v>
      </c>
      <c r="AP531">
        <v>-706.15</v>
      </c>
      <c r="AQ531" s="13">
        <v>-3.2300000000000002E-2</v>
      </c>
      <c r="AR531" s="13">
        <v>1.6000000000000001E-3</v>
      </c>
      <c r="AS531" t="s">
        <v>572</v>
      </c>
      <c r="AU531" s="2">
        <v>44382</v>
      </c>
      <c r="AV531" t="s">
        <v>118</v>
      </c>
      <c r="AW531" s="7">
        <v>2261.35</v>
      </c>
      <c r="AX531" s="4">
        <v>2264.1999999999998</v>
      </c>
      <c r="AZ531" s="2">
        <f t="shared" si="56"/>
        <v>44383</v>
      </c>
      <c r="BA531" t="s">
        <v>60</v>
      </c>
      <c r="BB531">
        <v>6986.973</v>
      </c>
      <c r="BC531">
        <v>6861.8760000000002</v>
      </c>
      <c r="BE531" t="str">
        <f t="shared" si="60"/>
        <v>ULTRACEMCO44383</v>
      </c>
      <c r="BF531">
        <v>1</v>
      </c>
      <c r="BH531" t="str">
        <f t="shared" si="61"/>
        <v>PIDILITIND44382</v>
      </c>
      <c r="BI531">
        <v>1</v>
      </c>
      <c r="BK531" t="str">
        <f t="shared" si="57"/>
        <v>PIDILITIND44382</v>
      </c>
      <c r="BL531">
        <v>1</v>
      </c>
      <c r="BM531">
        <f t="shared" si="58"/>
        <v>1</v>
      </c>
      <c r="BQ531" t="str">
        <f t="shared" si="62"/>
        <v>ULTRACEMCO44383</v>
      </c>
      <c r="BR531">
        <v>1</v>
      </c>
      <c r="BS531">
        <f t="shared" si="59"/>
        <v>1</v>
      </c>
    </row>
    <row r="532" spans="1:71" x14ac:dyDescent="0.45">
      <c r="A532">
        <v>1</v>
      </c>
      <c r="B532" s="2">
        <v>44383</v>
      </c>
      <c r="C532" s="2">
        <v>44384</v>
      </c>
      <c r="D532" s="3" t="s">
        <v>27</v>
      </c>
      <c r="E532" t="s">
        <v>105</v>
      </c>
      <c r="F532" t="s">
        <v>232</v>
      </c>
      <c r="G532">
        <v>3000</v>
      </c>
      <c r="H532">
        <v>6000</v>
      </c>
      <c r="I532">
        <v>2</v>
      </c>
      <c r="J532" s="7">
        <v>356.2</v>
      </c>
      <c r="K532" s="5">
        <v>2137200</v>
      </c>
      <c r="L532" s="4">
        <v>352.6</v>
      </c>
      <c r="M532" s="4">
        <v>-21599.999999999796</v>
      </c>
      <c r="N532" s="6">
        <v>574.12800000000004</v>
      </c>
      <c r="O532" s="6">
        <v>-22174.127999999797</v>
      </c>
      <c r="P532" s="5">
        <v>2115600</v>
      </c>
      <c r="Q532" s="7"/>
      <c r="R532">
        <v>1</v>
      </c>
      <c r="S532">
        <v>0</v>
      </c>
      <c r="T532">
        <v>1</v>
      </c>
      <c r="U532">
        <v>0</v>
      </c>
      <c r="V532">
        <v>900</v>
      </c>
      <c r="W532">
        <v>300</v>
      </c>
      <c r="X532">
        <v>122500</v>
      </c>
      <c r="Y532">
        <v>92500</v>
      </c>
      <c r="Z532" s="7">
        <v>3000000</v>
      </c>
      <c r="AA532">
        <v>2</v>
      </c>
      <c r="AC532" t="s">
        <v>672</v>
      </c>
      <c r="AD532" t="s">
        <v>571</v>
      </c>
      <c r="AE532" s="12">
        <v>44383.520833333336</v>
      </c>
      <c r="AF532">
        <v>1134.5170000000001</v>
      </c>
      <c r="AG532" s="12">
        <v>44384.392361111109</v>
      </c>
      <c r="AH532">
        <v>1109.2950000000001</v>
      </c>
      <c r="AI532" s="13">
        <v>-2.2200000000000001E-2</v>
      </c>
      <c r="AJ532">
        <v>-35947.160000000003</v>
      </c>
      <c r="AK532" s="13">
        <v>-2.2200000000000001E-2</v>
      </c>
      <c r="AL532">
        <v>1425.23</v>
      </c>
      <c r="AM532">
        <v>1616947.88</v>
      </c>
      <c r="AN532">
        <v>-1996944.92</v>
      </c>
      <c r="AO532">
        <v>40</v>
      </c>
      <c r="AP532">
        <v>-898.68</v>
      </c>
      <c r="AQ532" s="13">
        <v>-3.0700000000000002E-2</v>
      </c>
      <c r="AR532" s="13">
        <v>3.5000000000000001E-3</v>
      </c>
      <c r="AS532" t="s">
        <v>572</v>
      </c>
      <c r="AU532" s="2">
        <v>44383</v>
      </c>
      <c r="AV532" t="s">
        <v>105</v>
      </c>
      <c r="AW532" s="7">
        <v>356.2</v>
      </c>
      <c r="AX532" s="4">
        <v>352.6</v>
      </c>
      <c r="AZ532" s="2">
        <f t="shared" si="56"/>
        <v>44383</v>
      </c>
      <c r="BA532" t="s">
        <v>166</v>
      </c>
      <c r="BB532">
        <v>1134.5170000000001</v>
      </c>
      <c r="BC532">
        <v>1109.2950000000001</v>
      </c>
      <c r="BE532" t="str">
        <f t="shared" si="60"/>
        <v>AUBANK44383</v>
      </c>
      <c r="BF532">
        <v>1</v>
      </c>
      <c r="BH532" t="str">
        <f t="shared" si="61"/>
        <v>AMBUJACEM44383</v>
      </c>
      <c r="BI532">
        <v>1</v>
      </c>
      <c r="BK532" t="str">
        <f t="shared" si="57"/>
        <v>AMBUJACEM44383</v>
      </c>
      <c r="BL532">
        <v>1</v>
      </c>
      <c r="BM532">
        <f t="shared" si="58"/>
        <v>1</v>
      </c>
      <c r="BQ532" t="str">
        <f t="shared" si="62"/>
        <v>AUBANK44383</v>
      </c>
      <c r="BR532">
        <v>1</v>
      </c>
      <c r="BS532">
        <f t="shared" si="59"/>
        <v>1</v>
      </c>
    </row>
    <row r="533" spans="1:71" x14ac:dyDescent="0.45">
      <c r="A533">
        <v>2</v>
      </c>
      <c r="B533" s="2">
        <v>44383</v>
      </c>
      <c r="C533" s="2">
        <v>44384</v>
      </c>
      <c r="D533" s="3" t="s">
        <v>27</v>
      </c>
      <c r="E533" t="s">
        <v>166</v>
      </c>
      <c r="F533" t="s">
        <v>345</v>
      </c>
      <c r="G533">
        <v>500</v>
      </c>
      <c r="H533">
        <v>1500</v>
      </c>
      <c r="I533">
        <v>3</v>
      </c>
      <c r="J533" s="7">
        <v>1133.95</v>
      </c>
      <c r="K533" s="5">
        <v>1700925</v>
      </c>
      <c r="L533" s="4">
        <v>1109.75</v>
      </c>
      <c r="M533" s="4">
        <v>-36300.000000000065</v>
      </c>
      <c r="N533" s="6">
        <v>454.34924999999998</v>
      </c>
      <c r="O533" s="6">
        <v>-36754.349250000065</v>
      </c>
      <c r="P533" s="5">
        <v>1664625</v>
      </c>
      <c r="Q533" s="7"/>
      <c r="R533">
        <v>2</v>
      </c>
      <c r="S533">
        <v>1</v>
      </c>
      <c r="T533">
        <v>1</v>
      </c>
      <c r="U533">
        <v>0</v>
      </c>
      <c r="V533">
        <v>900</v>
      </c>
      <c r="W533">
        <v>300</v>
      </c>
      <c r="X533">
        <v>123000</v>
      </c>
      <c r="Y533">
        <v>92500</v>
      </c>
      <c r="Z533" s="7">
        <v>3000000</v>
      </c>
      <c r="AA533">
        <v>2</v>
      </c>
      <c r="AC533" t="s">
        <v>713</v>
      </c>
      <c r="AD533" t="s">
        <v>571</v>
      </c>
      <c r="AE533" s="12">
        <v>44383.524305555555</v>
      </c>
      <c r="AF533">
        <v>1081.941</v>
      </c>
      <c r="AG533" s="12">
        <v>44384.392361111109</v>
      </c>
      <c r="AH533">
        <v>1075.942</v>
      </c>
      <c r="AI533" s="13">
        <v>-5.4999999999999997E-3</v>
      </c>
      <c r="AJ533">
        <v>-8961.66</v>
      </c>
      <c r="AK533" s="13">
        <v>-5.4999999999999997E-3</v>
      </c>
      <c r="AL533">
        <v>1493.8579999999999</v>
      </c>
      <c r="AM533">
        <v>1616265.88</v>
      </c>
      <c r="AN533">
        <v>-2005906.58</v>
      </c>
      <c r="AO533">
        <v>39</v>
      </c>
      <c r="AP533">
        <v>-229.79</v>
      </c>
      <c r="AQ533" s="13">
        <v>-1.3599999999999999E-2</v>
      </c>
      <c r="AR533" s="13">
        <v>1.4500000000000001E-2</v>
      </c>
      <c r="AS533" t="s">
        <v>572</v>
      </c>
      <c r="AU533" s="2">
        <v>44383</v>
      </c>
      <c r="AV533" t="s">
        <v>166</v>
      </c>
      <c r="AW533" s="7">
        <v>1133.95</v>
      </c>
      <c r="AX533" s="4">
        <v>1109.75</v>
      </c>
      <c r="AZ533" s="2">
        <f t="shared" si="56"/>
        <v>44383</v>
      </c>
      <c r="BA533" t="s">
        <v>106</v>
      </c>
      <c r="BB533">
        <v>1081.941</v>
      </c>
      <c r="BC533">
        <v>1075.942</v>
      </c>
      <c r="BE533" t="str">
        <f t="shared" si="60"/>
        <v>RAMCOCEM44383</v>
      </c>
      <c r="BF533">
        <v>1</v>
      </c>
      <c r="BH533" t="str">
        <f t="shared" si="61"/>
        <v>AUBANK44383</v>
      </c>
      <c r="BI533">
        <v>1</v>
      </c>
      <c r="BK533" t="str">
        <f t="shared" si="57"/>
        <v>AUBANK44383</v>
      </c>
      <c r="BL533">
        <v>1</v>
      </c>
      <c r="BM533">
        <f t="shared" si="58"/>
        <v>1</v>
      </c>
      <c r="BQ533" t="str">
        <f t="shared" si="62"/>
        <v>RAMCOCEM44383</v>
      </c>
      <c r="BR533">
        <v>1</v>
      </c>
      <c r="BS533">
        <f t="shared" si="59"/>
        <v>1</v>
      </c>
    </row>
    <row r="534" spans="1:71" x14ac:dyDescent="0.45">
      <c r="A534">
        <v>3</v>
      </c>
      <c r="B534" s="2">
        <v>44383</v>
      </c>
      <c r="C534" s="2">
        <v>44384</v>
      </c>
      <c r="D534" s="3" t="s">
        <v>27</v>
      </c>
      <c r="E534" t="s">
        <v>159</v>
      </c>
      <c r="F534" t="s">
        <v>337</v>
      </c>
      <c r="G534">
        <v>250</v>
      </c>
      <c r="H534">
        <v>500</v>
      </c>
      <c r="I534">
        <v>2</v>
      </c>
      <c r="J534" s="7">
        <v>3421.65</v>
      </c>
      <c r="K534" s="5">
        <v>1710825</v>
      </c>
      <c r="L534" s="4">
        <v>3424.1</v>
      </c>
      <c r="M534" s="4">
        <v>1224.9999999999091</v>
      </c>
      <c r="N534" s="6">
        <v>462.08812499999999</v>
      </c>
      <c r="O534" s="6">
        <v>762.91187499990906</v>
      </c>
      <c r="P534" s="5">
        <v>1712050</v>
      </c>
      <c r="Q534" s="7"/>
      <c r="R534">
        <v>1</v>
      </c>
      <c r="S534">
        <v>0</v>
      </c>
      <c r="T534">
        <v>1</v>
      </c>
      <c r="U534">
        <v>0</v>
      </c>
      <c r="V534">
        <v>900</v>
      </c>
      <c r="W534">
        <v>300</v>
      </c>
      <c r="X534">
        <v>122500</v>
      </c>
      <c r="Y534">
        <v>92500</v>
      </c>
      <c r="Z534" s="7">
        <v>3000000</v>
      </c>
      <c r="AA534">
        <v>2</v>
      </c>
      <c r="AC534" t="s">
        <v>674</v>
      </c>
      <c r="AD534" t="s">
        <v>571</v>
      </c>
      <c r="AE534" s="12">
        <v>44383.520833333336</v>
      </c>
      <c r="AF534">
        <v>1432.2429999999999</v>
      </c>
      <c r="AG534" s="12">
        <v>44384.395833333336</v>
      </c>
      <c r="AH534">
        <v>1407.991</v>
      </c>
      <c r="AI534" s="13">
        <v>-1.6899999999999998E-2</v>
      </c>
      <c r="AJ534">
        <v>-27379.59</v>
      </c>
      <c r="AK534" s="13">
        <v>-1.6899999999999998E-2</v>
      </c>
      <c r="AL534">
        <v>1128.962</v>
      </c>
      <c r="AM534">
        <v>1616947.88</v>
      </c>
      <c r="AN534">
        <v>-2033286.17</v>
      </c>
      <c r="AO534">
        <v>41</v>
      </c>
      <c r="AP534">
        <v>-667.79</v>
      </c>
      <c r="AQ534" s="13">
        <v>-1.6899999999999998E-2</v>
      </c>
      <c r="AR534" s="13">
        <v>1.0999999999999999E-2</v>
      </c>
      <c r="AS534" t="s">
        <v>572</v>
      </c>
      <c r="AU534" s="2">
        <v>44383</v>
      </c>
      <c r="AV534" t="s">
        <v>159</v>
      </c>
      <c r="AW534" s="7">
        <v>3421.65</v>
      </c>
      <c r="AX534" s="4">
        <v>3424.1</v>
      </c>
      <c r="AZ534" s="2">
        <f t="shared" si="56"/>
        <v>44383</v>
      </c>
      <c r="BA534" t="s">
        <v>34</v>
      </c>
      <c r="BB534">
        <v>1432.2429999999999</v>
      </c>
      <c r="BC534">
        <v>1407.991</v>
      </c>
      <c r="BE534" t="str">
        <f t="shared" si="60"/>
        <v>PVR44383</v>
      </c>
      <c r="BF534">
        <v>1</v>
      </c>
      <c r="BH534" t="str">
        <f t="shared" si="61"/>
        <v>LALPATHLAB44383</v>
      </c>
      <c r="BI534">
        <v>1</v>
      </c>
      <c r="BK534" t="str">
        <f t="shared" si="57"/>
        <v>LALPATHLAB44383</v>
      </c>
      <c r="BL534">
        <v>1</v>
      </c>
      <c r="BM534">
        <f t="shared" si="58"/>
        <v>1</v>
      </c>
      <c r="BQ534" t="str">
        <f t="shared" si="62"/>
        <v>PVR44383</v>
      </c>
      <c r="BR534">
        <v>1</v>
      </c>
      <c r="BS534">
        <f t="shared" si="59"/>
        <v>1</v>
      </c>
    </row>
    <row r="535" spans="1:71" x14ac:dyDescent="0.45">
      <c r="A535">
        <v>4</v>
      </c>
      <c r="B535" s="2">
        <v>44383</v>
      </c>
      <c r="C535" s="2">
        <v>44384</v>
      </c>
      <c r="D535" s="3" t="s">
        <v>27</v>
      </c>
      <c r="E535" t="s">
        <v>34</v>
      </c>
      <c r="F535" t="s">
        <v>286</v>
      </c>
      <c r="G535">
        <v>407</v>
      </c>
      <c r="H535">
        <v>1221</v>
      </c>
      <c r="I535">
        <v>3</v>
      </c>
      <c r="J535" s="7">
        <v>1431.55</v>
      </c>
      <c r="K535" s="5">
        <v>1747922.55</v>
      </c>
      <c r="L535" s="4">
        <v>1409.5666666699999</v>
      </c>
      <c r="M535" s="4">
        <v>-26841.64999593006</v>
      </c>
      <c r="N535" s="6">
        <v>468.31546575054949</v>
      </c>
      <c r="O535" s="6">
        <v>-27309.965461680611</v>
      </c>
      <c r="P535" s="5">
        <v>1721080.9000040698</v>
      </c>
      <c r="Q535" s="7"/>
      <c r="R535">
        <v>2</v>
      </c>
      <c r="S535">
        <v>1</v>
      </c>
      <c r="T535">
        <v>2</v>
      </c>
      <c r="U535">
        <v>0</v>
      </c>
      <c r="V535">
        <v>900</v>
      </c>
      <c r="W535">
        <v>300</v>
      </c>
      <c r="X535">
        <v>123000</v>
      </c>
      <c r="Y535">
        <v>92500</v>
      </c>
      <c r="Z535" s="7">
        <v>3000000</v>
      </c>
      <c r="AA535">
        <v>2</v>
      </c>
      <c r="AC535" t="s">
        <v>737</v>
      </c>
      <c r="AD535" t="s">
        <v>571</v>
      </c>
      <c r="AE535" s="12">
        <v>44384.517361111109</v>
      </c>
      <c r="AF535">
        <v>157.36269999999999</v>
      </c>
      <c r="AG535" s="12">
        <v>44385.392361111109</v>
      </c>
      <c r="AH535">
        <v>153.47319999999999</v>
      </c>
      <c r="AI535" s="13">
        <v>-2.47E-2</v>
      </c>
      <c r="AJ535">
        <v>-39382.32</v>
      </c>
      <c r="AK535" s="13">
        <v>-2.47E-2</v>
      </c>
      <c r="AL535">
        <v>10125.290000000001</v>
      </c>
      <c r="AM535">
        <v>1593342.88</v>
      </c>
      <c r="AN535">
        <v>-2072668.49</v>
      </c>
      <c r="AO535">
        <v>41</v>
      </c>
      <c r="AP535">
        <v>-960.54</v>
      </c>
      <c r="AQ535" s="13">
        <v>-3.7900000000000003E-2</v>
      </c>
      <c r="AR535" s="13">
        <v>2.0999999999999999E-3</v>
      </c>
      <c r="AS535" t="s">
        <v>572</v>
      </c>
      <c r="AU535" s="2">
        <v>44383</v>
      </c>
      <c r="AV535" t="s">
        <v>34</v>
      </c>
      <c r="AW535" s="7">
        <v>1431.55</v>
      </c>
      <c r="AX535" s="4">
        <v>1409.5666666699999</v>
      </c>
      <c r="AZ535" s="2">
        <f t="shared" si="56"/>
        <v>44384</v>
      </c>
      <c r="BA535" t="s">
        <v>187</v>
      </c>
      <c r="BB535">
        <v>157.36269999999999</v>
      </c>
      <c r="BC535">
        <v>153.47319999999999</v>
      </c>
      <c r="BE535" t="str">
        <f t="shared" si="60"/>
        <v>INDHOTEL44384</v>
      </c>
      <c r="BF535">
        <v>1</v>
      </c>
      <c r="BH535" t="str">
        <f t="shared" si="61"/>
        <v>PVR44383</v>
      </c>
      <c r="BI535">
        <v>1</v>
      </c>
      <c r="BK535" t="str">
        <f t="shared" si="57"/>
        <v>PVR44383</v>
      </c>
      <c r="BL535">
        <v>1</v>
      </c>
      <c r="BM535">
        <f t="shared" si="58"/>
        <v>1</v>
      </c>
      <c r="BQ535" t="str">
        <f t="shared" si="62"/>
        <v>INDHOTEL44384</v>
      </c>
      <c r="BR535">
        <v>1</v>
      </c>
      <c r="BS535">
        <f t="shared" si="59"/>
        <v>1</v>
      </c>
    </row>
    <row r="536" spans="1:71" x14ac:dyDescent="0.45">
      <c r="A536">
        <v>5</v>
      </c>
      <c r="B536" s="2">
        <v>44383</v>
      </c>
      <c r="C536" s="2">
        <v>44384</v>
      </c>
      <c r="D536" s="3" t="s">
        <v>27</v>
      </c>
      <c r="E536" t="s">
        <v>106</v>
      </c>
      <c r="F536" t="s">
        <v>324</v>
      </c>
      <c r="G536">
        <v>850</v>
      </c>
      <c r="H536">
        <v>1700</v>
      </c>
      <c r="I536">
        <v>2</v>
      </c>
      <c r="J536" s="7">
        <v>1081.7</v>
      </c>
      <c r="K536" s="5">
        <v>1838890</v>
      </c>
      <c r="L536" s="4">
        <v>1076.45</v>
      </c>
      <c r="M536" s="4">
        <v>-8925</v>
      </c>
      <c r="N536" s="6">
        <v>495.29542500000002</v>
      </c>
      <c r="O536" s="6">
        <v>-9420.2954250000003</v>
      </c>
      <c r="P536" s="5">
        <v>1829965</v>
      </c>
      <c r="Q536" s="7"/>
      <c r="R536">
        <v>2</v>
      </c>
      <c r="S536">
        <v>1</v>
      </c>
      <c r="T536">
        <v>1</v>
      </c>
      <c r="U536">
        <v>0</v>
      </c>
      <c r="V536">
        <v>900</v>
      </c>
      <c r="W536">
        <v>300</v>
      </c>
      <c r="X536">
        <v>123000</v>
      </c>
      <c r="Y536">
        <v>92500</v>
      </c>
      <c r="Z536" s="7">
        <v>3000000</v>
      </c>
      <c r="AA536">
        <v>2</v>
      </c>
      <c r="AC536" t="s">
        <v>592</v>
      </c>
      <c r="AD536" t="s">
        <v>571</v>
      </c>
      <c r="AE536" s="12">
        <v>44384.520833333336</v>
      </c>
      <c r="AF536">
        <v>804.53340000000003</v>
      </c>
      <c r="AG536" s="12">
        <v>44385.392361111109</v>
      </c>
      <c r="AH536">
        <v>803.86760000000004</v>
      </c>
      <c r="AI536" s="13">
        <v>-8.0000000000000004E-4</v>
      </c>
      <c r="AJ536">
        <v>-1318.62</v>
      </c>
      <c r="AK536" s="13">
        <v>-8.0000000000000004E-4</v>
      </c>
      <c r="AL536">
        <v>1980.5070000000001</v>
      </c>
      <c r="AM536">
        <v>1593384.25</v>
      </c>
      <c r="AN536">
        <v>-2073987.11</v>
      </c>
      <c r="AO536">
        <v>40</v>
      </c>
      <c r="AP536">
        <v>-32.97</v>
      </c>
      <c r="AQ536" s="13">
        <v>-1.18E-2</v>
      </c>
      <c r="AR536" s="13">
        <v>5.5999999999999999E-3</v>
      </c>
      <c r="AS536" t="s">
        <v>572</v>
      </c>
      <c r="AU536" s="2">
        <v>44383</v>
      </c>
      <c r="AV536" t="s">
        <v>106</v>
      </c>
      <c r="AW536" s="7">
        <v>1081.7</v>
      </c>
      <c r="AX536" s="4">
        <v>1076.45</v>
      </c>
      <c r="AZ536" s="2">
        <f t="shared" si="56"/>
        <v>44384</v>
      </c>
      <c r="BA536" t="s">
        <v>92</v>
      </c>
      <c r="BB536">
        <v>804.53340000000003</v>
      </c>
      <c r="BC536">
        <v>803.86760000000004</v>
      </c>
      <c r="BE536" t="str">
        <f t="shared" si="60"/>
        <v>BHARATFORG44384</v>
      </c>
      <c r="BF536">
        <v>1</v>
      </c>
      <c r="BH536" t="str">
        <f t="shared" si="61"/>
        <v>RAMCOCEM44383</v>
      </c>
      <c r="BI536">
        <v>1</v>
      </c>
      <c r="BK536" t="str">
        <f t="shared" si="57"/>
        <v>RAMCOCEM44383</v>
      </c>
      <c r="BL536">
        <v>1</v>
      </c>
      <c r="BM536">
        <f t="shared" si="58"/>
        <v>1</v>
      </c>
      <c r="BQ536" t="str">
        <f t="shared" si="62"/>
        <v>BHARATFORG44384</v>
      </c>
      <c r="BR536">
        <v>1</v>
      </c>
      <c r="BS536">
        <f t="shared" si="59"/>
        <v>1</v>
      </c>
    </row>
    <row r="537" spans="1:71" x14ac:dyDescent="0.45">
      <c r="A537">
        <v>6</v>
      </c>
      <c r="B537" s="2">
        <v>44383</v>
      </c>
      <c r="C537" s="2">
        <v>44384</v>
      </c>
      <c r="D537" s="3" t="s">
        <v>27</v>
      </c>
      <c r="E537" t="s">
        <v>60</v>
      </c>
      <c r="F537" t="s">
        <v>234</v>
      </c>
      <c r="G537">
        <v>100</v>
      </c>
      <c r="H537">
        <v>300</v>
      </c>
      <c r="I537">
        <v>3</v>
      </c>
      <c r="J537" s="7">
        <v>6983.5</v>
      </c>
      <c r="K537" s="5">
        <v>2095050</v>
      </c>
      <c r="L537" s="4">
        <v>6867.6</v>
      </c>
      <c r="M537" s="4">
        <v>-34769.999999999891</v>
      </c>
      <c r="N537" s="6">
        <v>560.96955000000003</v>
      </c>
      <c r="O537" s="6">
        <v>-35330.969549999892</v>
      </c>
      <c r="P537" s="5">
        <v>2060280</v>
      </c>
      <c r="Q537" s="7"/>
      <c r="R537">
        <v>1</v>
      </c>
      <c r="S537">
        <v>0</v>
      </c>
      <c r="T537">
        <v>1</v>
      </c>
      <c r="U537">
        <v>0</v>
      </c>
      <c r="V537">
        <v>900</v>
      </c>
      <c r="W537">
        <v>300</v>
      </c>
      <c r="X537">
        <v>122500</v>
      </c>
      <c r="Y537">
        <v>92500</v>
      </c>
      <c r="Z537" s="7">
        <v>3000000</v>
      </c>
      <c r="AA537">
        <v>2</v>
      </c>
      <c r="AC537" t="s">
        <v>714</v>
      </c>
      <c r="AD537" t="s">
        <v>571</v>
      </c>
      <c r="AE537" s="12">
        <v>44384.517361111109</v>
      </c>
      <c r="AF537">
        <v>848.07380000000001</v>
      </c>
      <c r="AG537" s="12">
        <v>44385.395833333336</v>
      </c>
      <c r="AH537">
        <v>845.3039</v>
      </c>
      <c r="AI537" s="13">
        <v>-3.3E-3</v>
      </c>
      <c r="AJ537">
        <v>-5204.03</v>
      </c>
      <c r="AK537" s="13">
        <v>-3.3E-3</v>
      </c>
      <c r="AL537">
        <v>1878.778</v>
      </c>
      <c r="AM537">
        <v>1593342.75</v>
      </c>
      <c r="AN537">
        <v>-2079191.14</v>
      </c>
      <c r="AO537">
        <v>42</v>
      </c>
      <c r="AP537">
        <v>-123.91</v>
      </c>
      <c r="AQ537" s="13">
        <v>-4.7999999999999996E-3</v>
      </c>
      <c r="AR537" s="13">
        <v>1.29E-2</v>
      </c>
      <c r="AS537" t="s">
        <v>572</v>
      </c>
      <c r="AU537" s="2">
        <v>44383</v>
      </c>
      <c r="AV537" t="s">
        <v>60</v>
      </c>
      <c r="AW537" s="7">
        <v>6983.5</v>
      </c>
      <c r="AX537" s="4">
        <v>6867.6</v>
      </c>
      <c r="AZ537" s="2">
        <f t="shared" si="56"/>
        <v>44384</v>
      </c>
      <c r="BA537" t="s">
        <v>122</v>
      </c>
      <c r="BB537">
        <v>848.07380000000001</v>
      </c>
      <c r="BC537">
        <v>845.3039</v>
      </c>
      <c r="BE537" t="str">
        <f t="shared" si="60"/>
        <v>BERGEPAINT44384</v>
      </c>
      <c r="BF537">
        <v>1</v>
      </c>
      <c r="BH537" t="str">
        <f t="shared" si="61"/>
        <v>ULTRACEMCO44383</v>
      </c>
      <c r="BI537">
        <v>1</v>
      </c>
      <c r="BK537" t="str">
        <f t="shared" si="57"/>
        <v>ULTRACEMCO44383</v>
      </c>
      <c r="BL537">
        <v>1</v>
      </c>
      <c r="BM537">
        <f t="shared" si="58"/>
        <v>1</v>
      </c>
      <c r="BQ537" t="str">
        <f t="shared" si="62"/>
        <v>BERGEPAINT44384</v>
      </c>
      <c r="BR537">
        <v>1</v>
      </c>
      <c r="BS537">
        <f t="shared" si="59"/>
        <v>1</v>
      </c>
    </row>
    <row r="538" spans="1:71" x14ac:dyDescent="0.45">
      <c r="A538">
        <v>1</v>
      </c>
      <c r="B538" s="2">
        <v>44384</v>
      </c>
      <c r="C538" s="2">
        <v>44385</v>
      </c>
      <c r="D538" s="3" t="s">
        <v>27</v>
      </c>
      <c r="E538" t="s">
        <v>122</v>
      </c>
      <c r="F538" t="s">
        <v>284</v>
      </c>
      <c r="G538">
        <v>1100</v>
      </c>
      <c r="H538">
        <v>2200</v>
      </c>
      <c r="I538">
        <v>2</v>
      </c>
      <c r="J538" s="7">
        <v>848</v>
      </c>
      <c r="K538" s="5">
        <v>1865600</v>
      </c>
      <c r="L538" s="4">
        <v>850.75</v>
      </c>
      <c r="M538" s="4">
        <v>6050</v>
      </c>
      <c r="N538" s="6">
        <v>504.52875</v>
      </c>
      <c r="O538" s="6">
        <v>5545.4712499999996</v>
      </c>
      <c r="P538" s="5">
        <v>1871650</v>
      </c>
      <c r="Q538" s="7"/>
      <c r="R538">
        <v>1</v>
      </c>
      <c r="S538">
        <v>0</v>
      </c>
      <c r="T538">
        <v>1</v>
      </c>
      <c r="U538">
        <v>0</v>
      </c>
      <c r="V538">
        <v>900</v>
      </c>
      <c r="W538">
        <v>300</v>
      </c>
      <c r="X538">
        <v>122500</v>
      </c>
      <c r="Y538">
        <v>92500</v>
      </c>
      <c r="Z538" s="7">
        <v>3000000</v>
      </c>
      <c r="AA538">
        <v>2</v>
      </c>
      <c r="AC538" t="s">
        <v>610</v>
      </c>
      <c r="AD538" t="s">
        <v>571</v>
      </c>
      <c r="AE538" s="12">
        <v>44384.517361111109</v>
      </c>
      <c r="AF538">
        <v>67.083529999999996</v>
      </c>
      <c r="AG538" s="12">
        <v>44385.395833333336</v>
      </c>
      <c r="AH538">
        <v>67.632300000000001</v>
      </c>
      <c r="AI538" s="13">
        <v>8.2000000000000007E-3</v>
      </c>
      <c r="AJ538">
        <v>13034.89</v>
      </c>
      <c r="AK538" s="13">
        <v>8.2000000000000007E-3</v>
      </c>
      <c r="AL538">
        <v>23751.63</v>
      </c>
      <c r="AM538">
        <v>1593342.75</v>
      </c>
      <c r="AN538">
        <v>-2066156.25</v>
      </c>
      <c r="AO538">
        <v>42</v>
      </c>
      <c r="AP538">
        <v>310.35000000000002</v>
      </c>
      <c r="AQ538" s="13">
        <v>-5.7000000000000002E-3</v>
      </c>
      <c r="AR538" s="13">
        <v>2.5600000000000001E-2</v>
      </c>
      <c r="AS538" t="s">
        <v>572</v>
      </c>
      <c r="AU538" s="2">
        <v>44384</v>
      </c>
      <c r="AV538" t="s">
        <v>122</v>
      </c>
      <c r="AW538" s="7">
        <v>848</v>
      </c>
      <c r="AX538" s="4">
        <v>850.75</v>
      </c>
      <c r="AZ538" s="2">
        <f t="shared" si="56"/>
        <v>44384</v>
      </c>
      <c r="BA538" t="s">
        <v>47</v>
      </c>
      <c r="BB538">
        <v>67.083529999999996</v>
      </c>
      <c r="BC538">
        <v>67.632300000000001</v>
      </c>
      <c r="BE538" t="str">
        <f t="shared" si="60"/>
        <v>BHEL44384</v>
      </c>
      <c r="BF538">
        <v>1</v>
      </c>
      <c r="BH538" t="str">
        <f t="shared" si="61"/>
        <v>BERGEPAINT44384</v>
      </c>
      <c r="BI538">
        <v>1</v>
      </c>
      <c r="BK538" t="str">
        <f t="shared" si="57"/>
        <v>BERGEPAINT44384</v>
      </c>
      <c r="BL538">
        <v>1</v>
      </c>
      <c r="BM538">
        <f t="shared" si="58"/>
        <v>1</v>
      </c>
      <c r="BQ538" t="str">
        <f t="shared" si="62"/>
        <v>BHEL44384</v>
      </c>
      <c r="BR538">
        <v>1</v>
      </c>
      <c r="BS538">
        <f t="shared" si="59"/>
        <v>1</v>
      </c>
    </row>
    <row r="539" spans="1:71" x14ac:dyDescent="0.45">
      <c r="A539">
        <v>2</v>
      </c>
      <c r="B539" s="2">
        <v>44384</v>
      </c>
      <c r="C539" s="2">
        <v>44385</v>
      </c>
      <c r="D539" s="3" t="s">
        <v>27</v>
      </c>
      <c r="E539" t="s">
        <v>92</v>
      </c>
      <c r="F539" t="s">
        <v>216</v>
      </c>
      <c r="G539">
        <v>1500</v>
      </c>
      <c r="H539">
        <v>3000</v>
      </c>
      <c r="I539">
        <v>2</v>
      </c>
      <c r="J539" s="7">
        <v>804.15</v>
      </c>
      <c r="K539" s="5">
        <v>2412450</v>
      </c>
      <c r="L539" s="4">
        <v>804.25</v>
      </c>
      <c r="M539" s="4">
        <v>300.00000000006821</v>
      </c>
      <c r="N539" s="6">
        <v>651.40200000000004</v>
      </c>
      <c r="O539" s="6">
        <v>-351.40199999993183</v>
      </c>
      <c r="P539" s="5">
        <v>2412750</v>
      </c>
      <c r="Q539" s="7"/>
      <c r="R539">
        <v>2</v>
      </c>
      <c r="S539">
        <v>1</v>
      </c>
      <c r="T539">
        <v>1</v>
      </c>
      <c r="U539">
        <v>0</v>
      </c>
      <c r="V539">
        <v>900</v>
      </c>
      <c r="W539">
        <v>300</v>
      </c>
      <c r="X539">
        <v>123000</v>
      </c>
      <c r="Y539">
        <v>92500</v>
      </c>
      <c r="Z539" s="7">
        <v>3000000</v>
      </c>
      <c r="AA539">
        <v>2</v>
      </c>
      <c r="AC539" t="s">
        <v>649</v>
      </c>
      <c r="AD539" t="s">
        <v>571</v>
      </c>
      <c r="AE539" s="12">
        <v>44384.520833333336</v>
      </c>
      <c r="AF539">
        <v>1492.4960000000001</v>
      </c>
      <c r="AG539" s="12">
        <v>44385.395833333336</v>
      </c>
      <c r="AH539">
        <v>1476.5219999999999</v>
      </c>
      <c r="AI539" s="13">
        <v>-1.0699999999999999E-2</v>
      </c>
      <c r="AJ539">
        <v>-17053.8</v>
      </c>
      <c r="AK539" s="13">
        <v>-1.0699999999999999E-2</v>
      </c>
      <c r="AL539">
        <v>1067.597</v>
      </c>
      <c r="AM539">
        <v>1593384.38</v>
      </c>
      <c r="AN539">
        <v>-2083210.05</v>
      </c>
      <c r="AO539">
        <v>41</v>
      </c>
      <c r="AP539">
        <v>-415.95</v>
      </c>
      <c r="AQ539" s="13">
        <v>-1.0699999999999999E-2</v>
      </c>
      <c r="AR539" s="13">
        <v>1.6000000000000001E-3</v>
      </c>
      <c r="AS539" t="s">
        <v>572</v>
      </c>
      <c r="AU539" s="2">
        <v>44384</v>
      </c>
      <c r="AV539" t="s">
        <v>92</v>
      </c>
      <c r="AW539" s="7">
        <v>804.15</v>
      </c>
      <c r="AX539" s="4">
        <v>804.25</v>
      </c>
      <c r="AZ539" s="2">
        <f t="shared" si="56"/>
        <v>44384</v>
      </c>
      <c r="BA539" t="s">
        <v>138</v>
      </c>
      <c r="BB539">
        <v>1492.4960000000001</v>
      </c>
      <c r="BC539">
        <v>1476.5219999999999</v>
      </c>
      <c r="BE539" t="str">
        <f t="shared" si="60"/>
        <v>GODREJPROP44384</v>
      </c>
      <c r="BF539">
        <v>1</v>
      </c>
      <c r="BH539" t="str">
        <f t="shared" si="61"/>
        <v>BHARATFORG44384</v>
      </c>
      <c r="BI539">
        <v>1</v>
      </c>
      <c r="BK539" t="str">
        <f t="shared" si="57"/>
        <v>BHARATFORG44384</v>
      </c>
      <c r="BL539">
        <v>1</v>
      </c>
      <c r="BM539">
        <f t="shared" si="58"/>
        <v>1</v>
      </c>
      <c r="BQ539" t="str">
        <f t="shared" si="62"/>
        <v>GODREJPROP44384</v>
      </c>
      <c r="BR539">
        <v>1</v>
      </c>
      <c r="BS539">
        <f t="shared" si="59"/>
        <v>1</v>
      </c>
    </row>
    <row r="540" spans="1:71" x14ac:dyDescent="0.45">
      <c r="A540">
        <v>3</v>
      </c>
      <c r="B540" s="2">
        <v>44384</v>
      </c>
      <c r="C540" s="2">
        <v>44385</v>
      </c>
      <c r="D540" s="3" t="s">
        <v>27</v>
      </c>
      <c r="E540" t="s">
        <v>47</v>
      </c>
      <c r="F540" t="s">
        <v>319</v>
      </c>
      <c r="G540">
        <v>10500</v>
      </c>
      <c r="H540">
        <v>31500</v>
      </c>
      <c r="I540">
        <v>3</v>
      </c>
      <c r="J540" s="7">
        <v>67.099999999999994</v>
      </c>
      <c r="K540" s="5">
        <v>2113650</v>
      </c>
      <c r="L540" s="4">
        <v>67.8</v>
      </c>
      <c r="M540" s="4">
        <v>22050.000000000091</v>
      </c>
      <c r="N540" s="6">
        <v>573.66224999999997</v>
      </c>
      <c r="O540" s="6">
        <v>21476.33775000009</v>
      </c>
      <c r="P540" s="5">
        <v>2135700</v>
      </c>
      <c r="Q540" s="7"/>
      <c r="R540">
        <v>1</v>
      </c>
      <c r="S540">
        <v>0</v>
      </c>
      <c r="T540">
        <v>2</v>
      </c>
      <c r="U540">
        <v>0</v>
      </c>
      <c r="V540">
        <v>900</v>
      </c>
      <c r="W540">
        <v>300</v>
      </c>
      <c r="X540">
        <v>122500</v>
      </c>
      <c r="Y540">
        <v>92500</v>
      </c>
      <c r="Z540" s="7">
        <v>3000000</v>
      </c>
      <c r="AA540">
        <v>2</v>
      </c>
      <c r="AC540" t="s">
        <v>658</v>
      </c>
      <c r="AD540" t="s">
        <v>571</v>
      </c>
      <c r="AE540" s="12">
        <v>44385.517361111109</v>
      </c>
      <c r="AF540">
        <v>582.92570000000001</v>
      </c>
      <c r="AG540" s="12">
        <v>44386.395833333336</v>
      </c>
      <c r="AH540">
        <v>577.37210000000005</v>
      </c>
      <c r="AI540" s="13">
        <v>-9.4999999999999998E-3</v>
      </c>
      <c r="AJ540">
        <v>-15084.83</v>
      </c>
      <c r="AK540" s="13">
        <v>-9.4999999999999998E-3</v>
      </c>
      <c r="AL540">
        <v>2716.2260000000001</v>
      </c>
      <c r="AM540">
        <v>1583358</v>
      </c>
      <c r="AN540">
        <v>-2098294.88</v>
      </c>
      <c r="AO540">
        <v>42</v>
      </c>
      <c r="AP540">
        <v>-359.16</v>
      </c>
      <c r="AQ540" s="13">
        <v>-1.24E-2</v>
      </c>
      <c r="AR540" s="13">
        <v>1.8E-3</v>
      </c>
      <c r="AS540" t="s">
        <v>572</v>
      </c>
      <c r="AU540" s="2">
        <v>44384</v>
      </c>
      <c r="AV540" t="s">
        <v>47</v>
      </c>
      <c r="AW540" s="7">
        <v>67.099999999999994</v>
      </c>
      <c r="AX540" s="4">
        <v>67.8</v>
      </c>
      <c r="AZ540" s="2">
        <f t="shared" si="56"/>
        <v>44385</v>
      </c>
      <c r="BA540" t="s">
        <v>89</v>
      </c>
      <c r="BB540">
        <v>582.92570000000001</v>
      </c>
      <c r="BC540">
        <v>577.37210000000005</v>
      </c>
      <c r="BE540" t="str">
        <f t="shared" si="60"/>
        <v>IGL44385</v>
      </c>
      <c r="BF540">
        <v>1</v>
      </c>
      <c r="BH540" t="str">
        <f t="shared" si="61"/>
        <v>BHEL44384</v>
      </c>
      <c r="BI540">
        <v>1</v>
      </c>
      <c r="BK540" t="str">
        <f t="shared" si="57"/>
        <v>BHEL44384</v>
      </c>
      <c r="BL540">
        <v>1</v>
      </c>
      <c r="BM540">
        <f t="shared" si="58"/>
        <v>1</v>
      </c>
      <c r="BQ540" t="str">
        <f t="shared" si="62"/>
        <v>IGL44385</v>
      </c>
      <c r="BR540">
        <v>1</v>
      </c>
      <c r="BS540">
        <f t="shared" si="59"/>
        <v>1</v>
      </c>
    </row>
    <row r="541" spans="1:71" x14ac:dyDescent="0.45">
      <c r="A541">
        <v>4</v>
      </c>
      <c r="B541" s="2">
        <v>44384</v>
      </c>
      <c r="C541" s="2">
        <v>44385</v>
      </c>
      <c r="D541" s="3" t="s">
        <v>27</v>
      </c>
      <c r="E541" t="s">
        <v>138</v>
      </c>
      <c r="F541" t="s">
        <v>306</v>
      </c>
      <c r="G541">
        <v>650</v>
      </c>
      <c r="H541">
        <v>1300</v>
      </c>
      <c r="I541">
        <v>2</v>
      </c>
      <c r="J541" s="7">
        <v>1491.95</v>
      </c>
      <c r="K541" s="5">
        <v>1939535</v>
      </c>
      <c r="L541" s="4">
        <v>1477.175</v>
      </c>
      <c r="M541" s="4">
        <v>-19207.500000000116</v>
      </c>
      <c r="N541" s="6">
        <v>521.08143749999999</v>
      </c>
      <c r="O541" s="6">
        <v>-19728.581437500117</v>
      </c>
      <c r="P541" s="5">
        <v>1920327.5</v>
      </c>
      <c r="Q541" s="7"/>
      <c r="R541">
        <v>2</v>
      </c>
      <c r="S541">
        <v>1</v>
      </c>
      <c r="T541">
        <v>2</v>
      </c>
      <c r="U541">
        <v>0</v>
      </c>
      <c r="V541">
        <v>900</v>
      </c>
      <c r="W541">
        <v>300</v>
      </c>
      <c r="X541">
        <v>123000</v>
      </c>
      <c r="Y541">
        <v>92500</v>
      </c>
      <c r="Z541" s="7">
        <v>3000000</v>
      </c>
      <c r="AA541">
        <v>2</v>
      </c>
      <c r="AC541" t="s">
        <v>715</v>
      </c>
      <c r="AD541" t="s">
        <v>571</v>
      </c>
      <c r="AE541" s="12">
        <v>44386.517361111109</v>
      </c>
      <c r="AF541">
        <v>3085.2330000000002</v>
      </c>
      <c r="AG541" s="12">
        <v>44389.392361111109</v>
      </c>
      <c r="AH541">
        <v>2937.6840000000002</v>
      </c>
      <c r="AI541" s="13">
        <v>-4.7800000000000002E-2</v>
      </c>
      <c r="AJ541">
        <v>-75578.649999999994</v>
      </c>
      <c r="AK541" s="13">
        <v>-4.7800000000000002E-2</v>
      </c>
      <c r="AL541">
        <v>512.22749999999996</v>
      </c>
      <c r="AM541">
        <v>1580341.13</v>
      </c>
      <c r="AN541">
        <v>-2173873.5299999998</v>
      </c>
      <c r="AO541">
        <v>41</v>
      </c>
      <c r="AP541">
        <v>-1843.38</v>
      </c>
      <c r="AQ541" s="13">
        <v>-5.2699999999999997E-2</v>
      </c>
      <c r="AR541" s="13">
        <v>0</v>
      </c>
      <c r="AS541" t="s">
        <v>572</v>
      </c>
      <c r="AU541" s="2">
        <v>44384</v>
      </c>
      <c r="AV541" t="s">
        <v>138</v>
      </c>
      <c r="AW541" s="7">
        <v>1491.95</v>
      </c>
      <c r="AX541" s="4">
        <v>1477.175</v>
      </c>
      <c r="AZ541" s="2">
        <f t="shared" si="56"/>
        <v>44386</v>
      </c>
      <c r="BA541" t="s">
        <v>176</v>
      </c>
      <c r="BB541">
        <v>3085.2330000000002</v>
      </c>
      <c r="BC541">
        <v>2937.6840000000002</v>
      </c>
      <c r="BE541" t="str">
        <f t="shared" si="60"/>
        <v>METROPOLIS44386</v>
      </c>
      <c r="BF541">
        <v>1</v>
      </c>
      <c r="BH541" t="str">
        <f t="shared" si="61"/>
        <v>GODREJPROP44384</v>
      </c>
      <c r="BI541">
        <v>1</v>
      </c>
      <c r="BK541" t="str">
        <f t="shared" si="57"/>
        <v>GODREJPROP44384</v>
      </c>
      <c r="BL541">
        <v>1</v>
      </c>
      <c r="BM541">
        <f t="shared" si="58"/>
        <v>1</v>
      </c>
      <c r="BQ541" t="str">
        <f t="shared" si="62"/>
        <v>METROPOLIS44386</v>
      </c>
      <c r="BR541">
        <v>1</v>
      </c>
      <c r="BS541">
        <f t="shared" si="59"/>
        <v>1</v>
      </c>
    </row>
    <row r="542" spans="1:71" x14ac:dyDescent="0.45">
      <c r="A542">
        <v>5</v>
      </c>
      <c r="B542" s="2">
        <v>44384</v>
      </c>
      <c r="C542" s="2">
        <v>44385</v>
      </c>
      <c r="D542" s="3" t="s">
        <v>27</v>
      </c>
      <c r="E542" t="s">
        <v>187</v>
      </c>
      <c r="F542" t="s">
        <v>355</v>
      </c>
      <c r="G542">
        <v>3900</v>
      </c>
      <c r="H542">
        <v>11700</v>
      </c>
      <c r="I542">
        <v>3</v>
      </c>
      <c r="J542" s="7">
        <v>157.25</v>
      </c>
      <c r="K542" s="5">
        <v>1839825</v>
      </c>
      <c r="L542" s="4">
        <v>153.05000000000001</v>
      </c>
      <c r="M542" s="4">
        <v>-49139.999999999869</v>
      </c>
      <c r="N542" s="6">
        <v>490.11885000000001</v>
      </c>
      <c r="O542" s="6">
        <v>-49630.118849999868</v>
      </c>
      <c r="P542" s="5">
        <v>1790685.0000000002</v>
      </c>
      <c r="Q542" s="7"/>
      <c r="R542">
        <v>1</v>
      </c>
      <c r="S542">
        <v>0</v>
      </c>
      <c r="T542">
        <v>2</v>
      </c>
      <c r="U542">
        <v>0</v>
      </c>
      <c r="V542">
        <v>900</v>
      </c>
      <c r="W542">
        <v>300</v>
      </c>
      <c r="X542">
        <v>122500</v>
      </c>
      <c r="Y542">
        <v>92500</v>
      </c>
      <c r="Z542" s="7">
        <v>3000000</v>
      </c>
      <c r="AA542">
        <v>2</v>
      </c>
      <c r="AC542" t="s">
        <v>668</v>
      </c>
      <c r="AD542" t="s">
        <v>571</v>
      </c>
      <c r="AE542" s="12">
        <v>44386.524305555555</v>
      </c>
      <c r="AF542">
        <v>357.01569999999998</v>
      </c>
      <c r="AG542" s="12">
        <v>44389.392361111109</v>
      </c>
      <c r="AH542">
        <v>375.50689999999997</v>
      </c>
      <c r="AI542" s="13">
        <v>5.1799999999999999E-2</v>
      </c>
      <c r="AJ542">
        <v>81696.759999999995</v>
      </c>
      <c r="AK542" s="13">
        <v>5.1799999999999999E-2</v>
      </c>
      <c r="AL542">
        <v>4418.143</v>
      </c>
      <c r="AM542">
        <v>1577346.25</v>
      </c>
      <c r="AN542">
        <v>-2092176.77</v>
      </c>
      <c r="AO542">
        <v>39</v>
      </c>
      <c r="AP542">
        <v>2094.79</v>
      </c>
      <c r="AQ542" s="13">
        <v>-4.7000000000000002E-3</v>
      </c>
      <c r="AR542" s="13">
        <v>5.1799999999999999E-2</v>
      </c>
      <c r="AS542" t="s">
        <v>572</v>
      </c>
      <c r="AU542" s="2">
        <v>44384</v>
      </c>
      <c r="AV542" t="s">
        <v>187</v>
      </c>
      <c r="AW542" s="7">
        <v>157.25</v>
      </c>
      <c r="AX542" s="4">
        <v>153.05000000000001</v>
      </c>
      <c r="AZ542" s="2">
        <f t="shared" si="56"/>
        <v>44386</v>
      </c>
      <c r="BA542" t="s">
        <v>164</v>
      </c>
      <c r="BB542">
        <v>357.01569999999998</v>
      </c>
      <c r="BC542">
        <v>375.50689999999997</v>
      </c>
      <c r="BE542" t="str">
        <f t="shared" si="60"/>
        <v>GRANULES44386</v>
      </c>
      <c r="BF542">
        <v>1</v>
      </c>
      <c r="BH542" t="str">
        <f t="shared" si="61"/>
        <v>INDHOTEL44384</v>
      </c>
      <c r="BI542">
        <v>1</v>
      </c>
      <c r="BK542" t="str">
        <f t="shared" si="57"/>
        <v>INDHOTEL44384</v>
      </c>
      <c r="BL542">
        <v>1</v>
      </c>
      <c r="BM542">
        <f t="shared" si="58"/>
        <v>1</v>
      </c>
      <c r="BQ542" t="str">
        <f t="shared" si="62"/>
        <v>GRANULES44386</v>
      </c>
      <c r="BR542">
        <v>1</v>
      </c>
      <c r="BS542">
        <f t="shared" si="59"/>
        <v>1</v>
      </c>
    </row>
    <row r="543" spans="1:71" x14ac:dyDescent="0.45">
      <c r="A543">
        <v>1</v>
      </c>
      <c r="B543" s="2">
        <v>44385</v>
      </c>
      <c r="C543" s="2">
        <v>44386</v>
      </c>
      <c r="D543" s="3" t="s">
        <v>27</v>
      </c>
      <c r="E543" t="s">
        <v>89</v>
      </c>
      <c r="F543" t="s">
        <v>241</v>
      </c>
      <c r="G543">
        <v>1375</v>
      </c>
      <c r="H543">
        <v>2750</v>
      </c>
      <c r="I543">
        <v>2</v>
      </c>
      <c r="J543" s="7">
        <v>582.65</v>
      </c>
      <c r="K543" s="5">
        <v>1602287.5</v>
      </c>
      <c r="L543" s="4">
        <v>577.57500000000005</v>
      </c>
      <c r="M543" s="4">
        <v>-13956.249999999813</v>
      </c>
      <c r="N543" s="6">
        <v>430.73353125</v>
      </c>
      <c r="O543" s="6">
        <v>-14386.983531249813</v>
      </c>
      <c r="P543" s="5">
        <v>1588331.2500000002</v>
      </c>
      <c r="Q543" s="7"/>
      <c r="R543">
        <v>1</v>
      </c>
      <c r="S543">
        <v>0</v>
      </c>
      <c r="T543">
        <v>2</v>
      </c>
      <c r="U543">
        <v>0</v>
      </c>
      <c r="V543">
        <v>900</v>
      </c>
      <c r="W543">
        <v>300</v>
      </c>
      <c r="X543">
        <v>122500</v>
      </c>
      <c r="Y543">
        <v>92500</v>
      </c>
      <c r="Z543" s="7">
        <v>3000000</v>
      </c>
      <c r="AA543">
        <v>2</v>
      </c>
      <c r="AC543" t="s">
        <v>649</v>
      </c>
      <c r="AD543" t="s">
        <v>571</v>
      </c>
      <c r="AE543" s="12">
        <v>44389.434027777781</v>
      </c>
      <c r="AF543">
        <v>1537.8689999999999</v>
      </c>
      <c r="AG543" s="12">
        <v>44390.392361111109</v>
      </c>
      <c r="AH543">
        <v>1540.8530000000001</v>
      </c>
      <c r="AI543" s="13">
        <v>1.9E-3</v>
      </c>
      <c r="AJ543">
        <v>3068.79</v>
      </c>
      <c r="AK543" s="13">
        <v>1.9E-3</v>
      </c>
      <c r="AL543">
        <v>1028.413</v>
      </c>
      <c r="AM543">
        <v>1581564.63</v>
      </c>
      <c r="AN543">
        <v>-2089107.99</v>
      </c>
      <c r="AO543">
        <v>65</v>
      </c>
      <c r="AP543">
        <v>47.21</v>
      </c>
      <c r="AQ543" s="13">
        <v>-1.47E-2</v>
      </c>
      <c r="AR543" s="13">
        <v>9.1999999999999998E-3</v>
      </c>
      <c r="AS543" t="s">
        <v>572</v>
      </c>
      <c r="AU543" s="2">
        <v>44385</v>
      </c>
      <c r="AV543" t="s">
        <v>89</v>
      </c>
      <c r="AW543" s="7">
        <v>582.65</v>
      </c>
      <c r="AX543" s="4">
        <v>577.57500000000005</v>
      </c>
      <c r="AZ543" s="2">
        <f t="shared" si="56"/>
        <v>44389</v>
      </c>
      <c r="BA543" t="s">
        <v>138</v>
      </c>
      <c r="BB543">
        <v>1537.8689999999999</v>
      </c>
      <c r="BC543">
        <v>1540.8530000000001</v>
      </c>
      <c r="BE543" t="str">
        <f t="shared" si="60"/>
        <v>GODREJPROP44389</v>
      </c>
      <c r="BF543">
        <v>1</v>
      </c>
      <c r="BH543" t="str">
        <f t="shared" si="61"/>
        <v>IGL44385</v>
      </c>
      <c r="BI543">
        <v>1</v>
      </c>
      <c r="BK543" t="str">
        <f t="shared" si="57"/>
        <v>IGL44385</v>
      </c>
      <c r="BL543">
        <v>1</v>
      </c>
      <c r="BM543">
        <f t="shared" si="58"/>
        <v>1</v>
      </c>
      <c r="BQ543" t="str">
        <f t="shared" si="62"/>
        <v>GODREJPROP44389</v>
      </c>
      <c r="BR543">
        <v>1</v>
      </c>
      <c r="BS543">
        <f t="shared" si="59"/>
        <v>1</v>
      </c>
    </row>
    <row r="544" spans="1:71" x14ac:dyDescent="0.45">
      <c r="A544">
        <v>1</v>
      </c>
      <c r="B544" s="2">
        <v>44386</v>
      </c>
      <c r="C544" s="2">
        <v>44389</v>
      </c>
      <c r="D544" s="3" t="s">
        <v>27</v>
      </c>
      <c r="E544" t="s">
        <v>164</v>
      </c>
      <c r="F544" t="s">
        <v>343</v>
      </c>
      <c r="G544">
        <v>1550</v>
      </c>
      <c r="H544">
        <v>4650</v>
      </c>
      <c r="I544">
        <v>3</v>
      </c>
      <c r="J544" s="7">
        <v>355.91666666999998</v>
      </c>
      <c r="K544" s="5">
        <v>1655012.5000155</v>
      </c>
      <c r="L544" s="4">
        <v>375.7</v>
      </c>
      <c r="M544" s="4">
        <v>91992.499984500027</v>
      </c>
      <c r="N544" s="6">
        <v>459.27236250209251</v>
      </c>
      <c r="O544" s="6">
        <v>91533.227621997939</v>
      </c>
      <c r="P544" s="5">
        <v>1747005</v>
      </c>
      <c r="Q544" s="7"/>
      <c r="R544">
        <v>2</v>
      </c>
      <c r="S544">
        <v>1</v>
      </c>
      <c r="T544">
        <v>1</v>
      </c>
      <c r="U544">
        <v>0</v>
      </c>
      <c r="V544">
        <v>900</v>
      </c>
      <c r="W544">
        <v>300</v>
      </c>
      <c r="X544">
        <v>123000</v>
      </c>
      <c r="Y544">
        <v>92500</v>
      </c>
      <c r="Z544" s="7">
        <v>3000000</v>
      </c>
      <c r="AA544">
        <v>2</v>
      </c>
      <c r="AC544" t="s">
        <v>716</v>
      </c>
      <c r="AD544" t="s">
        <v>571</v>
      </c>
      <c r="AE544" s="12">
        <v>44390.520833333336</v>
      </c>
      <c r="AF544">
        <v>223.2243</v>
      </c>
      <c r="AG544" s="12">
        <v>44391.395833333336</v>
      </c>
      <c r="AH544">
        <v>227.2225</v>
      </c>
      <c r="AI544" s="13">
        <v>1.7899999999999999E-2</v>
      </c>
      <c r="AJ544">
        <v>28338.61</v>
      </c>
      <c r="AK544" s="13">
        <v>1.7899999999999999E-2</v>
      </c>
      <c r="AL544">
        <v>7087.8419999999996</v>
      </c>
      <c r="AM544">
        <v>1582178.5</v>
      </c>
      <c r="AN544">
        <v>-2060769.38</v>
      </c>
      <c r="AO544">
        <v>41</v>
      </c>
      <c r="AP544">
        <v>691.19</v>
      </c>
      <c r="AQ544" s="13">
        <v>-4.4000000000000003E-3</v>
      </c>
      <c r="AR544" s="13">
        <v>3.9800000000000002E-2</v>
      </c>
      <c r="AS544" t="s">
        <v>572</v>
      </c>
      <c r="AU544" s="2">
        <v>44386</v>
      </c>
      <c r="AV544" t="s">
        <v>164</v>
      </c>
      <c r="AW544" s="7">
        <v>355.91666666999998</v>
      </c>
      <c r="AX544" s="4">
        <v>375.7</v>
      </c>
      <c r="AZ544" s="2">
        <f t="shared" si="56"/>
        <v>44390</v>
      </c>
      <c r="BA544" t="s">
        <v>177</v>
      </c>
      <c r="BB544">
        <v>223.2243</v>
      </c>
      <c r="BC544">
        <v>227.2225</v>
      </c>
      <c r="BE544" t="str">
        <f t="shared" si="60"/>
        <v>ABFRL44390</v>
      </c>
      <c r="BF544">
        <v>1</v>
      </c>
      <c r="BH544" t="str">
        <f t="shared" si="61"/>
        <v>GRANULES44386</v>
      </c>
      <c r="BI544">
        <v>1</v>
      </c>
      <c r="BK544" t="str">
        <f t="shared" si="57"/>
        <v>GRANULES44386</v>
      </c>
      <c r="BL544">
        <v>1</v>
      </c>
      <c r="BM544">
        <f t="shared" si="58"/>
        <v>1</v>
      </c>
      <c r="BQ544" t="str">
        <f t="shared" si="62"/>
        <v>ABFRL44390</v>
      </c>
      <c r="BR544">
        <v>1</v>
      </c>
      <c r="BS544">
        <f t="shared" si="59"/>
        <v>1</v>
      </c>
    </row>
    <row r="545" spans="1:71" x14ac:dyDescent="0.45">
      <c r="A545">
        <v>2</v>
      </c>
      <c r="B545" s="2">
        <v>44386</v>
      </c>
      <c r="C545" s="2">
        <v>44389</v>
      </c>
      <c r="D545" s="3" t="s">
        <v>27</v>
      </c>
      <c r="E545" t="s">
        <v>176</v>
      </c>
      <c r="F545" t="s">
        <v>356</v>
      </c>
      <c r="G545">
        <v>200</v>
      </c>
      <c r="H545">
        <v>600</v>
      </c>
      <c r="I545">
        <v>3</v>
      </c>
      <c r="J545" s="7">
        <v>3083.7</v>
      </c>
      <c r="K545" s="5">
        <v>1850220</v>
      </c>
      <c r="L545" s="4">
        <v>2939.1</v>
      </c>
      <c r="M545" s="4">
        <v>-86759.999999999942</v>
      </c>
      <c r="N545" s="6">
        <v>487.84680000000003</v>
      </c>
      <c r="O545" s="6">
        <v>-87247.846799999941</v>
      </c>
      <c r="P545" s="5">
        <v>1763460</v>
      </c>
      <c r="Q545" s="7"/>
      <c r="R545">
        <v>1</v>
      </c>
      <c r="S545">
        <v>0</v>
      </c>
      <c r="T545">
        <v>1</v>
      </c>
      <c r="U545">
        <v>0</v>
      </c>
      <c r="V545">
        <v>900</v>
      </c>
      <c r="W545">
        <v>300</v>
      </c>
      <c r="X545">
        <v>122500</v>
      </c>
      <c r="Y545">
        <v>92500</v>
      </c>
      <c r="Z545" s="7">
        <v>3000000</v>
      </c>
      <c r="AA545">
        <v>2</v>
      </c>
      <c r="AC545" t="s">
        <v>624</v>
      </c>
      <c r="AD545" t="s">
        <v>571</v>
      </c>
      <c r="AE545" s="12">
        <v>44391.517361111109</v>
      </c>
      <c r="AF545">
        <v>4492.2939999999999</v>
      </c>
      <c r="AG545" s="12">
        <v>44392.392361111109</v>
      </c>
      <c r="AH545">
        <v>4504.1469999999999</v>
      </c>
      <c r="AI545" s="13">
        <v>2.5999999999999999E-3</v>
      </c>
      <c r="AJ545">
        <v>4189.5600000000004</v>
      </c>
      <c r="AK545" s="13">
        <v>2.5999999999999999E-3</v>
      </c>
      <c r="AL545">
        <v>353.4599</v>
      </c>
      <c r="AM545">
        <v>1587846.13</v>
      </c>
      <c r="AN545">
        <v>-2056579.82</v>
      </c>
      <c r="AO545">
        <v>41</v>
      </c>
      <c r="AP545">
        <v>102.18</v>
      </c>
      <c r="AQ545" s="13">
        <v>-2.3E-3</v>
      </c>
      <c r="AR545" s="13">
        <v>1.41E-2</v>
      </c>
      <c r="AS545" t="s">
        <v>572</v>
      </c>
      <c r="AU545" s="2">
        <v>44386</v>
      </c>
      <c r="AV545" t="s">
        <v>176</v>
      </c>
      <c r="AW545" s="7">
        <v>3083.7</v>
      </c>
      <c r="AX545" s="4">
        <v>2939.1</v>
      </c>
      <c r="AZ545" s="2">
        <f t="shared" si="56"/>
        <v>44391</v>
      </c>
      <c r="BA545" t="s">
        <v>153</v>
      </c>
      <c r="BB545">
        <v>4492.2939999999999</v>
      </c>
      <c r="BC545">
        <v>4504.1469999999999</v>
      </c>
      <c r="BE545" t="str">
        <f t="shared" si="60"/>
        <v>COFORGE44391</v>
      </c>
      <c r="BF545">
        <v>1</v>
      </c>
      <c r="BH545" t="str">
        <f t="shared" si="61"/>
        <v>METROPOLIS44386</v>
      </c>
      <c r="BI545">
        <v>1</v>
      </c>
      <c r="BK545" t="str">
        <f t="shared" si="57"/>
        <v>METROPOLIS44386</v>
      </c>
      <c r="BL545">
        <v>1</v>
      </c>
      <c r="BM545">
        <f t="shared" si="58"/>
        <v>1</v>
      </c>
      <c r="BQ545" t="str">
        <f t="shared" si="62"/>
        <v>COFORGE44391</v>
      </c>
      <c r="BR545">
        <v>1</v>
      </c>
      <c r="BS545">
        <f t="shared" si="59"/>
        <v>1</v>
      </c>
    </row>
    <row r="546" spans="1:71" x14ac:dyDescent="0.45">
      <c r="A546">
        <v>1</v>
      </c>
      <c r="B546" s="2">
        <v>44389</v>
      </c>
      <c r="C546" s="2">
        <v>44390</v>
      </c>
      <c r="D546" s="3" t="s">
        <v>27</v>
      </c>
      <c r="E546" t="s">
        <v>138</v>
      </c>
      <c r="F546" t="s">
        <v>306</v>
      </c>
      <c r="G546">
        <v>650</v>
      </c>
      <c r="H546">
        <v>1300</v>
      </c>
      <c r="I546">
        <v>2</v>
      </c>
      <c r="J546" s="7">
        <v>1537.1</v>
      </c>
      <c r="K546" s="5">
        <v>1998229.9999999998</v>
      </c>
      <c r="L546" s="4">
        <v>1541.55</v>
      </c>
      <c r="M546" s="4">
        <v>5785.0000000000591</v>
      </c>
      <c r="N546" s="6">
        <v>540.30307500000004</v>
      </c>
      <c r="O546" s="6">
        <v>5244.6969250000593</v>
      </c>
      <c r="P546" s="5">
        <v>2004015</v>
      </c>
      <c r="Q546" s="7"/>
      <c r="R546">
        <v>1</v>
      </c>
      <c r="S546">
        <v>0</v>
      </c>
      <c r="T546">
        <v>1</v>
      </c>
      <c r="U546">
        <v>0</v>
      </c>
      <c r="V546">
        <v>900</v>
      </c>
      <c r="W546">
        <v>300</v>
      </c>
      <c r="X546">
        <v>102500</v>
      </c>
      <c r="Y546">
        <v>92500</v>
      </c>
      <c r="Z546" s="7">
        <v>3000000</v>
      </c>
      <c r="AA546">
        <v>2</v>
      </c>
      <c r="AC546" t="s">
        <v>625</v>
      </c>
      <c r="AD546" t="s">
        <v>571</v>
      </c>
      <c r="AE546" s="12">
        <v>44391.517361111109</v>
      </c>
      <c r="AF546">
        <v>2712.011</v>
      </c>
      <c r="AG546" s="12">
        <v>44392.392361111109</v>
      </c>
      <c r="AH546">
        <v>2696.13</v>
      </c>
      <c r="AI546" s="13">
        <v>-5.8999999999999999E-3</v>
      </c>
      <c r="AJ546">
        <v>-9298.11</v>
      </c>
      <c r="AK546" s="13">
        <v>-5.8999999999999999E-3</v>
      </c>
      <c r="AL546">
        <v>585.48659999999995</v>
      </c>
      <c r="AM546">
        <v>1587846.13</v>
      </c>
      <c r="AN546">
        <v>-2065877.93</v>
      </c>
      <c r="AO546">
        <v>41</v>
      </c>
      <c r="AP546">
        <v>-226.78</v>
      </c>
      <c r="AQ546" s="13">
        <v>-1.0999999999999999E-2</v>
      </c>
      <c r="AR546" s="13">
        <v>9.5999999999999992E-3</v>
      </c>
      <c r="AS546" t="s">
        <v>572</v>
      </c>
      <c r="AU546" s="2">
        <v>44389</v>
      </c>
      <c r="AV546" t="s">
        <v>138</v>
      </c>
      <c r="AW546" s="7">
        <v>1537.1</v>
      </c>
      <c r="AX546" s="4">
        <v>1541.55</v>
      </c>
      <c r="AZ546" s="2">
        <f t="shared" si="56"/>
        <v>44391</v>
      </c>
      <c r="BA546" t="s">
        <v>109</v>
      </c>
      <c r="BB546">
        <v>2712.011</v>
      </c>
      <c r="BC546">
        <v>2696.13</v>
      </c>
      <c r="BE546" t="str">
        <f t="shared" si="60"/>
        <v>MINDTREE44391</v>
      </c>
      <c r="BF546">
        <v>1</v>
      </c>
      <c r="BH546" t="str">
        <f t="shared" si="61"/>
        <v>GODREJPROP44389</v>
      </c>
      <c r="BI546">
        <v>1</v>
      </c>
      <c r="BK546" t="str">
        <f t="shared" si="57"/>
        <v>GODREJPROP44389</v>
      </c>
      <c r="BL546">
        <v>1</v>
      </c>
      <c r="BM546">
        <f t="shared" si="58"/>
        <v>1</v>
      </c>
      <c r="BQ546" t="str">
        <f t="shared" si="62"/>
        <v>MINDTREE44391</v>
      </c>
      <c r="BR546">
        <v>1</v>
      </c>
      <c r="BS546">
        <f t="shared" si="59"/>
        <v>1</v>
      </c>
    </row>
    <row r="547" spans="1:71" x14ac:dyDescent="0.45">
      <c r="A547">
        <v>1</v>
      </c>
      <c r="B547" s="2">
        <v>44390</v>
      </c>
      <c r="C547" s="2">
        <v>44391</v>
      </c>
      <c r="D547" s="3" t="s">
        <v>27</v>
      </c>
      <c r="E547" t="s">
        <v>177</v>
      </c>
      <c r="F547" t="s">
        <v>357</v>
      </c>
      <c r="G547">
        <v>2600</v>
      </c>
      <c r="H547">
        <v>7800</v>
      </c>
      <c r="I547">
        <v>3</v>
      </c>
      <c r="J547" s="7">
        <v>223.03333332999901</v>
      </c>
      <c r="K547" s="5">
        <v>1739659.9999739924</v>
      </c>
      <c r="L547" s="4">
        <v>227.45</v>
      </c>
      <c r="M547" s="4">
        <v>34450.000026007634</v>
      </c>
      <c r="N547" s="6">
        <v>474.35894999648895</v>
      </c>
      <c r="O547" s="6">
        <v>33975.641076011147</v>
      </c>
      <c r="P547" s="5">
        <v>1774110</v>
      </c>
      <c r="Q547" s="7"/>
      <c r="R547">
        <v>2</v>
      </c>
      <c r="S547">
        <v>2</v>
      </c>
      <c r="T547">
        <v>2</v>
      </c>
      <c r="U547">
        <v>0</v>
      </c>
      <c r="V547">
        <v>900</v>
      </c>
      <c r="W547">
        <v>300</v>
      </c>
      <c r="X547">
        <v>123500</v>
      </c>
      <c r="Y547">
        <v>92500</v>
      </c>
      <c r="Z547" s="7">
        <v>3000000</v>
      </c>
      <c r="AA547">
        <v>2</v>
      </c>
      <c r="AC547" t="s">
        <v>600</v>
      </c>
      <c r="AD547" t="s">
        <v>571</v>
      </c>
      <c r="AE547" s="12">
        <v>44391.517361111109</v>
      </c>
      <c r="AF547">
        <v>550.14260000000002</v>
      </c>
      <c r="AG547" s="12">
        <v>44392.392361111109</v>
      </c>
      <c r="AH547">
        <v>565.1173</v>
      </c>
      <c r="AI547" s="13">
        <v>2.7199999999999998E-2</v>
      </c>
      <c r="AJ547">
        <v>43220.65</v>
      </c>
      <c r="AK547" s="13">
        <v>2.7199999999999998E-2</v>
      </c>
      <c r="AL547">
        <v>2886.2449999999999</v>
      </c>
      <c r="AM547">
        <v>1587846</v>
      </c>
      <c r="AN547">
        <v>-2022657.28</v>
      </c>
      <c r="AO547">
        <v>41</v>
      </c>
      <c r="AP547">
        <v>1054.1600000000001</v>
      </c>
      <c r="AQ547" s="13">
        <v>-5.9999999999999995E-4</v>
      </c>
      <c r="AR547" s="13">
        <v>3.85E-2</v>
      </c>
      <c r="AS547" t="s">
        <v>572</v>
      </c>
      <c r="AU547" s="2">
        <v>44390</v>
      </c>
      <c r="AV547" t="s">
        <v>177</v>
      </c>
      <c r="AW547" s="7">
        <v>223.03333332999901</v>
      </c>
      <c r="AX547" s="4">
        <v>227.45</v>
      </c>
      <c r="AZ547" s="2">
        <f t="shared" si="56"/>
        <v>44391</v>
      </c>
      <c r="BA547" t="s">
        <v>119</v>
      </c>
      <c r="BB547">
        <v>550.14260000000002</v>
      </c>
      <c r="BC547">
        <v>565.1173</v>
      </c>
      <c r="BE547" t="str">
        <f t="shared" si="60"/>
        <v>WIPRO44391</v>
      </c>
      <c r="BF547">
        <v>1</v>
      </c>
      <c r="BH547" t="str">
        <f t="shared" si="61"/>
        <v>ABFRL44390</v>
      </c>
      <c r="BI547">
        <v>1</v>
      </c>
      <c r="BK547" t="str">
        <f t="shared" si="57"/>
        <v>ABFRL44390</v>
      </c>
      <c r="BL547">
        <v>1</v>
      </c>
      <c r="BM547">
        <f t="shared" si="58"/>
        <v>1</v>
      </c>
      <c r="BQ547" t="str">
        <f t="shared" si="62"/>
        <v>WIPRO44391</v>
      </c>
      <c r="BR547">
        <v>1</v>
      </c>
      <c r="BS547">
        <f t="shared" si="59"/>
        <v>1</v>
      </c>
    </row>
    <row r="548" spans="1:71" x14ac:dyDescent="0.45">
      <c r="A548">
        <v>1</v>
      </c>
      <c r="B548" s="2">
        <v>44391</v>
      </c>
      <c r="C548" s="2">
        <v>44392</v>
      </c>
      <c r="D548" s="3" t="s">
        <v>27</v>
      </c>
      <c r="E548" t="s">
        <v>153</v>
      </c>
      <c r="F548" t="s">
        <v>331</v>
      </c>
      <c r="G548">
        <v>200</v>
      </c>
      <c r="H548">
        <v>400</v>
      </c>
      <c r="I548">
        <v>2</v>
      </c>
      <c r="J548" s="7">
        <v>4490.05</v>
      </c>
      <c r="K548" s="5">
        <v>1796020</v>
      </c>
      <c r="L548" s="4">
        <v>4506.3500000000004</v>
      </c>
      <c r="M548" s="4">
        <v>6520.0000000000728</v>
      </c>
      <c r="N548" s="6">
        <v>485.80560000000003</v>
      </c>
      <c r="O548" s="6">
        <v>6034.1944000000731</v>
      </c>
      <c r="P548" s="5">
        <v>1802540.0000000002</v>
      </c>
      <c r="Q548" s="7"/>
      <c r="R548">
        <v>1</v>
      </c>
      <c r="S548">
        <v>0</v>
      </c>
      <c r="T548">
        <v>1</v>
      </c>
      <c r="U548">
        <v>0</v>
      </c>
      <c r="V548">
        <v>900</v>
      </c>
      <c r="W548">
        <v>300</v>
      </c>
      <c r="X548">
        <v>122500</v>
      </c>
      <c r="Y548">
        <v>92500</v>
      </c>
      <c r="Z548" s="7">
        <v>3000000</v>
      </c>
      <c r="AA548">
        <v>2</v>
      </c>
      <c r="AC548" t="s">
        <v>677</v>
      </c>
      <c r="AD548" t="s">
        <v>571</v>
      </c>
      <c r="AE548" s="12">
        <v>44391.520833333336</v>
      </c>
      <c r="AF548">
        <v>2340.2460000000001</v>
      </c>
      <c r="AG548" s="12">
        <v>44392.392361111109</v>
      </c>
      <c r="AH548">
        <v>2344.7359999999999</v>
      </c>
      <c r="AI548" s="13">
        <v>1.9E-3</v>
      </c>
      <c r="AJ548">
        <v>3049.83</v>
      </c>
      <c r="AK548" s="13">
        <v>1.9E-3</v>
      </c>
      <c r="AL548">
        <v>679.24929999999995</v>
      </c>
      <c r="AM548">
        <v>1589610.25</v>
      </c>
      <c r="AN548">
        <v>-2019607.45</v>
      </c>
      <c r="AO548">
        <v>40</v>
      </c>
      <c r="AP548">
        <v>76.25</v>
      </c>
      <c r="AQ548" s="13">
        <v>-5.1999999999999998E-3</v>
      </c>
      <c r="AR548" s="13">
        <v>1.66E-2</v>
      </c>
      <c r="AS548" t="s">
        <v>572</v>
      </c>
      <c r="AU548" s="2">
        <v>44391</v>
      </c>
      <c r="AV548" t="s">
        <v>153</v>
      </c>
      <c r="AW548" s="7">
        <v>4490.05</v>
      </c>
      <c r="AX548" s="4">
        <v>4506.3500000000004</v>
      </c>
      <c r="AZ548" s="2">
        <f t="shared" si="56"/>
        <v>44391</v>
      </c>
      <c r="BA548" t="s">
        <v>170</v>
      </c>
      <c r="BB548">
        <v>2340.2460000000001</v>
      </c>
      <c r="BC548">
        <v>2344.7359999999999</v>
      </c>
      <c r="BE548" t="str">
        <f t="shared" si="60"/>
        <v>MPHASIS44391</v>
      </c>
      <c r="BF548">
        <v>1</v>
      </c>
      <c r="BH548" t="str">
        <f t="shared" si="61"/>
        <v>COFORGE44391</v>
      </c>
      <c r="BI548">
        <v>1</v>
      </c>
      <c r="BK548" t="str">
        <f t="shared" si="57"/>
        <v>COFORGE44391</v>
      </c>
      <c r="BL548">
        <v>1</v>
      </c>
      <c r="BM548">
        <f t="shared" si="58"/>
        <v>1</v>
      </c>
      <c r="BQ548" t="str">
        <f t="shared" si="62"/>
        <v>MPHASIS44391</v>
      </c>
      <c r="BR548">
        <v>1</v>
      </c>
      <c r="BS548">
        <f t="shared" si="59"/>
        <v>1</v>
      </c>
    </row>
    <row r="549" spans="1:71" x14ac:dyDescent="0.45">
      <c r="A549">
        <v>2</v>
      </c>
      <c r="B549" s="2">
        <v>44391</v>
      </c>
      <c r="C549" s="2">
        <v>44392</v>
      </c>
      <c r="D549" s="3" t="s">
        <v>27</v>
      </c>
      <c r="E549" t="s">
        <v>169</v>
      </c>
      <c r="F549" t="s">
        <v>340</v>
      </c>
      <c r="G549">
        <v>150</v>
      </c>
      <c r="H549">
        <v>450</v>
      </c>
      <c r="I549">
        <v>3</v>
      </c>
      <c r="J549" s="7">
        <v>4184.95</v>
      </c>
      <c r="K549" s="5">
        <v>1883227.5</v>
      </c>
      <c r="L549" s="4">
        <v>4379.2</v>
      </c>
      <c r="M549" s="4">
        <v>87412.5</v>
      </c>
      <c r="N549" s="6">
        <v>520.27211250000005</v>
      </c>
      <c r="O549" s="6">
        <v>86892.227887500005</v>
      </c>
      <c r="P549" s="5">
        <v>1970640</v>
      </c>
      <c r="Q549" s="7"/>
      <c r="R549">
        <v>2</v>
      </c>
      <c r="S549">
        <v>2</v>
      </c>
      <c r="T549">
        <v>2</v>
      </c>
      <c r="U549">
        <v>0</v>
      </c>
      <c r="V549">
        <v>900</v>
      </c>
      <c r="W549">
        <v>300</v>
      </c>
      <c r="X549">
        <v>123500</v>
      </c>
      <c r="Y549">
        <v>92500</v>
      </c>
      <c r="Z549" s="7">
        <v>3000000</v>
      </c>
      <c r="AA549">
        <v>2</v>
      </c>
      <c r="AC549" t="s">
        <v>671</v>
      </c>
      <c r="AD549" t="s">
        <v>571</v>
      </c>
      <c r="AE549" s="12">
        <v>44391.517361111109</v>
      </c>
      <c r="AF549">
        <v>391.48450000000003</v>
      </c>
      <c r="AG549" s="12">
        <v>44392.395833333336</v>
      </c>
      <c r="AH549">
        <v>385.26429999999999</v>
      </c>
      <c r="AI549" s="13">
        <v>-1.5900000000000001E-2</v>
      </c>
      <c r="AJ549">
        <v>-25228.89</v>
      </c>
      <c r="AK549" s="13">
        <v>-1.5900000000000001E-2</v>
      </c>
      <c r="AL549">
        <v>4055.962</v>
      </c>
      <c r="AM549">
        <v>1587846.13</v>
      </c>
      <c r="AN549">
        <v>-2044836.35</v>
      </c>
      <c r="AO549">
        <v>42</v>
      </c>
      <c r="AP549">
        <v>-600.69000000000005</v>
      </c>
      <c r="AQ549" s="13">
        <v>-1.5900000000000001E-2</v>
      </c>
      <c r="AR549" s="13">
        <v>1.1000000000000001E-3</v>
      </c>
      <c r="AS549" t="s">
        <v>572</v>
      </c>
      <c r="AU549" s="2">
        <v>44391</v>
      </c>
      <c r="AV549" t="s">
        <v>169</v>
      </c>
      <c r="AW549" s="7">
        <v>4184.95</v>
      </c>
      <c r="AX549" s="4">
        <v>4379.2</v>
      </c>
      <c r="AZ549" s="2">
        <f t="shared" si="56"/>
        <v>44391</v>
      </c>
      <c r="BA549" t="s">
        <v>178</v>
      </c>
      <c r="BB549">
        <v>391.48450000000003</v>
      </c>
      <c r="BC549">
        <v>385.26429999999999</v>
      </c>
      <c r="BE549" t="str">
        <f t="shared" si="60"/>
        <v>NAM_INDIA44391</v>
      </c>
      <c r="BF549">
        <v>1</v>
      </c>
      <c r="BH549" t="str">
        <f t="shared" si="61"/>
        <v>LTI44391</v>
      </c>
      <c r="BI549">
        <v>1</v>
      </c>
      <c r="BK549" t="str">
        <f t="shared" si="57"/>
        <v>LTI44391</v>
      </c>
      <c r="BL549">
        <v>1</v>
      </c>
      <c r="BM549">
        <f t="shared" si="58"/>
        <v>1</v>
      </c>
      <c r="BQ549" t="str">
        <f t="shared" si="62"/>
        <v>NAM_INDIA44391</v>
      </c>
      <c r="BR549">
        <v>1</v>
      </c>
      <c r="BS549">
        <f t="shared" si="59"/>
        <v>1</v>
      </c>
    </row>
    <row r="550" spans="1:71" x14ac:dyDescent="0.45">
      <c r="A550">
        <v>3</v>
      </c>
      <c r="B550" s="2">
        <v>44391</v>
      </c>
      <c r="C550" s="2">
        <v>44392</v>
      </c>
      <c r="D550" s="3" t="s">
        <v>27</v>
      </c>
      <c r="E550" t="s">
        <v>109</v>
      </c>
      <c r="F550" t="s">
        <v>210</v>
      </c>
      <c r="G550">
        <v>400</v>
      </c>
      <c r="H550">
        <v>800</v>
      </c>
      <c r="I550">
        <v>2</v>
      </c>
      <c r="J550" s="7">
        <v>2710.65</v>
      </c>
      <c r="K550" s="5">
        <v>2168520</v>
      </c>
      <c r="L550" s="4">
        <v>2698.35</v>
      </c>
      <c r="M550" s="4">
        <v>-9840.0000000001455</v>
      </c>
      <c r="N550" s="6">
        <v>584.17200000000003</v>
      </c>
      <c r="O550" s="6">
        <v>-10424.172000000146</v>
      </c>
      <c r="P550" s="5">
        <v>2158680</v>
      </c>
      <c r="Q550" s="7"/>
      <c r="R550">
        <v>1</v>
      </c>
      <c r="S550">
        <v>0</v>
      </c>
      <c r="T550">
        <v>1</v>
      </c>
      <c r="U550">
        <v>0</v>
      </c>
      <c r="V550">
        <v>900</v>
      </c>
      <c r="W550">
        <v>300</v>
      </c>
      <c r="X550">
        <v>122500</v>
      </c>
      <c r="Y550">
        <v>92500</v>
      </c>
      <c r="Z550" s="7">
        <v>3000000</v>
      </c>
      <c r="AA550">
        <v>2</v>
      </c>
      <c r="AC550" t="s">
        <v>676</v>
      </c>
      <c r="AD550" t="s">
        <v>571</v>
      </c>
      <c r="AE550" s="12">
        <v>44391.524305555555</v>
      </c>
      <c r="AF550">
        <v>4187.0600000000004</v>
      </c>
      <c r="AG550" s="12">
        <v>44392.395833333336</v>
      </c>
      <c r="AH550">
        <v>4380.116</v>
      </c>
      <c r="AI550" s="13">
        <v>4.6100000000000002E-2</v>
      </c>
      <c r="AJ550">
        <v>73246.91</v>
      </c>
      <c r="AK550" s="13">
        <v>4.6100000000000002E-2</v>
      </c>
      <c r="AL550">
        <v>379.4076</v>
      </c>
      <c r="AM550">
        <v>1588602.25</v>
      </c>
      <c r="AN550">
        <v>-1971589.43</v>
      </c>
      <c r="AO550">
        <v>40</v>
      </c>
      <c r="AP550">
        <v>1831.17</v>
      </c>
      <c r="AQ550" s="13">
        <v>-1.1999999999999999E-3</v>
      </c>
      <c r="AR550" s="13">
        <v>5.5500000000000001E-2</v>
      </c>
      <c r="AS550" t="s">
        <v>572</v>
      </c>
      <c r="AU550" s="2">
        <v>44391</v>
      </c>
      <c r="AV550" t="s">
        <v>109</v>
      </c>
      <c r="AW550" s="7">
        <v>2710.65</v>
      </c>
      <c r="AX550" s="4">
        <v>2698.35</v>
      </c>
      <c r="AZ550" s="2">
        <f t="shared" si="56"/>
        <v>44391</v>
      </c>
      <c r="BA550" t="s">
        <v>169</v>
      </c>
      <c r="BB550">
        <v>4187.0600000000004</v>
      </c>
      <c r="BC550">
        <v>4380.116</v>
      </c>
      <c r="BE550" t="str">
        <f t="shared" si="60"/>
        <v>LTI44391</v>
      </c>
      <c r="BF550">
        <v>1</v>
      </c>
      <c r="BH550" t="str">
        <f t="shared" si="61"/>
        <v>MINDTREE44391</v>
      </c>
      <c r="BI550">
        <v>1</v>
      </c>
      <c r="BK550" t="str">
        <f t="shared" si="57"/>
        <v>MINDTREE44391</v>
      </c>
      <c r="BL550">
        <v>1</v>
      </c>
      <c r="BM550">
        <f t="shared" si="58"/>
        <v>1</v>
      </c>
      <c r="BQ550" t="str">
        <f t="shared" si="62"/>
        <v>LTI44391</v>
      </c>
      <c r="BR550">
        <v>1</v>
      </c>
      <c r="BS550">
        <f t="shared" si="59"/>
        <v>1</v>
      </c>
    </row>
    <row r="551" spans="1:71" x14ac:dyDescent="0.45">
      <c r="A551">
        <v>4</v>
      </c>
      <c r="B551" s="2">
        <v>44391</v>
      </c>
      <c r="C551" s="2">
        <v>44392</v>
      </c>
      <c r="D551" s="3" t="s">
        <v>27</v>
      </c>
      <c r="E551" t="s">
        <v>170</v>
      </c>
      <c r="F551" t="s">
        <v>348</v>
      </c>
      <c r="G551">
        <v>325</v>
      </c>
      <c r="H551">
        <v>975</v>
      </c>
      <c r="I551">
        <v>3</v>
      </c>
      <c r="J551" s="7">
        <v>2339.1</v>
      </c>
      <c r="K551" s="5">
        <v>2280622.5</v>
      </c>
      <c r="L551" s="4">
        <v>2345.9</v>
      </c>
      <c r="M551" s="4">
        <v>6630.0000000001774</v>
      </c>
      <c r="N551" s="6">
        <v>616.66312500000004</v>
      </c>
      <c r="O551" s="6">
        <v>6013.3368750001773</v>
      </c>
      <c r="P551" s="5">
        <v>2287252.5</v>
      </c>
      <c r="Q551" s="7"/>
      <c r="R551">
        <v>2</v>
      </c>
      <c r="S551">
        <v>1</v>
      </c>
      <c r="T551">
        <v>1</v>
      </c>
      <c r="U551">
        <v>0</v>
      </c>
      <c r="V551">
        <v>900</v>
      </c>
      <c r="W551">
        <v>300</v>
      </c>
      <c r="X551">
        <v>123000</v>
      </c>
      <c r="Y551">
        <v>92500</v>
      </c>
      <c r="Z551" s="7">
        <v>3000000</v>
      </c>
      <c r="AA551">
        <v>2</v>
      </c>
      <c r="AC551" t="s">
        <v>717</v>
      </c>
      <c r="AD551" t="s">
        <v>571</v>
      </c>
      <c r="AE551" s="12">
        <v>44392.517361111109</v>
      </c>
      <c r="AF551">
        <v>1033.559</v>
      </c>
      <c r="AG551" s="12">
        <v>44393.392361111109</v>
      </c>
      <c r="AH551">
        <v>1025.066</v>
      </c>
      <c r="AI551" s="13">
        <v>-8.2000000000000007E-3</v>
      </c>
      <c r="AJ551">
        <v>-13194.27</v>
      </c>
      <c r="AK551" s="13">
        <v>-8.2000000000000007E-3</v>
      </c>
      <c r="AL551">
        <v>1553.547</v>
      </c>
      <c r="AM551">
        <v>1605682.13</v>
      </c>
      <c r="AN551">
        <v>-1984783.71</v>
      </c>
      <c r="AO551">
        <v>41</v>
      </c>
      <c r="AP551">
        <v>-321.81</v>
      </c>
      <c r="AQ551" s="13">
        <v>-8.2000000000000007E-3</v>
      </c>
      <c r="AR551" s="13">
        <v>1.5599999999999999E-2</v>
      </c>
      <c r="AS551" t="s">
        <v>572</v>
      </c>
      <c r="AU551" s="2">
        <v>44391</v>
      </c>
      <c r="AV551" t="s">
        <v>170</v>
      </c>
      <c r="AW551" s="7">
        <v>2339.1</v>
      </c>
      <c r="AX551" s="4">
        <v>2345.9</v>
      </c>
      <c r="AZ551" s="2">
        <f t="shared" si="56"/>
        <v>44392</v>
      </c>
      <c r="BA551" t="s">
        <v>128</v>
      </c>
      <c r="BB551">
        <v>1033.559</v>
      </c>
      <c r="BC551">
        <v>1025.066</v>
      </c>
      <c r="BE551" t="str">
        <f t="shared" si="60"/>
        <v>HCLTECH44392</v>
      </c>
      <c r="BF551">
        <v>1</v>
      </c>
      <c r="BH551" t="str">
        <f t="shared" si="61"/>
        <v>MPHASIS44391</v>
      </c>
      <c r="BI551">
        <v>1</v>
      </c>
      <c r="BK551" t="str">
        <f t="shared" si="57"/>
        <v>MPHASIS44391</v>
      </c>
      <c r="BL551">
        <v>1</v>
      </c>
      <c r="BM551">
        <f t="shared" si="58"/>
        <v>1</v>
      </c>
      <c r="BQ551" t="str">
        <f t="shared" si="62"/>
        <v>HCLTECH44392</v>
      </c>
      <c r="BR551">
        <v>1</v>
      </c>
      <c r="BS551">
        <f t="shared" si="59"/>
        <v>1</v>
      </c>
    </row>
    <row r="552" spans="1:71" x14ac:dyDescent="0.45">
      <c r="A552">
        <v>5</v>
      </c>
      <c r="B552" s="2">
        <v>44391</v>
      </c>
      <c r="C552" s="2">
        <v>44392</v>
      </c>
      <c r="D552" s="3" t="s">
        <v>27</v>
      </c>
      <c r="E552" t="s">
        <v>178</v>
      </c>
      <c r="F552" t="s">
        <v>358</v>
      </c>
      <c r="G552">
        <v>1600</v>
      </c>
      <c r="H552">
        <v>4800</v>
      </c>
      <c r="I552">
        <v>3</v>
      </c>
      <c r="J552" s="7">
        <v>391.3</v>
      </c>
      <c r="K552" s="5">
        <v>1878240</v>
      </c>
      <c r="L552" s="4">
        <v>385.78333333</v>
      </c>
      <c r="M552" s="4">
        <v>-26480.000016000031</v>
      </c>
      <c r="N552" s="6">
        <v>503.54999999784002</v>
      </c>
      <c r="O552" s="6">
        <v>-26983.550015997869</v>
      </c>
      <c r="P552" s="5">
        <v>1851759.9999840001</v>
      </c>
      <c r="Q552" s="7"/>
      <c r="R552">
        <v>1</v>
      </c>
      <c r="S552">
        <v>0</v>
      </c>
      <c r="T552">
        <v>2</v>
      </c>
      <c r="U552">
        <v>0</v>
      </c>
      <c r="V552">
        <v>900</v>
      </c>
      <c r="W552">
        <v>300</v>
      </c>
      <c r="X552">
        <v>122500</v>
      </c>
      <c r="Y552">
        <v>92500</v>
      </c>
      <c r="Z552" s="7">
        <v>3000000</v>
      </c>
      <c r="AA552">
        <v>2</v>
      </c>
      <c r="AC552" t="s">
        <v>671</v>
      </c>
      <c r="AD552" t="s">
        <v>571</v>
      </c>
      <c r="AE552" s="12">
        <v>44392.517361111109</v>
      </c>
      <c r="AF552">
        <v>397.08730000000003</v>
      </c>
      <c r="AG552" s="12">
        <v>44393.392361111109</v>
      </c>
      <c r="AH552">
        <v>403.029</v>
      </c>
      <c r="AI552" s="13">
        <v>1.4999999999999999E-2</v>
      </c>
      <c r="AJ552">
        <v>24026.16</v>
      </c>
      <c r="AK552" s="13">
        <v>1.4999999999999999E-2</v>
      </c>
      <c r="AL552">
        <v>4043.65</v>
      </c>
      <c r="AM552">
        <v>1605682.13</v>
      </c>
      <c r="AN552">
        <v>-1960757.55</v>
      </c>
      <c r="AO552">
        <v>41</v>
      </c>
      <c r="AP552">
        <v>586</v>
      </c>
      <c r="AQ552" s="13">
        <v>-1.2699999999999999E-2</v>
      </c>
      <c r="AR552" s="13">
        <v>2.35E-2</v>
      </c>
      <c r="AS552" t="s">
        <v>572</v>
      </c>
      <c r="AU552" s="2">
        <v>44391</v>
      </c>
      <c r="AV552" t="s">
        <v>178</v>
      </c>
      <c r="AW552" s="7">
        <v>391.3</v>
      </c>
      <c r="AX552" s="4">
        <v>385.78333333</v>
      </c>
      <c r="AZ552" s="2">
        <f t="shared" si="56"/>
        <v>44392</v>
      </c>
      <c r="BA552" t="s">
        <v>178</v>
      </c>
      <c r="BB552">
        <v>397.08730000000003</v>
      </c>
      <c r="BC552">
        <v>403.029</v>
      </c>
      <c r="BE552" t="str">
        <f t="shared" si="60"/>
        <v>NAM_INDIA44392</v>
      </c>
      <c r="BF552">
        <v>1</v>
      </c>
      <c r="BH552" t="str">
        <f t="shared" si="61"/>
        <v>NAM_INDIA44391</v>
      </c>
      <c r="BI552">
        <v>1</v>
      </c>
      <c r="BK552" t="str">
        <f t="shared" si="57"/>
        <v>NAM_INDIA44391</v>
      </c>
      <c r="BL552">
        <v>1</v>
      </c>
      <c r="BM552">
        <f t="shared" si="58"/>
        <v>1</v>
      </c>
      <c r="BQ552" t="str">
        <f t="shared" si="62"/>
        <v>NAM_INDIA44392</v>
      </c>
      <c r="BR552">
        <v>1</v>
      </c>
      <c r="BS552" t="str">
        <f t="shared" si="59"/>
        <v>ERROR</v>
      </c>
    </row>
    <row r="553" spans="1:71" x14ac:dyDescent="0.45">
      <c r="A553">
        <v>6</v>
      </c>
      <c r="B553" s="2">
        <v>44391</v>
      </c>
      <c r="C553" s="2">
        <v>44392</v>
      </c>
      <c r="D553" s="3" t="s">
        <v>27</v>
      </c>
      <c r="E553" t="s">
        <v>119</v>
      </c>
      <c r="F553" t="s">
        <v>292</v>
      </c>
      <c r="G553">
        <v>1600</v>
      </c>
      <c r="H553">
        <v>3200</v>
      </c>
      <c r="I553">
        <v>2</v>
      </c>
      <c r="J553" s="7">
        <v>549.85</v>
      </c>
      <c r="K553" s="5">
        <v>1759520</v>
      </c>
      <c r="L553" s="4">
        <v>565.6</v>
      </c>
      <c r="M553" s="4">
        <v>50400</v>
      </c>
      <c r="N553" s="6">
        <v>481.87439999999998</v>
      </c>
      <c r="O553" s="6">
        <v>49918.125599999999</v>
      </c>
      <c r="P553" s="5">
        <v>1809920</v>
      </c>
      <c r="Q553" s="7"/>
      <c r="R553">
        <v>1</v>
      </c>
      <c r="S553">
        <v>0</v>
      </c>
      <c r="T553">
        <v>1</v>
      </c>
      <c r="U553">
        <v>0</v>
      </c>
      <c r="V553">
        <v>900</v>
      </c>
      <c r="W553">
        <v>300</v>
      </c>
      <c r="X553">
        <v>122500</v>
      </c>
      <c r="Y553">
        <v>92500</v>
      </c>
      <c r="Z553" s="7">
        <v>3000000</v>
      </c>
      <c r="AA553">
        <v>2</v>
      </c>
      <c r="AC553" t="s">
        <v>719</v>
      </c>
      <c r="AD553" t="s">
        <v>571</v>
      </c>
      <c r="AE553" s="12">
        <v>44392.517361111109</v>
      </c>
      <c r="AF553">
        <v>1090.8510000000001</v>
      </c>
      <c r="AG553" s="12">
        <v>44393.392361111109</v>
      </c>
      <c r="AH553">
        <v>1079.778</v>
      </c>
      <c r="AI553" s="13">
        <v>-1.0200000000000001E-2</v>
      </c>
      <c r="AJ553">
        <v>-16298.94</v>
      </c>
      <c r="AK553" s="13">
        <v>-1.0200000000000001E-2</v>
      </c>
      <c r="AL553">
        <v>1471.953</v>
      </c>
      <c r="AM553">
        <v>1605682.13</v>
      </c>
      <c r="AN553">
        <v>-1977056.49</v>
      </c>
      <c r="AO553">
        <v>41</v>
      </c>
      <c r="AP553">
        <v>-397.54</v>
      </c>
      <c r="AQ553" s="13">
        <v>-1.47E-2</v>
      </c>
      <c r="AR553" s="13">
        <v>2.0999999999999999E-3</v>
      </c>
      <c r="AS553" t="s">
        <v>572</v>
      </c>
      <c r="AU553" s="2">
        <v>44391</v>
      </c>
      <c r="AV553" t="s">
        <v>119</v>
      </c>
      <c r="AW553" s="7">
        <v>549.85</v>
      </c>
      <c r="AX553" s="4">
        <v>565.6</v>
      </c>
      <c r="AZ553" s="2">
        <f t="shared" si="56"/>
        <v>44392</v>
      </c>
      <c r="BA553" t="s">
        <v>130</v>
      </c>
      <c r="BB553">
        <v>1090.8510000000001</v>
      </c>
      <c r="BC553">
        <v>1079.778</v>
      </c>
      <c r="BE553" t="str">
        <f t="shared" si="60"/>
        <v>TECHM44392</v>
      </c>
      <c r="BF553">
        <v>1</v>
      </c>
      <c r="BH553" t="str">
        <f t="shared" si="61"/>
        <v>WIPRO44391</v>
      </c>
      <c r="BI553">
        <v>1</v>
      </c>
      <c r="BK553" t="str">
        <f t="shared" si="57"/>
        <v>WIPRO44391</v>
      </c>
      <c r="BL553">
        <v>1</v>
      </c>
      <c r="BM553">
        <f t="shared" si="58"/>
        <v>1</v>
      </c>
      <c r="BQ553" t="str">
        <f t="shared" si="62"/>
        <v>TECHM44392</v>
      </c>
      <c r="BR553">
        <v>1</v>
      </c>
      <c r="BS553">
        <f t="shared" si="59"/>
        <v>1</v>
      </c>
    </row>
    <row r="554" spans="1:71" x14ac:dyDescent="0.45">
      <c r="A554">
        <v>1</v>
      </c>
      <c r="B554" s="2">
        <v>44392</v>
      </c>
      <c r="C554" s="2">
        <v>44393</v>
      </c>
      <c r="D554" s="3" t="s">
        <v>27</v>
      </c>
      <c r="E554" t="s">
        <v>128</v>
      </c>
      <c r="F554" t="s">
        <v>291</v>
      </c>
      <c r="G554">
        <v>700</v>
      </c>
      <c r="H554">
        <v>2100</v>
      </c>
      <c r="I554">
        <v>3</v>
      </c>
      <c r="J554" s="7">
        <v>1033.05</v>
      </c>
      <c r="K554" s="5">
        <v>2169405</v>
      </c>
      <c r="L554" s="4">
        <v>1025.55</v>
      </c>
      <c r="M554" s="4">
        <v>-15750</v>
      </c>
      <c r="N554" s="6">
        <v>583.61310000000003</v>
      </c>
      <c r="O554" s="6">
        <v>-16333.6131</v>
      </c>
      <c r="P554" s="5">
        <v>2153655</v>
      </c>
      <c r="Q554" s="7"/>
      <c r="R554">
        <v>1</v>
      </c>
      <c r="S554">
        <v>0</v>
      </c>
      <c r="T554">
        <v>1</v>
      </c>
      <c r="U554">
        <v>0</v>
      </c>
      <c r="V554">
        <v>900</v>
      </c>
      <c r="W554">
        <v>300</v>
      </c>
      <c r="X554">
        <v>122500</v>
      </c>
      <c r="Y554">
        <v>92500</v>
      </c>
      <c r="Z554" s="7">
        <v>3000000</v>
      </c>
      <c r="AA554">
        <v>2</v>
      </c>
      <c r="AC554" t="s">
        <v>718</v>
      </c>
      <c r="AD554" t="s">
        <v>571</v>
      </c>
      <c r="AE554" s="12">
        <v>44392.520833333336</v>
      </c>
      <c r="AF554">
        <v>1596.123</v>
      </c>
      <c r="AG554" s="12">
        <v>44393.392361111109</v>
      </c>
      <c r="AH554">
        <v>1585.5429999999999</v>
      </c>
      <c r="AI554" s="13">
        <v>-6.6E-3</v>
      </c>
      <c r="AJ554">
        <v>-10642.47</v>
      </c>
      <c r="AK554" s="13">
        <v>-6.6E-3</v>
      </c>
      <c r="AL554">
        <v>1005.905</v>
      </c>
      <c r="AM554">
        <v>1605548.38</v>
      </c>
      <c r="AN554">
        <v>-1987698.96</v>
      </c>
      <c r="AO554">
        <v>40</v>
      </c>
      <c r="AP554">
        <v>-266.06</v>
      </c>
      <c r="AQ554" s="13">
        <v>-8.6E-3</v>
      </c>
      <c r="AR554" s="13">
        <v>4.5999999999999999E-3</v>
      </c>
      <c r="AS554" t="s">
        <v>572</v>
      </c>
      <c r="AU554" s="2">
        <v>44392</v>
      </c>
      <c r="AV554" t="s">
        <v>128</v>
      </c>
      <c r="AW554" s="7">
        <v>1033.05</v>
      </c>
      <c r="AX554" s="4">
        <v>1025.55</v>
      </c>
      <c r="AZ554" s="2">
        <f t="shared" si="56"/>
        <v>44392</v>
      </c>
      <c r="BA554" t="s">
        <v>150</v>
      </c>
      <c r="BB554">
        <v>1596.123</v>
      </c>
      <c r="BC554">
        <v>1585.5429999999999</v>
      </c>
      <c r="BE554" t="str">
        <f t="shared" si="60"/>
        <v>LT44392</v>
      </c>
      <c r="BF554">
        <v>1</v>
      </c>
      <c r="BH554" t="str">
        <f t="shared" si="61"/>
        <v>HCLTECH44392</v>
      </c>
      <c r="BI554">
        <v>1</v>
      </c>
      <c r="BK554" t="str">
        <f t="shared" si="57"/>
        <v>HCLTECH44392</v>
      </c>
      <c r="BL554">
        <v>1</v>
      </c>
      <c r="BM554">
        <f t="shared" si="58"/>
        <v>1</v>
      </c>
      <c r="BQ554" t="str">
        <f t="shared" si="62"/>
        <v>LT44392</v>
      </c>
      <c r="BR554">
        <v>1</v>
      </c>
      <c r="BS554">
        <f t="shared" si="59"/>
        <v>1</v>
      </c>
    </row>
    <row r="555" spans="1:71" x14ac:dyDescent="0.45">
      <c r="A555">
        <v>2</v>
      </c>
      <c r="B555" s="2">
        <v>44392</v>
      </c>
      <c r="C555" s="2">
        <v>44393</v>
      </c>
      <c r="D555" s="3" t="s">
        <v>27</v>
      </c>
      <c r="E555" t="s">
        <v>150</v>
      </c>
      <c r="F555" t="s">
        <v>325</v>
      </c>
      <c r="G555">
        <v>575</v>
      </c>
      <c r="H555">
        <v>1150</v>
      </c>
      <c r="I555">
        <v>2</v>
      </c>
      <c r="J555" s="7">
        <v>1595.35</v>
      </c>
      <c r="K555" s="5">
        <v>1834652.5</v>
      </c>
      <c r="L555" s="4">
        <v>1586.35</v>
      </c>
      <c r="M555" s="4">
        <v>-10350</v>
      </c>
      <c r="N555" s="6">
        <v>493.95892500000002</v>
      </c>
      <c r="O555" s="6">
        <v>-10843.958925000001</v>
      </c>
      <c r="P555" s="5">
        <v>1824302.5</v>
      </c>
      <c r="Q555" s="7"/>
      <c r="R555">
        <v>2</v>
      </c>
      <c r="S555">
        <v>1</v>
      </c>
      <c r="T555">
        <v>1</v>
      </c>
      <c r="U555">
        <v>0</v>
      </c>
      <c r="V555">
        <v>900</v>
      </c>
      <c r="W555">
        <v>300</v>
      </c>
      <c r="X555">
        <v>123000</v>
      </c>
      <c r="Y555">
        <v>92500</v>
      </c>
      <c r="Z555" s="7">
        <v>3000000</v>
      </c>
      <c r="AA555">
        <v>2</v>
      </c>
      <c r="AC555" t="s">
        <v>675</v>
      </c>
      <c r="AD555" t="s">
        <v>571</v>
      </c>
      <c r="AE555" s="12">
        <v>44392.520833333336</v>
      </c>
      <c r="AF555">
        <v>3380.1080000000002</v>
      </c>
      <c r="AG555" s="12">
        <v>44393.392361111109</v>
      </c>
      <c r="AH555">
        <v>3436.527</v>
      </c>
      <c r="AI555" s="13">
        <v>1.67E-2</v>
      </c>
      <c r="AJ555">
        <v>26798.97</v>
      </c>
      <c r="AK555" s="13">
        <v>1.67E-2</v>
      </c>
      <c r="AL555">
        <v>474.9991</v>
      </c>
      <c r="AM555">
        <v>1605548.25</v>
      </c>
      <c r="AN555">
        <v>-1960899.99</v>
      </c>
      <c r="AO555">
        <v>40</v>
      </c>
      <c r="AP555">
        <v>669.97</v>
      </c>
      <c r="AQ555" s="13">
        <v>-1.1999999999999999E-3</v>
      </c>
      <c r="AR555" s="13">
        <v>3.2300000000000002E-2</v>
      </c>
      <c r="AS555" t="s">
        <v>572</v>
      </c>
      <c r="AU555" s="2">
        <v>44392</v>
      </c>
      <c r="AV555" t="s">
        <v>150</v>
      </c>
      <c r="AW555" s="7">
        <v>1595.35</v>
      </c>
      <c r="AX555" s="4">
        <v>1586.35</v>
      </c>
      <c r="AZ555" s="2">
        <f t="shared" si="56"/>
        <v>44392</v>
      </c>
      <c r="BA555" t="s">
        <v>168</v>
      </c>
      <c r="BB555">
        <v>3380.1080000000002</v>
      </c>
      <c r="BC555">
        <v>3436.527</v>
      </c>
      <c r="BE555" t="str">
        <f t="shared" si="60"/>
        <v>LTTS44392</v>
      </c>
      <c r="BF555">
        <v>1</v>
      </c>
      <c r="BH555" t="str">
        <f t="shared" si="61"/>
        <v>LT44392</v>
      </c>
      <c r="BI555">
        <v>1</v>
      </c>
      <c r="BK555" t="str">
        <f t="shared" si="57"/>
        <v>LT44392</v>
      </c>
      <c r="BL555">
        <v>1</v>
      </c>
      <c r="BM555">
        <f t="shared" si="58"/>
        <v>1</v>
      </c>
      <c r="BQ555" t="str">
        <f t="shared" si="62"/>
        <v>LTTS44392</v>
      </c>
      <c r="BR555">
        <v>1</v>
      </c>
      <c r="BS555">
        <f t="shared" si="59"/>
        <v>1</v>
      </c>
    </row>
    <row r="556" spans="1:71" x14ac:dyDescent="0.45">
      <c r="A556">
        <v>3</v>
      </c>
      <c r="B556" s="2">
        <v>44392</v>
      </c>
      <c r="C556" s="2">
        <v>44393</v>
      </c>
      <c r="D556" s="3" t="s">
        <v>27</v>
      </c>
      <c r="E556" t="s">
        <v>169</v>
      </c>
      <c r="F556" t="s">
        <v>340</v>
      </c>
      <c r="G556">
        <v>150</v>
      </c>
      <c r="H556">
        <v>450</v>
      </c>
      <c r="I556">
        <v>3</v>
      </c>
      <c r="J556" s="7">
        <v>4503.2</v>
      </c>
      <c r="K556" s="5">
        <v>2026440</v>
      </c>
      <c r="L556" s="4">
        <v>4365.2</v>
      </c>
      <c r="M556" s="4">
        <v>-62100</v>
      </c>
      <c r="N556" s="6">
        <v>538.75530000000003</v>
      </c>
      <c r="O556" s="6">
        <v>-62638.755299999997</v>
      </c>
      <c r="P556" s="5">
        <v>1964340</v>
      </c>
      <c r="Q556" s="7"/>
      <c r="R556">
        <v>2</v>
      </c>
      <c r="S556">
        <v>2</v>
      </c>
      <c r="T556">
        <v>1</v>
      </c>
      <c r="U556">
        <v>0</v>
      </c>
      <c r="V556">
        <v>900</v>
      </c>
      <c r="W556">
        <v>300</v>
      </c>
      <c r="X556">
        <v>123500</v>
      </c>
      <c r="Y556">
        <v>92500</v>
      </c>
      <c r="Z556" s="7">
        <v>3000000</v>
      </c>
      <c r="AA556">
        <v>2</v>
      </c>
      <c r="AC556" t="s">
        <v>676</v>
      </c>
      <c r="AD556" t="s">
        <v>571</v>
      </c>
      <c r="AE556" s="12">
        <v>44392.524305555555</v>
      </c>
      <c r="AF556">
        <v>4505.46</v>
      </c>
      <c r="AG556" s="12">
        <v>44393.392361111109</v>
      </c>
      <c r="AH556">
        <v>4362.9799999999996</v>
      </c>
      <c r="AI556" s="13">
        <v>-3.1600000000000003E-2</v>
      </c>
      <c r="AJ556">
        <v>-50820.9</v>
      </c>
      <c r="AK556" s="13">
        <v>-3.1600000000000003E-2</v>
      </c>
      <c r="AL556">
        <v>356.68799999999999</v>
      </c>
      <c r="AM556">
        <v>1607043.5</v>
      </c>
      <c r="AN556">
        <v>-2011720.89</v>
      </c>
      <c r="AO556">
        <v>39</v>
      </c>
      <c r="AP556">
        <v>-1303.0999999999999</v>
      </c>
      <c r="AQ556" s="13">
        <v>-4.9200000000000001E-2</v>
      </c>
      <c r="AR556" s="13">
        <v>2.6499999999999999E-2</v>
      </c>
      <c r="AS556" t="s">
        <v>572</v>
      </c>
      <c r="AU556" s="2">
        <v>44392</v>
      </c>
      <c r="AV556" t="s">
        <v>169</v>
      </c>
      <c r="AW556" s="7">
        <v>4503.2</v>
      </c>
      <c r="AX556" s="4">
        <v>4365.2</v>
      </c>
      <c r="AZ556" s="2">
        <f t="shared" si="56"/>
        <v>44392</v>
      </c>
      <c r="BA556" t="s">
        <v>169</v>
      </c>
      <c r="BB556">
        <v>4505.46</v>
      </c>
      <c r="BC556">
        <v>4362.9799999999996</v>
      </c>
      <c r="BE556" t="str">
        <f t="shared" si="60"/>
        <v>LTI44392</v>
      </c>
      <c r="BF556">
        <v>1</v>
      </c>
      <c r="BH556" t="str">
        <f t="shared" si="61"/>
        <v>LTI44392</v>
      </c>
      <c r="BI556">
        <v>1</v>
      </c>
      <c r="BK556" t="str">
        <f t="shared" si="57"/>
        <v>LTI44392</v>
      </c>
      <c r="BL556">
        <v>1</v>
      </c>
      <c r="BM556">
        <f t="shared" si="58"/>
        <v>1</v>
      </c>
      <c r="BQ556" t="str">
        <f t="shared" si="62"/>
        <v>LTI44392</v>
      </c>
      <c r="BR556">
        <v>1</v>
      </c>
      <c r="BS556">
        <f t="shared" si="59"/>
        <v>1</v>
      </c>
    </row>
    <row r="557" spans="1:71" x14ac:dyDescent="0.45">
      <c r="A557">
        <v>4</v>
      </c>
      <c r="B557" s="2">
        <v>44392</v>
      </c>
      <c r="C557" s="2">
        <v>44393</v>
      </c>
      <c r="D557" s="3" t="s">
        <v>27</v>
      </c>
      <c r="E557" t="s">
        <v>168</v>
      </c>
      <c r="F557" t="s">
        <v>347</v>
      </c>
      <c r="G557">
        <v>200</v>
      </c>
      <c r="H557">
        <v>600</v>
      </c>
      <c r="I557">
        <v>3</v>
      </c>
      <c r="J557" s="7">
        <v>3378.45</v>
      </c>
      <c r="K557" s="5">
        <v>2027070</v>
      </c>
      <c r="L557" s="4">
        <v>3438.2</v>
      </c>
      <c r="M557" s="4">
        <v>35850</v>
      </c>
      <c r="N557" s="6">
        <v>552.14864999999998</v>
      </c>
      <c r="O557" s="6">
        <v>35297.851349999997</v>
      </c>
      <c r="P557" s="5">
        <v>2062920</v>
      </c>
      <c r="Q557" s="7"/>
      <c r="R557">
        <v>2</v>
      </c>
      <c r="S557">
        <v>1</v>
      </c>
      <c r="T557">
        <v>1</v>
      </c>
      <c r="U557">
        <v>0</v>
      </c>
      <c r="V557">
        <v>900</v>
      </c>
      <c r="W557">
        <v>300</v>
      </c>
      <c r="X557">
        <v>123000</v>
      </c>
      <c r="Y557">
        <v>92500</v>
      </c>
      <c r="Z557" s="7">
        <v>3000000</v>
      </c>
      <c r="AA557">
        <v>2</v>
      </c>
      <c r="AC557" t="s">
        <v>690</v>
      </c>
      <c r="AD557" t="s">
        <v>571</v>
      </c>
      <c r="AE557" s="12">
        <v>44393.517361111109</v>
      </c>
      <c r="AF557">
        <v>687.93190000000004</v>
      </c>
      <c r="AG557" s="12">
        <v>44396.392361111109</v>
      </c>
      <c r="AH557">
        <v>687.95510000000002</v>
      </c>
      <c r="AI557" s="13">
        <v>0</v>
      </c>
      <c r="AJ557">
        <v>53.88</v>
      </c>
      <c r="AK557" s="13">
        <v>0</v>
      </c>
      <c r="AL557">
        <v>2322.404</v>
      </c>
      <c r="AM557">
        <v>1597655.75</v>
      </c>
      <c r="AN557">
        <v>-2011667.01</v>
      </c>
      <c r="AO557">
        <v>41</v>
      </c>
      <c r="AP557">
        <v>1.31</v>
      </c>
      <c r="AQ557" s="13">
        <v>-1.01E-2</v>
      </c>
      <c r="AR557" s="13">
        <v>4.4999999999999997E-3</v>
      </c>
      <c r="AS557" t="s">
        <v>572</v>
      </c>
      <c r="AU557" s="2">
        <v>44392</v>
      </c>
      <c r="AV557" t="s">
        <v>168</v>
      </c>
      <c r="AW557" s="7">
        <v>3378.45</v>
      </c>
      <c r="AX557" s="4">
        <v>3438.2</v>
      </c>
      <c r="AZ557" s="2">
        <f t="shared" si="56"/>
        <v>44393</v>
      </c>
      <c r="BA557" t="s">
        <v>96</v>
      </c>
      <c r="BB557">
        <v>687.93190000000004</v>
      </c>
      <c r="BC557">
        <v>687.95510000000002</v>
      </c>
      <c r="BE557" t="str">
        <f t="shared" si="60"/>
        <v>GLENMARK44393</v>
      </c>
      <c r="BF557">
        <v>1</v>
      </c>
      <c r="BH557" t="str">
        <f t="shared" si="61"/>
        <v>LTTS44392</v>
      </c>
      <c r="BI557">
        <v>1</v>
      </c>
      <c r="BK557" t="str">
        <f t="shared" si="57"/>
        <v>LTTS44392</v>
      </c>
      <c r="BL557">
        <v>1</v>
      </c>
      <c r="BM557">
        <f t="shared" si="58"/>
        <v>1</v>
      </c>
      <c r="BQ557" t="str">
        <f t="shared" si="62"/>
        <v>GLENMARK44393</v>
      </c>
      <c r="BR557">
        <v>1</v>
      </c>
      <c r="BS557">
        <f t="shared" si="59"/>
        <v>1</v>
      </c>
    </row>
    <row r="558" spans="1:71" x14ac:dyDescent="0.45">
      <c r="A558">
        <v>5</v>
      </c>
      <c r="B558" s="2">
        <v>44392</v>
      </c>
      <c r="C558" s="2">
        <v>44393</v>
      </c>
      <c r="D558" s="3" t="s">
        <v>27</v>
      </c>
      <c r="E558" t="s">
        <v>130</v>
      </c>
      <c r="F558" t="s">
        <v>280</v>
      </c>
      <c r="G558">
        <v>600</v>
      </c>
      <c r="H558">
        <v>1800</v>
      </c>
      <c r="I558">
        <v>3</v>
      </c>
      <c r="J558" s="7">
        <v>1090.3</v>
      </c>
      <c r="K558" s="5">
        <v>1962540</v>
      </c>
      <c r="L558" s="4">
        <v>1079.9000000000001</v>
      </c>
      <c r="M558" s="4">
        <v>-18719.999999999753</v>
      </c>
      <c r="N558" s="6">
        <v>527.35860000000002</v>
      </c>
      <c r="O558" s="6">
        <v>-19247.358599999752</v>
      </c>
      <c r="P558" s="5">
        <v>1943820.0000000002</v>
      </c>
      <c r="Q558" s="7"/>
      <c r="R558">
        <v>1</v>
      </c>
      <c r="S558">
        <v>0</v>
      </c>
      <c r="T558">
        <v>1</v>
      </c>
      <c r="U558">
        <v>0</v>
      </c>
      <c r="V558">
        <v>900</v>
      </c>
      <c r="W558">
        <v>300</v>
      </c>
      <c r="X558">
        <v>122500</v>
      </c>
      <c r="Y558">
        <v>92500</v>
      </c>
      <c r="Z558" s="7">
        <v>3000000</v>
      </c>
      <c r="AA558">
        <v>2</v>
      </c>
      <c r="AC558" t="s">
        <v>673</v>
      </c>
      <c r="AD558" t="s">
        <v>571</v>
      </c>
      <c r="AE558" s="12">
        <v>44393.517361111109</v>
      </c>
      <c r="AF558">
        <v>477.66180000000003</v>
      </c>
      <c r="AG558" s="12">
        <v>44396.392361111109</v>
      </c>
      <c r="AH558">
        <v>490.49400000000003</v>
      </c>
      <c r="AI558" s="13">
        <v>2.69E-2</v>
      </c>
      <c r="AJ558">
        <v>42920.4</v>
      </c>
      <c r="AK558" s="13">
        <v>2.69E-2</v>
      </c>
      <c r="AL558">
        <v>3344.7420000000002</v>
      </c>
      <c r="AM558">
        <v>1597655.75</v>
      </c>
      <c r="AN558">
        <v>-1968746.61</v>
      </c>
      <c r="AO558">
        <v>41</v>
      </c>
      <c r="AP558">
        <v>1046.8399999999999</v>
      </c>
      <c r="AQ558" s="13">
        <v>-6.9999999999999999E-4</v>
      </c>
      <c r="AR558" s="13">
        <v>3.2500000000000001E-2</v>
      </c>
      <c r="AS558" t="s">
        <v>572</v>
      </c>
      <c r="AU558" s="2">
        <v>44392</v>
      </c>
      <c r="AV558" t="s">
        <v>130</v>
      </c>
      <c r="AW558" s="7">
        <v>1090.3</v>
      </c>
      <c r="AX558" s="4">
        <v>1079.9000000000001</v>
      </c>
      <c r="AZ558" s="2">
        <f t="shared" si="56"/>
        <v>44393</v>
      </c>
      <c r="BA558" t="s">
        <v>167</v>
      </c>
      <c r="BB558">
        <v>477.66180000000003</v>
      </c>
      <c r="BC558">
        <v>490.49400000000003</v>
      </c>
      <c r="BE558" t="str">
        <f t="shared" si="60"/>
        <v>IRCTC44393</v>
      </c>
      <c r="BF558">
        <v>1</v>
      </c>
      <c r="BH558" t="str">
        <f t="shared" si="61"/>
        <v>TECHM44392</v>
      </c>
      <c r="BI558">
        <v>1</v>
      </c>
      <c r="BK558" t="str">
        <f t="shared" si="57"/>
        <v>TECHM44392</v>
      </c>
      <c r="BL558">
        <v>1</v>
      </c>
      <c r="BM558">
        <f t="shared" si="58"/>
        <v>1</v>
      </c>
      <c r="BQ558" t="str">
        <f t="shared" si="62"/>
        <v>IRCTC44393</v>
      </c>
      <c r="BR558">
        <v>1</v>
      </c>
      <c r="BS558">
        <f t="shared" si="59"/>
        <v>1</v>
      </c>
    </row>
    <row r="559" spans="1:71" x14ac:dyDescent="0.45">
      <c r="A559">
        <v>1</v>
      </c>
      <c r="B559" s="2">
        <v>44393</v>
      </c>
      <c r="C559" s="2">
        <v>44396</v>
      </c>
      <c r="D559" s="3" t="s">
        <v>27</v>
      </c>
      <c r="E559" t="s">
        <v>173</v>
      </c>
      <c r="F559" t="s">
        <v>352</v>
      </c>
      <c r="G559">
        <v>200</v>
      </c>
      <c r="H559">
        <v>600</v>
      </c>
      <c r="I559">
        <v>3</v>
      </c>
      <c r="J559" s="7">
        <v>3488.75</v>
      </c>
      <c r="K559" s="5">
        <v>2093250</v>
      </c>
      <c r="L559" s="4">
        <v>3369.25</v>
      </c>
      <c r="M559" s="4">
        <v>-71700</v>
      </c>
      <c r="N559" s="6">
        <v>555.49800000000005</v>
      </c>
      <c r="O559" s="6">
        <v>-72255.498000000007</v>
      </c>
      <c r="P559" s="5">
        <v>2021550</v>
      </c>
      <c r="Q559" s="7"/>
      <c r="R559">
        <v>1</v>
      </c>
      <c r="S559">
        <v>0</v>
      </c>
      <c r="T559">
        <v>0</v>
      </c>
      <c r="U559">
        <v>0</v>
      </c>
      <c r="V559">
        <v>900</v>
      </c>
      <c r="W559">
        <v>300</v>
      </c>
      <c r="X559">
        <v>122500</v>
      </c>
      <c r="Y559">
        <v>92500</v>
      </c>
      <c r="Z559" s="7">
        <v>3000000</v>
      </c>
      <c r="AA559">
        <v>2</v>
      </c>
      <c r="AC559" t="s">
        <v>597</v>
      </c>
      <c r="AD559" t="s">
        <v>571</v>
      </c>
      <c r="AE559" s="12">
        <v>44393.520833333336</v>
      </c>
      <c r="AF559">
        <v>2375.317</v>
      </c>
      <c r="AG559" s="12">
        <v>44396.392361111109</v>
      </c>
      <c r="AH559">
        <v>2335.665</v>
      </c>
      <c r="AI559" s="13">
        <v>-1.67E-2</v>
      </c>
      <c r="AJ559">
        <v>-26644.71</v>
      </c>
      <c r="AK559" s="13">
        <v>-1.67E-2</v>
      </c>
      <c r="AL559">
        <v>671.96370000000002</v>
      </c>
      <c r="AM559">
        <v>1596127</v>
      </c>
      <c r="AN559">
        <v>-1995391.31</v>
      </c>
      <c r="AO559">
        <v>40</v>
      </c>
      <c r="AP559">
        <v>-666.12</v>
      </c>
      <c r="AQ559" s="13">
        <v>-2.07E-2</v>
      </c>
      <c r="AR559" s="13">
        <v>5.7999999999999996E-3</v>
      </c>
      <c r="AS559" t="s">
        <v>572</v>
      </c>
      <c r="AU559" s="2">
        <v>44393</v>
      </c>
      <c r="AV559" t="s">
        <v>173</v>
      </c>
      <c r="AW559" s="7">
        <v>3488.75</v>
      </c>
      <c r="AX559" s="4">
        <v>3369.25</v>
      </c>
      <c r="AZ559" s="2">
        <f t="shared" si="56"/>
        <v>44393</v>
      </c>
      <c r="BA559" t="s">
        <v>67</v>
      </c>
      <c r="BB559">
        <v>2375.317</v>
      </c>
      <c r="BC559">
        <v>2335.665</v>
      </c>
      <c r="BE559" t="str">
        <f t="shared" si="60"/>
        <v>PEL44393</v>
      </c>
      <c r="BF559">
        <v>1</v>
      </c>
      <c r="BH559" t="str">
        <f t="shared" si="61"/>
        <v>ALKEM44393</v>
      </c>
      <c r="BI559">
        <v>1</v>
      </c>
      <c r="BK559" t="str">
        <f t="shared" si="57"/>
        <v>ALKEM44393</v>
      </c>
      <c r="BL559">
        <v>1</v>
      </c>
      <c r="BM559">
        <f t="shared" si="58"/>
        <v>1</v>
      </c>
      <c r="BQ559" t="str">
        <f t="shared" si="62"/>
        <v>PEL44393</v>
      </c>
      <c r="BR559">
        <v>1</v>
      </c>
      <c r="BS559">
        <f t="shared" si="59"/>
        <v>1</v>
      </c>
    </row>
    <row r="560" spans="1:71" x14ac:dyDescent="0.45">
      <c r="A560">
        <v>2</v>
      </c>
      <c r="B560" s="2">
        <v>44393</v>
      </c>
      <c r="C560" s="2">
        <v>44396</v>
      </c>
      <c r="D560" s="3" t="s">
        <v>27</v>
      </c>
      <c r="E560" t="s">
        <v>96</v>
      </c>
      <c r="F560" t="s">
        <v>258</v>
      </c>
      <c r="G560">
        <v>1150</v>
      </c>
      <c r="H560">
        <v>2300</v>
      </c>
      <c r="I560">
        <v>2</v>
      </c>
      <c r="J560" s="7">
        <v>687.6</v>
      </c>
      <c r="K560" s="5">
        <v>1581480</v>
      </c>
      <c r="L560" s="4">
        <v>689.65</v>
      </c>
      <c r="M560" s="4">
        <v>4714.9999999998954</v>
      </c>
      <c r="N560" s="6">
        <v>427.63612499999999</v>
      </c>
      <c r="O560" s="6">
        <v>4287.3638749998954</v>
      </c>
      <c r="P560" s="5">
        <v>1586195</v>
      </c>
      <c r="Q560" s="7"/>
      <c r="R560">
        <v>1</v>
      </c>
      <c r="S560">
        <v>0</v>
      </c>
      <c r="T560">
        <v>0</v>
      </c>
      <c r="U560">
        <v>0</v>
      </c>
      <c r="V560">
        <v>900</v>
      </c>
      <c r="W560">
        <v>300</v>
      </c>
      <c r="X560">
        <v>122500</v>
      </c>
      <c r="Y560">
        <v>92500</v>
      </c>
      <c r="Z560" s="7">
        <v>3000000</v>
      </c>
      <c r="AA560">
        <v>2</v>
      </c>
      <c r="AC560" t="s">
        <v>695</v>
      </c>
      <c r="AD560" t="s">
        <v>571</v>
      </c>
      <c r="AE560" s="12">
        <v>44393.517361111109</v>
      </c>
      <c r="AF560">
        <v>3490.4879999999998</v>
      </c>
      <c r="AG560" s="12">
        <v>44396.395833333336</v>
      </c>
      <c r="AH560">
        <v>3365.7809999999999</v>
      </c>
      <c r="AI560" s="13">
        <v>-3.5700000000000003E-2</v>
      </c>
      <c r="AJ560">
        <v>-57080.52</v>
      </c>
      <c r="AK560" s="13">
        <v>-3.5700000000000003E-2</v>
      </c>
      <c r="AL560">
        <v>457.71699999999998</v>
      </c>
      <c r="AM560">
        <v>1597655.88</v>
      </c>
      <c r="AN560">
        <v>-2052471.83</v>
      </c>
      <c r="AO560">
        <v>42</v>
      </c>
      <c r="AP560">
        <v>-1359.06</v>
      </c>
      <c r="AQ560" s="13">
        <v>-4.6399999999999997E-2</v>
      </c>
      <c r="AR560" s="13">
        <v>0</v>
      </c>
      <c r="AS560" t="s">
        <v>572</v>
      </c>
      <c r="AU560" s="2">
        <v>44393</v>
      </c>
      <c r="AV560" t="s">
        <v>96</v>
      </c>
      <c r="AW560" s="7">
        <v>687.6</v>
      </c>
      <c r="AX560" s="4">
        <v>689.65</v>
      </c>
      <c r="AZ560" s="2">
        <f t="shared" si="56"/>
        <v>44393</v>
      </c>
      <c r="BA560" t="s">
        <v>173</v>
      </c>
      <c r="BB560">
        <v>3490.4879999999998</v>
      </c>
      <c r="BC560">
        <v>3365.7809999999999</v>
      </c>
      <c r="BE560" t="str">
        <f t="shared" si="60"/>
        <v>ALKEM44393</v>
      </c>
      <c r="BF560">
        <v>1</v>
      </c>
      <c r="BH560" t="str">
        <f t="shared" si="61"/>
        <v>GLENMARK44393</v>
      </c>
      <c r="BI560">
        <v>1</v>
      </c>
      <c r="BK560" t="str">
        <f t="shared" si="57"/>
        <v>GLENMARK44393</v>
      </c>
      <c r="BL560">
        <v>1</v>
      </c>
      <c r="BM560">
        <f t="shared" si="58"/>
        <v>1</v>
      </c>
      <c r="BQ560" t="str">
        <f t="shared" si="62"/>
        <v>ALKEM44393</v>
      </c>
      <c r="BR560">
        <v>1</v>
      </c>
      <c r="BS560">
        <f t="shared" si="59"/>
        <v>1</v>
      </c>
    </row>
    <row r="561" spans="1:71" x14ac:dyDescent="0.45">
      <c r="A561">
        <v>3</v>
      </c>
      <c r="B561" s="2">
        <v>44393</v>
      </c>
      <c r="C561" s="2">
        <v>44396</v>
      </c>
      <c r="D561" s="3" t="s">
        <v>27</v>
      </c>
      <c r="E561" t="s">
        <v>167</v>
      </c>
      <c r="F561" t="s">
        <v>346</v>
      </c>
      <c r="G561">
        <v>325</v>
      </c>
      <c r="H561">
        <v>650</v>
      </c>
      <c r="I561">
        <v>2</v>
      </c>
      <c r="J561" s="7">
        <v>2387</v>
      </c>
      <c r="K561" s="5">
        <v>1551550</v>
      </c>
      <c r="L561" s="4">
        <v>2448.6</v>
      </c>
      <c r="M561" s="4">
        <v>40039.999999999942</v>
      </c>
      <c r="N561" s="6">
        <v>424.32389999999998</v>
      </c>
      <c r="O561" s="6">
        <v>39615.676099999939</v>
      </c>
      <c r="P561" s="5">
        <v>1591590</v>
      </c>
      <c r="Q561" s="7"/>
      <c r="R561">
        <v>1</v>
      </c>
      <c r="S561">
        <v>0</v>
      </c>
      <c r="T561">
        <v>0</v>
      </c>
      <c r="U561">
        <v>0</v>
      </c>
      <c r="V561">
        <v>900</v>
      </c>
      <c r="W561">
        <v>300</v>
      </c>
      <c r="X561">
        <v>122500</v>
      </c>
      <c r="Y561">
        <v>92500</v>
      </c>
      <c r="Z561" s="7">
        <v>3000000</v>
      </c>
      <c r="AA561">
        <v>2</v>
      </c>
      <c r="AC561" t="s">
        <v>671</v>
      </c>
      <c r="AD561" t="s">
        <v>571</v>
      </c>
      <c r="AE561" s="12">
        <v>44393.527777777781</v>
      </c>
      <c r="AF561">
        <v>429.82940000000002</v>
      </c>
      <c r="AG561" s="12">
        <v>44396.395833333336</v>
      </c>
      <c r="AH561">
        <v>416.78280000000001</v>
      </c>
      <c r="AI561" s="13">
        <v>-3.04E-2</v>
      </c>
      <c r="AJ561">
        <v>-48562.32</v>
      </c>
      <c r="AK561" s="13">
        <v>-3.04E-2</v>
      </c>
      <c r="AL561">
        <v>3722.221</v>
      </c>
      <c r="AM561">
        <v>1599919.88</v>
      </c>
      <c r="AN561">
        <v>-2101034.16</v>
      </c>
      <c r="AO561">
        <v>39</v>
      </c>
      <c r="AP561">
        <v>-1245.19</v>
      </c>
      <c r="AQ561" s="13">
        <v>-5.2499999999999998E-2</v>
      </c>
      <c r="AR561" s="13">
        <v>0</v>
      </c>
      <c r="AS561" t="s">
        <v>572</v>
      </c>
      <c r="AU561" s="2">
        <v>44393</v>
      </c>
      <c r="AV561" t="s">
        <v>167</v>
      </c>
      <c r="AW561" s="7">
        <v>2387</v>
      </c>
      <c r="AX561" s="4">
        <v>2448.6</v>
      </c>
      <c r="AZ561" s="2">
        <f t="shared" si="56"/>
        <v>44393</v>
      </c>
      <c r="BA561" t="s">
        <v>178</v>
      </c>
      <c r="BB561">
        <v>429.82940000000002</v>
      </c>
      <c r="BC561">
        <v>416.78280000000001</v>
      </c>
      <c r="BE561" t="str">
        <f t="shared" si="60"/>
        <v>NAM_INDIA44393</v>
      </c>
      <c r="BF561">
        <v>1</v>
      </c>
      <c r="BH561" t="str">
        <f t="shared" si="61"/>
        <v>IRCTC44393</v>
      </c>
      <c r="BI561">
        <v>1</v>
      </c>
      <c r="BK561" t="str">
        <f t="shared" si="57"/>
        <v>IRCTC44393</v>
      </c>
      <c r="BL561">
        <v>1</v>
      </c>
      <c r="BM561">
        <f t="shared" si="58"/>
        <v>1</v>
      </c>
      <c r="BQ561" t="str">
        <f t="shared" si="62"/>
        <v>NAM_INDIA44393</v>
      </c>
      <c r="BR561">
        <v>1</v>
      </c>
      <c r="BS561">
        <f t="shared" si="59"/>
        <v>1</v>
      </c>
    </row>
    <row r="562" spans="1:71" x14ac:dyDescent="0.45">
      <c r="A562">
        <v>4</v>
      </c>
      <c r="B562" s="2">
        <v>44393</v>
      </c>
      <c r="C562" s="2">
        <v>44396</v>
      </c>
      <c r="D562" s="3" t="s">
        <v>27</v>
      </c>
      <c r="E562" t="s">
        <v>178</v>
      </c>
      <c r="F562" t="s">
        <v>358</v>
      </c>
      <c r="G562">
        <v>1600</v>
      </c>
      <c r="H562">
        <v>4800</v>
      </c>
      <c r="I562">
        <v>3</v>
      </c>
      <c r="J562" s="7">
        <v>429.21666667</v>
      </c>
      <c r="K562" s="5">
        <v>2060240.0000159999</v>
      </c>
      <c r="L562" s="4">
        <v>415.1</v>
      </c>
      <c r="M562" s="4">
        <v>-67760.00001599986</v>
      </c>
      <c r="N562" s="6">
        <v>547.11720000216008</v>
      </c>
      <c r="O562" s="6">
        <v>-68307.117216002021</v>
      </c>
      <c r="P562" s="5">
        <v>1992480</v>
      </c>
      <c r="Q562" s="7"/>
      <c r="R562">
        <v>3</v>
      </c>
      <c r="S562">
        <v>2</v>
      </c>
      <c r="T562">
        <v>0</v>
      </c>
      <c r="U562">
        <v>0</v>
      </c>
      <c r="V562">
        <v>900</v>
      </c>
      <c r="W562">
        <v>300</v>
      </c>
      <c r="X562">
        <v>124000</v>
      </c>
      <c r="Y562">
        <v>92500</v>
      </c>
      <c r="Z562" s="7">
        <v>3000000</v>
      </c>
      <c r="AA562">
        <v>2</v>
      </c>
      <c r="AC562" t="s">
        <v>676</v>
      </c>
      <c r="AD562" t="s">
        <v>571</v>
      </c>
      <c r="AE562" s="12">
        <v>44396.440972222219</v>
      </c>
      <c r="AF562">
        <v>4415.6570000000002</v>
      </c>
      <c r="AG562" s="12">
        <v>44397.392361111109</v>
      </c>
      <c r="AH562">
        <v>4395.643</v>
      </c>
      <c r="AI562" s="13">
        <v>-4.4999999999999997E-3</v>
      </c>
      <c r="AJ562">
        <v>-7160.43</v>
      </c>
      <c r="AK562" s="13">
        <v>-4.4999999999999997E-3</v>
      </c>
      <c r="AL562">
        <v>357.77080000000001</v>
      </c>
      <c r="AM562">
        <v>1579793.25</v>
      </c>
      <c r="AN562">
        <v>-2108194.58</v>
      </c>
      <c r="AO562">
        <v>63</v>
      </c>
      <c r="AP562">
        <v>-113.66</v>
      </c>
      <c r="AQ562" s="13">
        <v>-2.0299999999999999E-2</v>
      </c>
      <c r="AR562" s="13">
        <v>1.09E-2</v>
      </c>
      <c r="AS562" t="s">
        <v>572</v>
      </c>
      <c r="AU562" s="2">
        <v>44393</v>
      </c>
      <c r="AV562" t="s">
        <v>178</v>
      </c>
      <c r="AW562" s="7">
        <v>429.21666667</v>
      </c>
      <c r="AX562" s="4">
        <v>415.1</v>
      </c>
      <c r="AZ562" s="2">
        <f t="shared" si="56"/>
        <v>44396</v>
      </c>
      <c r="BA562" t="s">
        <v>169</v>
      </c>
      <c r="BB562">
        <v>4415.6570000000002</v>
      </c>
      <c r="BC562">
        <v>4395.643</v>
      </c>
      <c r="BE562" t="str">
        <f t="shared" si="60"/>
        <v>LTI44396</v>
      </c>
      <c r="BF562">
        <v>1</v>
      </c>
      <c r="BH562" t="str">
        <f t="shared" si="61"/>
        <v>NAM_INDIA44393</v>
      </c>
      <c r="BI562">
        <v>1</v>
      </c>
      <c r="BK562" t="str">
        <f t="shared" si="57"/>
        <v>NAM_INDIA44393</v>
      </c>
      <c r="BL562">
        <v>1</v>
      </c>
      <c r="BM562">
        <f t="shared" si="58"/>
        <v>1</v>
      </c>
      <c r="BQ562" t="str">
        <f t="shared" si="62"/>
        <v>LTI44396</v>
      </c>
      <c r="BR562">
        <v>1</v>
      </c>
      <c r="BS562">
        <f t="shared" si="59"/>
        <v>1</v>
      </c>
    </row>
    <row r="563" spans="1:71" x14ac:dyDescent="0.45">
      <c r="A563">
        <v>5</v>
      </c>
      <c r="B563" s="2">
        <v>44393</v>
      </c>
      <c r="C563" s="2">
        <v>44396</v>
      </c>
      <c r="D563" s="3" t="s">
        <v>27</v>
      </c>
      <c r="E563" t="s">
        <v>67</v>
      </c>
      <c r="F563" t="s">
        <v>242</v>
      </c>
      <c r="G563">
        <v>275</v>
      </c>
      <c r="H563">
        <v>825</v>
      </c>
      <c r="I563">
        <v>3</v>
      </c>
      <c r="J563" s="7">
        <v>2374.15</v>
      </c>
      <c r="K563" s="5">
        <v>1958673.75</v>
      </c>
      <c r="L563" s="4">
        <v>2343.5</v>
      </c>
      <c r="M563" s="4">
        <v>-25286.250000000076</v>
      </c>
      <c r="N563" s="6">
        <v>525.42826875000003</v>
      </c>
      <c r="O563" s="6">
        <v>-25811.678268750078</v>
      </c>
      <c r="P563" s="5">
        <v>1933387.5</v>
      </c>
      <c r="Q563" s="7"/>
      <c r="R563">
        <v>2</v>
      </c>
      <c r="S563">
        <v>1</v>
      </c>
      <c r="T563">
        <v>0</v>
      </c>
      <c r="U563">
        <v>0</v>
      </c>
      <c r="V563">
        <v>900</v>
      </c>
      <c r="W563">
        <v>300</v>
      </c>
      <c r="X563">
        <v>123000</v>
      </c>
      <c r="Y563">
        <v>92500</v>
      </c>
      <c r="Z563" s="7">
        <v>3000000</v>
      </c>
      <c r="AA563">
        <v>2</v>
      </c>
      <c r="AC563" t="s">
        <v>710</v>
      </c>
      <c r="AD563" t="s">
        <v>571</v>
      </c>
      <c r="AE563" s="12">
        <v>44397.517361111109</v>
      </c>
      <c r="AF563">
        <v>710.34540000000004</v>
      </c>
      <c r="AG563" s="12">
        <v>44399.392361111109</v>
      </c>
      <c r="AH563">
        <v>716.99180000000001</v>
      </c>
      <c r="AI563" s="13">
        <v>9.4000000000000004E-3</v>
      </c>
      <c r="AJ563">
        <v>14768.05</v>
      </c>
      <c r="AK563" s="13">
        <v>9.4000000000000004E-3</v>
      </c>
      <c r="AL563">
        <v>2221.9630000000002</v>
      </c>
      <c r="AM563">
        <v>1578361.13</v>
      </c>
      <c r="AN563">
        <v>-2093426.53</v>
      </c>
      <c r="AO563">
        <v>41</v>
      </c>
      <c r="AP563">
        <v>360.2</v>
      </c>
      <c r="AQ563" s="13">
        <v>-6.0000000000000001E-3</v>
      </c>
      <c r="AR563" s="13">
        <v>1.6400000000000001E-2</v>
      </c>
      <c r="AS563" t="s">
        <v>572</v>
      </c>
      <c r="AU563" s="2">
        <v>44393</v>
      </c>
      <c r="AV563" t="s">
        <v>67</v>
      </c>
      <c r="AW563" s="7">
        <v>2374.15</v>
      </c>
      <c r="AX563" s="4">
        <v>2343.5</v>
      </c>
      <c r="AZ563" s="2">
        <f t="shared" si="56"/>
        <v>44397</v>
      </c>
      <c r="BA563" t="s">
        <v>161</v>
      </c>
      <c r="BB563">
        <v>710.34540000000004</v>
      </c>
      <c r="BC563">
        <v>716.99180000000001</v>
      </c>
      <c r="BE563" t="str">
        <f t="shared" si="60"/>
        <v>GUJGASLTD44397</v>
      </c>
      <c r="BF563">
        <v>1</v>
      </c>
      <c r="BH563" t="str">
        <f t="shared" si="61"/>
        <v>PEL44393</v>
      </c>
      <c r="BI563">
        <v>1</v>
      </c>
      <c r="BK563" t="str">
        <f t="shared" si="57"/>
        <v>PEL44393</v>
      </c>
      <c r="BL563">
        <v>1</v>
      </c>
      <c r="BM563">
        <f t="shared" si="58"/>
        <v>1</v>
      </c>
      <c r="BQ563" t="str">
        <f t="shared" si="62"/>
        <v>GUJGASLTD44397</v>
      </c>
      <c r="BR563">
        <v>1</v>
      </c>
      <c r="BS563">
        <f t="shared" si="59"/>
        <v>1</v>
      </c>
    </row>
    <row r="564" spans="1:71" x14ac:dyDescent="0.45">
      <c r="A564">
        <v>1</v>
      </c>
      <c r="B564" s="2">
        <v>44396</v>
      </c>
      <c r="C564" s="2">
        <v>44397</v>
      </c>
      <c r="D564" s="3" t="s">
        <v>27</v>
      </c>
      <c r="E564" t="s">
        <v>169</v>
      </c>
      <c r="F564" t="s">
        <v>340</v>
      </c>
      <c r="G564">
        <v>150</v>
      </c>
      <c r="H564">
        <v>450</v>
      </c>
      <c r="I564">
        <v>3</v>
      </c>
      <c r="J564" s="7">
        <v>4413.3500000000004</v>
      </c>
      <c r="K564" s="5">
        <v>1986007.5000000002</v>
      </c>
      <c r="L564" s="4">
        <v>4397.8</v>
      </c>
      <c r="M564" s="4">
        <v>-6997.5000000000819</v>
      </c>
      <c r="N564" s="6">
        <v>535.27736249999998</v>
      </c>
      <c r="O564" s="6">
        <v>-7532.7773625000818</v>
      </c>
      <c r="P564" s="5">
        <v>1979010</v>
      </c>
      <c r="Q564" s="7"/>
      <c r="R564">
        <v>1</v>
      </c>
      <c r="S564">
        <v>0</v>
      </c>
      <c r="T564">
        <v>1</v>
      </c>
      <c r="U564">
        <v>0</v>
      </c>
      <c r="V564">
        <v>900</v>
      </c>
      <c r="W564">
        <v>300</v>
      </c>
      <c r="X564">
        <v>102500</v>
      </c>
      <c r="Y564">
        <v>92500</v>
      </c>
      <c r="Z564" s="7">
        <v>3000000</v>
      </c>
      <c r="AA564">
        <v>2</v>
      </c>
      <c r="AC564" t="s">
        <v>664</v>
      </c>
      <c r="AD564" t="s">
        <v>571</v>
      </c>
      <c r="AE564" s="12">
        <v>44399.517361111109</v>
      </c>
      <c r="AF564">
        <v>684.64210000000003</v>
      </c>
      <c r="AG564" s="12">
        <v>44400.392361111109</v>
      </c>
      <c r="AH564">
        <v>691.30719999999997</v>
      </c>
      <c r="AI564" s="13">
        <v>9.7000000000000003E-3</v>
      </c>
      <c r="AJ564">
        <v>15394.35</v>
      </c>
      <c r="AK564" s="13">
        <v>9.7000000000000003E-3</v>
      </c>
      <c r="AL564">
        <v>2309.6950000000002</v>
      </c>
      <c r="AM564">
        <v>1581314.63</v>
      </c>
      <c r="AN564">
        <v>-2078032.18</v>
      </c>
      <c r="AO564">
        <v>41</v>
      </c>
      <c r="AP564">
        <v>375.47</v>
      </c>
      <c r="AQ564" s="13">
        <v>-8.0999999999999996E-3</v>
      </c>
      <c r="AR564" s="13">
        <v>1.4200000000000001E-2</v>
      </c>
      <c r="AS564" t="s">
        <v>572</v>
      </c>
      <c r="AU564" s="2">
        <v>44396</v>
      </c>
      <c r="AV564" t="s">
        <v>169</v>
      </c>
      <c r="AW564" s="7">
        <v>4413.3500000000004</v>
      </c>
      <c r="AX564" s="4">
        <v>4397.8</v>
      </c>
      <c r="AZ564" s="2">
        <f t="shared" si="56"/>
        <v>44399</v>
      </c>
      <c r="BA564" t="s">
        <v>78</v>
      </c>
      <c r="BB564">
        <v>684.64210000000003</v>
      </c>
      <c r="BC564">
        <v>691.30719999999997</v>
      </c>
      <c r="BE564" t="str">
        <f t="shared" si="60"/>
        <v>JUBLFOOD44399</v>
      </c>
      <c r="BF564">
        <v>1</v>
      </c>
      <c r="BH564" t="str">
        <f t="shared" si="61"/>
        <v>LTI44396</v>
      </c>
      <c r="BI564">
        <v>1</v>
      </c>
      <c r="BK564" t="str">
        <f t="shared" si="57"/>
        <v>LTI44396</v>
      </c>
      <c r="BL564">
        <v>1</v>
      </c>
      <c r="BM564">
        <f t="shared" si="58"/>
        <v>1</v>
      </c>
      <c r="BQ564" t="str">
        <f t="shared" si="62"/>
        <v>JUBLFOOD44399</v>
      </c>
      <c r="BR564">
        <v>1</v>
      </c>
      <c r="BS564">
        <f t="shared" si="59"/>
        <v>1</v>
      </c>
    </row>
    <row r="565" spans="1:71" x14ac:dyDescent="0.45">
      <c r="A565">
        <v>1</v>
      </c>
      <c r="B565" s="2">
        <v>44397</v>
      </c>
      <c r="C565" s="2">
        <v>44399</v>
      </c>
      <c r="D565" s="3" t="s">
        <v>27</v>
      </c>
      <c r="E565" t="s">
        <v>161</v>
      </c>
      <c r="F565" t="s">
        <v>339</v>
      </c>
      <c r="G565">
        <v>1250</v>
      </c>
      <c r="H565">
        <v>2500</v>
      </c>
      <c r="I565">
        <v>2</v>
      </c>
      <c r="J565" s="7">
        <v>710</v>
      </c>
      <c r="K565" s="5">
        <v>1775000</v>
      </c>
      <c r="L565" s="4">
        <v>717</v>
      </c>
      <c r="M565" s="4">
        <v>17500</v>
      </c>
      <c r="N565" s="6">
        <v>481.61250000000001</v>
      </c>
      <c r="O565" s="6">
        <v>17018.387500000001</v>
      </c>
      <c r="P565" s="5">
        <v>1792500</v>
      </c>
      <c r="Q565" s="7"/>
      <c r="R565">
        <v>1</v>
      </c>
      <c r="S565">
        <v>0</v>
      </c>
      <c r="T565">
        <v>1</v>
      </c>
      <c r="U565">
        <v>0</v>
      </c>
      <c r="V565">
        <v>900</v>
      </c>
      <c r="W565">
        <v>300</v>
      </c>
      <c r="X565">
        <v>122500</v>
      </c>
      <c r="Y565">
        <v>92500</v>
      </c>
      <c r="Z565" s="7">
        <v>3000000</v>
      </c>
      <c r="AA565">
        <v>2</v>
      </c>
      <c r="AC565" t="s">
        <v>675</v>
      </c>
      <c r="AD565" t="s">
        <v>571</v>
      </c>
      <c r="AE565" s="12">
        <v>44399.517361111109</v>
      </c>
      <c r="AF565">
        <v>3525.8119999999999</v>
      </c>
      <c r="AG565" s="12">
        <v>44400.392361111109</v>
      </c>
      <c r="AH565">
        <v>3514.884</v>
      </c>
      <c r="AI565" s="13">
        <v>-3.0999999999999999E-3</v>
      </c>
      <c r="AJ565">
        <v>-4901.17</v>
      </c>
      <c r="AK565" s="13">
        <v>-3.0999999999999999E-3</v>
      </c>
      <c r="AL565">
        <v>448.4966</v>
      </c>
      <c r="AM565">
        <v>1581314.75</v>
      </c>
      <c r="AN565">
        <v>-2082933.35</v>
      </c>
      <c r="AO565">
        <v>41</v>
      </c>
      <c r="AP565">
        <v>-119.54</v>
      </c>
      <c r="AQ565" s="13">
        <v>-7.3000000000000001E-3</v>
      </c>
      <c r="AR565" s="13">
        <v>1.47E-2</v>
      </c>
      <c r="AS565" t="s">
        <v>572</v>
      </c>
      <c r="AU565" s="2">
        <v>44397</v>
      </c>
      <c r="AV565" t="s">
        <v>161</v>
      </c>
      <c r="AW565" s="7">
        <v>710</v>
      </c>
      <c r="AX565" s="4">
        <v>717</v>
      </c>
      <c r="AZ565" s="2">
        <f t="shared" si="56"/>
        <v>44399</v>
      </c>
      <c r="BA565" t="s">
        <v>168</v>
      </c>
      <c r="BB565">
        <v>3525.8119999999999</v>
      </c>
      <c r="BC565">
        <v>3514.884</v>
      </c>
      <c r="BE565" t="str">
        <f t="shared" si="60"/>
        <v>LTTS44399</v>
      </c>
      <c r="BF565">
        <v>1</v>
      </c>
      <c r="BH565" t="str">
        <f t="shared" si="61"/>
        <v>GUJGASLTD44397</v>
      </c>
      <c r="BI565">
        <v>1</v>
      </c>
      <c r="BK565" t="str">
        <f t="shared" si="57"/>
        <v>GUJGASLTD44397</v>
      </c>
      <c r="BL565">
        <v>1</v>
      </c>
      <c r="BM565">
        <f t="shared" si="58"/>
        <v>1</v>
      </c>
      <c r="BQ565" t="str">
        <f t="shared" si="62"/>
        <v>LTTS44399</v>
      </c>
      <c r="BR565">
        <v>1</v>
      </c>
      <c r="BS565">
        <f t="shared" si="59"/>
        <v>1</v>
      </c>
    </row>
    <row r="566" spans="1:71" x14ac:dyDescent="0.45">
      <c r="A566">
        <v>1</v>
      </c>
      <c r="B566" s="2">
        <v>44399</v>
      </c>
      <c r="C566" s="2">
        <v>44400</v>
      </c>
      <c r="D566" s="3" t="s">
        <v>27</v>
      </c>
      <c r="E566" t="s">
        <v>148</v>
      </c>
      <c r="F566" t="s">
        <v>257</v>
      </c>
      <c r="G566">
        <v>75</v>
      </c>
      <c r="H566">
        <v>150</v>
      </c>
      <c r="I566">
        <v>2</v>
      </c>
      <c r="J566" s="7">
        <v>12971.3</v>
      </c>
      <c r="K566" s="5">
        <v>1945695</v>
      </c>
      <c r="L566" s="4">
        <v>13008.125</v>
      </c>
      <c r="M566" s="4">
        <v>5523.7500000001091</v>
      </c>
      <c r="N566" s="6">
        <v>526.08335624999995</v>
      </c>
      <c r="O566" s="6">
        <v>4997.666643750109</v>
      </c>
      <c r="P566" s="5">
        <v>1951218.75</v>
      </c>
      <c r="Q566" s="7"/>
      <c r="R566">
        <v>2</v>
      </c>
      <c r="S566">
        <v>1</v>
      </c>
      <c r="T566">
        <v>2</v>
      </c>
      <c r="U566">
        <v>0</v>
      </c>
      <c r="V566">
        <v>900</v>
      </c>
      <c r="W566">
        <v>300</v>
      </c>
      <c r="X566">
        <v>123000</v>
      </c>
      <c r="Y566">
        <v>92500</v>
      </c>
      <c r="Z566" s="7">
        <v>3000000</v>
      </c>
      <c r="AA566">
        <v>2</v>
      </c>
      <c r="AC566" t="s">
        <v>656</v>
      </c>
      <c r="AD566" t="s">
        <v>571</v>
      </c>
      <c r="AE566" s="12">
        <v>44399.517361111109</v>
      </c>
      <c r="AF566">
        <v>1606.329</v>
      </c>
      <c r="AG566" s="12">
        <v>44400.392361111109</v>
      </c>
      <c r="AH566">
        <v>1601.9849999999999</v>
      </c>
      <c r="AI566" s="13">
        <v>-2.7000000000000001E-3</v>
      </c>
      <c r="AJ566">
        <v>-4276.3500000000004</v>
      </c>
      <c r="AK566" s="13">
        <v>-2.7000000000000001E-3</v>
      </c>
      <c r="AL566">
        <v>984.42790000000002</v>
      </c>
      <c r="AM566">
        <v>1581314.75</v>
      </c>
      <c r="AN566">
        <v>-2087209.7</v>
      </c>
      <c r="AO566">
        <v>41</v>
      </c>
      <c r="AP566">
        <v>-104.3</v>
      </c>
      <c r="AQ566" s="13">
        <v>-9.4999999999999998E-3</v>
      </c>
      <c r="AR566" s="13">
        <v>4.8999999999999998E-3</v>
      </c>
      <c r="AS566" t="s">
        <v>572</v>
      </c>
      <c r="AU566" s="2">
        <v>44399</v>
      </c>
      <c r="AV566" t="s">
        <v>148</v>
      </c>
      <c r="AW566" s="7">
        <v>12971.3</v>
      </c>
      <c r="AX566" s="4">
        <v>13008.125</v>
      </c>
      <c r="AZ566" s="2">
        <f t="shared" si="56"/>
        <v>44399</v>
      </c>
      <c r="BA566" t="s">
        <v>39</v>
      </c>
      <c r="BB566">
        <v>1606.329</v>
      </c>
      <c r="BC566">
        <v>1601.9849999999999</v>
      </c>
      <c r="BE566" t="str">
        <f t="shared" si="60"/>
        <v>MUTHOOTFIN44399</v>
      </c>
      <c r="BF566">
        <v>1</v>
      </c>
      <c r="BH566" t="str">
        <f t="shared" si="61"/>
        <v>BAJAJFINSV44399</v>
      </c>
      <c r="BI566">
        <v>1</v>
      </c>
      <c r="BK566" t="str">
        <f t="shared" si="57"/>
        <v>BAJAJFINSV44399</v>
      </c>
      <c r="BL566">
        <v>1</v>
      </c>
      <c r="BM566">
        <f t="shared" si="58"/>
        <v>1</v>
      </c>
      <c r="BQ566" t="str">
        <f t="shared" si="62"/>
        <v>MUTHOOTFIN44399</v>
      </c>
      <c r="BR566">
        <v>1</v>
      </c>
      <c r="BS566">
        <f t="shared" si="59"/>
        <v>1</v>
      </c>
    </row>
    <row r="567" spans="1:71" x14ac:dyDescent="0.45">
      <c r="A567">
        <v>2</v>
      </c>
      <c r="B567" s="2">
        <v>44399</v>
      </c>
      <c r="C567" s="2">
        <v>44400</v>
      </c>
      <c r="D567" s="3" t="s">
        <v>27</v>
      </c>
      <c r="E567" t="s">
        <v>145</v>
      </c>
      <c r="F567" t="s">
        <v>303</v>
      </c>
      <c r="G567">
        <v>125</v>
      </c>
      <c r="H567">
        <v>250</v>
      </c>
      <c r="I567">
        <v>2</v>
      </c>
      <c r="J567" s="7">
        <v>6244.4750000000004</v>
      </c>
      <c r="K567" s="5">
        <v>1561118.75</v>
      </c>
      <c r="L567" s="4">
        <v>6212.45</v>
      </c>
      <c r="M567" s="4">
        <v>-8006.2500000001364</v>
      </c>
      <c r="N567" s="6">
        <v>420.42121874999998</v>
      </c>
      <c r="O567" s="6">
        <v>-8426.6712187501362</v>
      </c>
      <c r="P567" s="5">
        <v>1553112.5</v>
      </c>
      <c r="Q567" s="7"/>
      <c r="R567">
        <v>3</v>
      </c>
      <c r="S567">
        <v>2</v>
      </c>
      <c r="T567">
        <v>1</v>
      </c>
      <c r="U567">
        <v>0</v>
      </c>
      <c r="V567">
        <v>900</v>
      </c>
      <c r="W567">
        <v>300</v>
      </c>
      <c r="X567">
        <v>124000</v>
      </c>
      <c r="Y567">
        <v>92500</v>
      </c>
      <c r="Z567" s="7">
        <v>3000000</v>
      </c>
      <c r="AA567">
        <v>2</v>
      </c>
      <c r="AC567" t="s">
        <v>719</v>
      </c>
      <c r="AD567" t="s">
        <v>571</v>
      </c>
      <c r="AE567" s="12">
        <v>44399.517361111109</v>
      </c>
      <c r="AF567">
        <v>1103.415</v>
      </c>
      <c r="AG567" s="12">
        <v>44400.392361111109</v>
      </c>
      <c r="AH567">
        <v>1126.0640000000001</v>
      </c>
      <c r="AI567" s="13">
        <v>2.0500000000000001E-2</v>
      </c>
      <c r="AJ567">
        <v>32458.49</v>
      </c>
      <c r="AK567" s="13">
        <v>2.0500000000000001E-2</v>
      </c>
      <c r="AL567">
        <v>1433.1089999999999</v>
      </c>
      <c r="AM567">
        <v>1581314.75</v>
      </c>
      <c r="AN567">
        <v>-2054751.21</v>
      </c>
      <c r="AO567">
        <v>41</v>
      </c>
      <c r="AP567">
        <v>791.67</v>
      </c>
      <c r="AQ567" s="13">
        <v>-4.8999999999999998E-3</v>
      </c>
      <c r="AR567" s="13">
        <v>2.1299999999999999E-2</v>
      </c>
      <c r="AS567" t="s">
        <v>572</v>
      </c>
      <c r="AU567" s="2">
        <v>44399</v>
      </c>
      <c r="AV567" t="s">
        <v>145</v>
      </c>
      <c r="AW567" s="7">
        <v>6244.4750000000004</v>
      </c>
      <c r="AX567" s="4">
        <v>6212.45</v>
      </c>
      <c r="AZ567" s="2">
        <f t="shared" si="56"/>
        <v>44399</v>
      </c>
      <c r="BA567" t="s">
        <v>130</v>
      </c>
      <c r="BB567">
        <v>1103.415</v>
      </c>
      <c r="BC567">
        <v>1126.0640000000001</v>
      </c>
      <c r="BE567" t="str">
        <f t="shared" si="60"/>
        <v>TECHM44399</v>
      </c>
      <c r="BF567">
        <v>1</v>
      </c>
      <c r="BH567" t="str">
        <f t="shared" si="61"/>
        <v>BAJFINANCE44399</v>
      </c>
      <c r="BI567">
        <v>1</v>
      </c>
      <c r="BK567" t="str">
        <f t="shared" si="57"/>
        <v>BAJFINANCE44399</v>
      </c>
      <c r="BL567">
        <v>1</v>
      </c>
      <c r="BM567">
        <f t="shared" si="58"/>
        <v>1</v>
      </c>
      <c r="BQ567" t="str">
        <f t="shared" si="62"/>
        <v>TECHM44399</v>
      </c>
      <c r="BR567">
        <v>1</v>
      </c>
      <c r="BS567">
        <f t="shared" si="59"/>
        <v>1</v>
      </c>
    </row>
    <row r="568" spans="1:71" x14ac:dyDescent="0.45">
      <c r="A568">
        <v>3</v>
      </c>
      <c r="B568" s="2">
        <v>44399</v>
      </c>
      <c r="C568" s="2">
        <v>44400</v>
      </c>
      <c r="D568" s="3" t="s">
        <v>27</v>
      </c>
      <c r="E568" t="s">
        <v>44</v>
      </c>
      <c r="F568" t="s">
        <v>263</v>
      </c>
      <c r="G568">
        <v>1500</v>
      </c>
      <c r="H568">
        <v>3000</v>
      </c>
      <c r="I568">
        <v>2</v>
      </c>
      <c r="J568" s="7">
        <v>645.57500000000005</v>
      </c>
      <c r="K568" s="5">
        <v>1936725.0000000002</v>
      </c>
      <c r="L568" s="4">
        <v>639.29999999999995</v>
      </c>
      <c r="M568" s="4">
        <v>-18825.000000000273</v>
      </c>
      <c r="N568" s="6">
        <v>520.37437499999999</v>
      </c>
      <c r="O568" s="6">
        <v>-19345.374375000272</v>
      </c>
      <c r="P568" s="5">
        <v>1917899.9999999998</v>
      </c>
      <c r="Q568" s="7"/>
      <c r="R568">
        <v>2</v>
      </c>
      <c r="S568">
        <v>1</v>
      </c>
      <c r="T568">
        <v>1</v>
      </c>
      <c r="U568">
        <v>0</v>
      </c>
      <c r="V568">
        <v>900</v>
      </c>
      <c r="W568">
        <v>300</v>
      </c>
      <c r="X568">
        <v>123000</v>
      </c>
      <c r="Y568">
        <v>92500</v>
      </c>
      <c r="Z568" s="7">
        <v>3000000</v>
      </c>
      <c r="AA568">
        <v>2</v>
      </c>
      <c r="AC568" t="s">
        <v>596</v>
      </c>
      <c r="AD568" t="s">
        <v>571</v>
      </c>
      <c r="AE568" s="12">
        <v>44399.520833333336</v>
      </c>
      <c r="AF568">
        <v>645.7509</v>
      </c>
      <c r="AG568" s="12">
        <v>44400.392361111109</v>
      </c>
      <c r="AH568">
        <v>639.15920000000006</v>
      </c>
      <c r="AI568" s="13">
        <v>-1.0200000000000001E-2</v>
      </c>
      <c r="AJ568">
        <v>-16133.81</v>
      </c>
      <c r="AK568" s="13">
        <v>-1.0200000000000001E-2</v>
      </c>
      <c r="AL568">
        <v>2447.5940000000001</v>
      </c>
      <c r="AM568">
        <v>1580535.88</v>
      </c>
      <c r="AN568">
        <v>-2070885.02</v>
      </c>
      <c r="AO568">
        <v>40</v>
      </c>
      <c r="AP568">
        <v>-403.35</v>
      </c>
      <c r="AQ568" s="13">
        <v>-2.2499999999999999E-2</v>
      </c>
      <c r="AR568" s="13">
        <v>1.1999999999999999E-3</v>
      </c>
      <c r="AS568" t="s">
        <v>572</v>
      </c>
      <c r="AU568" s="2">
        <v>44399</v>
      </c>
      <c r="AV568" t="s">
        <v>44</v>
      </c>
      <c r="AW568" s="7">
        <v>645.57500000000005</v>
      </c>
      <c r="AX568" s="4">
        <v>639.29999999999995</v>
      </c>
      <c r="AZ568" s="2">
        <f t="shared" si="56"/>
        <v>44399</v>
      </c>
      <c r="BA568" t="s">
        <v>44</v>
      </c>
      <c r="BB568">
        <v>645.7509</v>
      </c>
      <c r="BC568">
        <v>639.15920000000006</v>
      </c>
      <c r="BE568" t="str">
        <f t="shared" si="60"/>
        <v>ICICIPRULI44399</v>
      </c>
      <c r="BF568">
        <v>1</v>
      </c>
      <c r="BH568" t="str">
        <f t="shared" si="61"/>
        <v>ICICIPRULI44399</v>
      </c>
      <c r="BI568">
        <v>1</v>
      </c>
      <c r="BK568" t="str">
        <f t="shared" si="57"/>
        <v>ICICIPRULI44399</v>
      </c>
      <c r="BL568">
        <v>1</v>
      </c>
      <c r="BM568">
        <f t="shared" si="58"/>
        <v>1</v>
      </c>
      <c r="BQ568" t="str">
        <f t="shared" si="62"/>
        <v>ICICIPRULI44399</v>
      </c>
      <c r="BR568">
        <v>1</v>
      </c>
      <c r="BS568">
        <f t="shared" si="59"/>
        <v>1</v>
      </c>
    </row>
    <row r="569" spans="1:71" x14ac:dyDescent="0.45">
      <c r="A569">
        <v>4</v>
      </c>
      <c r="B569" s="2">
        <v>44399</v>
      </c>
      <c r="C569" s="2">
        <v>44400</v>
      </c>
      <c r="D569" s="3" t="s">
        <v>27</v>
      </c>
      <c r="E569" t="s">
        <v>78</v>
      </c>
      <c r="F569" t="s">
        <v>273</v>
      </c>
      <c r="G569">
        <v>250</v>
      </c>
      <c r="H569">
        <v>500</v>
      </c>
      <c r="I569">
        <v>2</v>
      </c>
      <c r="J569" s="7">
        <v>3417.8</v>
      </c>
      <c r="K569" s="5">
        <v>1708900</v>
      </c>
      <c r="L569" s="4">
        <v>3458.3</v>
      </c>
      <c r="M569" s="4">
        <v>20250</v>
      </c>
      <c r="N569" s="6">
        <v>464.13675000000001</v>
      </c>
      <c r="O569" s="6">
        <v>19785.863249999999</v>
      </c>
      <c r="P569" s="5">
        <v>1729150</v>
      </c>
      <c r="Q569" s="7"/>
      <c r="R569">
        <v>1</v>
      </c>
      <c r="S569">
        <v>0</v>
      </c>
      <c r="T569">
        <v>1</v>
      </c>
      <c r="U569">
        <v>0</v>
      </c>
      <c r="V569">
        <v>900</v>
      </c>
      <c r="W569">
        <v>300</v>
      </c>
      <c r="X569">
        <v>122500</v>
      </c>
      <c r="Y569">
        <v>92500</v>
      </c>
      <c r="Z569" s="7">
        <v>3000000</v>
      </c>
      <c r="AA569">
        <v>2</v>
      </c>
      <c r="AC569" t="s">
        <v>628</v>
      </c>
      <c r="AD569" t="s">
        <v>571</v>
      </c>
      <c r="AE569" s="12">
        <v>44399.524305555555</v>
      </c>
      <c r="AF569">
        <v>6241.4189999999999</v>
      </c>
      <c r="AG569" s="12">
        <v>44400.392361111109</v>
      </c>
      <c r="AH569">
        <v>6209.375</v>
      </c>
      <c r="AI569" s="13">
        <v>-5.1000000000000004E-3</v>
      </c>
      <c r="AJ569">
        <v>-8116.95</v>
      </c>
      <c r="AK569" s="13">
        <v>-5.1000000000000004E-3</v>
      </c>
      <c r="AL569">
        <v>253.3064</v>
      </c>
      <c r="AM569">
        <v>1580991.63</v>
      </c>
      <c r="AN569">
        <v>-2079001.97</v>
      </c>
      <c r="AO569">
        <v>39</v>
      </c>
      <c r="AP569">
        <v>-208.13</v>
      </c>
      <c r="AQ569" s="13">
        <v>-8.2000000000000007E-3</v>
      </c>
      <c r="AR569" s="13">
        <v>3.5999999999999999E-3</v>
      </c>
      <c r="AS569" t="s">
        <v>572</v>
      </c>
      <c r="AU569" s="2">
        <v>44399</v>
      </c>
      <c r="AV569" t="s">
        <v>78</v>
      </c>
      <c r="AW569" s="7">
        <v>3417.8</v>
      </c>
      <c r="AX569" s="4">
        <v>3458.3</v>
      </c>
      <c r="AZ569" s="2">
        <f t="shared" si="56"/>
        <v>44399</v>
      </c>
      <c r="BA569" t="s">
        <v>145</v>
      </c>
      <c r="BB569">
        <v>6241.4189999999999</v>
      </c>
      <c r="BC569">
        <v>6209.375</v>
      </c>
      <c r="BE569" t="str">
        <f t="shared" si="60"/>
        <v>BAJFINANCE44399</v>
      </c>
      <c r="BF569">
        <v>1</v>
      </c>
      <c r="BH569" t="str">
        <f t="shared" si="61"/>
        <v>JUBLFOOD44399</v>
      </c>
      <c r="BI569">
        <v>1</v>
      </c>
      <c r="BK569" t="str">
        <f t="shared" si="57"/>
        <v>JUBLFOOD44399</v>
      </c>
      <c r="BL569">
        <v>1</v>
      </c>
      <c r="BM569">
        <f t="shared" si="58"/>
        <v>1</v>
      </c>
      <c r="BQ569" t="str">
        <f t="shared" si="62"/>
        <v>BAJFINANCE44399</v>
      </c>
      <c r="BR569">
        <v>1</v>
      </c>
      <c r="BS569">
        <f t="shared" si="59"/>
        <v>1</v>
      </c>
    </row>
    <row r="570" spans="1:71" x14ac:dyDescent="0.45">
      <c r="A570">
        <v>5</v>
      </c>
      <c r="B570" s="2">
        <v>44399</v>
      </c>
      <c r="C570" s="2">
        <v>44400</v>
      </c>
      <c r="D570" s="3" t="s">
        <v>27</v>
      </c>
      <c r="E570" t="s">
        <v>168</v>
      </c>
      <c r="F570" t="s">
        <v>347</v>
      </c>
      <c r="G570">
        <v>200</v>
      </c>
      <c r="H570">
        <v>600</v>
      </c>
      <c r="I570">
        <v>3</v>
      </c>
      <c r="J570" s="7">
        <v>3524.05</v>
      </c>
      <c r="K570" s="5">
        <v>2114430</v>
      </c>
      <c r="L570" s="4">
        <v>3516.65</v>
      </c>
      <c r="M570" s="4">
        <v>-4440.0000000000546</v>
      </c>
      <c r="N570" s="6">
        <v>570.29669999999999</v>
      </c>
      <c r="O570" s="6">
        <v>-5010.2967000000544</v>
      </c>
      <c r="P570" s="5">
        <v>2109990</v>
      </c>
      <c r="Q570" s="7"/>
      <c r="R570">
        <v>1</v>
      </c>
      <c r="S570">
        <v>0</v>
      </c>
      <c r="T570">
        <v>1</v>
      </c>
      <c r="U570">
        <v>0</v>
      </c>
      <c r="V570">
        <v>900</v>
      </c>
      <c r="W570">
        <v>300</v>
      </c>
      <c r="X570">
        <v>122500</v>
      </c>
      <c r="Y570">
        <v>92500</v>
      </c>
      <c r="Z570" s="7">
        <v>3000000</v>
      </c>
      <c r="AA570">
        <v>2</v>
      </c>
      <c r="AC570" t="s">
        <v>646</v>
      </c>
      <c r="AD570" t="s">
        <v>571</v>
      </c>
      <c r="AE570" s="12">
        <v>44399.517361111109</v>
      </c>
      <c r="AF570">
        <v>197.07310000000001</v>
      </c>
      <c r="AG570" s="12">
        <v>44400.395833333336</v>
      </c>
      <c r="AH570">
        <v>193.65620000000001</v>
      </c>
      <c r="AI570" s="13">
        <v>-1.7299999999999999E-2</v>
      </c>
      <c r="AJ570">
        <v>-27417.21</v>
      </c>
      <c r="AK570" s="13">
        <v>-1.7299999999999999E-2</v>
      </c>
      <c r="AL570">
        <v>8024</v>
      </c>
      <c r="AM570">
        <v>1581314.75</v>
      </c>
      <c r="AN570">
        <v>-2106419.1800000002</v>
      </c>
      <c r="AO570">
        <v>42</v>
      </c>
      <c r="AP570">
        <v>-652.79</v>
      </c>
      <c r="AQ570" s="13">
        <v>-1.7299999999999999E-2</v>
      </c>
      <c r="AR570" s="13">
        <v>1.5599999999999999E-2</v>
      </c>
      <c r="AS570" t="s">
        <v>572</v>
      </c>
      <c r="AU570" s="2">
        <v>44399</v>
      </c>
      <c r="AV570" t="s">
        <v>168</v>
      </c>
      <c r="AW570" s="7">
        <v>3524.05</v>
      </c>
      <c r="AX570" s="4">
        <v>3516.65</v>
      </c>
      <c r="AZ570" s="2">
        <f t="shared" si="56"/>
        <v>44399</v>
      </c>
      <c r="BA570" t="s">
        <v>49</v>
      </c>
      <c r="BB570">
        <v>197.07310000000001</v>
      </c>
      <c r="BC570">
        <v>193.65620000000001</v>
      </c>
      <c r="BE570" t="str">
        <f t="shared" si="60"/>
        <v>MANAPPURAM44399</v>
      </c>
      <c r="BF570">
        <v>1</v>
      </c>
      <c r="BH570" t="str">
        <f t="shared" si="61"/>
        <v>LTTS44399</v>
      </c>
      <c r="BI570">
        <v>1</v>
      </c>
      <c r="BK570" t="str">
        <f t="shared" si="57"/>
        <v>LTTS44399</v>
      </c>
      <c r="BL570">
        <v>1</v>
      </c>
      <c r="BM570">
        <f t="shared" si="58"/>
        <v>1</v>
      </c>
      <c r="BQ570" t="str">
        <f t="shared" si="62"/>
        <v>MANAPPURAM44399</v>
      </c>
      <c r="BR570">
        <v>1</v>
      </c>
      <c r="BS570">
        <f t="shared" si="59"/>
        <v>1</v>
      </c>
    </row>
    <row r="571" spans="1:71" x14ac:dyDescent="0.45">
      <c r="A571">
        <v>6</v>
      </c>
      <c r="B571" s="2">
        <v>44399</v>
      </c>
      <c r="C571" s="2">
        <v>44400</v>
      </c>
      <c r="D571" s="3" t="s">
        <v>27</v>
      </c>
      <c r="E571" t="s">
        <v>49</v>
      </c>
      <c r="F571" t="s">
        <v>264</v>
      </c>
      <c r="G571">
        <v>6000</v>
      </c>
      <c r="H571">
        <v>12000</v>
      </c>
      <c r="I571">
        <v>2</v>
      </c>
      <c r="J571" s="7">
        <v>196.95</v>
      </c>
      <c r="K571" s="5">
        <v>2363400</v>
      </c>
      <c r="L571" s="4">
        <v>193.95</v>
      </c>
      <c r="M571" s="4">
        <v>-36000</v>
      </c>
      <c r="N571" s="6">
        <v>633.25800000000004</v>
      </c>
      <c r="O571" s="6">
        <v>-36633.258000000002</v>
      </c>
      <c r="P571" s="5">
        <v>2327400</v>
      </c>
      <c r="Q571" s="7"/>
      <c r="R571">
        <v>1</v>
      </c>
      <c r="S571">
        <v>0</v>
      </c>
      <c r="T571">
        <v>2</v>
      </c>
      <c r="U571">
        <v>0</v>
      </c>
      <c r="V571">
        <v>900</v>
      </c>
      <c r="W571">
        <v>300</v>
      </c>
      <c r="X571">
        <v>122500</v>
      </c>
      <c r="Y571">
        <v>92500</v>
      </c>
      <c r="Z571" s="7">
        <v>3000000</v>
      </c>
      <c r="AA571">
        <v>2</v>
      </c>
      <c r="AC571" t="s">
        <v>666</v>
      </c>
      <c r="AD571" t="s">
        <v>571</v>
      </c>
      <c r="AE571" s="12">
        <v>44399.517361111109</v>
      </c>
      <c r="AF571">
        <v>889.94470000000001</v>
      </c>
      <c r="AG571" s="12">
        <v>44400.395833333336</v>
      </c>
      <c r="AH571">
        <v>911.13789999999995</v>
      </c>
      <c r="AI571" s="13">
        <v>2.3800000000000002E-2</v>
      </c>
      <c r="AJ571">
        <v>37657.53</v>
      </c>
      <c r="AK571" s="13">
        <v>2.3800000000000002E-2</v>
      </c>
      <c r="AL571">
        <v>1776.8689999999999</v>
      </c>
      <c r="AM571">
        <v>1581314.75</v>
      </c>
      <c r="AN571">
        <v>-2068761.65</v>
      </c>
      <c r="AO571">
        <v>42</v>
      </c>
      <c r="AP571">
        <v>896.61</v>
      </c>
      <c r="AQ571" s="13">
        <v>-1.8E-3</v>
      </c>
      <c r="AR571" s="13">
        <v>0.04</v>
      </c>
      <c r="AS571" t="s">
        <v>572</v>
      </c>
      <c r="AU571" s="2">
        <v>44399</v>
      </c>
      <c r="AV571" t="s">
        <v>49</v>
      </c>
      <c r="AW571" s="7">
        <v>196.95</v>
      </c>
      <c r="AX571" s="4">
        <v>193.95</v>
      </c>
      <c r="AZ571" s="2">
        <f t="shared" si="56"/>
        <v>44399</v>
      </c>
      <c r="BA571" t="s">
        <v>163</v>
      </c>
      <c r="BB571">
        <v>889.94470000000001</v>
      </c>
      <c r="BC571">
        <v>911.13789999999995</v>
      </c>
      <c r="BE571" t="str">
        <f t="shared" si="60"/>
        <v>TRENT44399</v>
      </c>
      <c r="BF571">
        <v>1</v>
      </c>
      <c r="BH571" t="str">
        <f t="shared" si="61"/>
        <v>MANAPPURAM44399</v>
      </c>
      <c r="BI571">
        <v>1</v>
      </c>
      <c r="BK571" t="str">
        <f t="shared" si="57"/>
        <v>MANAPPURAM44399</v>
      </c>
      <c r="BL571">
        <v>1</v>
      </c>
      <c r="BM571">
        <f t="shared" si="58"/>
        <v>1</v>
      </c>
      <c r="BQ571" t="str">
        <f t="shared" si="62"/>
        <v>TRENT44399</v>
      </c>
      <c r="BR571">
        <v>1</v>
      </c>
      <c r="BS571">
        <f t="shared" si="59"/>
        <v>1</v>
      </c>
    </row>
    <row r="572" spans="1:71" x14ac:dyDescent="0.45">
      <c r="A572">
        <v>7</v>
      </c>
      <c r="B572" s="2">
        <v>44399</v>
      </c>
      <c r="C572" s="2">
        <v>44400</v>
      </c>
      <c r="D572" s="3" t="s">
        <v>27</v>
      </c>
      <c r="E572" t="s">
        <v>39</v>
      </c>
      <c r="F572" t="s">
        <v>269</v>
      </c>
      <c r="G572">
        <v>750</v>
      </c>
      <c r="H572">
        <v>1500</v>
      </c>
      <c r="I572">
        <v>2</v>
      </c>
      <c r="J572" s="7">
        <v>1605.95</v>
      </c>
      <c r="K572" s="5">
        <v>2408925</v>
      </c>
      <c r="L572" s="4">
        <v>1602.8</v>
      </c>
      <c r="M572" s="4">
        <v>-4725.0000000001364</v>
      </c>
      <c r="N572" s="6">
        <v>649.77187500000002</v>
      </c>
      <c r="O572" s="6">
        <v>-5374.7718750001368</v>
      </c>
      <c r="P572" s="5">
        <v>2404200</v>
      </c>
      <c r="Q572" s="7"/>
      <c r="R572">
        <v>1</v>
      </c>
      <c r="S572">
        <v>0</v>
      </c>
      <c r="T572">
        <v>1</v>
      </c>
      <c r="U572">
        <v>0</v>
      </c>
      <c r="V572">
        <v>900</v>
      </c>
      <c r="W572">
        <v>300</v>
      </c>
      <c r="X572">
        <v>122500</v>
      </c>
      <c r="Y572">
        <v>92500</v>
      </c>
      <c r="Z572" s="7">
        <v>3000000</v>
      </c>
      <c r="AA572">
        <v>2</v>
      </c>
      <c r="AC572" t="s">
        <v>627</v>
      </c>
      <c r="AD572" t="s">
        <v>571</v>
      </c>
      <c r="AE572" s="12">
        <v>44399.520833333336</v>
      </c>
      <c r="AF572">
        <v>12977.79</v>
      </c>
      <c r="AG572" s="12">
        <v>44400.395833333336</v>
      </c>
      <c r="AH572">
        <v>13000.99</v>
      </c>
      <c r="AI572" s="13">
        <v>1.8E-3</v>
      </c>
      <c r="AJ572">
        <v>2825.48</v>
      </c>
      <c r="AK572" s="13">
        <v>1.8E-3</v>
      </c>
      <c r="AL572">
        <v>121.7878</v>
      </c>
      <c r="AM572">
        <v>1580535.88</v>
      </c>
      <c r="AN572">
        <v>-2065936.17</v>
      </c>
      <c r="AO572">
        <v>41</v>
      </c>
      <c r="AP572">
        <v>68.91</v>
      </c>
      <c r="AQ572" s="13">
        <v>-1.9E-3</v>
      </c>
      <c r="AR572" s="13">
        <v>1.14E-2</v>
      </c>
      <c r="AS572" t="s">
        <v>572</v>
      </c>
      <c r="AU572" s="2">
        <v>44399</v>
      </c>
      <c r="AV572" t="s">
        <v>39</v>
      </c>
      <c r="AW572" s="7">
        <v>1605.95</v>
      </c>
      <c r="AX572" s="4">
        <v>1602.8</v>
      </c>
      <c r="AZ572" s="2">
        <f t="shared" si="56"/>
        <v>44399</v>
      </c>
      <c r="BA572" t="s">
        <v>148</v>
      </c>
      <c r="BB572">
        <v>12977.79</v>
      </c>
      <c r="BC572">
        <v>13000.99</v>
      </c>
      <c r="BE572" t="str">
        <f t="shared" si="60"/>
        <v>BAJAJFINSV44399</v>
      </c>
      <c r="BF572">
        <v>1</v>
      </c>
      <c r="BH572" t="str">
        <f t="shared" si="61"/>
        <v>MUTHOOTFIN44399</v>
      </c>
      <c r="BI572">
        <v>1</v>
      </c>
      <c r="BK572" t="str">
        <f t="shared" si="57"/>
        <v>MUTHOOTFIN44399</v>
      </c>
      <c r="BL572">
        <v>1</v>
      </c>
      <c r="BM572">
        <f t="shared" si="58"/>
        <v>1</v>
      </c>
      <c r="BQ572" t="str">
        <f t="shared" si="62"/>
        <v>BAJAJFINSV44399</v>
      </c>
      <c r="BR572">
        <v>1</v>
      </c>
      <c r="BS572">
        <f t="shared" si="59"/>
        <v>1</v>
      </c>
    </row>
    <row r="573" spans="1:71" x14ac:dyDescent="0.45">
      <c r="A573">
        <v>8</v>
      </c>
      <c r="B573" s="2">
        <v>44399</v>
      </c>
      <c r="C573" s="2">
        <v>44400</v>
      </c>
      <c r="D573" s="3" t="s">
        <v>27</v>
      </c>
      <c r="E573" t="s">
        <v>130</v>
      </c>
      <c r="F573" t="s">
        <v>280</v>
      </c>
      <c r="G573">
        <v>600</v>
      </c>
      <c r="H573">
        <v>1800</v>
      </c>
      <c r="I573">
        <v>3</v>
      </c>
      <c r="J573" s="7">
        <v>1102.8499999999999</v>
      </c>
      <c r="K573" s="5">
        <v>1985129.9999999998</v>
      </c>
      <c r="L573" s="4">
        <v>1126.5999999999999</v>
      </c>
      <c r="M573" s="4">
        <v>42750</v>
      </c>
      <c r="N573" s="6">
        <v>541.75635</v>
      </c>
      <c r="O573" s="6">
        <v>42208.243649999997</v>
      </c>
      <c r="P573" s="5">
        <v>2027879.9999999998</v>
      </c>
      <c r="Q573" s="7"/>
      <c r="R573">
        <v>1</v>
      </c>
      <c r="S573">
        <v>0</v>
      </c>
      <c r="T573">
        <v>1</v>
      </c>
      <c r="U573">
        <v>0</v>
      </c>
      <c r="V573">
        <v>900</v>
      </c>
      <c r="W573">
        <v>300</v>
      </c>
      <c r="X573">
        <v>122500</v>
      </c>
      <c r="Y573">
        <v>92500</v>
      </c>
      <c r="Z573" s="7">
        <v>3000000</v>
      </c>
      <c r="AA573">
        <v>2</v>
      </c>
      <c r="AC573" t="s">
        <v>664</v>
      </c>
      <c r="AD573" t="s">
        <v>571</v>
      </c>
      <c r="AE573" s="12">
        <v>44400.517361111109</v>
      </c>
      <c r="AF573">
        <v>716.97040000000004</v>
      </c>
      <c r="AG573" s="12">
        <v>44403.392361111109</v>
      </c>
      <c r="AH573">
        <v>714.50260000000003</v>
      </c>
      <c r="AI573" s="13">
        <v>-3.3999999999999998E-3</v>
      </c>
      <c r="AJ573">
        <v>-5461.78</v>
      </c>
      <c r="AK573" s="13">
        <v>-3.3999999999999998E-3</v>
      </c>
      <c r="AL573">
        <v>2213.2190000000001</v>
      </c>
      <c r="AM573">
        <v>1586812.88</v>
      </c>
      <c r="AN573">
        <v>-2071397.95</v>
      </c>
      <c r="AO573">
        <v>37</v>
      </c>
      <c r="AP573">
        <v>-147.62</v>
      </c>
      <c r="AQ573" s="13">
        <v>-2.1700000000000001E-2</v>
      </c>
      <c r="AR573" s="13">
        <v>7.9000000000000008E-3</v>
      </c>
      <c r="AS573" t="s">
        <v>572</v>
      </c>
      <c r="AU573" s="2">
        <v>44399</v>
      </c>
      <c r="AV573" t="s">
        <v>130</v>
      </c>
      <c r="AW573" s="7">
        <v>1102.8499999999999</v>
      </c>
      <c r="AX573" s="4">
        <v>1126.5999999999999</v>
      </c>
      <c r="AZ573" s="2">
        <f t="shared" si="56"/>
        <v>44400</v>
      </c>
      <c r="BA573" t="s">
        <v>78</v>
      </c>
      <c r="BB573">
        <v>716.97040000000004</v>
      </c>
      <c r="BC573">
        <v>714.50260000000003</v>
      </c>
      <c r="BE573" t="str">
        <f t="shared" si="60"/>
        <v>JUBLFOOD44400</v>
      </c>
      <c r="BF573">
        <v>1</v>
      </c>
      <c r="BH573" t="str">
        <f t="shared" si="61"/>
        <v>TECHM44399</v>
      </c>
      <c r="BI573">
        <v>1</v>
      </c>
      <c r="BK573" t="str">
        <f t="shared" si="57"/>
        <v>TECHM44399</v>
      </c>
      <c r="BL573">
        <v>1</v>
      </c>
      <c r="BM573">
        <f t="shared" si="58"/>
        <v>1</v>
      </c>
      <c r="BQ573" t="str">
        <f t="shared" si="62"/>
        <v>JUBLFOOD44400</v>
      </c>
      <c r="BR573">
        <v>1</v>
      </c>
      <c r="BS573">
        <f t="shared" si="59"/>
        <v>1</v>
      </c>
    </row>
    <row r="574" spans="1:71" x14ac:dyDescent="0.45">
      <c r="A574">
        <v>9</v>
      </c>
      <c r="B574" s="2">
        <v>44399</v>
      </c>
      <c r="C574" s="2">
        <v>44400</v>
      </c>
      <c r="D574" s="3" t="s">
        <v>27</v>
      </c>
      <c r="E574" t="s">
        <v>163</v>
      </c>
      <c r="F574" t="s">
        <v>342</v>
      </c>
      <c r="G574">
        <v>725</v>
      </c>
      <c r="H574">
        <v>2175</v>
      </c>
      <c r="I574">
        <v>3</v>
      </c>
      <c r="J574" s="7">
        <v>889.45</v>
      </c>
      <c r="K574" s="5">
        <v>1934553.75</v>
      </c>
      <c r="L574" s="4">
        <v>912.58333332999996</v>
      </c>
      <c r="M574" s="4">
        <v>50314.999992749814</v>
      </c>
      <c r="N574" s="6">
        <v>529.12203749902119</v>
      </c>
      <c r="O574" s="6">
        <v>49785.877955250791</v>
      </c>
      <c r="P574" s="5">
        <v>1984868.7499927499</v>
      </c>
      <c r="Q574" s="7"/>
      <c r="R574">
        <v>1</v>
      </c>
      <c r="S574">
        <v>0</v>
      </c>
      <c r="T574">
        <v>2</v>
      </c>
      <c r="U574">
        <v>0</v>
      </c>
      <c r="V574">
        <v>900</v>
      </c>
      <c r="W574">
        <v>300</v>
      </c>
      <c r="X574">
        <v>122500</v>
      </c>
      <c r="Y574">
        <v>92500</v>
      </c>
      <c r="Z574" s="7">
        <v>3000000</v>
      </c>
      <c r="AA574">
        <v>2</v>
      </c>
      <c r="AC574" t="s">
        <v>581</v>
      </c>
      <c r="AD574" t="s">
        <v>571</v>
      </c>
      <c r="AE574" s="12">
        <v>44400.517361111109</v>
      </c>
      <c r="AF574">
        <v>3474.335</v>
      </c>
      <c r="AG574" s="12">
        <v>44403.392361111109</v>
      </c>
      <c r="AH574">
        <v>3494.5920000000001</v>
      </c>
      <c r="AI574" s="13">
        <v>5.7999999999999996E-3</v>
      </c>
      <c r="AJ574">
        <v>9251.86</v>
      </c>
      <c r="AK574" s="13">
        <v>5.7999999999999996E-3</v>
      </c>
      <c r="AL574">
        <v>456.7242</v>
      </c>
      <c r="AM574">
        <v>1586812.75</v>
      </c>
      <c r="AN574">
        <v>-2062146.09</v>
      </c>
      <c r="AO574">
        <v>37</v>
      </c>
      <c r="AP574">
        <v>250.05</v>
      </c>
      <c r="AQ574" s="13">
        <v>-1.1599999999999999E-2</v>
      </c>
      <c r="AR574" s="13">
        <v>1.4E-2</v>
      </c>
      <c r="AS574" t="s">
        <v>572</v>
      </c>
      <c r="AU574" s="2">
        <v>44399</v>
      </c>
      <c r="AV574" t="s">
        <v>163</v>
      </c>
      <c r="AW574" s="7">
        <v>889.45</v>
      </c>
      <c r="AX574" s="4">
        <v>912.58333332999996</v>
      </c>
      <c r="AZ574" s="2">
        <f t="shared" si="56"/>
        <v>44400</v>
      </c>
      <c r="BA574" t="s">
        <v>159</v>
      </c>
      <c r="BB574">
        <v>3474.335</v>
      </c>
      <c r="BC574">
        <v>3494.5920000000001</v>
      </c>
      <c r="BE574" t="str">
        <f t="shared" si="60"/>
        <v>LALPATHLAB44400</v>
      </c>
      <c r="BF574">
        <v>1</v>
      </c>
      <c r="BH574" t="str">
        <f t="shared" si="61"/>
        <v>TRENT44399</v>
      </c>
      <c r="BI574">
        <v>1</v>
      </c>
      <c r="BK574" t="str">
        <f t="shared" si="57"/>
        <v>TRENT44399</v>
      </c>
      <c r="BL574">
        <v>1</v>
      </c>
      <c r="BM574">
        <f t="shared" si="58"/>
        <v>1</v>
      </c>
      <c r="BQ574" t="str">
        <f t="shared" si="62"/>
        <v>LALPATHLAB44400</v>
      </c>
      <c r="BR574">
        <v>1</v>
      </c>
      <c r="BS574">
        <f t="shared" si="59"/>
        <v>1</v>
      </c>
    </row>
    <row r="575" spans="1:71" x14ac:dyDescent="0.45">
      <c r="A575">
        <v>1</v>
      </c>
      <c r="B575" s="2">
        <v>44400</v>
      </c>
      <c r="C575" s="2">
        <v>44403</v>
      </c>
      <c r="D575" s="3" t="s">
        <v>27</v>
      </c>
      <c r="E575" t="s">
        <v>78</v>
      </c>
      <c r="F575" t="s">
        <v>273</v>
      </c>
      <c r="G575">
        <v>250</v>
      </c>
      <c r="H575">
        <v>500</v>
      </c>
      <c r="I575">
        <v>2</v>
      </c>
      <c r="J575" s="7">
        <v>3583.05</v>
      </c>
      <c r="K575" s="5">
        <v>1791525</v>
      </c>
      <c r="L575" s="4">
        <v>3573.1</v>
      </c>
      <c r="M575" s="4">
        <v>-4975.0000000001364</v>
      </c>
      <c r="N575" s="6">
        <v>483.04012499999999</v>
      </c>
      <c r="O575" s="6">
        <v>-5458.040125000136</v>
      </c>
      <c r="P575" s="5">
        <v>1786550</v>
      </c>
      <c r="Q575" s="7"/>
      <c r="R575">
        <v>1</v>
      </c>
      <c r="S575">
        <v>0</v>
      </c>
      <c r="T575">
        <v>1</v>
      </c>
      <c r="U575">
        <v>0</v>
      </c>
      <c r="V575">
        <v>900</v>
      </c>
      <c r="W575">
        <v>300</v>
      </c>
      <c r="X575">
        <v>122500</v>
      </c>
      <c r="Y575">
        <v>92500</v>
      </c>
      <c r="Z575" s="7">
        <v>3000000</v>
      </c>
      <c r="AA575">
        <v>2</v>
      </c>
      <c r="AC575" t="s">
        <v>677</v>
      </c>
      <c r="AD575" t="s">
        <v>571</v>
      </c>
      <c r="AE575" s="12">
        <v>44403.434027777781</v>
      </c>
      <c r="AF575">
        <v>2595.5729999999999</v>
      </c>
      <c r="AG575" s="12">
        <v>44404.392361111109</v>
      </c>
      <c r="AH575">
        <v>2602.6480000000001</v>
      </c>
      <c r="AI575" s="13">
        <v>2.7000000000000001E-3</v>
      </c>
      <c r="AJ575">
        <v>4327.3900000000003</v>
      </c>
      <c r="AK575" s="13">
        <v>2.7000000000000001E-3</v>
      </c>
      <c r="AL575">
        <v>611.64559999999994</v>
      </c>
      <c r="AM575">
        <v>1587570.75</v>
      </c>
      <c r="AN575">
        <v>-2057818.7</v>
      </c>
      <c r="AO575">
        <v>65</v>
      </c>
      <c r="AP575">
        <v>66.58</v>
      </c>
      <c r="AQ575" s="13">
        <v>-8.0999999999999996E-3</v>
      </c>
      <c r="AR575" s="13">
        <v>1.2500000000000001E-2</v>
      </c>
      <c r="AS575" t="s">
        <v>572</v>
      </c>
      <c r="AU575" s="2">
        <v>44400</v>
      </c>
      <c r="AV575" t="s">
        <v>78</v>
      </c>
      <c r="AW575" s="7">
        <v>3583.05</v>
      </c>
      <c r="AX575" s="4">
        <v>3573.1</v>
      </c>
      <c r="AZ575" s="2">
        <f t="shared" si="56"/>
        <v>44403</v>
      </c>
      <c r="BA575" t="s">
        <v>170</v>
      </c>
      <c r="BB575">
        <v>2595.5729999999999</v>
      </c>
      <c r="BC575">
        <v>2602.6480000000001</v>
      </c>
      <c r="BE575" t="str">
        <f t="shared" si="60"/>
        <v>MPHASIS44403</v>
      </c>
      <c r="BF575">
        <v>1</v>
      </c>
      <c r="BH575" t="str">
        <f t="shared" si="61"/>
        <v>JUBLFOOD44400</v>
      </c>
      <c r="BI575">
        <v>1</v>
      </c>
      <c r="BK575" t="str">
        <f t="shared" si="57"/>
        <v>JUBLFOOD44400</v>
      </c>
      <c r="BL575">
        <v>1</v>
      </c>
      <c r="BM575">
        <f t="shared" si="58"/>
        <v>1</v>
      </c>
      <c r="BQ575" t="str">
        <f t="shared" si="62"/>
        <v>MPHASIS44403</v>
      </c>
      <c r="BR575">
        <v>1</v>
      </c>
      <c r="BS575">
        <f t="shared" si="59"/>
        <v>1</v>
      </c>
    </row>
    <row r="576" spans="1:71" x14ac:dyDescent="0.45">
      <c r="A576">
        <v>2</v>
      </c>
      <c r="B576" s="2">
        <v>44400</v>
      </c>
      <c r="C576" s="2">
        <v>44403</v>
      </c>
      <c r="D576" s="3" t="s">
        <v>27</v>
      </c>
      <c r="E576" t="s">
        <v>159</v>
      </c>
      <c r="F576" t="s">
        <v>337</v>
      </c>
      <c r="G576">
        <v>250</v>
      </c>
      <c r="H576">
        <v>500</v>
      </c>
      <c r="I576">
        <v>2</v>
      </c>
      <c r="J576" s="7">
        <v>3472.6</v>
      </c>
      <c r="K576" s="5">
        <v>1736300</v>
      </c>
      <c r="L576" s="4">
        <v>3504.25</v>
      </c>
      <c r="M576" s="4">
        <v>15825.000000000045</v>
      </c>
      <c r="N576" s="6">
        <v>470.93737500000003</v>
      </c>
      <c r="O576" s="6">
        <v>15354.062625000046</v>
      </c>
      <c r="P576" s="5">
        <v>1752125</v>
      </c>
      <c r="Q576" s="7"/>
      <c r="R576">
        <v>1</v>
      </c>
      <c r="S576">
        <v>0</v>
      </c>
      <c r="T576">
        <v>1</v>
      </c>
      <c r="U576">
        <v>0</v>
      </c>
      <c r="V576">
        <v>900</v>
      </c>
      <c r="W576">
        <v>300</v>
      </c>
      <c r="X576">
        <v>122500</v>
      </c>
      <c r="Y576">
        <v>92500</v>
      </c>
      <c r="Z576" s="7">
        <v>3000000</v>
      </c>
      <c r="AA576">
        <v>2</v>
      </c>
      <c r="AC576" t="s">
        <v>616</v>
      </c>
      <c r="AD576" t="s">
        <v>571</v>
      </c>
      <c r="AE576" s="12">
        <v>44403.434027777781</v>
      </c>
      <c r="AF576">
        <v>292.02370000000002</v>
      </c>
      <c r="AG576" s="12">
        <v>44404.395833333336</v>
      </c>
      <c r="AH576">
        <v>284.8648</v>
      </c>
      <c r="AI576" s="13">
        <v>-2.4500000000000001E-2</v>
      </c>
      <c r="AJ576">
        <v>-38918.97</v>
      </c>
      <c r="AK576" s="13">
        <v>-2.4500000000000001E-2</v>
      </c>
      <c r="AL576">
        <v>5436.4459999999999</v>
      </c>
      <c r="AM576">
        <v>1587570.75</v>
      </c>
      <c r="AN576">
        <v>-2096737.67</v>
      </c>
      <c r="AO576">
        <v>66</v>
      </c>
      <c r="AP576">
        <v>-589.67999999999995</v>
      </c>
      <c r="AQ576" s="13">
        <v>-3.09E-2</v>
      </c>
      <c r="AR576" s="13">
        <v>1.1900000000000001E-2</v>
      </c>
      <c r="AS576" t="s">
        <v>572</v>
      </c>
      <c r="AU576" s="2">
        <v>44400</v>
      </c>
      <c r="AV576" t="s">
        <v>159</v>
      </c>
      <c r="AW576" s="7">
        <v>3472.6</v>
      </c>
      <c r="AX576" s="4">
        <v>3504.25</v>
      </c>
      <c r="AZ576" s="2">
        <f t="shared" si="56"/>
        <v>44403</v>
      </c>
      <c r="BA576" t="s">
        <v>66</v>
      </c>
      <c r="BB576">
        <v>292.02370000000002</v>
      </c>
      <c r="BC576">
        <v>284.8648</v>
      </c>
      <c r="BE576" t="str">
        <f t="shared" si="60"/>
        <v>IBULHSGFIN44403</v>
      </c>
      <c r="BF576">
        <v>1</v>
      </c>
      <c r="BH576" t="str">
        <f t="shared" si="61"/>
        <v>LALPATHLAB44400</v>
      </c>
      <c r="BI576">
        <v>1</v>
      </c>
      <c r="BK576" t="str">
        <f t="shared" si="57"/>
        <v>LALPATHLAB44400</v>
      </c>
      <c r="BL576">
        <v>1</v>
      </c>
      <c r="BM576">
        <f t="shared" si="58"/>
        <v>1</v>
      </c>
      <c r="BQ576" t="str">
        <f t="shared" si="62"/>
        <v>IBULHSGFIN44403</v>
      </c>
      <c r="BR576">
        <v>1</v>
      </c>
      <c r="BS576">
        <f t="shared" si="59"/>
        <v>1</v>
      </c>
    </row>
    <row r="577" spans="1:71" x14ac:dyDescent="0.45">
      <c r="A577">
        <v>1</v>
      </c>
      <c r="B577" s="2">
        <v>44403</v>
      </c>
      <c r="C577" s="2">
        <v>44404</v>
      </c>
      <c r="D577" s="3" t="s">
        <v>27</v>
      </c>
      <c r="E577" t="s">
        <v>170</v>
      </c>
      <c r="F577" t="s">
        <v>348</v>
      </c>
      <c r="G577">
        <v>325</v>
      </c>
      <c r="H577">
        <v>650</v>
      </c>
      <c r="I577">
        <v>2</v>
      </c>
      <c r="J577" s="7">
        <v>2594.25</v>
      </c>
      <c r="K577" s="5">
        <v>1686262.5</v>
      </c>
      <c r="L577" s="4">
        <v>2592.5749999999998</v>
      </c>
      <c r="M577" s="4">
        <v>-1088.7500000001182</v>
      </c>
      <c r="N577" s="6">
        <v>455.14389375000002</v>
      </c>
      <c r="O577" s="6">
        <v>-1543.8938937501182</v>
      </c>
      <c r="P577" s="5">
        <v>1685173.7499999998</v>
      </c>
      <c r="Q577" s="7"/>
      <c r="R577">
        <v>1</v>
      </c>
      <c r="S577">
        <v>0</v>
      </c>
      <c r="T577">
        <v>2</v>
      </c>
      <c r="U577">
        <v>0</v>
      </c>
      <c r="V577">
        <v>900</v>
      </c>
      <c r="W577">
        <v>300</v>
      </c>
      <c r="X577">
        <v>102500</v>
      </c>
      <c r="Y577">
        <v>92500</v>
      </c>
      <c r="Z577" s="7">
        <v>3000000</v>
      </c>
      <c r="AA577">
        <v>2</v>
      </c>
      <c r="AC577" t="s">
        <v>593</v>
      </c>
      <c r="AD577" t="s">
        <v>571</v>
      </c>
      <c r="AE577" s="12">
        <v>44404.517361111109</v>
      </c>
      <c r="AF577">
        <v>416.95839999999998</v>
      </c>
      <c r="AG577" s="12">
        <v>44405.392361111109</v>
      </c>
      <c r="AH577">
        <v>414.98570000000001</v>
      </c>
      <c r="AI577" s="13">
        <v>-4.7000000000000002E-3</v>
      </c>
      <c r="AJ577">
        <v>-7478.33</v>
      </c>
      <c r="AK577" s="13">
        <v>-4.7000000000000002E-3</v>
      </c>
      <c r="AL577">
        <v>3790.9119999999998</v>
      </c>
      <c r="AM577">
        <v>1580652.5</v>
      </c>
      <c r="AN577">
        <v>-2104216</v>
      </c>
      <c r="AO577">
        <v>41</v>
      </c>
      <c r="AP577">
        <v>-182.4</v>
      </c>
      <c r="AQ577" s="13">
        <v>-1.78E-2</v>
      </c>
      <c r="AR577" s="13">
        <v>3.0999999999999999E-3</v>
      </c>
      <c r="AS577" t="s">
        <v>572</v>
      </c>
      <c r="AU577" s="2">
        <v>44403</v>
      </c>
      <c r="AV577" t="s">
        <v>170</v>
      </c>
      <c r="AW577" s="7">
        <v>2594.25</v>
      </c>
      <c r="AX577" s="4">
        <v>2592.5749999999998</v>
      </c>
      <c r="AZ577" s="2">
        <f t="shared" si="56"/>
        <v>44404</v>
      </c>
      <c r="BA577" t="s">
        <v>84</v>
      </c>
      <c r="BB577">
        <v>416.95839999999998</v>
      </c>
      <c r="BC577">
        <v>414.98570000000001</v>
      </c>
      <c r="BE577" t="str">
        <f t="shared" si="60"/>
        <v>HINDALCO44404</v>
      </c>
      <c r="BF577">
        <v>1</v>
      </c>
      <c r="BH577" t="str">
        <f t="shared" si="61"/>
        <v>MPHASIS44403</v>
      </c>
      <c r="BI577">
        <v>1</v>
      </c>
      <c r="BK577" t="str">
        <f t="shared" si="57"/>
        <v>MPHASIS44403</v>
      </c>
      <c r="BL577">
        <v>1</v>
      </c>
      <c r="BM577">
        <f t="shared" si="58"/>
        <v>1</v>
      </c>
      <c r="BQ577" t="str">
        <f t="shared" si="62"/>
        <v>HINDALCO44404</v>
      </c>
      <c r="BR577">
        <v>1</v>
      </c>
      <c r="BS577">
        <f t="shared" si="59"/>
        <v>1</v>
      </c>
    </row>
    <row r="578" spans="1:71" x14ac:dyDescent="0.45">
      <c r="A578">
        <v>2</v>
      </c>
      <c r="B578" s="2">
        <v>44403</v>
      </c>
      <c r="C578" s="2">
        <v>44404</v>
      </c>
      <c r="D578" s="3" t="s">
        <v>27</v>
      </c>
      <c r="E578" t="s">
        <v>66</v>
      </c>
      <c r="F578" t="s">
        <v>215</v>
      </c>
      <c r="G578">
        <v>3100</v>
      </c>
      <c r="H578">
        <v>6200</v>
      </c>
      <c r="I578">
        <v>2</v>
      </c>
      <c r="J578" s="7">
        <v>291.89999999999998</v>
      </c>
      <c r="K578" s="5">
        <v>1809779.9999999998</v>
      </c>
      <c r="L578" s="4">
        <v>284.92500000000001</v>
      </c>
      <c r="M578" s="4">
        <v>-43244.999999999789</v>
      </c>
      <c r="N578" s="6">
        <v>482.802525</v>
      </c>
      <c r="O578" s="6">
        <v>-43727.802524999788</v>
      </c>
      <c r="P578" s="5">
        <v>1766535</v>
      </c>
      <c r="Q578" s="7"/>
      <c r="R578">
        <v>1</v>
      </c>
      <c r="S578">
        <v>0</v>
      </c>
      <c r="T578">
        <v>2</v>
      </c>
      <c r="U578">
        <v>0</v>
      </c>
      <c r="V578">
        <v>900</v>
      </c>
      <c r="W578">
        <v>300</v>
      </c>
      <c r="X578">
        <v>102500</v>
      </c>
      <c r="Y578">
        <v>92500</v>
      </c>
      <c r="Z578" s="7">
        <v>3000000</v>
      </c>
      <c r="AA578">
        <v>2</v>
      </c>
      <c r="AC578" t="s">
        <v>594</v>
      </c>
      <c r="AD578" t="s">
        <v>571</v>
      </c>
      <c r="AE578" s="12">
        <v>44404.517361111109</v>
      </c>
      <c r="AF578">
        <v>418.92200000000003</v>
      </c>
      <c r="AG578" s="12">
        <v>44405.392361111109</v>
      </c>
      <c r="AH578">
        <v>421.9452</v>
      </c>
      <c r="AI578" s="13">
        <v>7.1999999999999998E-3</v>
      </c>
      <c r="AJ578">
        <v>11406.96</v>
      </c>
      <c r="AK578" s="13">
        <v>7.1999999999999998E-3</v>
      </c>
      <c r="AL578">
        <v>3773.143</v>
      </c>
      <c r="AM578">
        <v>1580652.38</v>
      </c>
      <c r="AN578">
        <v>-2092809.04</v>
      </c>
      <c r="AO578">
        <v>41</v>
      </c>
      <c r="AP578">
        <v>278.22000000000003</v>
      </c>
      <c r="AQ578" s="13">
        <v>-1.38E-2</v>
      </c>
      <c r="AR578" s="13">
        <v>7.6E-3</v>
      </c>
      <c r="AS578" t="s">
        <v>572</v>
      </c>
      <c r="AU578" s="2">
        <v>44403</v>
      </c>
      <c r="AV578" t="s">
        <v>66</v>
      </c>
      <c r="AW578" s="7">
        <v>291.89999999999998</v>
      </c>
      <c r="AX578" s="4">
        <v>284.92500000000001</v>
      </c>
      <c r="AZ578" s="2">
        <f t="shared" si="56"/>
        <v>44404</v>
      </c>
      <c r="BA578" t="s">
        <v>51</v>
      </c>
      <c r="BB578">
        <v>418.92200000000003</v>
      </c>
      <c r="BC578">
        <v>421.9452</v>
      </c>
      <c r="BE578" t="str">
        <f t="shared" si="60"/>
        <v>JINDALSTEL44404</v>
      </c>
      <c r="BF578">
        <v>1</v>
      </c>
      <c r="BH578" t="str">
        <f t="shared" si="61"/>
        <v>IBULHSGFIN44403</v>
      </c>
      <c r="BI578">
        <v>1</v>
      </c>
      <c r="BK578" t="str">
        <f t="shared" si="57"/>
        <v>IBULHSGFIN44403</v>
      </c>
      <c r="BL578">
        <v>1</v>
      </c>
      <c r="BM578">
        <f t="shared" si="58"/>
        <v>1</v>
      </c>
      <c r="BQ578" t="str">
        <f t="shared" si="62"/>
        <v>JINDALSTEL44404</v>
      </c>
      <c r="BR578">
        <v>1</v>
      </c>
      <c r="BS578">
        <f t="shared" si="59"/>
        <v>1</v>
      </c>
    </row>
    <row r="579" spans="1:71" x14ac:dyDescent="0.45">
      <c r="A579">
        <v>1</v>
      </c>
      <c r="B579" s="2">
        <v>44404</v>
      </c>
      <c r="C579" s="2">
        <v>44405</v>
      </c>
      <c r="D579" s="3" t="s">
        <v>27</v>
      </c>
      <c r="E579" t="s">
        <v>84</v>
      </c>
      <c r="F579" t="s">
        <v>260</v>
      </c>
      <c r="G579">
        <v>2150</v>
      </c>
      <c r="H579">
        <v>4300</v>
      </c>
      <c r="I579">
        <v>2</v>
      </c>
      <c r="J579" s="7">
        <v>416.65</v>
      </c>
      <c r="K579" s="5">
        <v>1791595</v>
      </c>
      <c r="L579" s="4">
        <v>415.2</v>
      </c>
      <c r="M579" s="4">
        <v>-6234.9999999999509</v>
      </c>
      <c r="N579" s="6">
        <v>482.88892500000003</v>
      </c>
      <c r="O579" s="6">
        <v>-6717.8889249999511</v>
      </c>
      <c r="P579" s="5">
        <v>1785360</v>
      </c>
      <c r="Q579" s="7"/>
      <c r="R579">
        <v>1</v>
      </c>
      <c r="S579">
        <v>0</v>
      </c>
      <c r="T579">
        <v>1</v>
      </c>
      <c r="U579">
        <v>0</v>
      </c>
      <c r="V579">
        <v>900</v>
      </c>
      <c r="W579">
        <v>300</v>
      </c>
      <c r="X579">
        <v>122500</v>
      </c>
      <c r="Y579">
        <v>92500</v>
      </c>
      <c r="Z579" s="7">
        <v>3000000</v>
      </c>
      <c r="AA579">
        <v>2</v>
      </c>
      <c r="AC579" t="s">
        <v>597</v>
      </c>
      <c r="AD579" t="s">
        <v>571</v>
      </c>
      <c r="AE579" s="12">
        <v>44404.517361111109</v>
      </c>
      <c r="AF579">
        <v>2376.748</v>
      </c>
      <c r="AG579" s="12">
        <v>44405.392361111109</v>
      </c>
      <c r="AH579">
        <v>2352.223</v>
      </c>
      <c r="AI579" s="13">
        <v>-1.03E-2</v>
      </c>
      <c r="AJ579">
        <v>-16310.31</v>
      </c>
      <c r="AK579" s="13">
        <v>-1.03E-2</v>
      </c>
      <c r="AL579">
        <v>665.04840000000002</v>
      </c>
      <c r="AM579">
        <v>1580652.5</v>
      </c>
      <c r="AN579">
        <v>-2109119.35</v>
      </c>
      <c r="AO579">
        <v>41</v>
      </c>
      <c r="AP579">
        <v>-397.81</v>
      </c>
      <c r="AQ579" s="13">
        <v>-3.3500000000000002E-2</v>
      </c>
      <c r="AR579" s="13">
        <v>8.0000000000000004E-4</v>
      </c>
      <c r="AS579" t="s">
        <v>572</v>
      </c>
      <c r="AU579" s="2">
        <v>44404</v>
      </c>
      <c r="AV579" t="s">
        <v>84</v>
      </c>
      <c r="AW579" s="7">
        <v>416.65</v>
      </c>
      <c r="AX579" s="4">
        <v>415.2</v>
      </c>
      <c r="AZ579" s="2">
        <f t="shared" si="56"/>
        <v>44404</v>
      </c>
      <c r="BA579" t="s">
        <v>67</v>
      </c>
      <c r="BB579">
        <v>2376.748</v>
      </c>
      <c r="BC579">
        <v>2352.223</v>
      </c>
      <c r="BE579" t="str">
        <f t="shared" si="60"/>
        <v>PEL44404</v>
      </c>
      <c r="BF579">
        <v>1</v>
      </c>
      <c r="BH579" t="str">
        <f t="shared" si="61"/>
        <v>HINDALCO44404</v>
      </c>
      <c r="BI579">
        <v>1</v>
      </c>
      <c r="BK579" t="str">
        <f t="shared" si="57"/>
        <v>HINDALCO44404</v>
      </c>
      <c r="BL579">
        <v>1</v>
      </c>
      <c r="BM579">
        <f t="shared" si="58"/>
        <v>1</v>
      </c>
      <c r="BQ579" t="str">
        <f t="shared" si="62"/>
        <v>PEL44404</v>
      </c>
      <c r="BR579">
        <v>1</v>
      </c>
      <c r="BS579">
        <f t="shared" si="59"/>
        <v>1</v>
      </c>
    </row>
    <row r="580" spans="1:71" x14ac:dyDescent="0.45">
      <c r="A580">
        <v>2</v>
      </c>
      <c r="B580" s="2">
        <v>44404</v>
      </c>
      <c r="C580" s="2">
        <v>44405</v>
      </c>
      <c r="D580" s="3" t="s">
        <v>27</v>
      </c>
      <c r="E580" t="s">
        <v>51</v>
      </c>
      <c r="F580" t="s">
        <v>213</v>
      </c>
      <c r="G580">
        <v>2500</v>
      </c>
      <c r="H580">
        <v>5000</v>
      </c>
      <c r="I580">
        <v>2</v>
      </c>
      <c r="J580" s="7">
        <v>418.9</v>
      </c>
      <c r="K580" s="5">
        <v>2094500</v>
      </c>
      <c r="L580" s="4">
        <v>422.15</v>
      </c>
      <c r="M580" s="4">
        <v>16250</v>
      </c>
      <c r="N580" s="6">
        <v>567.70875000000001</v>
      </c>
      <c r="O580" s="6">
        <v>15682.29125</v>
      </c>
      <c r="P580" s="5">
        <v>2110750</v>
      </c>
      <c r="Q580" s="7"/>
      <c r="R580">
        <v>1</v>
      </c>
      <c r="S580">
        <v>0</v>
      </c>
      <c r="T580">
        <v>1</v>
      </c>
      <c r="U580">
        <v>0</v>
      </c>
      <c r="V580">
        <v>900</v>
      </c>
      <c r="W580">
        <v>300</v>
      </c>
      <c r="X580">
        <v>122500</v>
      </c>
      <c r="Y580">
        <v>92500</v>
      </c>
      <c r="Z580" s="7">
        <v>3000000</v>
      </c>
      <c r="AA580">
        <v>2</v>
      </c>
      <c r="AC580" t="s">
        <v>720</v>
      </c>
      <c r="AD580" t="s">
        <v>571</v>
      </c>
      <c r="AE580" s="12">
        <v>44404.517361111109</v>
      </c>
      <c r="AF580">
        <v>5920.3019999999997</v>
      </c>
      <c r="AG580" s="12">
        <v>44405.395833333336</v>
      </c>
      <c r="AH580">
        <v>5965.5780000000004</v>
      </c>
      <c r="AI580" s="13">
        <v>7.6E-3</v>
      </c>
      <c r="AJ580">
        <v>12088.17</v>
      </c>
      <c r="AK580" s="13">
        <v>7.6E-3</v>
      </c>
      <c r="AL580">
        <v>266.98849999999999</v>
      </c>
      <c r="AM580">
        <v>1580652.5</v>
      </c>
      <c r="AN580">
        <v>-2097031.18</v>
      </c>
      <c r="AO580">
        <v>42</v>
      </c>
      <c r="AP580">
        <v>287.81</v>
      </c>
      <c r="AQ580" s="13">
        <v>-3.3999999999999998E-3</v>
      </c>
      <c r="AR580" s="13">
        <v>3.1199999999999999E-2</v>
      </c>
      <c r="AS580" t="s">
        <v>572</v>
      </c>
      <c r="AU580" s="2">
        <v>44404</v>
      </c>
      <c r="AV580" t="s">
        <v>51</v>
      </c>
      <c r="AW580" s="7">
        <v>418.9</v>
      </c>
      <c r="AX580" s="4">
        <v>422.15</v>
      </c>
      <c r="AZ580" s="2">
        <f t="shared" si="56"/>
        <v>44404</v>
      </c>
      <c r="BA580" t="s">
        <v>179</v>
      </c>
      <c r="BB580">
        <v>5920.3019999999997</v>
      </c>
      <c r="BC580">
        <v>5965.5780000000004</v>
      </c>
      <c r="BE580" t="str">
        <f t="shared" si="60"/>
        <v>PFIZER44404</v>
      </c>
      <c r="BF580">
        <v>1</v>
      </c>
      <c r="BH580" t="str">
        <f t="shared" si="61"/>
        <v>JINDALSTEL44404</v>
      </c>
      <c r="BI580">
        <v>1</v>
      </c>
      <c r="BK580" t="str">
        <f t="shared" si="57"/>
        <v>JINDALSTEL44404</v>
      </c>
      <c r="BL580">
        <v>1</v>
      </c>
      <c r="BM580">
        <f t="shared" si="58"/>
        <v>1</v>
      </c>
      <c r="BQ580" t="str">
        <f t="shared" si="62"/>
        <v>PFIZER44404</v>
      </c>
      <c r="BR580">
        <v>1</v>
      </c>
      <c r="BS580">
        <f t="shared" si="59"/>
        <v>1</v>
      </c>
    </row>
    <row r="581" spans="1:71" x14ac:dyDescent="0.45">
      <c r="A581">
        <v>3</v>
      </c>
      <c r="B581" s="2">
        <v>44404</v>
      </c>
      <c r="C581" s="2">
        <v>44405</v>
      </c>
      <c r="D581" s="3" t="s">
        <v>27</v>
      </c>
      <c r="E581" t="s">
        <v>67</v>
      </c>
      <c r="F581" t="s">
        <v>242</v>
      </c>
      <c r="G581">
        <v>275</v>
      </c>
      <c r="H581">
        <v>825</v>
      </c>
      <c r="I581">
        <v>3</v>
      </c>
      <c r="J581" s="7">
        <v>2375.5500000000002</v>
      </c>
      <c r="K581" s="5">
        <v>1959828.7500000002</v>
      </c>
      <c r="L581" s="4">
        <v>2356.0500000000002</v>
      </c>
      <c r="M581" s="4">
        <v>-16087.5</v>
      </c>
      <c r="N581" s="6">
        <v>526.9819500000001</v>
      </c>
      <c r="O581" s="6">
        <v>-16614.481950000001</v>
      </c>
      <c r="P581" s="5">
        <v>1943741.2500000002</v>
      </c>
      <c r="Q581" s="7"/>
      <c r="R581">
        <v>1</v>
      </c>
      <c r="S581">
        <v>0</v>
      </c>
      <c r="T581">
        <v>1</v>
      </c>
      <c r="U581">
        <v>0</v>
      </c>
      <c r="V581">
        <v>900</v>
      </c>
      <c r="W581">
        <v>300</v>
      </c>
      <c r="X581">
        <v>122500</v>
      </c>
      <c r="Y581">
        <v>92500</v>
      </c>
      <c r="Z581" s="7">
        <v>3000000</v>
      </c>
      <c r="AA581">
        <v>2</v>
      </c>
      <c r="AC581" t="s">
        <v>597</v>
      </c>
      <c r="AD581" t="s">
        <v>571</v>
      </c>
      <c r="AE581" s="12">
        <v>44410.434027777781</v>
      </c>
      <c r="AF581">
        <v>2437.9679999999998</v>
      </c>
      <c r="AG581" s="12">
        <v>44411.392361111109</v>
      </c>
      <c r="AH581">
        <v>2499.9780000000001</v>
      </c>
      <c r="AI581" s="13">
        <v>2.5399999999999999E-2</v>
      </c>
      <c r="AJ581">
        <v>40202.58</v>
      </c>
      <c r="AK581" s="13">
        <v>2.5399999999999999E-2</v>
      </c>
      <c r="AL581">
        <v>648.32420000000002</v>
      </c>
      <c r="AM581">
        <v>1580593.75</v>
      </c>
      <c r="AN581">
        <v>-2056828.6</v>
      </c>
      <c r="AO581">
        <v>65</v>
      </c>
      <c r="AP581">
        <v>618.5</v>
      </c>
      <c r="AQ581" s="13">
        <v>-1.1299999999999999E-2</v>
      </c>
      <c r="AR581" s="13">
        <v>3.3599999999999998E-2</v>
      </c>
      <c r="AS581" t="s">
        <v>572</v>
      </c>
      <c r="AU581" s="2">
        <v>44404</v>
      </c>
      <c r="AV581" t="s">
        <v>67</v>
      </c>
      <c r="AW581" s="7">
        <v>2375.5500000000002</v>
      </c>
      <c r="AX581" s="4">
        <v>2356.0500000000002</v>
      </c>
      <c r="AZ581" s="2">
        <f t="shared" si="56"/>
        <v>44410</v>
      </c>
      <c r="BA581" t="s">
        <v>67</v>
      </c>
      <c r="BB581">
        <v>2437.9679999999998</v>
      </c>
      <c r="BC581">
        <v>2499.9780000000001</v>
      </c>
      <c r="BE581" t="str">
        <f t="shared" si="60"/>
        <v>PEL44410</v>
      </c>
      <c r="BF581">
        <v>1</v>
      </c>
      <c r="BH581" t="str">
        <f t="shared" si="61"/>
        <v>PEL44404</v>
      </c>
      <c r="BI581">
        <v>1</v>
      </c>
      <c r="BK581" t="str">
        <f t="shared" si="57"/>
        <v>PEL44404</v>
      </c>
      <c r="BL581">
        <v>1</v>
      </c>
      <c r="BM581">
        <f t="shared" si="58"/>
        <v>1</v>
      </c>
      <c r="BQ581" t="str">
        <f t="shared" si="62"/>
        <v>PEL44410</v>
      </c>
      <c r="BR581">
        <v>1</v>
      </c>
      <c r="BS581">
        <f t="shared" si="59"/>
        <v>1</v>
      </c>
    </row>
    <row r="582" spans="1:71" x14ac:dyDescent="0.45">
      <c r="A582">
        <v>4</v>
      </c>
      <c r="B582" s="2">
        <v>44404</v>
      </c>
      <c r="C582" s="2">
        <v>44405</v>
      </c>
      <c r="D582" s="3" t="s">
        <v>27</v>
      </c>
      <c r="E582" t="s">
        <v>179</v>
      </c>
      <c r="F582" t="s">
        <v>359</v>
      </c>
      <c r="G582">
        <v>125</v>
      </c>
      <c r="H582">
        <v>375</v>
      </c>
      <c r="I582">
        <v>3</v>
      </c>
      <c r="J582" s="7">
        <v>5917.35</v>
      </c>
      <c r="K582" s="5">
        <v>2219006.25</v>
      </c>
      <c r="L582" s="4">
        <v>5981.2666666699997</v>
      </c>
      <c r="M582" s="4">
        <v>23968.750001249758</v>
      </c>
      <c r="N582" s="6">
        <v>602.36746875016877</v>
      </c>
      <c r="O582" s="6">
        <v>23366.382532499589</v>
      </c>
      <c r="P582" s="5">
        <v>2242975.0000012498</v>
      </c>
      <c r="Q582" s="7"/>
      <c r="R582">
        <v>1</v>
      </c>
      <c r="S582">
        <v>0</v>
      </c>
      <c r="T582">
        <v>2</v>
      </c>
      <c r="U582">
        <v>0</v>
      </c>
      <c r="V582">
        <v>900</v>
      </c>
      <c r="W582">
        <v>300</v>
      </c>
      <c r="X582">
        <v>122500</v>
      </c>
      <c r="Y582">
        <v>92500</v>
      </c>
      <c r="Z582" s="7">
        <v>3000000</v>
      </c>
      <c r="AA582">
        <v>2</v>
      </c>
      <c r="AC582" t="s">
        <v>680</v>
      </c>
      <c r="AD582" t="s">
        <v>571</v>
      </c>
      <c r="AE582" s="12">
        <v>44410.434027777781</v>
      </c>
      <c r="AF582">
        <v>1804.992</v>
      </c>
      <c r="AG582" s="12">
        <v>44411.392361111109</v>
      </c>
      <c r="AH582">
        <v>1770.633</v>
      </c>
      <c r="AI582" s="13">
        <v>-1.9E-2</v>
      </c>
      <c r="AJ582">
        <v>-30087.46</v>
      </c>
      <c r="AK582" s="13">
        <v>-1.9E-2</v>
      </c>
      <c r="AL582">
        <v>875.67909999999995</v>
      </c>
      <c r="AM582">
        <v>1580593.75</v>
      </c>
      <c r="AN582">
        <v>-2086916.06</v>
      </c>
      <c r="AO582">
        <v>65</v>
      </c>
      <c r="AP582">
        <v>-462.88</v>
      </c>
      <c r="AQ582" s="13">
        <v>-2.8799999999999999E-2</v>
      </c>
      <c r="AR582" s="13">
        <v>4.7000000000000002E-3</v>
      </c>
      <c r="AS582" t="s">
        <v>572</v>
      </c>
      <c r="AU582" s="2">
        <v>44404</v>
      </c>
      <c r="AV582" t="s">
        <v>179</v>
      </c>
      <c r="AW582" s="7">
        <v>5917.35</v>
      </c>
      <c r="AX582" s="4">
        <v>5981.2666666699997</v>
      </c>
      <c r="AZ582" s="2">
        <f t="shared" si="56"/>
        <v>44410</v>
      </c>
      <c r="BA582" t="s">
        <v>76</v>
      </c>
      <c r="BB582">
        <v>1804.992</v>
      </c>
      <c r="BC582">
        <v>1770.633</v>
      </c>
      <c r="BE582" t="str">
        <f t="shared" si="60"/>
        <v>SRF44410</v>
      </c>
      <c r="BF582">
        <v>1</v>
      </c>
      <c r="BH582" t="str">
        <f t="shared" si="61"/>
        <v>PFIZER44404</v>
      </c>
      <c r="BI582">
        <v>1</v>
      </c>
      <c r="BK582" t="str">
        <f t="shared" si="57"/>
        <v>PFIZER44404</v>
      </c>
      <c r="BL582">
        <v>1</v>
      </c>
      <c r="BM582">
        <f t="shared" si="58"/>
        <v>1</v>
      </c>
      <c r="BQ582" t="str">
        <f t="shared" si="62"/>
        <v>SRF44410</v>
      </c>
      <c r="BR582">
        <v>1</v>
      </c>
      <c r="BS582">
        <f t="shared" si="59"/>
        <v>1</v>
      </c>
    </row>
    <row r="583" spans="1:71" x14ac:dyDescent="0.45">
      <c r="A583">
        <v>1</v>
      </c>
      <c r="B583" s="2">
        <v>44410</v>
      </c>
      <c r="C583" s="2">
        <v>44411</v>
      </c>
      <c r="D583" s="3" t="s">
        <v>27</v>
      </c>
      <c r="E583" t="s">
        <v>47</v>
      </c>
      <c r="F583" t="s">
        <v>319</v>
      </c>
      <c r="G583">
        <v>10500</v>
      </c>
      <c r="H583">
        <v>31500</v>
      </c>
      <c r="I583">
        <v>3</v>
      </c>
      <c r="J583" s="7">
        <v>60.3</v>
      </c>
      <c r="K583" s="5">
        <v>1899450</v>
      </c>
      <c r="L583" s="4">
        <v>60</v>
      </c>
      <c r="M583" s="4">
        <v>-9449.9999999999109</v>
      </c>
      <c r="N583" s="6">
        <v>511.57575000000003</v>
      </c>
      <c r="O583" s="6">
        <v>-9961.5757499999108</v>
      </c>
      <c r="P583" s="5">
        <v>1890000</v>
      </c>
      <c r="Q583" s="7"/>
      <c r="R583">
        <v>1</v>
      </c>
      <c r="S583">
        <v>0</v>
      </c>
      <c r="T583">
        <v>1</v>
      </c>
      <c r="U583">
        <v>0</v>
      </c>
      <c r="V583">
        <v>900</v>
      </c>
      <c r="W583">
        <v>300</v>
      </c>
      <c r="X583">
        <v>102500</v>
      </c>
      <c r="Y583">
        <v>92500</v>
      </c>
      <c r="Z583" s="7">
        <v>3000000</v>
      </c>
      <c r="AA583">
        <v>2</v>
      </c>
      <c r="AC583" t="s">
        <v>610</v>
      </c>
      <c r="AD583" t="s">
        <v>571</v>
      </c>
      <c r="AE583" s="12">
        <v>44410.434027777781</v>
      </c>
      <c r="AF583">
        <v>60.335380000000001</v>
      </c>
      <c r="AG583" s="12">
        <v>44411.395833333336</v>
      </c>
      <c r="AH583">
        <v>59.8401</v>
      </c>
      <c r="AI583" s="13">
        <v>-8.2000000000000007E-3</v>
      </c>
      <c r="AJ583">
        <v>-12974.75</v>
      </c>
      <c r="AK583" s="13">
        <v>-8.2000000000000007E-3</v>
      </c>
      <c r="AL583">
        <v>26196.799999999999</v>
      </c>
      <c r="AM583">
        <v>1580593.75</v>
      </c>
      <c r="AN583">
        <v>-2099890.7999999998</v>
      </c>
      <c r="AO583">
        <v>66</v>
      </c>
      <c r="AP583">
        <v>-196.59</v>
      </c>
      <c r="AQ583" s="13">
        <v>-1.47E-2</v>
      </c>
      <c r="AR583" s="13">
        <v>7.7000000000000002E-3</v>
      </c>
      <c r="AS583" t="s">
        <v>572</v>
      </c>
      <c r="AU583" s="2">
        <v>44410</v>
      </c>
      <c r="AV583" t="s">
        <v>47</v>
      </c>
      <c r="AW583" s="7">
        <v>60.3</v>
      </c>
      <c r="AX583" s="4">
        <v>60</v>
      </c>
      <c r="AZ583" s="2">
        <f t="shared" si="56"/>
        <v>44410</v>
      </c>
      <c r="BA583" t="s">
        <v>47</v>
      </c>
      <c r="BB583">
        <v>60.335380000000001</v>
      </c>
      <c r="BC583">
        <v>59.8401</v>
      </c>
      <c r="BE583" t="str">
        <f t="shared" si="60"/>
        <v>BHEL44410</v>
      </c>
      <c r="BF583">
        <v>1</v>
      </c>
      <c r="BH583" t="str">
        <f t="shared" si="61"/>
        <v>BHEL44410</v>
      </c>
      <c r="BI583">
        <v>1</v>
      </c>
      <c r="BK583" t="str">
        <f t="shared" si="57"/>
        <v>BHEL44410</v>
      </c>
      <c r="BL583">
        <v>1</v>
      </c>
      <c r="BM583">
        <f t="shared" si="58"/>
        <v>1</v>
      </c>
      <c r="BQ583" t="str">
        <f t="shared" si="62"/>
        <v>BHEL44410</v>
      </c>
      <c r="BR583">
        <v>1</v>
      </c>
      <c r="BS583">
        <f t="shared" si="59"/>
        <v>1</v>
      </c>
    </row>
    <row r="584" spans="1:71" x14ac:dyDescent="0.45">
      <c r="A584">
        <v>2</v>
      </c>
      <c r="B584" s="2">
        <v>44410</v>
      </c>
      <c r="C584" s="2">
        <v>44411</v>
      </c>
      <c r="D584" s="3" t="s">
        <v>27</v>
      </c>
      <c r="E584" t="s">
        <v>138</v>
      </c>
      <c r="F584" t="s">
        <v>306</v>
      </c>
      <c r="G584">
        <v>650</v>
      </c>
      <c r="H584">
        <v>1300</v>
      </c>
      <c r="I584">
        <v>2</v>
      </c>
      <c r="J584" s="7">
        <v>1669.75</v>
      </c>
      <c r="K584" s="5">
        <v>2170675</v>
      </c>
      <c r="L584" s="4">
        <v>1683.55</v>
      </c>
      <c r="M584" s="4">
        <v>17939.999999999942</v>
      </c>
      <c r="N584" s="6">
        <v>588.50414999999998</v>
      </c>
      <c r="O584" s="6">
        <v>17351.495849999941</v>
      </c>
      <c r="P584" s="5">
        <v>2188615</v>
      </c>
      <c r="Q584" s="7"/>
      <c r="R584">
        <v>1</v>
      </c>
      <c r="S584">
        <v>0</v>
      </c>
      <c r="T584">
        <v>2</v>
      </c>
      <c r="U584">
        <v>0</v>
      </c>
      <c r="V584">
        <v>900</v>
      </c>
      <c r="W584">
        <v>300</v>
      </c>
      <c r="X584">
        <v>102500</v>
      </c>
      <c r="Y584">
        <v>92500</v>
      </c>
      <c r="Z584" s="7">
        <v>3000000</v>
      </c>
      <c r="AA584">
        <v>2</v>
      </c>
      <c r="AC584" t="s">
        <v>649</v>
      </c>
      <c r="AD584" t="s">
        <v>571</v>
      </c>
      <c r="AE584" s="12">
        <v>44410.434027777781</v>
      </c>
      <c r="AF584">
        <v>1670.64</v>
      </c>
      <c r="AG584" s="12">
        <v>44411.395833333336</v>
      </c>
      <c r="AH584">
        <v>1683.7650000000001</v>
      </c>
      <c r="AI584" s="13">
        <v>7.9000000000000008E-3</v>
      </c>
      <c r="AJ584">
        <v>12417.57</v>
      </c>
      <c r="AK584" s="13">
        <v>7.9000000000000008E-3</v>
      </c>
      <c r="AL584">
        <v>946.10080000000005</v>
      </c>
      <c r="AM584">
        <v>1580593.75</v>
      </c>
      <c r="AN584">
        <v>-2087473.23</v>
      </c>
      <c r="AO584">
        <v>66</v>
      </c>
      <c r="AP584">
        <v>188.15</v>
      </c>
      <c r="AQ584" s="13">
        <v>-2.1299999999999999E-2</v>
      </c>
      <c r="AR584" s="13">
        <v>1.1599999999999999E-2</v>
      </c>
      <c r="AS584" t="s">
        <v>572</v>
      </c>
      <c r="AU584" s="2">
        <v>44410</v>
      </c>
      <c r="AV584" t="s">
        <v>138</v>
      </c>
      <c r="AW584" s="7">
        <v>1669.75</v>
      </c>
      <c r="AX584" s="4">
        <v>1683.55</v>
      </c>
      <c r="AZ584" s="2">
        <f t="shared" si="56"/>
        <v>44410</v>
      </c>
      <c r="BA584" t="s">
        <v>138</v>
      </c>
      <c r="BB584">
        <v>1670.64</v>
      </c>
      <c r="BC584">
        <v>1683.7650000000001</v>
      </c>
      <c r="BE584" t="str">
        <f t="shared" si="60"/>
        <v>GODREJPROP44410</v>
      </c>
      <c r="BF584">
        <v>1</v>
      </c>
      <c r="BH584" t="str">
        <f t="shared" si="61"/>
        <v>GODREJPROP44410</v>
      </c>
      <c r="BI584">
        <v>1</v>
      </c>
      <c r="BK584" t="str">
        <f t="shared" si="57"/>
        <v>GODREJPROP44410</v>
      </c>
      <c r="BL584">
        <v>1</v>
      </c>
      <c r="BM584">
        <f t="shared" si="58"/>
        <v>1</v>
      </c>
      <c r="BQ584" t="str">
        <f t="shared" si="62"/>
        <v>GODREJPROP44410</v>
      </c>
      <c r="BR584">
        <v>1</v>
      </c>
      <c r="BS584">
        <f t="shared" si="59"/>
        <v>1</v>
      </c>
    </row>
    <row r="585" spans="1:71" x14ac:dyDescent="0.45">
      <c r="A585">
        <v>3</v>
      </c>
      <c r="B585" s="2">
        <v>44410</v>
      </c>
      <c r="C585" s="2">
        <v>44411</v>
      </c>
      <c r="D585" s="3" t="s">
        <v>27</v>
      </c>
      <c r="E585" t="s">
        <v>161</v>
      </c>
      <c r="F585" t="s">
        <v>339</v>
      </c>
      <c r="G585">
        <v>1250</v>
      </c>
      <c r="H585">
        <v>2500</v>
      </c>
      <c r="I585">
        <v>2</v>
      </c>
      <c r="J585" s="7">
        <v>745.35</v>
      </c>
      <c r="K585" s="5">
        <v>1863375</v>
      </c>
      <c r="L585" s="4">
        <v>751</v>
      </c>
      <c r="M585" s="4">
        <v>14124.999999999944</v>
      </c>
      <c r="N585" s="6">
        <v>505.018125</v>
      </c>
      <c r="O585" s="6">
        <v>13619.981874999943</v>
      </c>
      <c r="P585" s="5">
        <v>1877500</v>
      </c>
      <c r="Q585" s="7"/>
      <c r="R585">
        <v>2</v>
      </c>
      <c r="S585">
        <v>1</v>
      </c>
      <c r="T585">
        <v>2</v>
      </c>
      <c r="U585">
        <v>0</v>
      </c>
      <c r="V585">
        <v>900</v>
      </c>
      <c r="W585">
        <v>300</v>
      </c>
      <c r="X585">
        <v>103000</v>
      </c>
      <c r="Y585">
        <v>92500</v>
      </c>
      <c r="Z585" s="7">
        <v>3000000</v>
      </c>
      <c r="AA585">
        <v>2</v>
      </c>
      <c r="AC585" t="s">
        <v>606</v>
      </c>
      <c r="AD585" t="s">
        <v>571</v>
      </c>
      <c r="AE585" s="12">
        <v>44410.434027777781</v>
      </c>
      <c r="AF585">
        <v>50.891770000000001</v>
      </c>
      <c r="AG585" s="12">
        <v>44411.395833333336</v>
      </c>
      <c r="AH585">
        <v>51.39855</v>
      </c>
      <c r="AI585" s="13">
        <v>0.01</v>
      </c>
      <c r="AJ585">
        <v>15739.55</v>
      </c>
      <c r="AK585" s="13">
        <v>0.01</v>
      </c>
      <c r="AL585">
        <v>31057.95</v>
      </c>
      <c r="AM585">
        <v>1580593.75</v>
      </c>
      <c r="AN585">
        <v>-2071733.69</v>
      </c>
      <c r="AO585">
        <v>66</v>
      </c>
      <c r="AP585">
        <v>238.48</v>
      </c>
      <c r="AQ585" s="13">
        <v>-1.8E-3</v>
      </c>
      <c r="AR585" s="13">
        <v>2.87E-2</v>
      </c>
      <c r="AS585" t="s">
        <v>572</v>
      </c>
      <c r="AU585" s="2">
        <v>44410</v>
      </c>
      <c r="AV585" t="s">
        <v>161</v>
      </c>
      <c r="AW585" s="7">
        <v>745.35</v>
      </c>
      <c r="AX585" s="4">
        <v>751</v>
      </c>
      <c r="AZ585" s="2">
        <f t="shared" ref="AZ585:AZ648" si="63">DATE(YEAR(AE585),MONTH(AE585),DAY(AE585))</f>
        <v>44410</v>
      </c>
      <c r="BA585" t="s">
        <v>81</v>
      </c>
      <c r="BB585">
        <v>50.891770000000001</v>
      </c>
      <c r="BC585">
        <v>51.39855</v>
      </c>
      <c r="BE585" t="str">
        <f t="shared" si="60"/>
        <v>IDFCFIRSTB44410</v>
      </c>
      <c r="BF585">
        <v>1</v>
      </c>
      <c r="BH585" t="str">
        <f t="shared" si="61"/>
        <v>GUJGASLTD44410</v>
      </c>
      <c r="BI585">
        <v>1</v>
      </c>
      <c r="BK585" t="str">
        <f t="shared" ref="BK585:BK648" si="64">CONCATENATE(AV585,AU585)</f>
        <v>GUJGASLTD44410</v>
      </c>
      <c r="BL585">
        <v>1</v>
      </c>
      <c r="BM585">
        <f t="shared" ref="BM585:BM648" si="65">IFERROR(VLOOKUP(BK585,$BE$9:$BF$1058,2,0),"ERROR")</f>
        <v>1</v>
      </c>
      <c r="BQ585" t="str">
        <f t="shared" si="62"/>
        <v>IDFCFIRSTB44410</v>
      </c>
      <c r="BR585">
        <v>1</v>
      </c>
      <c r="BS585">
        <f t="shared" ref="BS585:BS648" si="66">IFERROR(VLOOKUP(BQ585,$BH$9:$BI$1058,2,0),"ERROR")</f>
        <v>1</v>
      </c>
    </row>
    <row r="586" spans="1:71" x14ac:dyDescent="0.45">
      <c r="A586">
        <v>4</v>
      </c>
      <c r="B586" s="2">
        <v>44410</v>
      </c>
      <c r="C586" s="2">
        <v>44411</v>
      </c>
      <c r="D586" s="3" t="s">
        <v>27</v>
      </c>
      <c r="E586" t="s">
        <v>81</v>
      </c>
      <c r="F586" t="s">
        <v>226</v>
      </c>
      <c r="G586">
        <v>9500</v>
      </c>
      <c r="H586">
        <v>38000</v>
      </c>
      <c r="I586">
        <v>4</v>
      </c>
      <c r="J586" s="7">
        <v>50.95</v>
      </c>
      <c r="K586" s="5">
        <v>1936100</v>
      </c>
      <c r="L586" s="4">
        <v>51.537500000000001</v>
      </c>
      <c r="M586" s="4">
        <v>22324.999999999945</v>
      </c>
      <c r="N586" s="6">
        <v>525.76087500000006</v>
      </c>
      <c r="O586" s="6">
        <v>21799.239124999945</v>
      </c>
      <c r="P586" s="5">
        <v>1958425</v>
      </c>
      <c r="Q586" s="7"/>
      <c r="R586">
        <v>2</v>
      </c>
      <c r="S586">
        <v>1</v>
      </c>
      <c r="T586">
        <v>2</v>
      </c>
      <c r="U586">
        <v>0</v>
      </c>
      <c r="V586">
        <v>900</v>
      </c>
      <c r="W586">
        <v>300</v>
      </c>
      <c r="X586">
        <v>103000</v>
      </c>
      <c r="Y586">
        <v>92500</v>
      </c>
      <c r="Z586" s="7">
        <v>3000000</v>
      </c>
      <c r="AA586">
        <v>2</v>
      </c>
      <c r="AC586" t="s">
        <v>667</v>
      </c>
      <c r="AD586" t="s">
        <v>571</v>
      </c>
      <c r="AE586" s="12">
        <v>44410.4375</v>
      </c>
      <c r="AF586">
        <v>3119.2460000000001</v>
      </c>
      <c r="AG586" s="12">
        <v>44411.395833333336</v>
      </c>
      <c r="AH586">
        <v>3240.7559999999999</v>
      </c>
      <c r="AI586" s="13">
        <v>3.9E-2</v>
      </c>
      <c r="AJ586">
        <v>61516.08</v>
      </c>
      <c r="AK586" s="13">
        <v>3.9E-2</v>
      </c>
      <c r="AL586">
        <v>506.26350000000002</v>
      </c>
      <c r="AM586">
        <v>1579160.25</v>
      </c>
      <c r="AN586">
        <v>-2010217.61</v>
      </c>
      <c r="AO586">
        <v>65</v>
      </c>
      <c r="AP586">
        <v>946.4</v>
      </c>
      <c r="AQ586" s="13">
        <v>-9.4000000000000004E-3</v>
      </c>
      <c r="AR586" s="13">
        <v>7.8399999999999997E-2</v>
      </c>
      <c r="AS586" t="s">
        <v>572</v>
      </c>
      <c r="AU586" s="2">
        <v>44410</v>
      </c>
      <c r="AV586" t="s">
        <v>81</v>
      </c>
      <c r="AW586" s="7">
        <v>50.95</v>
      </c>
      <c r="AX586" s="4">
        <v>51.537500000000001</v>
      </c>
      <c r="AZ586" s="2">
        <f t="shared" si="63"/>
        <v>44410</v>
      </c>
      <c r="BA586" t="s">
        <v>162</v>
      </c>
      <c r="BB586">
        <v>3119.2460000000001</v>
      </c>
      <c r="BC586">
        <v>3240.7559999999999</v>
      </c>
      <c r="BE586" t="str">
        <f t="shared" ref="BE586:BE649" si="67">CONCATENATE(BA586,AZ586)</f>
        <v>PIIND44410</v>
      </c>
      <c r="BF586">
        <v>1</v>
      </c>
      <c r="BH586" t="str">
        <f t="shared" ref="BH586:BH649" si="68">CONCATENATE(AV586,AU586)</f>
        <v>IDFCFIRSTB44410</v>
      </c>
      <c r="BI586">
        <v>1</v>
      </c>
      <c r="BK586" t="str">
        <f t="shared" si="64"/>
        <v>IDFCFIRSTB44410</v>
      </c>
      <c r="BL586">
        <v>1</v>
      </c>
      <c r="BM586">
        <f t="shared" si="65"/>
        <v>1</v>
      </c>
      <c r="BQ586" t="str">
        <f t="shared" ref="BQ586:BQ649" si="69">CONCATENATE(BA586,AZ586)</f>
        <v>PIIND44410</v>
      </c>
      <c r="BR586">
        <v>1</v>
      </c>
      <c r="BS586">
        <f t="shared" si="66"/>
        <v>1</v>
      </c>
    </row>
    <row r="587" spans="1:71" x14ac:dyDescent="0.45">
      <c r="A587">
        <v>5</v>
      </c>
      <c r="B587" s="2">
        <v>44410</v>
      </c>
      <c r="C587" s="2">
        <v>44411</v>
      </c>
      <c r="D587" s="3" t="s">
        <v>27</v>
      </c>
      <c r="E587" t="s">
        <v>67</v>
      </c>
      <c r="F587" t="s">
        <v>242</v>
      </c>
      <c r="G587">
        <v>275</v>
      </c>
      <c r="H587">
        <v>825</v>
      </c>
      <c r="I587">
        <v>3</v>
      </c>
      <c r="J587" s="7">
        <v>2436.75</v>
      </c>
      <c r="K587" s="5">
        <v>2010318.75</v>
      </c>
      <c r="L587" s="4">
        <v>2501.1999999999998</v>
      </c>
      <c r="M587" s="4">
        <v>53171.249999999847</v>
      </c>
      <c r="N587" s="6">
        <v>549.96418125000002</v>
      </c>
      <c r="O587" s="6">
        <v>52621.28581874985</v>
      </c>
      <c r="P587" s="5">
        <v>2063489.9999999998</v>
      </c>
      <c r="Q587" s="7"/>
      <c r="R587">
        <v>1</v>
      </c>
      <c r="S587">
        <v>0</v>
      </c>
      <c r="T587">
        <v>1</v>
      </c>
      <c r="U587">
        <v>0</v>
      </c>
      <c r="V587">
        <v>900</v>
      </c>
      <c r="W587">
        <v>300</v>
      </c>
      <c r="X587">
        <v>102500</v>
      </c>
      <c r="Y587">
        <v>92500</v>
      </c>
      <c r="Z587" s="7">
        <v>3000000</v>
      </c>
      <c r="AA587">
        <v>2</v>
      </c>
      <c r="AC587" t="s">
        <v>666</v>
      </c>
      <c r="AD587" t="s">
        <v>571</v>
      </c>
      <c r="AE587" s="12">
        <v>44410.4375</v>
      </c>
      <c r="AF587">
        <v>959.02909999999997</v>
      </c>
      <c r="AG587" s="12">
        <v>44411.395833333336</v>
      </c>
      <c r="AH587">
        <v>956.69240000000002</v>
      </c>
      <c r="AI587" s="13">
        <v>-2.3999999999999998E-3</v>
      </c>
      <c r="AJ587">
        <v>-3847.67</v>
      </c>
      <c r="AK587" s="13">
        <v>-2.3999999999999998E-3</v>
      </c>
      <c r="AL587">
        <v>1646.624</v>
      </c>
      <c r="AM587">
        <v>1579160.25</v>
      </c>
      <c r="AN587">
        <v>-2014065.28</v>
      </c>
      <c r="AO587">
        <v>65</v>
      </c>
      <c r="AP587">
        <v>-59.19</v>
      </c>
      <c r="AQ587" s="13">
        <v>-1.34E-2</v>
      </c>
      <c r="AR587" s="13">
        <v>1.0200000000000001E-2</v>
      </c>
      <c r="AS587" t="s">
        <v>572</v>
      </c>
      <c r="AU587" s="2">
        <v>44410</v>
      </c>
      <c r="AV587" t="s">
        <v>67</v>
      </c>
      <c r="AW587" s="7">
        <v>2436.75</v>
      </c>
      <c r="AX587" s="4">
        <v>2501.1999999999998</v>
      </c>
      <c r="AZ587" s="2">
        <f t="shared" si="63"/>
        <v>44410</v>
      </c>
      <c r="BA587" t="s">
        <v>163</v>
      </c>
      <c r="BB587">
        <v>959.02909999999997</v>
      </c>
      <c r="BC587">
        <v>956.69240000000002</v>
      </c>
      <c r="BE587" t="str">
        <f t="shared" si="67"/>
        <v>TRENT44410</v>
      </c>
      <c r="BF587">
        <v>1</v>
      </c>
      <c r="BH587" t="str">
        <f t="shared" si="68"/>
        <v>PEL44410</v>
      </c>
      <c r="BI587">
        <v>1</v>
      </c>
      <c r="BK587" t="str">
        <f t="shared" si="64"/>
        <v>PEL44410</v>
      </c>
      <c r="BL587">
        <v>1</v>
      </c>
      <c r="BM587">
        <f t="shared" si="65"/>
        <v>1</v>
      </c>
      <c r="BQ587" t="str">
        <f t="shared" si="69"/>
        <v>TRENT44410</v>
      </c>
      <c r="BR587">
        <v>1</v>
      </c>
      <c r="BS587">
        <f t="shared" si="66"/>
        <v>1</v>
      </c>
    </row>
    <row r="588" spans="1:71" x14ac:dyDescent="0.45">
      <c r="A588">
        <v>6</v>
      </c>
      <c r="B588" s="2">
        <v>44410</v>
      </c>
      <c r="C588" s="2">
        <v>44411</v>
      </c>
      <c r="D588" s="3" t="s">
        <v>27</v>
      </c>
      <c r="E588" t="s">
        <v>162</v>
      </c>
      <c r="F588" t="s">
        <v>341</v>
      </c>
      <c r="G588">
        <v>250</v>
      </c>
      <c r="H588">
        <v>750</v>
      </c>
      <c r="I588">
        <v>3</v>
      </c>
      <c r="J588" s="7">
        <v>3117.25</v>
      </c>
      <c r="K588" s="5">
        <v>2337937.5</v>
      </c>
      <c r="L588" s="4">
        <v>3240.05</v>
      </c>
      <c r="M588" s="4">
        <v>92100.000000000131</v>
      </c>
      <c r="N588" s="6">
        <v>643.67662500000006</v>
      </c>
      <c r="O588" s="6">
        <v>91456.323375000124</v>
      </c>
      <c r="P588" s="5">
        <v>2430037.5</v>
      </c>
      <c r="Q588" s="7"/>
      <c r="R588">
        <v>2</v>
      </c>
      <c r="S588">
        <v>1</v>
      </c>
      <c r="T588">
        <v>2</v>
      </c>
      <c r="U588">
        <v>0</v>
      </c>
      <c r="V588">
        <v>900</v>
      </c>
      <c r="W588">
        <v>300</v>
      </c>
      <c r="X588">
        <v>103000</v>
      </c>
      <c r="Y588">
        <v>92500</v>
      </c>
      <c r="Z588" s="7">
        <v>3000000</v>
      </c>
      <c r="AA588">
        <v>2</v>
      </c>
      <c r="AC588" t="s">
        <v>710</v>
      </c>
      <c r="AD588" t="s">
        <v>571</v>
      </c>
      <c r="AE588" s="12">
        <v>44410.440972222219</v>
      </c>
      <c r="AF588">
        <v>746.75930000000005</v>
      </c>
      <c r="AG588" s="12">
        <v>44411.395833333336</v>
      </c>
      <c r="AH588">
        <v>750.24900000000002</v>
      </c>
      <c r="AI588" s="13">
        <v>4.7000000000000002E-3</v>
      </c>
      <c r="AJ588">
        <v>7372.15</v>
      </c>
      <c r="AK588" s="13">
        <v>4.7000000000000002E-3</v>
      </c>
      <c r="AL588">
        <v>2112.5459999999998</v>
      </c>
      <c r="AM588">
        <v>1577563.5</v>
      </c>
      <c r="AN588">
        <v>-2006693.12</v>
      </c>
      <c r="AO588">
        <v>64</v>
      </c>
      <c r="AP588">
        <v>115.19</v>
      </c>
      <c r="AQ588" s="13">
        <v>-1.2E-2</v>
      </c>
      <c r="AR588" s="13">
        <v>2.2800000000000001E-2</v>
      </c>
      <c r="AS588" t="s">
        <v>572</v>
      </c>
      <c r="AU588" s="2">
        <v>44410</v>
      </c>
      <c r="AV588" t="s">
        <v>162</v>
      </c>
      <c r="AW588" s="7">
        <v>3117.25</v>
      </c>
      <c r="AX588" s="4">
        <v>3240.05</v>
      </c>
      <c r="AZ588" s="2">
        <f t="shared" si="63"/>
        <v>44410</v>
      </c>
      <c r="BA588" t="s">
        <v>161</v>
      </c>
      <c r="BB588">
        <v>746.75930000000005</v>
      </c>
      <c r="BC588">
        <v>750.24900000000002</v>
      </c>
      <c r="BE588" t="str">
        <f t="shared" si="67"/>
        <v>GUJGASLTD44410</v>
      </c>
      <c r="BF588">
        <v>1</v>
      </c>
      <c r="BH588" t="str">
        <f t="shared" si="68"/>
        <v>PIIND44410</v>
      </c>
      <c r="BI588">
        <v>1</v>
      </c>
      <c r="BK588" t="str">
        <f t="shared" si="64"/>
        <v>PIIND44410</v>
      </c>
      <c r="BL588">
        <v>1</v>
      </c>
      <c r="BM588">
        <f t="shared" si="65"/>
        <v>1</v>
      </c>
      <c r="BQ588" t="str">
        <f t="shared" si="69"/>
        <v>GUJGASLTD44410</v>
      </c>
      <c r="BR588">
        <v>1</v>
      </c>
      <c r="BS588">
        <f t="shared" si="66"/>
        <v>1</v>
      </c>
    </row>
    <row r="589" spans="1:71" x14ac:dyDescent="0.45">
      <c r="A589">
        <v>7</v>
      </c>
      <c r="B589" s="2">
        <v>44410</v>
      </c>
      <c r="C589" s="2">
        <v>44411</v>
      </c>
      <c r="D589" s="3" t="s">
        <v>27</v>
      </c>
      <c r="E589" t="s">
        <v>76</v>
      </c>
      <c r="F589" t="s">
        <v>326</v>
      </c>
      <c r="G589">
        <v>125</v>
      </c>
      <c r="H589">
        <v>250</v>
      </c>
      <c r="I589">
        <v>2</v>
      </c>
      <c r="J589" s="7">
        <v>9015.75</v>
      </c>
      <c r="K589" s="5">
        <v>2253937.5</v>
      </c>
      <c r="L589" s="4">
        <v>8857.5</v>
      </c>
      <c r="M589" s="4">
        <v>-39562.5</v>
      </c>
      <c r="N589" s="6">
        <v>603.22218750000002</v>
      </c>
      <c r="O589" s="6">
        <v>-40165.722187500003</v>
      </c>
      <c r="P589" s="5">
        <v>2214375</v>
      </c>
      <c r="Q589" s="7"/>
      <c r="R589">
        <v>1</v>
      </c>
      <c r="S589">
        <v>0</v>
      </c>
      <c r="T589">
        <v>1</v>
      </c>
      <c r="U589">
        <v>0</v>
      </c>
      <c r="V589">
        <v>900</v>
      </c>
      <c r="W589">
        <v>300</v>
      </c>
      <c r="X589">
        <v>102500</v>
      </c>
      <c r="Y589">
        <v>92500</v>
      </c>
      <c r="Z589" s="7">
        <v>3000000</v>
      </c>
      <c r="AA589">
        <v>2</v>
      </c>
      <c r="AC589" t="s">
        <v>581</v>
      </c>
      <c r="AD589" t="s">
        <v>571</v>
      </c>
      <c r="AE589" s="12">
        <v>44411.517361111109</v>
      </c>
      <c r="AF589">
        <v>3859.1559999999999</v>
      </c>
      <c r="AG589" s="12">
        <v>44412.392361111109</v>
      </c>
      <c r="AH589">
        <v>3893.1239999999998</v>
      </c>
      <c r="AI589" s="13">
        <v>8.8000000000000005E-3</v>
      </c>
      <c r="AJ589">
        <v>14071.3</v>
      </c>
      <c r="AK589" s="13">
        <v>8.8000000000000005E-3</v>
      </c>
      <c r="AL589">
        <v>414.2516</v>
      </c>
      <c r="AM589">
        <v>1598661.38</v>
      </c>
      <c r="AN589">
        <v>-1992621.82</v>
      </c>
      <c r="AO589">
        <v>41</v>
      </c>
      <c r="AP589">
        <v>343.2</v>
      </c>
      <c r="AQ589" s="13">
        <v>-6.1999999999999998E-3</v>
      </c>
      <c r="AR589" s="13">
        <v>2.0400000000000001E-2</v>
      </c>
      <c r="AS589" t="s">
        <v>572</v>
      </c>
      <c r="AU589" s="2">
        <v>44410</v>
      </c>
      <c r="AV589" t="s">
        <v>76</v>
      </c>
      <c r="AW589" s="7">
        <v>9015.75</v>
      </c>
      <c r="AX589" s="4">
        <v>8857.5</v>
      </c>
      <c r="AZ589" s="2">
        <f t="shared" si="63"/>
        <v>44411</v>
      </c>
      <c r="BA589" t="s">
        <v>159</v>
      </c>
      <c r="BB589">
        <v>3859.1559999999999</v>
      </c>
      <c r="BC589">
        <v>3893.1239999999998</v>
      </c>
      <c r="BE589" t="str">
        <f t="shared" si="67"/>
        <v>LALPATHLAB44411</v>
      </c>
      <c r="BF589">
        <v>1</v>
      </c>
      <c r="BH589" t="str">
        <f t="shared" si="68"/>
        <v>SRF44410</v>
      </c>
      <c r="BI589">
        <v>1</v>
      </c>
      <c r="BK589" t="str">
        <f t="shared" si="64"/>
        <v>SRF44410</v>
      </c>
      <c r="BL589">
        <v>1</v>
      </c>
      <c r="BM589">
        <f t="shared" si="65"/>
        <v>1</v>
      </c>
      <c r="BQ589" t="str">
        <f t="shared" si="69"/>
        <v>LALPATHLAB44411</v>
      </c>
      <c r="BR589">
        <v>1</v>
      </c>
      <c r="BS589">
        <f t="shared" si="66"/>
        <v>1</v>
      </c>
    </row>
    <row r="590" spans="1:71" x14ac:dyDescent="0.45">
      <c r="A590">
        <v>8</v>
      </c>
      <c r="B590" s="2">
        <v>44410</v>
      </c>
      <c r="C590" s="2">
        <v>44411</v>
      </c>
      <c r="D590" s="3" t="s">
        <v>27</v>
      </c>
      <c r="E590" t="s">
        <v>163</v>
      </c>
      <c r="F590" t="s">
        <v>342</v>
      </c>
      <c r="G590">
        <v>725</v>
      </c>
      <c r="H590">
        <v>2175</v>
      </c>
      <c r="I590">
        <v>3</v>
      </c>
      <c r="J590" s="7">
        <v>958.55</v>
      </c>
      <c r="K590" s="5">
        <v>2084846.25</v>
      </c>
      <c r="L590" s="4">
        <v>958.13333333000003</v>
      </c>
      <c r="M590" s="4">
        <v>-906.25000724984091</v>
      </c>
      <c r="N590" s="6">
        <v>562.78614374902122</v>
      </c>
      <c r="O590" s="6">
        <v>-1469.036150998862</v>
      </c>
      <c r="P590" s="5">
        <v>2083939.9999927501</v>
      </c>
      <c r="Q590" s="7"/>
      <c r="R590">
        <v>2</v>
      </c>
      <c r="S590">
        <v>1</v>
      </c>
      <c r="T590">
        <v>2</v>
      </c>
      <c r="U590">
        <v>0</v>
      </c>
      <c r="V590">
        <v>900</v>
      </c>
      <c r="W590">
        <v>300</v>
      </c>
      <c r="X590">
        <v>103000</v>
      </c>
      <c r="Y590">
        <v>92500</v>
      </c>
      <c r="Z590" s="7">
        <v>3000000</v>
      </c>
      <c r="AA590">
        <v>2</v>
      </c>
      <c r="AC590" t="s">
        <v>691</v>
      </c>
      <c r="AD590" t="s">
        <v>571</v>
      </c>
      <c r="AE590" s="12">
        <v>44411.520833333336</v>
      </c>
      <c r="AF590">
        <v>799.99260000000004</v>
      </c>
      <c r="AG590" s="12">
        <v>44412.392361111109</v>
      </c>
      <c r="AH590">
        <v>792.31489999999997</v>
      </c>
      <c r="AI590" s="13">
        <v>-9.5999999999999992E-3</v>
      </c>
      <c r="AJ590">
        <v>-15340.23</v>
      </c>
      <c r="AK590" s="13">
        <v>-9.5999999999999992E-3</v>
      </c>
      <c r="AL590">
        <v>1998.0239999999999</v>
      </c>
      <c r="AM590">
        <v>1598404.13</v>
      </c>
      <c r="AN590">
        <v>-2007962.05</v>
      </c>
      <c r="AO590">
        <v>40</v>
      </c>
      <c r="AP590">
        <v>-383.51</v>
      </c>
      <c r="AQ590" s="13">
        <v>-1.2E-2</v>
      </c>
      <c r="AR590" s="13">
        <v>0</v>
      </c>
      <c r="AS590" t="s">
        <v>572</v>
      </c>
      <c r="AU590" s="2">
        <v>44410</v>
      </c>
      <c r="AV590" t="s">
        <v>163</v>
      </c>
      <c r="AW590" s="7">
        <v>958.55</v>
      </c>
      <c r="AX590" s="4">
        <v>958.13333333000003</v>
      </c>
      <c r="AZ590" s="2">
        <f t="shared" si="63"/>
        <v>44411</v>
      </c>
      <c r="BA590" t="s">
        <v>116</v>
      </c>
      <c r="BB590">
        <v>799.99260000000004</v>
      </c>
      <c r="BC590">
        <v>792.31489999999997</v>
      </c>
      <c r="BE590" t="str">
        <f t="shared" si="67"/>
        <v>SUNPHARMA44411</v>
      </c>
      <c r="BF590">
        <v>1</v>
      </c>
      <c r="BH590" t="str">
        <f t="shared" si="68"/>
        <v>TRENT44410</v>
      </c>
      <c r="BI590">
        <v>1</v>
      </c>
      <c r="BK590" t="str">
        <f t="shared" si="64"/>
        <v>TRENT44410</v>
      </c>
      <c r="BL590">
        <v>1</v>
      </c>
      <c r="BM590">
        <f t="shared" si="65"/>
        <v>1</v>
      </c>
      <c r="BQ590" t="str">
        <f t="shared" si="69"/>
        <v>SUNPHARMA44411</v>
      </c>
      <c r="BR590">
        <v>1</v>
      </c>
      <c r="BS590">
        <f t="shared" si="66"/>
        <v>1</v>
      </c>
    </row>
    <row r="591" spans="1:71" x14ac:dyDescent="0.45">
      <c r="A591">
        <v>1</v>
      </c>
      <c r="B591" s="2">
        <v>44411</v>
      </c>
      <c r="C591" s="2">
        <v>44412</v>
      </c>
      <c r="D591" s="3" t="s">
        <v>27</v>
      </c>
      <c r="E591" t="s">
        <v>159</v>
      </c>
      <c r="F591" t="s">
        <v>337</v>
      </c>
      <c r="G591">
        <v>250</v>
      </c>
      <c r="H591">
        <v>500</v>
      </c>
      <c r="I591">
        <v>2</v>
      </c>
      <c r="J591" s="7">
        <v>3857.25</v>
      </c>
      <c r="K591" s="5">
        <v>1928625</v>
      </c>
      <c r="L591" s="4">
        <v>3895.05</v>
      </c>
      <c r="M591" s="4">
        <v>18900.000000000091</v>
      </c>
      <c r="N591" s="6">
        <v>523.28025000000002</v>
      </c>
      <c r="O591" s="6">
        <v>18376.719750000091</v>
      </c>
      <c r="P591" s="5">
        <v>1947525</v>
      </c>
      <c r="Q591" s="7"/>
      <c r="R591">
        <v>1</v>
      </c>
      <c r="S591">
        <v>0</v>
      </c>
      <c r="T591">
        <v>1</v>
      </c>
      <c r="U591">
        <v>0</v>
      </c>
      <c r="V591">
        <v>900</v>
      </c>
      <c r="W591">
        <v>300</v>
      </c>
      <c r="X591">
        <v>122500</v>
      </c>
      <c r="Y591">
        <v>92500</v>
      </c>
      <c r="Z591" s="7">
        <v>3000000</v>
      </c>
      <c r="AA591">
        <v>2</v>
      </c>
      <c r="AC591" t="s">
        <v>704</v>
      </c>
      <c r="AD591" t="s">
        <v>571</v>
      </c>
      <c r="AE591" s="12">
        <v>44411.524305555555</v>
      </c>
      <c r="AF591">
        <v>1843.403</v>
      </c>
      <c r="AG591" s="12">
        <v>44412.392361111109</v>
      </c>
      <c r="AH591">
        <v>1838.0039999999999</v>
      </c>
      <c r="AI591" s="13">
        <v>-2.8999999999999998E-3</v>
      </c>
      <c r="AJ591">
        <v>-4677.46</v>
      </c>
      <c r="AK591" s="13">
        <v>-2.8999999999999998E-3</v>
      </c>
      <c r="AL591">
        <v>866.35599999999999</v>
      </c>
      <c r="AM591">
        <v>1597043.25</v>
      </c>
      <c r="AN591">
        <v>-2012639.51</v>
      </c>
      <c r="AO591">
        <v>39</v>
      </c>
      <c r="AP591">
        <v>-119.93</v>
      </c>
      <c r="AQ591" s="13">
        <v>-8.8000000000000005E-3</v>
      </c>
      <c r="AR591" s="13">
        <v>8.9999999999999993E-3</v>
      </c>
      <c r="AS591" t="s">
        <v>572</v>
      </c>
      <c r="AU591" s="2">
        <v>44411</v>
      </c>
      <c r="AV591" t="s">
        <v>159</v>
      </c>
      <c r="AW591" s="7">
        <v>3857.25</v>
      </c>
      <c r="AX591" s="4">
        <v>3895.05</v>
      </c>
      <c r="AZ591" s="2">
        <f t="shared" si="63"/>
        <v>44411</v>
      </c>
      <c r="BA591" t="s">
        <v>35</v>
      </c>
      <c r="BB591">
        <v>1843.403</v>
      </c>
      <c r="BC591">
        <v>1838.0039999999999</v>
      </c>
      <c r="BE591" t="str">
        <f t="shared" si="67"/>
        <v>TITAN44411</v>
      </c>
      <c r="BF591">
        <v>1</v>
      </c>
      <c r="BH591" t="str">
        <f t="shared" si="68"/>
        <v>LALPATHLAB44411</v>
      </c>
      <c r="BI591">
        <v>1</v>
      </c>
      <c r="BK591" t="str">
        <f t="shared" si="64"/>
        <v>LALPATHLAB44411</v>
      </c>
      <c r="BL591">
        <v>1</v>
      </c>
      <c r="BM591">
        <f t="shared" si="65"/>
        <v>1</v>
      </c>
      <c r="BQ591" t="str">
        <f t="shared" si="69"/>
        <v>TITAN44411</v>
      </c>
      <c r="BR591">
        <v>1</v>
      </c>
      <c r="BS591">
        <f t="shared" si="66"/>
        <v>1</v>
      </c>
    </row>
    <row r="592" spans="1:71" x14ac:dyDescent="0.45">
      <c r="A592">
        <v>2</v>
      </c>
      <c r="B592" s="2">
        <v>44411</v>
      </c>
      <c r="C592" s="2">
        <v>44412</v>
      </c>
      <c r="D592" s="3" t="s">
        <v>27</v>
      </c>
      <c r="E592" t="s">
        <v>116</v>
      </c>
      <c r="F592" t="s">
        <v>253</v>
      </c>
      <c r="G592">
        <v>1400</v>
      </c>
      <c r="H592">
        <v>2800</v>
      </c>
      <c r="I592">
        <v>2</v>
      </c>
      <c r="J592" s="7">
        <v>799.6</v>
      </c>
      <c r="K592" s="5">
        <v>2238880</v>
      </c>
      <c r="L592" s="4">
        <v>792.2</v>
      </c>
      <c r="M592" s="4">
        <v>-20719.999999999935</v>
      </c>
      <c r="N592" s="6">
        <v>601.70040000000006</v>
      </c>
      <c r="O592" s="6">
        <v>-21321.700399999936</v>
      </c>
      <c r="P592" s="5">
        <v>2218160</v>
      </c>
      <c r="Q592" s="7"/>
      <c r="R592">
        <v>2</v>
      </c>
      <c r="S592">
        <v>1</v>
      </c>
      <c r="T592">
        <v>1</v>
      </c>
      <c r="U592">
        <v>0</v>
      </c>
      <c r="V592">
        <v>900</v>
      </c>
      <c r="W592">
        <v>300</v>
      </c>
      <c r="X592">
        <v>123000</v>
      </c>
      <c r="Y592">
        <v>92500</v>
      </c>
      <c r="Z592" s="7">
        <v>3000000</v>
      </c>
      <c r="AA592">
        <v>2</v>
      </c>
      <c r="AC592" t="s">
        <v>721</v>
      </c>
      <c r="AD592" t="s">
        <v>571</v>
      </c>
      <c r="AE592" s="12">
        <v>44412.517361111109</v>
      </c>
      <c r="AF592">
        <v>2668.826</v>
      </c>
      <c r="AG592" s="12">
        <v>44413.392361111109</v>
      </c>
      <c r="AH592">
        <v>2674.0940000000001</v>
      </c>
      <c r="AI592" s="13">
        <v>2E-3</v>
      </c>
      <c r="AJ592">
        <v>3153.25</v>
      </c>
      <c r="AK592" s="13">
        <v>2E-3</v>
      </c>
      <c r="AL592">
        <v>598.56740000000002</v>
      </c>
      <c r="AM592">
        <v>1597472.13</v>
      </c>
      <c r="AN592">
        <v>-2009486.25</v>
      </c>
      <c r="AO592">
        <v>41</v>
      </c>
      <c r="AP592">
        <v>76.91</v>
      </c>
      <c r="AQ592" s="13">
        <v>-4.3E-3</v>
      </c>
      <c r="AR592" s="13">
        <v>5.8999999999999999E-3</v>
      </c>
      <c r="AS592" t="s">
        <v>572</v>
      </c>
      <c r="AU592" s="2">
        <v>44411</v>
      </c>
      <c r="AV592" t="s">
        <v>116</v>
      </c>
      <c r="AW592" s="7">
        <v>799.6</v>
      </c>
      <c r="AX592" s="4">
        <v>792.2</v>
      </c>
      <c r="AZ592" s="2">
        <f t="shared" si="63"/>
        <v>44412</v>
      </c>
      <c r="BA592" t="s">
        <v>146</v>
      </c>
      <c r="BB592">
        <v>2668.826</v>
      </c>
      <c r="BC592">
        <v>2674.0940000000001</v>
      </c>
      <c r="BE592" t="str">
        <f t="shared" si="67"/>
        <v>HDFC44412</v>
      </c>
      <c r="BF592">
        <v>1</v>
      </c>
      <c r="BH592" t="str">
        <f t="shared" si="68"/>
        <v>SUNPHARMA44411</v>
      </c>
      <c r="BI592">
        <v>1</v>
      </c>
      <c r="BK592" t="str">
        <f t="shared" si="64"/>
        <v>SUNPHARMA44411</v>
      </c>
      <c r="BL592">
        <v>1</v>
      </c>
      <c r="BM592">
        <f t="shared" si="65"/>
        <v>1</v>
      </c>
      <c r="BQ592" t="str">
        <f t="shared" si="69"/>
        <v>HDFC44412</v>
      </c>
      <c r="BR592">
        <v>1</v>
      </c>
      <c r="BS592">
        <f t="shared" si="66"/>
        <v>1</v>
      </c>
    </row>
    <row r="593" spans="1:71" x14ac:dyDescent="0.45">
      <c r="A593">
        <v>3</v>
      </c>
      <c r="B593" s="2">
        <v>44411</v>
      </c>
      <c r="C593" s="2">
        <v>44412</v>
      </c>
      <c r="D593" s="3" t="s">
        <v>27</v>
      </c>
      <c r="E593" t="s">
        <v>35</v>
      </c>
      <c r="F593" t="s">
        <v>300</v>
      </c>
      <c r="G593">
        <v>375</v>
      </c>
      <c r="H593">
        <v>1125</v>
      </c>
      <c r="I593">
        <v>3</v>
      </c>
      <c r="J593" s="7">
        <v>1842.15</v>
      </c>
      <c r="K593" s="5">
        <v>2072418.75</v>
      </c>
      <c r="L593" s="4">
        <v>1838.95</v>
      </c>
      <c r="M593" s="4">
        <v>-3600.0000000000509</v>
      </c>
      <c r="N593" s="6">
        <v>559.06706250000002</v>
      </c>
      <c r="O593" s="6">
        <v>-4159.0670625000512</v>
      </c>
      <c r="P593" s="5">
        <v>2068818.75</v>
      </c>
      <c r="Q593" s="7"/>
      <c r="R593">
        <v>2</v>
      </c>
      <c r="S593">
        <v>1</v>
      </c>
      <c r="T593">
        <v>1</v>
      </c>
      <c r="U593">
        <v>0</v>
      </c>
      <c r="V593">
        <v>900</v>
      </c>
      <c r="W593">
        <v>300</v>
      </c>
      <c r="X593">
        <v>123000</v>
      </c>
      <c r="Y593">
        <v>92500</v>
      </c>
      <c r="Z593" s="7">
        <v>3000000</v>
      </c>
      <c r="AA593">
        <v>2</v>
      </c>
      <c r="AC593" t="s">
        <v>596</v>
      </c>
      <c r="AD593" t="s">
        <v>571</v>
      </c>
      <c r="AE593" s="12">
        <v>44412.520833333336</v>
      </c>
      <c r="AF593">
        <v>673.67309999999998</v>
      </c>
      <c r="AG593" s="12">
        <v>44413.395833333336</v>
      </c>
      <c r="AH593">
        <v>660.58870000000002</v>
      </c>
      <c r="AI593" s="13">
        <v>-1.9400000000000001E-2</v>
      </c>
      <c r="AJ593">
        <v>-31015.759999999998</v>
      </c>
      <c r="AK593" s="13">
        <v>-1.9400000000000001E-2</v>
      </c>
      <c r="AL593">
        <v>2370.4380000000001</v>
      </c>
      <c r="AM593">
        <v>1596900.25</v>
      </c>
      <c r="AN593">
        <v>-2040502.01</v>
      </c>
      <c r="AO593">
        <v>41</v>
      </c>
      <c r="AP593">
        <v>-756.48</v>
      </c>
      <c r="AQ593" s="13">
        <v>-1.9400000000000001E-2</v>
      </c>
      <c r="AR593" s="13">
        <v>9.2999999999999992E-3</v>
      </c>
      <c r="AS593" t="s">
        <v>572</v>
      </c>
      <c r="AU593" s="2">
        <v>44411</v>
      </c>
      <c r="AV593" t="s">
        <v>35</v>
      </c>
      <c r="AW593" s="7">
        <v>1842.15</v>
      </c>
      <c r="AX593" s="4">
        <v>1838.95</v>
      </c>
      <c r="AZ593" s="2">
        <f t="shared" si="63"/>
        <v>44412</v>
      </c>
      <c r="BA593" t="s">
        <v>44</v>
      </c>
      <c r="BB593">
        <v>673.67309999999998</v>
      </c>
      <c r="BC593">
        <v>660.58870000000002</v>
      </c>
      <c r="BE593" t="str">
        <f t="shared" si="67"/>
        <v>ICICIPRULI44412</v>
      </c>
      <c r="BF593">
        <v>1</v>
      </c>
      <c r="BH593" t="str">
        <f t="shared" si="68"/>
        <v>TITAN44411</v>
      </c>
      <c r="BI593">
        <v>1</v>
      </c>
      <c r="BK593" t="str">
        <f t="shared" si="64"/>
        <v>TITAN44411</v>
      </c>
      <c r="BL593">
        <v>1</v>
      </c>
      <c r="BM593">
        <f t="shared" si="65"/>
        <v>1</v>
      </c>
      <c r="BQ593" t="str">
        <f t="shared" si="69"/>
        <v>ICICIPRULI44412</v>
      </c>
      <c r="BR593">
        <v>1</v>
      </c>
      <c r="BS593">
        <f t="shared" si="66"/>
        <v>1</v>
      </c>
    </row>
    <row r="594" spans="1:71" x14ac:dyDescent="0.45">
      <c r="A594">
        <v>1</v>
      </c>
      <c r="B594" s="2">
        <v>44412</v>
      </c>
      <c r="C594" s="2">
        <v>44413</v>
      </c>
      <c r="D594" s="3" t="s">
        <v>27</v>
      </c>
      <c r="E594" t="s">
        <v>146</v>
      </c>
      <c r="F594" t="s">
        <v>308</v>
      </c>
      <c r="G594">
        <v>300</v>
      </c>
      <c r="H594">
        <v>900</v>
      </c>
      <c r="I594">
        <v>3</v>
      </c>
      <c r="J594" s="7">
        <v>2667.5</v>
      </c>
      <c r="K594" s="5">
        <v>2400750</v>
      </c>
      <c r="L594" s="4">
        <v>2675.4</v>
      </c>
      <c r="M594" s="4">
        <v>7110.0000000000819</v>
      </c>
      <c r="N594" s="6">
        <v>649.16235000000006</v>
      </c>
      <c r="O594" s="6">
        <v>6460.8376500000813</v>
      </c>
      <c r="P594" s="5">
        <v>2407860</v>
      </c>
      <c r="Q594" s="7"/>
      <c r="R594">
        <v>1</v>
      </c>
      <c r="S594">
        <v>0</v>
      </c>
      <c r="T594">
        <v>1</v>
      </c>
      <c r="U594">
        <v>0</v>
      </c>
      <c r="V594">
        <v>900</v>
      </c>
      <c r="W594">
        <v>300</v>
      </c>
      <c r="X594">
        <v>122500</v>
      </c>
      <c r="Y594">
        <v>92500</v>
      </c>
      <c r="Z594" s="7">
        <v>3000000</v>
      </c>
      <c r="AA594">
        <v>2</v>
      </c>
      <c r="AC594" t="s">
        <v>655</v>
      </c>
      <c r="AD594" t="s">
        <v>571</v>
      </c>
      <c r="AE594" s="12">
        <v>44412.520833333336</v>
      </c>
      <c r="AF594">
        <v>156.4975</v>
      </c>
      <c r="AG594" s="12">
        <v>44413.395833333336</v>
      </c>
      <c r="AH594">
        <v>153.7961</v>
      </c>
      <c r="AI594" s="13">
        <v>-1.7299999999999999E-2</v>
      </c>
      <c r="AJ594">
        <v>-27565.09</v>
      </c>
      <c r="AK594" s="13">
        <v>-1.7299999999999999E-2</v>
      </c>
      <c r="AL594">
        <v>10204</v>
      </c>
      <c r="AM594">
        <v>1596900.25</v>
      </c>
      <c r="AN594">
        <v>-2068067.1</v>
      </c>
      <c r="AO594">
        <v>41</v>
      </c>
      <c r="AP594">
        <v>-672.32</v>
      </c>
      <c r="AQ594" s="13">
        <v>-1.7899999999999999E-2</v>
      </c>
      <c r="AR594" s="13">
        <v>5.1000000000000004E-3</v>
      </c>
      <c r="AS594" t="s">
        <v>572</v>
      </c>
      <c r="AU594" s="2">
        <v>44412</v>
      </c>
      <c r="AV594" t="s">
        <v>146</v>
      </c>
      <c r="AW594" s="7">
        <v>2667.5</v>
      </c>
      <c r="AX594" s="4">
        <v>2675.4</v>
      </c>
      <c r="AZ594" s="2">
        <f t="shared" si="63"/>
        <v>44412</v>
      </c>
      <c r="BA594" t="s">
        <v>73</v>
      </c>
      <c r="BB594">
        <v>156.4975</v>
      </c>
      <c r="BC594">
        <v>153.7961</v>
      </c>
      <c r="BE594" t="str">
        <f t="shared" si="67"/>
        <v>M_MFIN44412</v>
      </c>
      <c r="BF594">
        <v>1</v>
      </c>
      <c r="BH594" t="str">
        <f t="shared" si="68"/>
        <v>HDFC44412</v>
      </c>
      <c r="BI594">
        <v>1</v>
      </c>
      <c r="BK594" t="str">
        <f t="shared" si="64"/>
        <v>HDFC44412</v>
      </c>
      <c r="BL594">
        <v>1</v>
      </c>
      <c r="BM594">
        <f t="shared" si="65"/>
        <v>1</v>
      </c>
      <c r="BQ594" t="str">
        <f t="shared" si="69"/>
        <v>M_MFIN44412</v>
      </c>
      <c r="BR594">
        <v>1</v>
      </c>
      <c r="BS594">
        <f t="shared" si="66"/>
        <v>1</v>
      </c>
    </row>
    <row r="595" spans="1:71" x14ac:dyDescent="0.45">
      <c r="A595">
        <v>2</v>
      </c>
      <c r="B595" s="2">
        <v>44412</v>
      </c>
      <c r="C595" s="2">
        <v>44413</v>
      </c>
      <c r="D595" s="3" t="s">
        <v>27</v>
      </c>
      <c r="E595" t="s">
        <v>44</v>
      </c>
      <c r="F595" t="s">
        <v>263</v>
      </c>
      <c r="G595">
        <v>1500</v>
      </c>
      <c r="H595">
        <v>3000</v>
      </c>
      <c r="I595">
        <v>2</v>
      </c>
      <c r="J595" s="7">
        <v>673.35</v>
      </c>
      <c r="K595" s="5">
        <v>2020050</v>
      </c>
      <c r="L595" s="4">
        <v>661.25</v>
      </c>
      <c r="M595" s="4">
        <v>-36300.000000000065</v>
      </c>
      <c r="N595" s="6">
        <v>540.51300000000003</v>
      </c>
      <c r="O595" s="6">
        <v>-36840.513000000064</v>
      </c>
      <c r="P595" s="5">
        <v>1983750</v>
      </c>
      <c r="Q595" s="7"/>
      <c r="R595">
        <v>2</v>
      </c>
      <c r="S595">
        <v>1</v>
      </c>
      <c r="T595">
        <v>2</v>
      </c>
      <c r="U595">
        <v>0</v>
      </c>
      <c r="V595">
        <v>900</v>
      </c>
      <c r="W595">
        <v>300</v>
      </c>
      <c r="X595">
        <v>123000</v>
      </c>
      <c r="Y595">
        <v>92500</v>
      </c>
      <c r="Z595" s="7">
        <v>3000000</v>
      </c>
      <c r="AA595">
        <v>2</v>
      </c>
      <c r="AC595" t="s">
        <v>586</v>
      </c>
      <c r="AD595" t="s">
        <v>571</v>
      </c>
      <c r="AE595" s="12">
        <v>44413.517361111109</v>
      </c>
      <c r="AF595">
        <v>215.0421</v>
      </c>
      <c r="AG595" s="12">
        <v>44414.392361111109</v>
      </c>
      <c r="AH595">
        <v>216.39169999999999</v>
      </c>
      <c r="AI595" s="13">
        <v>6.3E-3</v>
      </c>
      <c r="AJ595">
        <v>9956.1299999999992</v>
      </c>
      <c r="AK595" s="13">
        <v>6.3E-3</v>
      </c>
      <c r="AL595">
        <v>7377.0969999999998</v>
      </c>
      <c r="AM595">
        <v>1586386.63</v>
      </c>
      <c r="AN595">
        <v>-2058110.97</v>
      </c>
      <c r="AO595">
        <v>41</v>
      </c>
      <c r="AP595">
        <v>242.83</v>
      </c>
      <c r="AQ595" s="13">
        <v>-1.41E-2</v>
      </c>
      <c r="AR595" s="13">
        <v>4.1700000000000001E-2</v>
      </c>
      <c r="AS595" t="s">
        <v>572</v>
      </c>
      <c r="AU595" s="2">
        <v>44412</v>
      </c>
      <c r="AV595" t="s">
        <v>44</v>
      </c>
      <c r="AW595" s="7">
        <v>673.35</v>
      </c>
      <c r="AX595" s="4">
        <v>661.25</v>
      </c>
      <c r="AZ595" s="2">
        <f t="shared" si="63"/>
        <v>44413</v>
      </c>
      <c r="BA595" t="s">
        <v>156</v>
      </c>
      <c r="BB595">
        <v>215.0421</v>
      </c>
      <c r="BC595">
        <v>216.39169999999999</v>
      </c>
      <c r="BE595" t="str">
        <f t="shared" si="67"/>
        <v>INDUSTOWER44413</v>
      </c>
      <c r="BF595">
        <v>1</v>
      </c>
      <c r="BH595" t="str">
        <f t="shared" si="68"/>
        <v>ICICIPRULI44412</v>
      </c>
      <c r="BI595">
        <v>1</v>
      </c>
      <c r="BK595" t="str">
        <f t="shared" si="64"/>
        <v>ICICIPRULI44412</v>
      </c>
      <c r="BL595">
        <v>1</v>
      </c>
      <c r="BM595">
        <f t="shared" si="65"/>
        <v>1</v>
      </c>
      <c r="BQ595" t="str">
        <f t="shared" si="69"/>
        <v>INDUSTOWER44413</v>
      </c>
      <c r="BR595">
        <v>1</v>
      </c>
      <c r="BS595">
        <f t="shared" si="66"/>
        <v>1</v>
      </c>
    </row>
    <row r="596" spans="1:71" x14ac:dyDescent="0.45">
      <c r="A596">
        <v>3</v>
      </c>
      <c r="B596" s="2">
        <v>44412</v>
      </c>
      <c r="C596" s="2">
        <v>44413</v>
      </c>
      <c r="D596" s="3" t="s">
        <v>27</v>
      </c>
      <c r="E596" t="s">
        <v>73</v>
      </c>
      <c r="F596" t="s">
        <v>259</v>
      </c>
      <c r="G596">
        <v>4000</v>
      </c>
      <c r="H596">
        <v>12000</v>
      </c>
      <c r="I596">
        <v>3</v>
      </c>
      <c r="J596" s="7">
        <v>156.65</v>
      </c>
      <c r="K596" s="5">
        <v>1879800</v>
      </c>
      <c r="L596" s="4">
        <v>153.80000000000001</v>
      </c>
      <c r="M596" s="4">
        <v>-34199.999999999935</v>
      </c>
      <c r="N596" s="6">
        <v>502.92900000000003</v>
      </c>
      <c r="O596" s="6">
        <v>-34702.928999999931</v>
      </c>
      <c r="P596" s="5">
        <v>1845600.0000000002</v>
      </c>
      <c r="Q596" s="7"/>
      <c r="R596">
        <v>2</v>
      </c>
      <c r="S596">
        <v>1</v>
      </c>
      <c r="T596">
        <v>2</v>
      </c>
      <c r="U596">
        <v>0</v>
      </c>
      <c r="V596">
        <v>900</v>
      </c>
      <c r="W596">
        <v>300</v>
      </c>
      <c r="X596">
        <v>123000</v>
      </c>
      <c r="Y596">
        <v>92500</v>
      </c>
      <c r="Z596" s="7">
        <v>3000000</v>
      </c>
      <c r="AA596">
        <v>2</v>
      </c>
      <c r="AC596" t="s">
        <v>722</v>
      </c>
      <c r="AD596" t="s">
        <v>571</v>
      </c>
      <c r="AE596" s="12">
        <v>44413.517361111109</v>
      </c>
      <c r="AF596">
        <v>611.05790000000002</v>
      </c>
      <c r="AG596" s="12">
        <v>44414.395833333336</v>
      </c>
      <c r="AH596">
        <v>599.30010000000004</v>
      </c>
      <c r="AI596" s="13">
        <v>-1.9199999999999998E-2</v>
      </c>
      <c r="AJ596">
        <v>-30524.79</v>
      </c>
      <c r="AK596" s="13">
        <v>-1.9199999999999998E-2</v>
      </c>
      <c r="AL596">
        <v>2596.1309999999999</v>
      </c>
      <c r="AM596">
        <v>1586386.63</v>
      </c>
      <c r="AN596">
        <v>-2088635.76</v>
      </c>
      <c r="AO596">
        <v>42</v>
      </c>
      <c r="AP596">
        <v>-726.78</v>
      </c>
      <c r="AQ596" s="13">
        <v>-3.4500000000000003E-2</v>
      </c>
      <c r="AR596" s="13">
        <v>1.41E-2</v>
      </c>
      <c r="AS596" t="s">
        <v>572</v>
      </c>
      <c r="AU596" s="2">
        <v>44412</v>
      </c>
      <c r="AV596" t="s">
        <v>73</v>
      </c>
      <c r="AW596" s="7">
        <v>156.65</v>
      </c>
      <c r="AX596" s="4">
        <v>153.80000000000001</v>
      </c>
      <c r="AZ596" s="2">
        <f t="shared" si="63"/>
        <v>44413</v>
      </c>
      <c r="BA596" t="s">
        <v>61</v>
      </c>
      <c r="BB596">
        <v>611.05790000000002</v>
      </c>
      <c r="BC596">
        <v>599.30010000000004</v>
      </c>
      <c r="BE596" t="str">
        <f t="shared" si="67"/>
        <v>BHARTIARTL44413</v>
      </c>
      <c r="BF596">
        <v>1</v>
      </c>
      <c r="BH596" t="str">
        <f t="shared" si="68"/>
        <v>M_MFIN44412</v>
      </c>
      <c r="BI596">
        <v>1</v>
      </c>
      <c r="BK596" t="str">
        <f t="shared" si="64"/>
        <v>M_MFIN44412</v>
      </c>
      <c r="BL596">
        <v>1</v>
      </c>
      <c r="BM596">
        <f t="shared" si="65"/>
        <v>1</v>
      </c>
      <c r="BQ596" t="str">
        <f t="shared" si="69"/>
        <v>BHARTIARTL44413</v>
      </c>
      <c r="BR596">
        <v>1</v>
      </c>
      <c r="BS596">
        <f t="shared" si="66"/>
        <v>1</v>
      </c>
    </row>
    <row r="597" spans="1:71" x14ac:dyDescent="0.45">
      <c r="A597">
        <v>1</v>
      </c>
      <c r="B597" s="2">
        <v>44413</v>
      </c>
      <c r="C597" s="2">
        <v>44414</v>
      </c>
      <c r="D597" s="3" t="s">
        <v>27</v>
      </c>
      <c r="E597" t="s">
        <v>61</v>
      </c>
      <c r="F597" t="s">
        <v>245</v>
      </c>
      <c r="G597">
        <v>1851</v>
      </c>
      <c r="H597">
        <v>3702</v>
      </c>
      <c r="I597">
        <v>2</v>
      </c>
      <c r="J597" s="7">
        <v>610.75</v>
      </c>
      <c r="K597" s="5">
        <v>2260996.5</v>
      </c>
      <c r="L597" s="4">
        <v>599.70000000000005</v>
      </c>
      <c r="M597" s="4">
        <v>-40907.099999999831</v>
      </c>
      <c r="N597" s="6">
        <v>604.94659650000006</v>
      </c>
      <c r="O597" s="6">
        <v>-41512.046596499829</v>
      </c>
      <c r="P597" s="5">
        <v>2220089.4000000004</v>
      </c>
      <c r="Q597" s="7"/>
      <c r="R597">
        <v>1</v>
      </c>
      <c r="S597">
        <v>0</v>
      </c>
      <c r="T597">
        <v>2</v>
      </c>
      <c r="U597">
        <v>0</v>
      </c>
      <c r="V597">
        <v>900</v>
      </c>
      <c r="W597">
        <v>300</v>
      </c>
      <c r="X597">
        <v>122500</v>
      </c>
      <c r="Y597">
        <v>92500</v>
      </c>
      <c r="Z597" s="7">
        <v>3000000</v>
      </c>
      <c r="AA597">
        <v>2</v>
      </c>
      <c r="AC597" t="s">
        <v>584</v>
      </c>
      <c r="AD597" t="s">
        <v>571</v>
      </c>
      <c r="AE597" s="12">
        <v>44414.520833333336</v>
      </c>
      <c r="AF597">
        <v>963.06949999999995</v>
      </c>
      <c r="AG597" s="12">
        <v>44417.392361111109</v>
      </c>
      <c r="AH597">
        <v>945.54830000000004</v>
      </c>
      <c r="AI597" s="13">
        <v>-1.8200000000000001E-2</v>
      </c>
      <c r="AJ597">
        <v>-28786.42</v>
      </c>
      <c r="AK597" s="13">
        <v>-1.8200000000000001E-2</v>
      </c>
      <c r="AL597">
        <v>1642.9480000000001</v>
      </c>
      <c r="AM597">
        <v>1582272.75</v>
      </c>
      <c r="AN597">
        <v>-2117422.1800000002</v>
      </c>
      <c r="AO597">
        <v>40</v>
      </c>
      <c r="AP597">
        <v>-719.66</v>
      </c>
      <c r="AQ597" s="13">
        <v>-2.1299999999999999E-2</v>
      </c>
      <c r="AR597" s="13">
        <v>4.8999999999999998E-3</v>
      </c>
      <c r="AS597" t="s">
        <v>572</v>
      </c>
      <c r="AU597" s="2">
        <v>44413</v>
      </c>
      <c r="AV597" t="s">
        <v>61</v>
      </c>
      <c r="AW597" s="7">
        <v>610.75</v>
      </c>
      <c r="AX597" s="4">
        <v>599.70000000000005</v>
      </c>
      <c r="AZ597" s="2">
        <f t="shared" si="63"/>
        <v>44414</v>
      </c>
      <c r="BA597" t="s">
        <v>155</v>
      </c>
      <c r="BB597">
        <v>963.06949999999995</v>
      </c>
      <c r="BC597">
        <v>945.54830000000004</v>
      </c>
      <c r="BE597" t="str">
        <f t="shared" si="67"/>
        <v>AARTIIND44414</v>
      </c>
      <c r="BF597">
        <v>1</v>
      </c>
      <c r="BH597" t="str">
        <f t="shared" si="68"/>
        <v>BHARTIARTL44413</v>
      </c>
      <c r="BI597">
        <v>1</v>
      </c>
      <c r="BK597" t="str">
        <f t="shared" si="64"/>
        <v>BHARTIARTL44413</v>
      </c>
      <c r="BL597">
        <v>1</v>
      </c>
      <c r="BM597">
        <f t="shared" si="65"/>
        <v>1</v>
      </c>
      <c r="BQ597" t="str">
        <f t="shared" si="69"/>
        <v>AARTIIND44414</v>
      </c>
      <c r="BR597">
        <v>1</v>
      </c>
      <c r="BS597">
        <f t="shared" si="66"/>
        <v>1</v>
      </c>
    </row>
    <row r="598" spans="1:71" x14ac:dyDescent="0.45">
      <c r="A598">
        <v>2</v>
      </c>
      <c r="B598" s="2">
        <v>44413</v>
      </c>
      <c r="C598" s="2">
        <v>44414</v>
      </c>
      <c r="D598" s="3" t="s">
        <v>27</v>
      </c>
      <c r="E598" t="s">
        <v>156</v>
      </c>
      <c r="F598" t="s">
        <v>335</v>
      </c>
      <c r="G598">
        <v>2800</v>
      </c>
      <c r="H598">
        <v>8400</v>
      </c>
      <c r="I598">
        <v>3</v>
      </c>
      <c r="J598" s="7">
        <v>214.95</v>
      </c>
      <c r="K598" s="5">
        <v>1805580</v>
      </c>
      <c r="L598" s="4">
        <v>216.2</v>
      </c>
      <c r="M598" s="4">
        <v>10500</v>
      </c>
      <c r="N598" s="6">
        <v>488.92410000000001</v>
      </c>
      <c r="O598" s="6">
        <v>10011.0759</v>
      </c>
      <c r="P598" s="5">
        <v>1816080</v>
      </c>
      <c r="Q598" s="7"/>
      <c r="R598">
        <v>1</v>
      </c>
      <c r="S598">
        <v>0</v>
      </c>
      <c r="T598">
        <v>1</v>
      </c>
      <c r="U598">
        <v>0</v>
      </c>
      <c r="V598">
        <v>900</v>
      </c>
      <c r="W598">
        <v>300</v>
      </c>
      <c r="X598">
        <v>122500</v>
      </c>
      <c r="Y598">
        <v>92500</v>
      </c>
      <c r="Z598" s="7">
        <v>3000000</v>
      </c>
      <c r="AA598">
        <v>2</v>
      </c>
      <c r="AC598" t="s">
        <v>614</v>
      </c>
      <c r="AD598" t="s">
        <v>571</v>
      </c>
      <c r="AE598" s="12">
        <v>44414.524305555555</v>
      </c>
      <c r="AF598">
        <v>6.8946909999999999</v>
      </c>
      <c r="AG598" s="12">
        <v>44417.392361111109</v>
      </c>
      <c r="AH598">
        <v>7.4571139999999998</v>
      </c>
      <c r="AI598" s="13">
        <v>8.1600000000000006E-2</v>
      </c>
      <c r="AJ598">
        <v>129029.18</v>
      </c>
      <c r="AK598" s="13">
        <v>8.1600000000000006E-2</v>
      </c>
      <c r="AL598">
        <v>229416.6</v>
      </c>
      <c r="AM598">
        <v>1581756.63</v>
      </c>
      <c r="AN598">
        <v>-1988393</v>
      </c>
      <c r="AO598">
        <v>39</v>
      </c>
      <c r="AP598">
        <v>3308.44</v>
      </c>
      <c r="AQ598" s="13">
        <v>-6.4999999999999997E-3</v>
      </c>
      <c r="AR598" s="13">
        <v>0.1023</v>
      </c>
      <c r="AS598" t="s">
        <v>572</v>
      </c>
      <c r="AU598" s="2">
        <v>44413</v>
      </c>
      <c r="AV598" t="s">
        <v>156</v>
      </c>
      <c r="AW598" s="7">
        <v>214.95</v>
      </c>
      <c r="AX598" s="4">
        <v>216.2</v>
      </c>
      <c r="AZ598" s="2">
        <f t="shared" si="63"/>
        <v>44414</v>
      </c>
      <c r="BA598" t="s">
        <v>56</v>
      </c>
      <c r="BB598">
        <v>6.8946909999999999</v>
      </c>
      <c r="BC598">
        <v>7.4571139999999998</v>
      </c>
      <c r="BE598" t="str">
        <f t="shared" si="67"/>
        <v>IDEA44414</v>
      </c>
      <c r="BF598">
        <v>1</v>
      </c>
      <c r="BH598" t="str">
        <f t="shared" si="68"/>
        <v>INDUSTOWER44413</v>
      </c>
      <c r="BI598">
        <v>1</v>
      </c>
      <c r="BK598" t="str">
        <f t="shared" si="64"/>
        <v>INDUSTOWER44413</v>
      </c>
      <c r="BL598">
        <v>1</v>
      </c>
      <c r="BM598">
        <f t="shared" si="65"/>
        <v>1</v>
      </c>
      <c r="BQ598" t="str">
        <f t="shared" si="69"/>
        <v>IDEA44414</v>
      </c>
      <c r="BR598">
        <v>1</v>
      </c>
      <c r="BS598">
        <f t="shared" si="66"/>
        <v>1</v>
      </c>
    </row>
    <row r="599" spans="1:71" x14ac:dyDescent="0.45">
      <c r="A599">
        <v>1</v>
      </c>
      <c r="B599" s="2">
        <v>44414</v>
      </c>
      <c r="C599" s="2">
        <v>44417</v>
      </c>
      <c r="D599" s="3" t="s">
        <v>27</v>
      </c>
      <c r="E599" t="s">
        <v>155</v>
      </c>
      <c r="F599" t="s">
        <v>334</v>
      </c>
      <c r="G599">
        <v>850</v>
      </c>
      <c r="H599">
        <v>2550</v>
      </c>
      <c r="I599">
        <v>3</v>
      </c>
      <c r="J599" s="7">
        <v>961.46666667</v>
      </c>
      <c r="K599" s="5">
        <v>2451740.0000085002</v>
      </c>
      <c r="L599" s="4">
        <v>946</v>
      </c>
      <c r="M599" s="4">
        <v>-39440.000008499985</v>
      </c>
      <c r="N599" s="6">
        <v>656.64540000114755</v>
      </c>
      <c r="O599" s="6">
        <v>-40096.645408501136</v>
      </c>
      <c r="P599" s="5">
        <v>2412300</v>
      </c>
      <c r="Q599" s="7"/>
      <c r="R599">
        <v>2</v>
      </c>
      <c r="S599">
        <v>1</v>
      </c>
      <c r="T599">
        <v>1</v>
      </c>
      <c r="U599">
        <v>0</v>
      </c>
      <c r="V599">
        <v>900</v>
      </c>
      <c r="W599">
        <v>300</v>
      </c>
      <c r="X599">
        <v>123000</v>
      </c>
      <c r="Y599">
        <v>92500</v>
      </c>
      <c r="Z599" s="7">
        <v>3000000</v>
      </c>
      <c r="AA599">
        <v>2</v>
      </c>
      <c r="AC599" t="s">
        <v>579</v>
      </c>
      <c r="AD599" t="s">
        <v>571</v>
      </c>
      <c r="AE599" s="12">
        <v>44414.520833333336</v>
      </c>
      <c r="AF599">
        <v>1538.6320000000001</v>
      </c>
      <c r="AG599" s="12">
        <v>44417.395833333336</v>
      </c>
      <c r="AH599">
        <v>1526.8219999999999</v>
      </c>
      <c r="AI599" s="13">
        <v>-7.7000000000000002E-3</v>
      </c>
      <c r="AJ599">
        <v>-12144.97</v>
      </c>
      <c r="AK599" s="13">
        <v>-7.7000000000000002E-3</v>
      </c>
      <c r="AL599">
        <v>1028.364</v>
      </c>
      <c r="AM599">
        <v>1582272.88</v>
      </c>
      <c r="AN599">
        <v>-2000537.97</v>
      </c>
      <c r="AO599">
        <v>41</v>
      </c>
      <c r="AP599">
        <v>-296.22000000000003</v>
      </c>
      <c r="AQ599" s="13">
        <v>-0.01</v>
      </c>
      <c r="AR599" s="13">
        <v>1.54E-2</v>
      </c>
      <c r="AS599" t="s">
        <v>572</v>
      </c>
      <c r="AU599" s="2">
        <v>44414</v>
      </c>
      <c r="AV599" t="s">
        <v>155</v>
      </c>
      <c r="AW599" s="7">
        <v>961.46666667</v>
      </c>
      <c r="AX599" s="4">
        <v>946</v>
      </c>
      <c r="AZ599" s="2">
        <f t="shared" si="63"/>
        <v>44414</v>
      </c>
      <c r="BA599" t="s">
        <v>63</v>
      </c>
      <c r="BB599">
        <v>1538.6320000000001</v>
      </c>
      <c r="BC599">
        <v>1526.8219999999999</v>
      </c>
      <c r="BE599" t="str">
        <f t="shared" si="67"/>
        <v>ADANIENT44414</v>
      </c>
      <c r="BF599">
        <v>1</v>
      </c>
      <c r="BH599" t="str">
        <f t="shared" si="68"/>
        <v>AARTIIND44414</v>
      </c>
      <c r="BI599">
        <v>1</v>
      </c>
      <c r="BK599" t="str">
        <f t="shared" si="64"/>
        <v>AARTIIND44414</v>
      </c>
      <c r="BL599">
        <v>1</v>
      </c>
      <c r="BM599">
        <f t="shared" si="65"/>
        <v>1</v>
      </c>
      <c r="BQ599" t="str">
        <f t="shared" si="69"/>
        <v>ADANIENT44414</v>
      </c>
      <c r="BR599">
        <v>1</v>
      </c>
      <c r="BS599">
        <f t="shared" si="66"/>
        <v>1</v>
      </c>
    </row>
    <row r="600" spans="1:71" x14ac:dyDescent="0.45">
      <c r="A600">
        <v>2</v>
      </c>
      <c r="B600" s="2">
        <v>44414</v>
      </c>
      <c r="C600" s="2">
        <v>44417</v>
      </c>
      <c r="D600" s="3" t="s">
        <v>27</v>
      </c>
      <c r="E600" t="s">
        <v>63</v>
      </c>
      <c r="F600" t="s">
        <v>223</v>
      </c>
      <c r="G600">
        <v>500</v>
      </c>
      <c r="H600">
        <v>1000</v>
      </c>
      <c r="I600">
        <v>2</v>
      </c>
      <c r="J600" s="7">
        <v>1537.85</v>
      </c>
      <c r="K600" s="5">
        <v>1537850</v>
      </c>
      <c r="L600" s="4">
        <v>1528.35</v>
      </c>
      <c r="M600" s="4">
        <v>-9500</v>
      </c>
      <c r="N600" s="6">
        <v>413.93700000000001</v>
      </c>
      <c r="O600" s="6">
        <v>-9913.9369999999999</v>
      </c>
      <c r="P600" s="5">
        <v>1528350</v>
      </c>
      <c r="Q600" s="7"/>
      <c r="R600">
        <v>2</v>
      </c>
      <c r="S600">
        <v>1</v>
      </c>
      <c r="T600">
        <v>2</v>
      </c>
      <c r="U600">
        <v>0</v>
      </c>
      <c r="V600">
        <v>900</v>
      </c>
      <c r="W600">
        <v>300</v>
      </c>
      <c r="X600">
        <v>123000</v>
      </c>
      <c r="Y600">
        <v>92500</v>
      </c>
      <c r="Z600" s="7">
        <v>3000000</v>
      </c>
      <c r="AA600">
        <v>2</v>
      </c>
      <c r="AC600" t="s">
        <v>681</v>
      </c>
      <c r="AD600" t="s">
        <v>571</v>
      </c>
      <c r="AE600" s="12">
        <v>44414.520833333336</v>
      </c>
      <c r="AF600">
        <v>719.80970000000002</v>
      </c>
      <c r="AG600" s="12">
        <v>44417.395833333336</v>
      </c>
      <c r="AH600">
        <v>711.78750000000002</v>
      </c>
      <c r="AI600" s="13">
        <v>-1.11E-2</v>
      </c>
      <c r="AJ600">
        <v>-17634.259999999998</v>
      </c>
      <c r="AK600" s="13">
        <v>-1.11E-2</v>
      </c>
      <c r="AL600">
        <v>2198.1819999999998</v>
      </c>
      <c r="AM600">
        <v>1582272.75</v>
      </c>
      <c r="AN600">
        <v>-2018172.23</v>
      </c>
      <c r="AO600">
        <v>41</v>
      </c>
      <c r="AP600">
        <v>-430.1</v>
      </c>
      <c r="AQ600" s="13">
        <v>-1.2800000000000001E-2</v>
      </c>
      <c r="AR600" s="13">
        <v>4.0000000000000001E-3</v>
      </c>
      <c r="AS600" t="s">
        <v>572</v>
      </c>
      <c r="AU600" s="2">
        <v>44414</v>
      </c>
      <c r="AV600" t="s">
        <v>63</v>
      </c>
      <c r="AW600" s="7">
        <v>1537.85</v>
      </c>
      <c r="AX600" s="4">
        <v>1528.35</v>
      </c>
      <c r="AZ600" s="2">
        <f t="shared" si="63"/>
        <v>44414</v>
      </c>
      <c r="BA600" t="s">
        <v>98</v>
      </c>
      <c r="BB600">
        <v>719.80970000000002</v>
      </c>
      <c r="BC600">
        <v>711.78750000000002</v>
      </c>
      <c r="BE600" t="str">
        <f t="shared" si="67"/>
        <v>ADANIPORTS44414</v>
      </c>
      <c r="BF600">
        <v>1</v>
      </c>
      <c r="BH600" t="str">
        <f t="shared" si="68"/>
        <v>ADANIENT44414</v>
      </c>
      <c r="BI600">
        <v>1</v>
      </c>
      <c r="BK600" t="str">
        <f t="shared" si="64"/>
        <v>ADANIENT44414</v>
      </c>
      <c r="BL600">
        <v>1</v>
      </c>
      <c r="BM600">
        <f t="shared" si="65"/>
        <v>1</v>
      </c>
      <c r="BQ600" t="str">
        <f t="shared" si="69"/>
        <v>ADANIPORTS44414</v>
      </c>
      <c r="BR600">
        <v>1</v>
      </c>
      <c r="BS600">
        <f t="shared" si="66"/>
        <v>1</v>
      </c>
    </row>
    <row r="601" spans="1:71" x14ac:dyDescent="0.45">
      <c r="A601">
        <v>3</v>
      </c>
      <c r="B601" s="2">
        <v>44414</v>
      </c>
      <c r="C601" s="2">
        <v>44417</v>
      </c>
      <c r="D601" s="3" t="s">
        <v>27</v>
      </c>
      <c r="E601" t="s">
        <v>98</v>
      </c>
      <c r="F601" t="s">
        <v>294</v>
      </c>
      <c r="G601">
        <v>1250</v>
      </c>
      <c r="H601">
        <v>2500</v>
      </c>
      <c r="I601">
        <v>2</v>
      </c>
      <c r="J601" s="7">
        <v>719.6</v>
      </c>
      <c r="K601" s="5">
        <v>1799000</v>
      </c>
      <c r="L601" s="4">
        <v>712.2</v>
      </c>
      <c r="M601" s="4">
        <v>-18499.999999999942</v>
      </c>
      <c r="N601" s="6">
        <v>483.23250000000002</v>
      </c>
      <c r="O601" s="6">
        <v>-18983.23249999994</v>
      </c>
      <c r="P601" s="5">
        <v>1780500</v>
      </c>
      <c r="Q601" s="7"/>
      <c r="R601">
        <v>2</v>
      </c>
      <c r="S601">
        <v>1</v>
      </c>
      <c r="T601">
        <v>2</v>
      </c>
      <c r="U601">
        <v>0</v>
      </c>
      <c r="V601">
        <v>900</v>
      </c>
      <c r="W601">
        <v>300</v>
      </c>
      <c r="X601">
        <v>123000</v>
      </c>
      <c r="Y601">
        <v>92500</v>
      </c>
      <c r="Z601" s="7">
        <v>3000000</v>
      </c>
      <c r="AA601">
        <v>2</v>
      </c>
      <c r="AC601" t="s">
        <v>597</v>
      </c>
      <c r="AD601" t="s">
        <v>571</v>
      </c>
      <c r="AE601" s="12">
        <v>44417.434027777781</v>
      </c>
      <c r="AF601">
        <v>2804.0059999999999</v>
      </c>
      <c r="AG601" s="12">
        <v>44418.392361111109</v>
      </c>
      <c r="AH601">
        <v>2770.8020000000001</v>
      </c>
      <c r="AI601" s="13">
        <v>-1.18E-2</v>
      </c>
      <c r="AJ601">
        <v>-18903.57</v>
      </c>
      <c r="AK601" s="13">
        <v>-1.18E-2</v>
      </c>
      <c r="AL601">
        <v>569.31610000000001</v>
      </c>
      <c r="AM601">
        <v>1596365.5</v>
      </c>
      <c r="AN601">
        <v>-2037075.8</v>
      </c>
      <c r="AO601">
        <v>65</v>
      </c>
      <c r="AP601">
        <v>-290.82</v>
      </c>
      <c r="AQ601" s="13">
        <v>-1.41E-2</v>
      </c>
      <c r="AR601" s="13">
        <v>2.24E-2</v>
      </c>
      <c r="AS601" t="s">
        <v>572</v>
      </c>
      <c r="AU601" s="2">
        <v>44414</v>
      </c>
      <c r="AV601" t="s">
        <v>98</v>
      </c>
      <c r="AW601" s="7">
        <v>719.6</v>
      </c>
      <c r="AX601" s="4">
        <v>712.2</v>
      </c>
      <c r="AZ601" s="2">
        <f t="shared" si="63"/>
        <v>44417</v>
      </c>
      <c r="BA601" t="s">
        <v>67</v>
      </c>
      <c r="BB601">
        <v>2804.0059999999999</v>
      </c>
      <c r="BC601">
        <v>2770.8020000000001</v>
      </c>
      <c r="BE601" t="str">
        <f t="shared" si="67"/>
        <v>PEL44417</v>
      </c>
      <c r="BF601">
        <v>1</v>
      </c>
      <c r="BH601" t="str">
        <f t="shared" si="68"/>
        <v>ADANIPORTS44414</v>
      </c>
      <c r="BI601">
        <v>1</v>
      </c>
      <c r="BK601" t="str">
        <f t="shared" si="64"/>
        <v>ADANIPORTS44414</v>
      </c>
      <c r="BL601">
        <v>1</v>
      </c>
      <c r="BM601">
        <f t="shared" si="65"/>
        <v>1</v>
      </c>
      <c r="BQ601" t="str">
        <f t="shared" si="69"/>
        <v>PEL44417</v>
      </c>
      <c r="BR601">
        <v>1</v>
      </c>
      <c r="BS601">
        <f t="shared" si="66"/>
        <v>1</v>
      </c>
    </row>
    <row r="602" spans="1:71" x14ac:dyDescent="0.45">
      <c r="A602">
        <v>4</v>
      </c>
      <c r="B602" s="2">
        <v>44414</v>
      </c>
      <c r="C602" s="2">
        <v>44417</v>
      </c>
      <c r="D602" s="3" t="s">
        <v>27</v>
      </c>
      <c r="E602" t="s">
        <v>56</v>
      </c>
      <c r="F602" t="s">
        <v>212</v>
      </c>
      <c r="G602">
        <v>70000</v>
      </c>
      <c r="H602">
        <v>280000</v>
      </c>
      <c r="I602">
        <v>4</v>
      </c>
      <c r="J602" s="7">
        <v>6.85</v>
      </c>
      <c r="K602" s="5">
        <v>1918000</v>
      </c>
      <c r="L602" s="4">
        <v>7.45</v>
      </c>
      <c r="M602" s="4">
        <v>168000.00000000015</v>
      </c>
      <c r="N602" s="6">
        <v>540.54</v>
      </c>
      <c r="O602" s="6">
        <v>167459.46000000014</v>
      </c>
      <c r="P602" s="5">
        <v>2086000</v>
      </c>
      <c r="Q602" s="7"/>
      <c r="R602">
        <v>1</v>
      </c>
      <c r="S602">
        <v>0</v>
      </c>
      <c r="T602">
        <v>1</v>
      </c>
      <c r="U602">
        <v>0</v>
      </c>
      <c r="V602">
        <v>900</v>
      </c>
      <c r="W602">
        <v>300</v>
      </c>
      <c r="X602">
        <v>122500</v>
      </c>
      <c r="Y602">
        <v>92500</v>
      </c>
      <c r="Z602" s="7">
        <v>3000000</v>
      </c>
      <c r="AA602">
        <v>2</v>
      </c>
      <c r="AC602" t="s">
        <v>601</v>
      </c>
      <c r="AD602" t="s">
        <v>571</v>
      </c>
      <c r="AE602" s="12">
        <v>44417.4375</v>
      </c>
      <c r="AF602">
        <v>196.68559999999999</v>
      </c>
      <c r="AG602" s="12">
        <v>44418.395833333336</v>
      </c>
      <c r="AH602">
        <v>192.35749999999999</v>
      </c>
      <c r="AI602" s="13">
        <v>-2.1999999999999999E-2</v>
      </c>
      <c r="AJ602">
        <v>-35096.46</v>
      </c>
      <c r="AK602" s="13">
        <v>-2.1999999999999999E-2</v>
      </c>
      <c r="AL602">
        <v>8108.9759999999997</v>
      </c>
      <c r="AM602">
        <v>1594918.75</v>
      </c>
      <c r="AN602">
        <v>-2072172.26</v>
      </c>
      <c r="AO602">
        <v>65</v>
      </c>
      <c r="AP602">
        <v>-539.95000000000005</v>
      </c>
      <c r="AQ602" s="13">
        <v>-3.3700000000000001E-2</v>
      </c>
      <c r="AR602" s="13">
        <v>8.6999999999999994E-3</v>
      </c>
      <c r="AS602" t="s">
        <v>572</v>
      </c>
      <c r="AU602" s="2">
        <v>44414</v>
      </c>
      <c r="AV602" t="s">
        <v>56</v>
      </c>
      <c r="AW602" s="7">
        <v>6.85</v>
      </c>
      <c r="AX602" s="4">
        <v>7.45</v>
      </c>
      <c r="AZ602" s="2">
        <f t="shared" si="63"/>
        <v>44417</v>
      </c>
      <c r="BA602" t="s">
        <v>41</v>
      </c>
      <c r="BB602">
        <v>196.68559999999999</v>
      </c>
      <c r="BC602">
        <v>192.35749999999999</v>
      </c>
      <c r="BE602" t="str">
        <f t="shared" si="67"/>
        <v>ZEEL44417</v>
      </c>
      <c r="BF602">
        <v>1</v>
      </c>
      <c r="BH602" t="str">
        <f t="shared" si="68"/>
        <v>IDEA44414</v>
      </c>
      <c r="BI602">
        <v>1</v>
      </c>
      <c r="BK602" t="str">
        <f t="shared" si="64"/>
        <v>IDEA44414</v>
      </c>
      <c r="BL602">
        <v>1</v>
      </c>
      <c r="BM602">
        <f t="shared" si="65"/>
        <v>1</v>
      </c>
      <c r="BQ602" t="str">
        <f t="shared" si="69"/>
        <v>ZEEL44417</v>
      </c>
      <c r="BR602">
        <v>1</v>
      </c>
      <c r="BS602">
        <f t="shared" si="66"/>
        <v>1</v>
      </c>
    </row>
    <row r="603" spans="1:71" x14ac:dyDescent="0.45">
      <c r="A603">
        <v>1</v>
      </c>
      <c r="B603" s="2">
        <v>44417</v>
      </c>
      <c r="C603" s="2">
        <v>44418</v>
      </c>
      <c r="D603" s="3" t="s">
        <v>27</v>
      </c>
      <c r="E603" t="s">
        <v>67</v>
      </c>
      <c r="F603" t="s">
        <v>242</v>
      </c>
      <c r="G603">
        <v>275</v>
      </c>
      <c r="H603">
        <v>825</v>
      </c>
      <c r="I603">
        <v>3</v>
      </c>
      <c r="J603" s="7">
        <v>2802.6</v>
      </c>
      <c r="K603" s="5">
        <v>2312145</v>
      </c>
      <c r="L603" s="4">
        <v>2772.15</v>
      </c>
      <c r="M603" s="4">
        <v>-25121.249999999851</v>
      </c>
      <c r="N603" s="6">
        <v>620.88778124999999</v>
      </c>
      <c r="O603" s="6">
        <v>-25742.13778124985</v>
      </c>
      <c r="P603" s="5">
        <v>2287023.75</v>
      </c>
      <c r="Q603" s="7"/>
      <c r="R603">
        <v>1</v>
      </c>
      <c r="S603">
        <v>0</v>
      </c>
      <c r="T603">
        <v>1</v>
      </c>
      <c r="U603">
        <v>0</v>
      </c>
      <c r="V603">
        <v>900</v>
      </c>
      <c r="W603">
        <v>300</v>
      </c>
      <c r="X603">
        <v>102500</v>
      </c>
      <c r="Y603">
        <v>92500</v>
      </c>
      <c r="Z603" s="7">
        <v>3000000</v>
      </c>
      <c r="AA603">
        <v>2</v>
      </c>
      <c r="AC603" t="s">
        <v>722</v>
      </c>
      <c r="AD603" t="s">
        <v>571</v>
      </c>
      <c r="AE603" s="12">
        <v>44418.517361111109</v>
      </c>
      <c r="AF603">
        <v>628.09780000000001</v>
      </c>
      <c r="AG603" s="12">
        <v>44419.392361111109</v>
      </c>
      <c r="AH603">
        <v>622.39189999999996</v>
      </c>
      <c r="AI603" s="13">
        <v>-9.1000000000000004E-3</v>
      </c>
      <c r="AJ603">
        <v>-14403.93</v>
      </c>
      <c r="AK603" s="13">
        <v>-9.1000000000000004E-3</v>
      </c>
      <c r="AL603">
        <v>2524.393</v>
      </c>
      <c r="AM603">
        <v>1585565.5</v>
      </c>
      <c r="AN603">
        <v>-2086576.19</v>
      </c>
      <c r="AO603">
        <v>41</v>
      </c>
      <c r="AP603">
        <v>-351.32</v>
      </c>
      <c r="AQ603" s="13">
        <v>-2.2800000000000001E-2</v>
      </c>
      <c r="AR603" s="13">
        <v>2.5999999999999999E-3</v>
      </c>
      <c r="AS603" t="s">
        <v>572</v>
      </c>
      <c r="AU603" s="2">
        <v>44417</v>
      </c>
      <c r="AV603" t="s">
        <v>67</v>
      </c>
      <c r="AW603" s="7">
        <v>2802.6</v>
      </c>
      <c r="AX603" s="4">
        <v>2772.15</v>
      </c>
      <c r="AZ603" s="2">
        <f t="shared" si="63"/>
        <v>44418</v>
      </c>
      <c r="BA603" t="s">
        <v>61</v>
      </c>
      <c r="BB603">
        <v>628.09780000000001</v>
      </c>
      <c r="BC603">
        <v>622.39189999999996</v>
      </c>
      <c r="BE603" t="str">
        <f t="shared" si="67"/>
        <v>BHARTIARTL44418</v>
      </c>
      <c r="BF603">
        <v>1</v>
      </c>
      <c r="BH603" t="str">
        <f t="shared" si="68"/>
        <v>PEL44417</v>
      </c>
      <c r="BI603">
        <v>1</v>
      </c>
      <c r="BK603" t="str">
        <f t="shared" si="64"/>
        <v>PEL44417</v>
      </c>
      <c r="BL603">
        <v>1</v>
      </c>
      <c r="BM603">
        <f t="shared" si="65"/>
        <v>1</v>
      </c>
      <c r="BQ603" t="str">
        <f t="shared" si="69"/>
        <v>BHARTIARTL44418</v>
      </c>
      <c r="BR603">
        <v>1</v>
      </c>
      <c r="BS603">
        <f t="shared" si="66"/>
        <v>1</v>
      </c>
    </row>
    <row r="604" spans="1:71" x14ac:dyDescent="0.45">
      <c r="A604">
        <v>2</v>
      </c>
      <c r="B604" s="2">
        <v>44417</v>
      </c>
      <c r="C604" s="2">
        <v>44418</v>
      </c>
      <c r="D604" s="3" t="s">
        <v>27</v>
      </c>
      <c r="E604" t="s">
        <v>41</v>
      </c>
      <c r="F604" t="s">
        <v>249</v>
      </c>
      <c r="G604">
        <v>3000</v>
      </c>
      <c r="H604">
        <v>12000</v>
      </c>
      <c r="I604">
        <v>4</v>
      </c>
      <c r="J604" s="7">
        <v>198.35</v>
      </c>
      <c r="K604" s="5">
        <v>2380200</v>
      </c>
      <c r="L604" s="4">
        <v>192.4375</v>
      </c>
      <c r="M604" s="4">
        <v>-70949.999999999927</v>
      </c>
      <c r="N604" s="6">
        <v>633.07574999999997</v>
      </c>
      <c r="O604" s="6">
        <v>-71583.075749999931</v>
      </c>
      <c r="P604" s="5">
        <v>2309250</v>
      </c>
      <c r="Q604" s="7"/>
      <c r="R604">
        <v>3</v>
      </c>
      <c r="S604">
        <v>0</v>
      </c>
      <c r="T604">
        <v>2</v>
      </c>
      <c r="U604">
        <v>0</v>
      </c>
      <c r="V604">
        <v>900</v>
      </c>
      <c r="W604">
        <v>300</v>
      </c>
      <c r="X604">
        <v>104000</v>
      </c>
      <c r="Y604">
        <v>92500</v>
      </c>
      <c r="Z604" s="7">
        <v>3000000</v>
      </c>
      <c r="AA604">
        <v>2</v>
      </c>
      <c r="AC604" t="s">
        <v>642</v>
      </c>
      <c r="AD604" t="s">
        <v>571</v>
      </c>
      <c r="AE604" s="12">
        <v>44418.517361111109</v>
      </c>
      <c r="AF604">
        <v>1265.375</v>
      </c>
      <c r="AG604" s="12">
        <v>44419.392361111109</v>
      </c>
      <c r="AH604">
        <v>1264.473</v>
      </c>
      <c r="AI604" s="13">
        <v>-6.9999999999999999E-4</v>
      </c>
      <c r="AJ604">
        <v>-1130.24</v>
      </c>
      <c r="AK604" s="13">
        <v>-6.9999999999999999E-4</v>
      </c>
      <c r="AL604">
        <v>1253.04</v>
      </c>
      <c r="AM604">
        <v>1585565.5</v>
      </c>
      <c r="AN604">
        <v>-2087706.43</v>
      </c>
      <c r="AO604">
        <v>41</v>
      </c>
      <c r="AP604">
        <v>-27.57</v>
      </c>
      <c r="AQ604" s="13">
        <v>-1.11E-2</v>
      </c>
      <c r="AR604" s="13">
        <v>1.2699999999999999E-2</v>
      </c>
      <c r="AS604" t="s">
        <v>572</v>
      </c>
      <c r="AU604" s="2">
        <v>44417</v>
      </c>
      <c r="AV604" t="s">
        <v>41</v>
      </c>
      <c r="AW604" s="7">
        <v>198.35</v>
      </c>
      <c r="AX604" s="4">
        <v>192.4375</v>
      </c>
      <c r="AZ604" s="2">
        <f t="shared" si="63"/>
        <v>44418</v>
      </c>
      <c r="BA604" t="s">
        <v>99</v>
      </c>
      <c r="BB604">
        <v>1265.375</v>
      </c>
      <c r="BC604">
        <v>1264.473</v>
      </c>
      <c r="BE604" t="str">
        <f t="shared" si="67"/>
        <v>ESCORTS44418</v>
      </c>
      <c r="BF604">
        <v>1</v>
      </c>
      <c r="BH604" t="str">
        <f t="shared" si="68"/>
        <v>ZEEL44417</v>
      </c>
      <c r="BI604">
        <v>1</v>
      </c>
      <c r="BK604" t="str">
        <f t="shared" si="64"/>
        <v>ZEEL44417</v>
      </c>
      <c r="BL604">
        <v>1</v>
      </c>
      <c r="BM604">
        <f t="shared" si="65"/>
        <v>1</v>
      </c>
      <c r="BQ604" t="str">
        <f t="shared" si="69"/>
        <v>ESCORTS44418</v>
      </c>
      <c r="BR604">
        <v>1</v>
      </c>
      <c r="BS604">
        <f t="shared" si="66"/>
        <v>1</v>
      </c>
    </row>
    <row r="605" spans="1:71" x14ac:dyDescent="0.45">
      <c r="A605">
        <v>1</v>
      </c>
      <c r="B605" s="2">
        <v>44418</v>
      </c>
      <c r="C605" s="2">
        <v>44419</v>
      </c>
      <c r="D605" s="3" t="s">
        <v>27</v>
      </c>
      <c r="E605" t="s">
        <v>166</v>
      </c>
      <c r="F605" t="s">
        <v>345</v>
      </c>
      <c r="G605">
        <v>500</v>
      </c>
      <c r="H605">
        <v>1500</v>
      </c>
      <c r="I605">
        <v>3</v>
      </c>
      <c r="J605" s="7">
        <v>1315.35</v>
      </c>
      <c r="K605" s="5">
        <v>1973024.9999999998</v>
      </c>
      <c r="L605" s="4">
        <v>1294.5</v>
      </c>
      <c r="M605" s="4">
        <v>-31274.999999999862</v>
      </c>
      <c r="N605" s="6">
        <v>528.49462500000004</v>
      </c>
      <c r="O605" s="6">
        <v>-31803.494624999861</v>
      </c>
      <c r="P605" s="5">
        <v>1941750</v>
      </c>
      <c r="Q605" s="7"/>
      <c r="R605">
        <v>1</v>
      </c>
      <c r="S605">
        <v>0</v>
      </c>
      <c r="T605">
        <v>1</v>
      </c>
      <c r="U605">
        <v>0</v>
      </c>
      <c r="V605">
        <v>900</v>
      </c>
      <c r="W605">
        <v>300</v>
      </c>
      <c r="X605">
        <v>122500</v>
      </c>
      <c r="Y605">
        <v>92500</v>
      </c>
      <c r="Z605" s="7">
        <v>3000000</v>
      </c>
      <c r="AA605">
        <v>2</v>
      </c>
      <c r="AC605" t="s">
        <v>683</v>
      </c>
      <c r="AD605" t="s">
        <v>571</v>
      </c>
      <c r="AE605" s="12">
        <v>44418.517361111109</v>
      </c>
      <c r="AF605">
        <v>3870.1590000000001</v>
      </c>
      <c r="AG605" s="12">
        <v>44419.392361111109</v>
      </c>
      <c r="AH605">
        <v>3835.0039999999999</v>
      </c>
      <c r="AI605" s="13">
        <v>-9.1000000000000004E-3</v>
      </c>
      <c r="AJ605">
        <v>-14402.65</v>
      </c>
      <c r="AK605" s="13">
        <v>-9.1000000000000004E-3</v>
      </c>
      <c r="AL605">
        <v>409.69</v>
      </c>
      <c r="AM605">
        <v>1585565.5</v>
      </c>
      <c r="AN605">
        <v>-2102109.08</v>
      </c>
      <c r="AO605">
        <v>41</v>
      </c>
      <c r="AP605">
        <v>-351.28</v>
      </c>
      <c r="AQ605" s="13">
        <v>-2.58E-2</v>
      </c>
      <c r="AR605" s="13">
        <v>6.4000000000000003E-3</v>
      </c>
      <c r="AS605" t="s">
        <v>572</v>
      </c>
      <c r="AU605" s="2">
        <v>44418</v>
      </c>
      <c r="AV605" t="s">
        <v>166</v>
      </c>
      <c r="AW605" s="7">
        <v>1315.35</v>
      </c>
      <c r="AX605" s="4">
        <v>1294.5</v>
      </c>
      <c r="AZ605" s="2">
        <f t="shared" si="63"/>
        <v>44418</v>
      </c>
      <c r="BA605" t="s">
        <v>171</v>
      </c>
      <c r="BB605">
        <v>3870.1590000000001</v>
      </c>
      <c r="BC605">
        <v>3835.0039999999999</v>
      </c>
      <c r="BE605" t="str">
        <f t="shared" si="67"/>
        <v>NAVINFLUOR44418</v>
      </c>
      <c r="BF605">
        <v>1</v>
      </c>
      <c r="BH605" t="str">
        <f t="shared" si="68"/>
        <v>AUBANK44418</v>
      </c>
      <c r="BI605">
        <v>1</v>
      </c>
      <c r="BK605" t="str">
        <f t="shared" si="64"/>
        <v>AUBANK44418</v>
      </c>
      <c r="BL605">
        <v>1</v>
      </c>
      <c r="BM605">
        <f t="shared" si="65"/>
        <v>1</v>
      </c>
      <c r="BQ605" t="str">
        <f t="shared" si="69"/>
        <v>NAVINFLUOR44418</v>
      </c>
      <c r="BR605">
        <v>1</v>
      </c>
      <c r="BS605">
        <f t="shared" si="66"/>
        <v>1</v>
      </c>
    </row>
    <row r="606" spans="1:71" x14ac:dyDescent="0.45">
      <c r="A606">
        <v>2</v>
      </c>
      <c r="B606" s="2">
        <v>44418</v>
      </c>
      <c r="C606" s="2">
        <v>44419</v>
      </c>
      <c r="D606" s="3" t="s">
        <v>27</v>
      </c>
      <c r="E606" t="s">
        <v>61</v>
      </c>
      <c r="F606" t="s">
        <v>245</v>
      </c>
      <c r="G606">
        <v>1851</v>
      </c>
      <c r="H606">
        <v>3702</v>
      </c>
      <c r="I606">
        <v>2</v>
      </c>
      <c r="J606" s="7">
        <v>627.79999999999995</v>
      </c>
      <c r="K606" s="5">
        <v>2324115.5999999996</v>
      </c>
      <c r="L606" s="4">
        <v>622.70000000000005</v>
      </c>
      <c r="M606" s="4">
        <v>-18880.199999999662</v>
      </c>
      <c r="N606" s="6">
        <v>624.96238500000004</v>
      </c>
      <c r="O606" s="6">
        <v>-19505.162384999661</v>
      </c>
      <c r="P606" s="5">
        <v>2305235.4000000004</v>
      </c>
      <c r="Q606" s="7"/>
      <c r="R606">
        <v>1</v>
      </c>
      <c r="S606">
        <v>0</v>
      </c>
      <c r="T606">
        <v>1</v>
      </c>
      <c r="U606">
        <v>0</v>
      </c>
      <c r="V606">
        <v>900</v>
      </c>
      <c r="W606">
        <v>300</v>
      </c>
      <c r="X606">
        <v>122500</v>
      </c>
      <c r="Y606">
        <v>92500</v>
      </c>
      <c r="Z606" s="7">
        <v>3000000</v>
      </c>
      <c r="AA606">
        <v>2</v>
      </c>
      <c r="AC606" t="s">
        <v>723</v>
      </c>
      <c r="AD606" t="s">
        <v>571</v>
      </c>
      <c r="AE606" s="12">
        <v>44418.517361111109</v>
      </c>
      <c r="AF606">
        <v>715.07529999999997</v>
      </c>
      <c r="AG606" s="12">
        <v>44419.392361111109</v>
      </c>
      <c r="AH606">
        <v>685.9864</v>
      </c>
      <c r="AI606" s="13">
        <v>-4.07E-2</v>
      </c>
      <c r="AJ606">
        <v>-64500</v>
      </c>
      <c r="AK606" s="13">
        <v>-4.07E-2</v>
      </c>
      <c r="AL606">
        <v>2217.3409999999999</v>
      </c>
      <c r="AM606">
        <v>1585565.5</v>
      </c>
      <c r="AN606">
        <v>-2166609.08</v>
      </c>
      <c r="AO606">
        <v>41</v>
      </c>
      <c r="AP606">
        <v>-1573.17</v>
      </c>
      <c r="AQ606" s="13">
        <v>-4.07E-2</v>
      </c>
      <c r="AR606" s="13">
        <v>0</v>
      </c>
      <c r="AS606" t="s">
        <v>572</v>
      </c>
      <c r="AU606" s="2">
        <v>44418</v>
      </c>
      <c r="AV606" t="s">
        <v>61</v>
      </c>
      <c r="AW606" s="7">
        <v>627.79999999999995</v>
      </c>
      <c r="AX606" s="4">
        <v>622.70000000000005</v>
      </c>
      <c r="AZ606" s="2">
        <f t="shared" si="63"/>
        <v>44418</v>
      </c>
      <c r="BA606" t="s">
        <v>180</v>
      </c>
      <c r="BB606">
        <v>715.07529999999997</v>
      </c>
      <c r="BC606">
        <v>685.9864</v>
      </c>
      <c r="BE606" t="str">
        <f t="shared" si="67"/>
        <v>STAR44418</v>
      </c>
      <c r="BF606">
        <v>1</v>
      </c>
      <c r="BH606" t="str">
        <f t="shared" si="68"/>
        <v>BHARTIARTL44418</v>
      </c>
      <c r="BI606">
        <v>1</v>
      </c>
      <c r="BK606" t="str">
        <f t="shared" si="64"/>
        <v>BHARTIARTL44418</v>
      </c>
      <c r="BL606">
        <v>1</v>
      </c>
      <c r="BM606">
        <f t="shared" si="65"/>
        <v>1</v>
      </c>
      <c r="BQ606" t="str">
        <f t="shared" si="69"/>
        <v>STAR44418</v>
      </c>
      <c r="BR606">
        <v>1</v>
      </c>
      <c r="BS606">
        <f t="shared" si="66"/>
        <v>1</v>
      </c>
    </row>
    <row r="607" spans="1:71" x14ac:dyDescent="0.45">
      <c r="A607">
        <v>3</v>
      </c>
      <c r="B607" s="2">
        <v>44418</v>
      </c>
      <c r="C607" s="2">
        <v>44419</v>
      </c>
      <c r="D607" s="3" t="s">
        <v>27</v>
      </c>
      <c r="E607" t="s">
        <v>99</v>
      </c>
      <c r="F607" t="s">
        <v>235</v>
      </c>
      <c r="G607">
        <v>550</v>
      </c>
      <c r="H607">
        <v>1650</v>
      </c>
      <c r="I607">
        <v>3</v>
      </c>
      <c r="J607" s="7">
        <v>1264.5</v>
      </c>
      <c r="K607" s="5">
        <v>2086425</v>
      </c>
      <c r="L607" s="4">
        <v>1265.0999999999999</v>
      </c>
      <c r="M607" s="4">
        <v>989.99999999984993</v>
      </c>
      <c r="N607" s="6">
        <v>563.46839999999997</v>
      </c>
      <c r="O607" s="6">
        <v>426.53159999984996</v>
      </c>
      <c r="P607" s="5">
        <v>2087414.9999999998</v>
      </c>
      <c r="Q607" s="7"/>
      <c r="R607">
        <v>1</v>
      </c>
      <c r="S607">
        <v>0</v>
      </c>
      <c r="T607">
        <v>1</v>
      </c>
      <c r="U607">
        <v>0</v>
      </c>
      <c r="V607">
        <v>900</v>
      </c>
      <c r="W607">
        <v>300</v>
      </c>
      <c r="X607">
        <v>122500</v>
      </c>
      <c r="Y607">
        <v>92500</v>
      </c>
      <c r="Z607" s="7">
        <v>3000000</v>
      </c>
      <c r="AA607">
        <v>2</v>
      </c>
      <c r="AC607" t="s">
        <v>672</v>
      </c>
      <c r="AD607" t="s">
        <v>571</v>
      </c>
      <c r="AE607" s="12">
        <v>44418.520833333336</v>
      </c>
      <c r="AF607">
        <v>1315.2570000000001</v>
      </c>
      <c r="AG607" s="12">
        <v>44419.392361111109</v>
      </c>
      <c r="AH607">
        <v>1293.894</v>
      </c>
      <c r="AI607" s="13">
        <v>-1.6199999999999999E-2</v>
      </c>
      <c r="AJ607">
        <v>-25686.79</v>
      </c>
      <c r="AK607" s="13">
        <v>-1.6199999999999999E-2</v>
      </c>
      <c r="AL607">
        <v>1202.396</v>
      </c>
      <c r="AM607">
        <v>1581460</v>
      </c>
      <c r="AN607">
        <v>-2192295.87</v>
      </c>
      <c r="AO607">
        <v>40</v>
      </c>
      <c r="AP607">
        <v>-642.16999999999996</v>
      </c>
      <c r="AQ607" s="13">
        <v>-2.5899999999999999E-2</v>
      </c>
      <c r="AR607" s="13">
        <v>6.4000000000000003E-3</v>
      </c>
      <c r="AS607" t="s">
        <v>572</v>
      </c>
      <c r="AU607" s="2">
        <v>44418</v>
      </c>
      <c r="AV607" t="s">
        <v>99</v>
      </c>
      <c r="AW607" s="7">
        <v>1264.5</v>
      </c>
      <c r="AX607" s="4">
        <v>1265.0999999999999</v>
      </c>
      <c r="AZ607" s="2">
        <f t="shared" si="63"/>
        <v>44418</v>
      </c>
      <c r="BA607" t="s">
        <v>166</v>
      </c>
      <c r="BB607">
        <v>1315.2570000000001</v>
      </c>
      <c r="BC607">
        <v>1293.894</v>
      </c>
      <c r="BE607" t="str">
        <f t="shared" si="67"/>
        <v>AUBANK44418</v>
      </c>
      <c r="BF607">
        <v>1</v>
      </c>
      <c r="BH607" t="str">
        <f t="shared" si="68"/>
        <v>ESCORTS44418</v>
      </c>
      <c r="BI607">
        <v>1</v>
      </c>
      <c r="BK607" t="str">
        <f t="shared" si="64"/>
        <v>ESCORTS44418</v>
      </c>
      <c r="BL607">
        <v>1</v>
      </c>
      <c r="BM607">
        <f t="shared" si="65"/>
        <v>1</v>
      </c>
      <c r="BQ607" t="str">
        <f t="shared" si="69"/>
        <v>AUBANK44418</v>
      </c>
      <c r="BR607">
        <v>1</v>
      </c>
      <c r="BS607">
        <f t="shared" si="66"/>
        <v>1</v>
      </c>
    </row>
    <row r="608" spans="1:71" x14ac:dyDescent="0.45">
      <c r="A608">
        <v>4</v>
      </c>
      <c r="B608" s="2">
        <v>44418</v>
      </c>
      <c r="C608" s="2">
        <v>44419</v>
      </c>
      <c r="D608" s="3" t="s">
        <v>27</v>
      </c>
      <c r="E608" t="s">
        <v>171</v>
      </c>
      <c r="F608" t="s">
        <v>349</v>
      </c>
      <c r="G608">
        <v>225</v>
      </c>
      <c r="H608">
        <v>450</v>
      </c>
      <c r="I608">
        <v>2</v>
      </c>
      <c r="J608" s="7">
        <v>3868.25</v>
      </c>
      <c r="K608" s="5">
        <v>1740712.5</v>
      </c>
      <c r="L608" s="4">
        <v>3836.9</v>
      </c>
      <c r="M608" s="4">
        <v>-14107.49999999996</v>
      </c>
      <c r="N608" s="6">
        <v>468.08786250000003</v>
      </c>
      <c r="O608" s="6">
        <v>-14575.58786249996</v>
      </c>
      <c r="P608" s="5">
        <v>1726605</v>
      </c>
      <c r="Q608" s="7"/>
      <c r="R608">
        <v>1</v>
      </c>
      <c r="S608">
        <v>0</v>
      </c>
      <c r="T608">
        <v>1</v>
      </c>
      <c r="U608">
        <v>0</v>
      </c>
      <c r="V608">
        <v>900</v>
      </c>
      <c r="W608">
        <v>300</v>
      </c>
      <c r="X608">
        <v>122500</v>
      </c>
      <c r="Y608">
        <v>92500</v>
      </c>
      <c r="Z608" s="7">
        <v>3000000</v>
      </c>
      <c r="AA608">
        <v>2</v>
      </c>
      <c r="AC608" t="s">
        <v>594</v>
      </c>
      <c r="AD608" t="s">
        <v>571</v>
      </c>
      <c r="AE608" s="12">
        <v>44419.517361111109</v>
      </c>
      <c r="AF608">
        <v>422.6755</v>
      </c>
      <c r="AG608" s="12">
        <v>44420.392361111109</v>
      </c>
      <c r="AH608">
        <v>423.6626</v>
      </c>
      <c r="AI608" s="13">
        <v>2.3E-3</v>
      </c>
      <c r="AJ608">
        <v>3646.76</v>
      </c>
      <c r="AK608" s="13">
        <v>2.3E-3</v>
      </c>
      <c r="AL608">
        <v>3694.42</v>
      </c>
      <c r="AM608">
        <v>1561540.75</v>
      </c>
      <c r="AN608">
        <v>-2188649.11</v>
      </c>
      <c r="AO608">
        <v>41</v>
      </c>
      <c r="AP608">
        <v>88.95</v>
      </c>
      <c r="AQ608" s="13">
        <v>-5.4999999999999997E-3</v>
      </c>
      <c r="AR608" s="13">
        <v>9.4999999999999998E-3</v>
      </c>
      <c r="AS608" t="s">
        <v>572</v>
      </c>
      <c r="AU608" s="2">
        <v>44418</v>
      </c>
      <c r="AV608" t="s">
        <v>171</v>
      </c>
      <c r="AW608" s="7">
        <v>3868.25</v>
      </c>
      <c r="AX608" s="4">
        <v>3836.9</v>
      </c>
      <c r="AZ608" s="2">
        <f t="shared" si="63"/>
        <v>44419</v>
      </c>
      <c r="BA608" t="s">
        <v>51</v>
      </c>
      <c r="BB608">
        <v>422.6755</v>
      </c>
      <c r="BC608">
        <v>423.6626</v>
      </c>
      <c r="BE608" t="str">
        <f t="shared" si="67"/>
        <v>JINDALSTEL44419</v>
      </c>
      <c r="BF608">
        <v>1</v>
      </c>
      <c r="BH608" t="str">
        <f t="shared" si="68"/>
        <v>NAVINFLUOR44418</v>
      </c>
      <c r="BI608">
        <v>1</v>
      </c>
      <c r="BK608" t="str">
        <f t="shared" si="64"/>
        <v>NAVINFLUOR44418</v>
      </c>
      <c r="BL608">
        <v>1</v>
      </c>
      <c r="BM608">
        <f t="shared" si="65"/>
        <v>1</v>
      </c>
      <c r="BQ608" t="str">
        <f t="shared" si="69"/>
        <v>JINDALSTEL44419</v>
      </c>
      <c r="BR608">
        <v>1</v>
      </c>
      <c r="BS608">
        <f t="shared" si="66"/>
        <v>1</v>
      </c>
    </row>
    <row r="609" spans="1:71" x14ac:dyDescent="0.45">
      <c r="A609">
        <v>5</v>
      </c>
      <c r="B609" s="2">
        <v>44418</v>
      </c>
      <c r="C609" s="2">
        <v>44419</v>
      </c>
      <c r="D609" s="3" t="s">
        <v>27</v>
      </c>
      <c r="E609" t="s">
        <v>180</v>
      </c>
      <c r="F609" t="s">
        <v>360</v>
      </c>
      <c r="G609">
        <v>675</v>
      </c>
      <c r="H609">
        <v>2700</v>
      </c>
      <c r="I609">
        <v>4</v>
      </c>
      <c r="J609" s="7">
        <v>714.7</v>
      </c>
      <c r="K609" s="5">
        <v>1929690.0000000002</v>
      </c>
      <c r="L609" s="4">
        <v>686.35</v>
      </c>
      <c r="M609" s="4">
        <v>-76545.000000000058</v>
      </c>
      <c r="N609" s="6">
        <v>510.682725</v>
      </c>
      <c r="O609" s="6">
        <v>-77055.682725000064</v>
      </c>
      <c r="P609" s="5">
        <v>1853145</v>
      </c>
      <c r="Q609" s="7"/>
      <c r="R609">
        <v>1</v>
      </c>
      <c r="S609">
        <v>0</v>
      </c>
      <c r="T609">
        <v>1</v>
      </c>
      <c r="U609">
        <v>0</v>
      </c>
      <c r="V609">
        <v>900</v>
      </c>
      <c r="W609">
        <v>300</v>
      </c>
      <c r="X609">
        <v>122500</v>
      </c>
      <c r="Y609">
        <v>92500</v>
      </c>
      <c r="Z609" s="7">
        <v>3000000</v>
      </c>
      <c r="AA609">
        <v>2</v>
      </c>
      <c r="AC609" t="s">
        <v>706</v>
      </c>
      <c r="AD609" t="s">
        <v>571</v>
      </c>
      <c r="AE609" s="12">
        <v>44419.517361111109</v>
      </c>
      <c r="AF609">
        <v>1060.8800000000001</v>
      </c>
      <c r="AG609" s="12">
        <v>44420.392361111109</v>
      </c>
      <c r="AH609">
        <v>1053.422</v>
      </c>
      <c r="AI609" s="13">
        <v>-7.0000000000000001E-3</v>
      </c>
      <c r="AJ609">
        <v>-10977.65</v>
      </c>
      <c r="AK609" s="13">
        <v>-7.0000000000000001E-3</v>
      </c>
      <c r="AL609">
        <v>1471.93</v>
      </c>
      <c r="AM609">
        <v>1561540.88</v>
      </c>
      <c r="AN609">
        <v>-2199626.7599999998</v>
      </c>
      <c r="AO609">
        <v>41</v>
      </c>
      <c r="AP609">
        <v>-267.75</v>
      </c>
      <c r="AQ609" s="13">
        <v>-2.4799999999999999E-2</v>
      </c>
      <c r="AR609" s="13">
        <v>2.07E-2</v>
      </c>
      <c r="AS609" t="s">
        <v>572</v>
      </c>
      <c r="AU609" s="2">
        <v>44418</v>
      </c>
      <c r="AV609" t="s">
        <v>180</v>
      </c>
      <c r="AW609" s="7">
        <v>714.7</v>
      </c>
      <c r="AX609" s="4">
        <v>686.35</v>
      </c>
      <c r="AZ609" s="2">
        <f t="shared" si="63"/>
        <v>44419</v>
      </c>
      <c r="BA609" t="s">
        <v>87</v>
      </c>
      <c r="BB609">
        <v>1060.8800000000001</v>
      </c>
      <c r="BC609">
        <v>1053.422</v>
      </c>
      <c r="BE609" t="str">
        <f t="shared" si="67"/>
        <v>MFSL44419</v>
      </c>
      <c r="BF609">
        <v>1</v>
      </c>
      <c r="BH609" t="str">
        <f t="shared" si="68"/>
        <v>STAR44418</v>
      </c>
      <c r="BI609">
        <v>1</v>
      </c>
      <c r="BK609" t="str">
        <f t="shared" si="64"/>
        <v>STAR44418</v>
      </c>
      <c r="BL609">
        <v>1</v>
      </c>
      <c r="BM609">
        <f t="shared" si="65"/>
        <v>1</v>
      </c>
      <c r="BQ609" t="str">
        <f t="shared" si="69"/>
        <v>MFSL44419</v>
      </c>
      <c r="BR609">
        <v>1</v>
      </c>
      <c r="BS609">
        <f t="shared" si="66"/>
        <v>1</v>
      </c>
    </row>
    <row r="610" spans="1:71" x14ac:dyDescent="0.45">
      <c r="A610">
        <v>1</v>
      </c>
      <c r="B610" s="2">
        <v>44419</v>
      </c>
      <c r="C610" s="2">
        <v>44420</v>
      </c>
      <c r="D610" s="3" t="s">
        <v>27</v>
      </c>
      <c r="E610" t="s">
        <v>51</v>
      </c>
      <c r="F610" t="s">
        <v>213</v>
      </c>
      <c r="G610">
        <v>2500</v>
      </c>
      <c r="H610">
        <v>5000</v>
      </c>
      <c r="I610">
        <v>2</v>
      </c>
      <c r="J610" s="7">
        <v>422.45</v>
      </c>
      <c r="K610" s="5">
        <v>2112250</v>
      </c>
      <c r="L610" s="4">
        <v>423.85</v>
      </c>
      <c r="M610" s="4">
        <v>7000.000000000171</v>
      </c>
      <c r="N610" s="6">
        <v>405.4649</v>
      </c>
      <c r="O610" s="6">
        <v>6594.535100000171</v>
      </c>
      <c r="P610" s="5">
        <v>2119250</v>
      </c>
      <c r="Q610" s="7"/>
      <c r="R610">
        <v>1</v>
      </c>
      <c r="S610">
        <v>0</v>
      </c>
      <c r="T610">
        <v>1</v>
      </c>
      <c r="U610">
        <v>0</v>
      </c>
      <c r="V610">
        <v>900</v>
      </c>
      <c r="W610">
        <v>300</v>
      </c>
      <c r="X610">
        <v>122500</v>
      </c>
      <c r="Y610">
        <v>92500</v>
      </c>
      <c r="Z610" s="7">
        <v>3000000</v>
      </c>
      <c r="AA610">
        <v>2</v>
      </c>
      <c r="AC610" t="s">
        <v>620</v>
      </c>
      <c r="AD610" t="s">
        <v>571</v>
      </c>
      <c r="AE610" s="12">
        <v>44419.517361111109</v>
      </c>
      <c r="AF610">
        <v>2155.3789999999999</v>
      </c>
      <c r="AG610" s="12">
        <v>44420.392361111109</v>
      </c>
      <c r="AH610">
        <v>2166.1660000000002</v>
      </c>
      <c r="AI610" s="13">
        <v>5.0000000000000001E-3</v>
      </c>
      <c r="AJ610">
        <v>7815.02</v>
      </c>
      <c r="AK610" s="13">
        <v>5.0000000000000001E-3</v>
      </c>
      <c r="AL610">
        <v>724.4855</v>
      </c>
      <c r="AM610">
        <v>1561540.88</v>
      </c>
      <c r="AN610">
        <v>-2191811.73</v>
      </c>
      <c r="AO610">
        <v>41</v>
      </c>
      <c r="AP610">
        <v>190.61</v>
      </c>
      <c r="AQ610" s="13">
        <v>-1.5E-3</v>
      </c>
      <c r="AR610" s="13">
        <v>3.2599999999999997E-2</v>
      </c>
      <c r="AS610" t="s">
        <v>572</v>
      </c>
      <c r="AU610" s="2">
        <v>44419</v>
      </c>
      <c r="AV610" t="s">
        <v>51</v>
      </c>
      <c r="AW610" s="7">
        <v>422.45</v>
      </c>
      <c r="AX610" s="4">
        <v>423.85</v>
      </c>
      <c r="AZ610" s="2">
        <f t="shared" si="63"/>
        <v>44419</v>
      </c>
      <c r="BA610" t="s">
        <v>36</v>
      </c>
      <c r="BB610">
        <v>2155.3789999999999</v>
      </c>
      <c r="BC610">
        <v>2166.1660000000002</v>
      </c>
      <c r="BE610" t="str">
        <f t="shared" si="67"/>
        <v>SIEMENS44419</v>
      </c>
      <c r="BF610">
        <v>1</v>
      </c>
      <c r="BH610" t="str">
        <f t="shared" si="68"/>
        <v>JINDALSTEL44419</v>
      </c>
      <c r="BI610">
        <v>1</v>
      </c>
      <c r="BK610" t="str">
        <f t="shared" si="64"/>
        <v>JINDALSTEL44419</v>
      </c>
      <c r="BL610">
        <v>1</v>
      </c>
      <c r="BM610">
        <f t="shared" si="65"/>
        <v>1</v>
      </c>
      <c r="BQ610" t="str">
        <f t="shared" si="69"/>
        <v>SIEMENS44419</v>
      </c>
      <c r="BR610">
        <v>1</v>
      </c>
      <c r="BS610">
        <f t="shared" si="66"/>
        <v>1</v>
      </c>
    </row>
    <row r="611" spans="1:71" x14ac:dyDescent="0.45">
      <c r="A611">
        <v>2</v>
      </c>
      <c r="B611" s="2">
        <v>44419</v>
      </c>
      <c r="C611" s="2">
        <v>44420</v>
      </c>
      <c r="D611" s="3" t="s">
        <v>27</v>
      </c>
      <c r="E611" t="s">
        <v>87</v>
      </c>
      <c r="F611" t="s">
        <v>255</v>
      </c>
      <c r="G611">
        <v>650</v>
      </c>
      <c r="H611">
        <v>1950</v>
      </c>
      <c r="I611">
        <v>3</v>
      </c>
      <c r="J611" s="7">
        <v>1060.3499999999999</v>
      </c>
      <c r="K611" s="5">
        <v>2067682.4999999998</v>
      </c>
      <c r="L611" s="4">
        <v>1053.95</v>
      </c>
      <c r="M611" s="4">
        <v>-12479.999999999734</v>
      </c>
      <c r="N611" s="6">
        <v>395.49687100000006</v>
      </c>
      <c r="O611" s="6">
        <v>-12875.496870999734</v>
      </c>
      <c r="P611" s="5">
        <v>2055202.5</v>
      </c>
      <c r="Q611" s="7"/>
      <c r="R611">
        <v>1</v>
      </c>
      <c r="S611">
        <v>0</v>
      </c>
      <c r="T611">
        <v>1</v>
      </c>
      <c r="U611">
        <v>0</v>
      </c>
      <c r="V611">
        <v>900</v>
      </c>
      <c r="W611">
        <v>300</v>
      </c>
      <c r="X611">
        <v>122500</v>
      </c>
      <c r="Y611">
        <v>92500</v>
      </c>
      <c r="Z611" s="7">
        <v>3000000</v>
      </c>
      <c r="AA611">
        <v>2</v>
      </c>
      <c r="AC611" t="s">
        <v>622</v>
      </c>
      <c r="AD611" t="s">
        <v>571</v>
      </c>
      <c r="AE611" s="12">
        <v>44420.517361111109</v>
      </c>
      <c r="AF611">
        <v>222.8614</v>
      </c>
      <c r="AG611" s="12">
        <v>44421.392361111109</v>
      </c>
      <c r="AH611">
        <v>226.23679999999999</v>
      </c>
      <c r="AI611" s="13">
        <v>1.5100000000000001E-2</v>
      </c>
      <c r="AJ611">
        <v>23652.15</v>
      </c>
      <c r="AK611" s="13">
        <v>1.5100000000000001E-2</v>
      </c>
      <c r="AL611">
        <v>7007.2150000000001</v>
      </c>
      <c r="AM611">
        <v>1561637.63</v>
      </c>
      <c r="AN611">
        <v>-2168159.58</v>
      </c>
      <c r="AO611">
        <v>41</v>
      </c>
      <c r="AP611">
        <v>576.88</v>
      </c>
      <c r="AQ611" s="13">
        <v>-2.7000000000000001E-3</v>
      </c>
      <c r="AR611" s="13">
        <v>1.5699999999999999E-2</v>
      </c>
      <c r="AS611" t="s">
        <v>572</v>
      </c>
      <c r="AU611" s="2">
        <v>44419</v>
      </c>
      <c r="AV611" t="s">
        <v>87</v>
      </c>
      <c r="AW611" s="7">
        <v>1060.3499999999999</v>
      </c>
      <c r="AX611" s="4">
        <v>1053.95</v>
      </c>
      <c r="AZ611" s="2">
        <f t="shared" si="63"/>
        <v>44420</v>
      </c>
      <c r="BA611" t="s">
        <v>113</v>
      </c>
      <c r="BB611">
        <v>222.8614</v>
      </c>
      <c r="BC611">
        <v>226.23679999999999</v>
      </c>
      <c r="BE611" t="str">
        <f t="shared" si="67"/>
        <v>APOLLOTYRE44420</v>
      </c>
      <c r="BF611">
        <v>1</v>
      </c>
      <c r="BH611" t="str">
        <f t="shared" si="68"/>
        <v>MFSL44419</v>
      </c>
      <c r="BI611">
        <v>1</v>
      </c>
      <c r="BK611" t="str">
        <f t="shared" si="64"/>
        <v>MFSL44419</v>
      </c>
      <c r="BL611">
        <v>1</v>
      </c>
      <c r="BM611">
        <f t="shared" si="65"/>
        <v>1</v>
      </c>
      <c r="BQ611" t="str">
        <f t="shared" si="69"/>
        <v>APOLLOTYRE44420</v>
      </c>
      <c r="BR611">
        <v>1</v>
      </c>
      <c r="BS611">
        <f t="shared" si="66"/>
        <v>1</v>
      </c>
    </row>
    <row r="612" spans="1:71" x14ac:dyDescent="0.45">
      <c r="A612">
        <v>3</v>
      </c>
      <c r="B612" s="2">
        <v>44419</v>
      </c>
      <c r="C612" s="2">
        <v>44420</v>
      </c>
      <c r="D612" s="3" t="s">
        <v>27</v>
      </c>
      <c r="E612" t="s">
        <v>36</v>
      </c>
      <c r="F612" t="s">
        <v>330</v>
      </c>
      <c r="G612">
        <v>275</v>
      </c>
      <c r="H612">
        <v>1100</v>
      </c>
      <c r="I612">
        <v>4</v>
      </c>
      <c r="J612" s="7">
        <v>2154.3000000000002</v>
      </c>
      <c r="K612" s="5">
        <v>2369730</v>
      </c>
      <c r="L612" s="4">
        <v>2167.1999999999998</v>
      </c>
      <c r="M612" s="4">
        <v>14189.9999999996</v>
      </c>
      <c r="N612" s="6">
        <v>449.92639000000003</v>
      </c>
      <c r="O612" s="6">
        <v>13740.073609999599</v>
      </c>
      <c r="P612" s="5">
        <v>2383920</v>
      </c>
      <c r="Q612" s="7"/>
      <c r="R612">
        <v>1</v>
      </c>
      <c r="S612">
        <v>0</v>
      </c>
      <c r="T612">
        <v>1</v>
      </c>
      <c r="U612">
        <v>0</v>
      </c>
      <c r="V612">
        <v>900</v>
      </c>
      <c r="W612">
        <v>300</v>
      </c>
      <c r="X612">
        <v>122500</v>
      </c>
      <c r="Y612">
        <v>92500</v>
      </c>
      <c r="Z612" s="7">
        <v>3000000</v>
      </c>
      <c r="AA612">
        <v>2</v>
      </c>
      <c r="AC612" t="s">
        <v>719</v>
      </c>
      <c r="AD612" t="s">
        <v>571</v>
      </c>
      <c r="AE612" s="12">
        <v>44420.517361111109</v>
      </c>
      <c r="AF612">
        <v>1371.085</v>
      </c>
      <c r="AG612" s="12">
        <v>44421.392361111109</v>
      </c>
      <c r="AH612">
        <v>1372.6030000000001</v>
      </c>
      <c r="AI612" s="13">
        <v>1.1000000000000001E-3</v>
      </c>
      <c r="AJ612">
        <v>1728.97</v>
      </c>
      <c r="AK612" s="13">
        <v>1.1000000000000001E-3</v>
      </c>
      <c r="AL612">
        <v>1138.979</v>
      </c>
      <c r="AM612">
        <v>1561637.63</v>
      </c>
      <c r="AN612">
        <v>-2166430.61</v>
      </c>
      <c r="AO612">
        <v>41</v>
      </c>
      <c r="AP612">
        <v>42.17</v>
      </c>
      <c r="AQ612" s="13">
        <v>-2.8999999999999998E-3</v>
      </c>
      <c r="AR612" s="13">
        <v>1.2200000000000001E-2</v>
      </c>
      <c r="AS612" t="s">
        <v>572</v>
      </c>
      <c r="AU612" s="2">
        <v>44419</v>
      </c>
      <c r="AV612" t="s">
        <v>36</v>
      </c>
      <c r="AW612" s="7">
        <v>2154.3000000000002</v>
      </c>
      <c r="AX612" s="4">
        <v>2167.1999999999998</v>
      </c>
      <c r="AZ612" s="2">
        <f t="shared" si="63"/>
        <v>44420</v>
      </c>
      <c r="BA612" t="s">
        <v>130</v>
      </c>
      <c r="BB612">
        <v>1371.085</v>
      </c>
      <c r="BC612">
        <v>1372.6030000000001</v>
      </c>
      <c r="BE612" t="str">
        <f t="shared" si="67"/>
        <v>TECHM44420</v>
      </c>
      <c r="BF612">
        <v>1</v>
      </c>
      <c r="BH612" t="str">
        <f t="shared" si="68"/>
        <v>SIEMENS44419</v>
      </c>
      <c r="BI612">
        <v>1</v>
      </c>
      <c r="BK612" t="str">
        <f t="shared" si="64"/>
        <v>SIEMENS44419</v>
      </c>
      <c r="BL612">
        <v>1</v>
      </c>
      <c r="BM612">
        <f t="shared" si="65"/>
        <v>1</v>
      </c>
      <c r="BQ612" t="str">
        <f t="shared" si="69"/>
        <v>TECHM44420</v>
      </c>
      <c r="BR612">
        <v>1</v>
      </c>
      <c r="BS612">
        <f t="shared" si="66"/>
        <v>1</v>
      </c>
    </row>
    <row r="613" spans="1:71" x14ac:dyDescent="0.45">
      <c r="A613">
        <v>1</v>
      </c>
      <c r="B613" s="2">
        <v>44420</v>
      </c>
      <c r="C613" s="2">
        <v>44421</v>
      </c>
      <c r="D613" s="3" t="s">
        <v>27</v>
      </c>
      <c r="E613" t="s">
        <v>113</v>
      </c>
      <c r="F613" t="s">
        <v>268</v>
      </c>
      <c r="G613">
        <v>2500</v>
      </c>
      <c r="H613">
        <v>10000</v>
      </c>
      <c r="I613">
        <v>4</v>
      </c>
      <c r="J613" s="7">
        <v>222.85</v>
      </c>
      <c r="K613" s="5">
        <v>2228500</v>
      </c>
      <c r="L613" s="4">
        <v>226.1</v>
      </c>
      <c r="M613" s="4">
        <v>32500</v>
      </c>
      <c r="N613" s="6">
        <v>428.31170000000003</v>
      </c>
      <c r="O613" s="6">
        <v>32071.688300000002</v>
      </c>
      <c r="P613" s="5">
        <v>2261000</v>
      </c>
      <c r="Q613" s="7"/>
      <c r="R613">
        <v>0</v>
      </c>
      <c r="S613">
        <v>0</v>
      </c>
      <c r="T613">
        <v>1</v>
      </c>
      <c r="U613">
        <v>0</v>
      </c>
      <c r="V613">
        <v>900</v>
      </c>
      <c r="W613">
        <v>300</v>
      </c>
      <c r="X613">
        <v>124000</v>
      </c>
      <c r="Y613">
        <v>92500</v>
      </c>
      <c r="Z613" s="7">
        <v>3000000</v>
      </c>
      <c r="AA613">
        <v>2</v>
      </c>
      <c r="AC613" t="s">
        <v>688</v>
      </c>
      <c r="AD613" t="s">
        <v>571</v>
      </c>
      <c r="AE613" s="12">
        <v>44421.517361111109</v>
      </c>
      <c r="AF613">
        <v>561.66800000000001</v>
      </c>
      <c r="AG613" s="12">
        <v>44424.392361111109</v>
      </c>
      <c r="AH613">
        <v>547.46680000000003</v>
      </c>
      <c r="AI613" s="13">
        <v>-2.53E-2</v>
      </c>
      <c r="AJ613">
        <v>-39612.76</v>
      </c>
      <c r="AK613" s="13">
        <v>-2.53E-2</v>
      </c>
      <c r="AL613">
        <v>2789.395</v>
      </c>
      <c r="AM613">
        <v>1566713.88</v>
      </c>
      <c r="AN613">
        <v>-2206043.36</v>
      </c>
      <c r="AO613">
        <v>41</v>
      </c>
      <c r="AP613">
        <v>-966.16</v>
      </c>
      <c r="AQ613" s="13">
        <v>-2.9600000000000001E-2</v>
      </c>
      <c r="AR613" s="13">
        <v>4.1999999999999997E-3</v>
      </c>
      <c r="AS613" t="s">
        <v>572</v>
      </c>
      <c r="AU613" s="2">
        <v>44420</v>
      </c>
      <c r="AV613" t="s">
        <v>113</v>
      </c>
      <c r="AW613" s="7">
        <v>222.85</v>
      </c>
      <c r="AX613" s="4">
        <v>226.1</v>
      </c>
      <c r="AZ613" s="2">
        <f t="shared" si="63"/>
        <v>44421</v>
      </c>
      <c r="BA613" t="s">
        <v>57</v>
      </c>
      <c r="BB613">
        <v>561.66800000000001</v>
      </c>
      <c r="BC613">
        <v>547.46680000000003</v>
      </c>
      <c r="BE613" t="str">
        <f t="shared" si="67"/>
        <v>CADILAHC44421</v>
      </c>
      <c r="BF613">
        <v>1</v>
      </c>
      <c r="BH613" t="str">
        <f t="shared" si="68"/>
        <v>APOLLOTYRE44420</v>
      </c>
      <c r="BI613">
        <v>1</v>
      </c>
      <c r="BK613" t="str">
        <f t="shared" si="64"/>
        <v>APOLLOTYRE44420</v>
      </c>
      <c r="BL613">
        <v>1</v>
      </c>
      <c r="BM613">
        <f t="shared" si="65"/>
        <v>1</v>
      </c>
      <c r="BQ613" t="str">
        <f t="shared" si="69"/>
        <v>CADILAHC44421</v>
      </c>
      <c r="BR613">
        <v>1</v>
      </c>
      <c r="BS613">
        <f t="shared" si="66"/>
        <v>1</v>
      </c>
    </row>
    <row r="614" spans="1:71" x14ac:dyDescent="0.45">
      <c r="A614">
        <v>2</v>
      </c>
      <c r="B614" s="2">
        <v>44420</v>
      </c>
      <c r="C614" s="2">
        <v>44421</v>
      </c>
      <c r="D614" s="3" t="s">
        <v>27</v>
      </c>
      <c r="E614" t="s">
        <v>130</v>
      </c>
      <c r="F614" t="s">
        <v>280</v>
      </c>
      <c r="G614">
        <v>600</v>
      </c>
      <c r="H614">
        <v>1800</v>
      </c>
      <c r="I614">
        <v>3</v>
      </c>
      <c r="J614" s="7">
        <v>1370.7</v>
      </c>
      <c r="K614" s="5">
        <v>2467260</v>
      </c>
      <c r="L614" s="4">
        <v>1373.3</v>
      </c>
      <c r="M614" s="4">
        <v>4679.9999999998363</v>
      </c>
      <c r="N614" s="6">
        <v>465.24351999999999</v>
      </c>
      <c r="O614" s="6">
        <v>4214.7564799998363</v>
      </c>
      <c r="P614" s="5">
        <v>2471940</v>
      </c>
      <c r="Q614" s="7"/>
      <c r="R614">
        <v>1</v>
      </c>
      <c r="S614">
        <v>0</v>
      </c>
      <c r="T614">
        <v>1</v>
      </c>
      <c r="U614">
        <v>0</v>
      </c>
      <c r="V614">
        <v>900</v>
      </c>
      <c r="W614">
        <v>300</v>
      </c>
      <c r="X614">
        <v>122500</v>
      </c>
      <c r="Y614">
        <v>92500</v>
      </c>
      <c r="Z614" s="7">
        <v>3000000</v>
      </c>
      <c r="AA614">
        <v>2</v>
      </c>
      <c r="AC614" t="s">
        <v>773</v>
      </c>
      <c r="AD614" t="s">
        <v>571</v>
      </c>
      <c r="AE614" s="12">
        <v>44421.517361111109</v>
      </c>
      <c r="AF614">
        <v>800.88720000000001</v>
      </c>
      <c r="AG614" s="12">
        <v>44424.392361111109</v>
      </c>
      <c r="AH614">
        <v>806.84640000000002</v>
      </c>
      <c r="AI614" s="13">
        <v>7.4000000000000003E-3</v>
      </c>
      <c r="AJ614">
        <v>11657.52</v>
      </c>
      <c r="AK614" s="13">
        <v>7.4000000000000003E-3</v>
      </c>
      <c r="AL614">
        <v>1956.223</v>
      </c>
      <c r="AM614">
        <v>1566713.88</v>
      </c>
      <c r="AN614">
        <v>-2194385.84</v>
      </c>
      <c r="AO614">
        <v>41</v>
      </c>
      <c r="AP614">
        <v>284.33</v>
      </c>
      <c r="AQ614" s="13">
        <v>-4.1999999999999997E-3</v>
      </c>
      <c r="AR614" s="13">
        <v>1.0800000000000001E-2</v>
      </c>
      <c r="AS614" t="s">
        <v>572</v>
      </c>
      <c r="AU614" s="2">
        <v>44420</v>
      </c>
      <c r="AV614" t="s">
        <v>130</v>
      </c>
      <c r="AW614" s="7">
        <v>1370.7</v>
      </c>
      <c r="AX614" s="4">
        <v>1373.3</v>
      </c>
      <c r="AZ614" s="2">
        <f t="shared" si="63"/>
        <v>44421</v>
      </c>
      <c r="BA614" t="s">
        <v>144</v>
      </c>
      <c r="BB614">
        <v>800.88720000000001</v>
      </c>
      <c r="BC614">
        <v>806.84640000000002</v>
      </c>
      <c r="BE614" t="str">
        <f t="shared" si="67"/>
        <v>TATACONSUM44421</v>
      </c>
      <c r="BF614">
        <v>1</v>
      </c>
      <c r="BH614" t="str">
        <f t="shared" si="68"/>
        <v>TECHM44420</v>
      </c>
      <c r="BI614">
        <v>1</v>
      </c>
      <c r="BK614" t="str">
        <f t="shared" si="64"/>
        <v>TECHM44420</v>
      </c>
      <c r="BL614">
        <v>1</v>
      </c>
      <c r="BM614">
        <f t="shared" si="65"/>
        <v>1</v>
      </c>
      <c r="BQ614" t="str">
        <f t="shared" si="69"/>
        <v>TATACONSUM44421</v>
      </c>
      <c r="BR614">
        <v>1</v>
      </c>
      <c r="BS614">
        <f t="shared" si="66"/>
        <v>1</v>
      </c>
    </row>
    <row r="615" spans="1:71" x14ac:dyDescent="0.45">
      <c r="A615">
        <v>1</v>
      </c>
      <c r="B615" s="2">
        <v>44421</v>
      </c>
      <c r="C615" s="2">
        <v>44424</v>
      </c>
      <c r="D615" s="3" t="s">
        <v>27</v>
      </c>
      <c r="E615" t="s">
        <v>57</v>
      </c>
      <c r="F615" t="s">
        <v>272</v>
      </c>
      <c r="G615">
        <v>2200</v>
      </c>
      <c r="H615">
        <v>4400</v>
      </c>
      <c r="I615">
        <v>2</v>
      </c>
      <c r="J615" s="7">
        <v>561.4</v>
      </c>
      <c r="K615" s="5">
        <v>2470160</v>
      </c>
      <c r="L615" s="4">
        <v>547.75</v>
      </c>
      <c r="M615" s="4">
        <v>-60059.999999999898</v>
      </c>
      <c r="N615" s="6">
        <v>457.66759600000006</v>
      </c>
      <c r="O615" s="6">
        <v>-60517.667595999897</v>
      </c>
      <c r="P615" s="5">
        <v>2410100</v>
      </c>
      <c r="Q615" s="7"/>
      <c r="R615">
        <v>0</v>
      </c>
      <c r="S615">
        <v>0</v>
      </c>
      <c r="T615">
        <v>1</v>
      </c>
      <c r="U615">
        <v>0</v>
      </c>
      <c r="V615">
        <v>900</v>
      </c>
      <c r="W615">
        <v>300</v>
      </c>
      <c r="X615">
        <v>124000</v>
      </c>
      <c r="Y615">
        <v>92500</v>
      </c>
      <c r="Z615" s="7">
        <v>3000000</v>
      </c>
      <c r="AA615">
        <v>2</v>
      </c>
      <c r="AC615" t="s">
        <v>694</v>
      </c>
      <c r="AD615" t="s">
        <v>571</v>
      </c>
      <c r="AE615" s="12">
        <v>44424.434027777781</v>
      </c>
      <c r="AF615">
        <v>4302.875</v>
      </c>
      <c r="AG615" s="12">
        <v>44425.392361111109</v>
      </c>
      <c r="AH615">
        <v>4505.2460000000001</v>
      </c>
      <c r="AI615" s="13">
        <v>4.7E-2</v>
      </c>
      <c r="AJ615">
        <v>73422.070000000007</v>
      </c>
      <c r="AK615" s="13">
        <v>4.7E-2</v>
      </c>
      <c r="AL615">
        <v>362.80919999999998</v>
      </c>
      <c r="AM615">
        <v>1561122.75</v>
      </c>
      <c r="AN615">
        <v>-2120963.77</v>
      </c>
      <c r="AO615">
        <v>65</v>
      </c>
      <c r="AP615">
        <v>1129.57</v>
      </c>
      <c r="AQ615" s="13">
        <v>-5.1999999999999998E-3</v>
      </c>
      <c r="AR615" s="13">
        <v>0.05</v>
      </c>
      <c r="AS615" t="s">
        <v>572</v>
      </c>
      <c r="AU615" s="2">
        <v>44421</v>
      </c>
      <c r="AV615" t="s">
        <v>57</v>
      </c>
      <c r="AW615" s="7">
        <v>561.4</v>
      </c>
      <c r="AX615" s="4">
        <v>547.75</v>
      </c>
      <c r="AZ615" s="2">
        <f t="shared" si="63"/>
        <v>44424</v>
      </c>
      <c r="BA615" t="s">
        <v>102</v>
      </c>
      <c r="BB615">
        <v>4302.875</v>
      </c>
      <c r="BC615">
        <v>4505.2460000000001</v>
      </c>
      <c r="BE615" t="str">
        <f t="shared" si="67"/>
        <v>APOLLOHOSP44424</v>
      </c>
      <c r="BF615">
        <v>1</v>
      </c>
      <c r="BH615" t="str">
        <f t="shared" si="68"/>
        <v>CADILAHC44421</v>
      </c>
      <c r="BI615">
        <v>1</v>
      </c>
      <c r="BK615" t="str">
        <f t="shared" si="64"/>
        <v>CADILAHC44421</v>
      </c>
      <c r="BL615">
        <v>1</v>
      </c>
      <c r="BM615">
        <f t="shared" si="65"/>
        <v>1</v>
      </c>
      <c r="BQ615" t="str">
        <f t="shared" si="69"/>
        <v>APOLLOHOSP44424</v>
      </c>
      <c r="BR615">
        <v>1</v>
      </c>
      <c r="BS615">
        <f t="shared" si="66"/>
        <v>1</v>
      </c>
    </row>
    <row r="616" spans="1:71" x14ac:dyDescent="0.45">
      <c r="A616">
        <v>2</v>
      </c>
      <c r="B616" s="2">
        <v>44421</v>
      </c>
      <c r="C616" s="2">
        <v>44424</v>
      </c>
      <c r="D616" s="3" t="s">
        <v>27</v>
      </c>
      <c r="E616" t="s">
        <v>144</v>
      </c>
      <c r="F616" t="s">
        <v>314</v>
      </c>
      <c r="G616">
        <v>1350</v>
      </c>
      <c r="H616">
        <v>2700</v>
      </c>
      <c r="I616">
        <v>2</v>
      </c>
      <c r="J616" s="7">
        <v>800.8</v>
      </c>
      <c r="K616" s="5">
        <v>2162160</v>
      </c>
      <c r="L616" s="4">
        <v>807.45</v>
      </c>
      <c r="M616" s="4">
        <v>17955.000000000247</v>
      </c>
      <c r="N616" s="6">
        <v>415.27466500000003</v>
      </c>
      <c r="O616" s="6">
        <v>17539.725335000247</v>
      </c>
      <c r="P616" s="5">
        <v>2180115</v>
      </c>
      <c r="Q616" s="7"/>
      <c r="R616">
        <v>1</v>
      </c>
      <c r="S616">
        <v>0</v>
      </c>
      <c r="T616">
        <v>1</v>
      </c>
      <c r="U616">
        <v>0</v>
      </c>
      <c r="V616">
        <v>900</v>
      </c>
      <c r="W616">
        <v>300</v>
      </c>
      <c r="X616">
        <v>122500</v>
      </c>
      <c r="Y616">
        <v>92500</v>
      </c>
      <c r="Z616" s="7">
        <v>3000000</v>
      </c>
      <c r="AA616">
        <v>2</v>
      </c>
      <c r="AC616" t="s">
        <v>694</v>
      </c>
      <c r="AD616" t="s">
        <v>571</v>
      </c>
      <c r="AE616" s="12">
        <v>44425.517361111109</v>
      </c>
      <c r="AF616">
        <v>4737.3670000000002</v>
      </c>
      <c r="AG616" s="12">
        <v>44426.392361111109</v>
      </c>
      <c r="AH616">
        <v>4874.7110000000002</v>
      </c>
      <c r="AI616" s="13">
        <v>2.9000000000000001E-2</v>
      </c>
      <c r="AJ616">
        <v>45685.22</v>
      </c>
      <c r="AK616" s="13">
        <v>2.9000000000000001E-2</v>
      </c>
      <c r="AL616">
        <v>332.63350000000003</v>
      </c>
      <c r="AM616">
        <v>1575807.25</v>
      </c>
      <c r="AN616">
        <v>-2075278.55</v>
      </c>
      <c r="AO616">
        <v>41</v>
      </c>
      <c r="AP616">
        <v>1114.27</v>
      </c>
      <c r="AQ616" s="13">
        <v>-2E-3</v>
      </c>
      <c r="AR616" s="13">
        <v>4.8899999999999999E-2</v>
      </c>
      <c r="AS616" t="s">
        <v>572</v>
      </c>
      <c r="AU616" s="2">
        <v>44421</v>
      </c>
      <c r="AV616" t="s">
        <v>144</v>
      </c>
      <c r="AW616" s="7">
        <v>800.8</v>
      </c>
      <c r="AX616" s="4">
        <v>807.45</v>
      </c>
      <c r="AZ616" s="2">
        <f t="shared" si="63"/>
        <v>44425</v>
      </c>
      <c r="BA616" t="s">
        <v>102</v>
      </c>
      <c r="BB616">
        <v>4737.3670000000002</v>
      </c>
      <c r="BC616">
        <v>4874.7110000000002</v>
      </c>
      <c r="BE616" t="str">
        <f t="shared" si="67"/>
        <v>APOLLOHOSP44425</v>
      </c>
      <c r="BF616">
        <v>1</v>
      </c>
      <c r="BH616" t="str">
        <f t="shared" si="68"/>
        <v>TATACONSUM44421</v>
      </c>
      <c r="BI616">
        <v>1</v>
      </c>
      <c r="BK616" t="str">
        <f t="shared" si="64"/>
        <v>TATACONSUM44421</v>
      </c>
      <c r="BL616">
        <v>1</v>
      </c>
      <c r="BM616">
        <f t="shared" si="65"/>
        <v>1</v>
      </c>
      <c r="BQ616" t="str">
        <f t="shared" si="69"/>
        <v>APOLLOHOSP44425</v>
      </c>
      <c r="BR616">
        <v>1</v>
      </c>
      <c r="BS616">
        <f t="shared" si="66"/>
        <v>1</v>
      </c>
    </row>
    <row r="617" spans="1:71" x14ac:dyDescent="0.45">
      <c r="A617">
        <v>1</v>
      </c>
      <c r="B617" s="2">
        <v>44424</v>
      </c>
      <c r="C617" s="2">
        <v>44425</v>
      </c>
      <c r="D617" s="3" t="s">
        <v>27</v>
      </c>
      <c r="E617" t="s">
        <v>102</v>
      </c>
      <c r="F617" t="s">
        <v>208</v>
      </c>
      <c r="G617">
        <v>250</v>
      </c>
      <c r="H617">
        <v>500</v>
      </c>
      <c r="I617">
        <v>2</v>
      </c>
      <c r="J617" s="7">
        <v>4300.6000000000004</v>
      </c>
      <c r="K617" s="5">
        <v>2150300</v>
      </c>
      <c r="L617" s="4">
        <v>4507.3999999999996</v>
      </c>
      <c r="M617" s="4">
        <v>103399.99999999964</v>
      </c>
      <c r="N617" s="6">
        <v>423.9144</v>
      </c>
      <c r="O617" s="6">
        <v>102976.08559999964</v>
      </c>
      <c r="P617" s="5">
        <v>2253700</v>
      </c>
      <c r="Q617" s="7"/>
      <c r="R617">
        <v>1</v>
      </c>
      <c r="S617">
        <v>0</v>
      </c>
      <c r="T617">
        <v>1</v>
      </c>
      <c r="U617">
        <v>0</v>
      </c>
      <c r="V617">
        <v>900</v>
      </c>
      <c r="W617">
        <v>300</v>
      </c>
      <c r="X617">
        <v>102500</v>
      </c>
      <c r="Y617">
        <v>92500</v>
      </c>
      <c r="Z617" s="7">
        <v>3000000</v>
      </c>
      <c r="AA617">
        <v>2</v>
      </c>
      <c r="AC617" t="s">
        <v>666</v>
      </c>
      <c r="AD617" t="s">
        <v>571</v>
      </c>
      <c r="AE617" s="12">
        <v>44425.517361111109</v>
      </c>
      <c r="AF617">
        <v>901.36699999999996</v>
      </c>
      <c r="AG617" s="12">
        <v>44426.392361111109</v>
      </c>
      <c r="AH617">
        <v>880.08399999999995</v>
      </c>
      <c r="AI617" s="13">
        <v>-2.3599999999999999E-2</v>
      </c>
      <c r="AJ617">
        <v>-37207.83</v>
      </c>
      <c r="AK617" s="13">
        <v>-2.3599999999999999E-2</v>
      </c>
      <c r="AL617">
        <v>1748.242</v>
      </c>
      <c r="AM617">
        <v>1575807.25</v>
      </c>
      <c r="AN617">
        <v>-2112486.38</v>
      </c>
      <c r="AO617">
        <v>41</v>
      </c>
      <c r="AP617">
        <v>-907.51</v>
      </c>
      <c r="AQ617" s="13">
        <v>-2.46E-2</v>
      </c>
      <c r="AR617" s="13">
        <v>5.0000000000000001E-4</v>
      </c>
      <c r="AS617" t="s">
        <v>572</v>
      </c>
      <c r="AU617" s="2">
        <v>44424</v>
      </c>
      <c r="AV617" t="s">
        <v>102</v>
      </c>
      <c r="AW617" s="7">
        <v>4300.6000000000004</v>
      </c>
      <c r="AX617" s="4">
        <v>4507.3999999999996</v>
      </c>
      <c r="AZ617" s="2">
        <f t="shared" si="63"/>
        <v>44425</v>
      </c>
      <c r="BA617" t="s">
        <v>163</v>
      </c>
      <c r="BB617">
        <v>901.36699999999996</v>
      </c>
      <c r="BC617">
        <v>880.08399999999995</v>
      </c>
      <c r="BE617" t="str">
        <f t="shared" si="67"/>
        <v>TRENT44425</v>
      </c>
      <c r="BF617">
        <v>1</v>
      </c>
      <c r="BH617" t="str">
        <f t="shared" si="68"/>
        <v>APOLLOHOSP44424</v>
      </c>
      <c r="BI617">
        <v>1</v>
      </c>
      <c r="BK617" t="str">
        <f t="shared" si="64"/>
        <v>APOLLOHOSP44424</v>
      </c>
      <c r="BL617">
        <v>1</v>
      </c>
      <c r="BM617">
        <f t="shared" si="65"/>
        <v>1</v>
      </c>
      <c r="BQ617" t="str">
        <f t="shared" si="69"/>
        <v>TRENT44425</v>
      </c>
      <c r="BR617">
        <v>1</v>
      </c>
      <c r="BS617">
        <f t="shared" si="66"/>
        <v>1</v>
      </c>
    </row>
    <row r="618" spans="1:71" x14ac:dyDescent="0.45">
      <c r="A618">
        <v>1</v>
      </c>
      <c r="B618" s="2">
        <v>44425</v>
      </c>
      <c r="C618" s="2">
        <v>44426</v>
      </c>
      <c r="D618" s="3" t="s">
        <v>27</v>
      </c>
      <c r="E618" t="s">
        <v>102</v>
      </c>
      <c r="F618" t="s">
        <v>208</v>
      </c>
      <c r="G618">
        <v>250</v>
      </c>
      <c r="H618">
        <v>500</v>
      </c>
      <c r="I618">
        <v>2</v>
      </c>
      <c r="J618" s="7">
        <v>4739.8</v>
      </c>
      <c r="K618" s="5">
        <v>2369900</v>
      </c>
      <c r="L618" s="4">
        <v>4877.1000000000004</v>
      </c>
      <c r="M618" s="4">
        <v>68650.000000000087</v>
      </c>
      <c r="N618" s="6">
        <v>456.74087000000003</v>
      </c>
      <c r="O618" s="6">
        <v>68193.259130000093</v>
      </c>
      <c r="P618" s="5">
        <v>2438550</v>
      </c>
      <c r="Q618" s="7"/>
      <c r="R618">
        <v>2</v>
      </c>
      <c r="S618">
        <v>2</v>
      </c>
      <c r="T618">
        <v>1</v>
      </c>
      <c r="U618">
        <v>0</v>
      </c>
      <c r="V618">
        <v>900</v>
      </c>
      <c r="W618">
        <v>300</v>
      </c>
      <c r="X618">
        <v>123500</v>
      </c>
      <c r="Y618">
        <v>92500</v>
      </c>
      <c r="Z618" s="7">
        <v>3000000</v>
      </c>
      <c r="AA618">
        <v>2</v>
      </c>
      <c r="AC618" t="s">
        <v>675</v>
      </c>
      <c r="AD618" t="s">
        <v>571</v>
      </c>
      <c r="AE618" s="12">
        <v>44425.520833333336</v>
      </c>
      <c r="AF618">
        <v>3831.1149999999998</v>
      </c>
      <c r="AG618" s="12">
        <v>44426.395833333336</v>
      </c>
      <c r="AH618">
        <v>3828.1680000000001</v>
      </c>
      <c r="AI618" s="13">
        <v>-8.0000000000000004E-4</v>
      </c>
      <c r="AJ618">
        <v>-1211.6600000000001</v>
      </c>
      <c r="AK618" s="13">
        <v>-8.0000000000000004E-4</v>
      </c>
      <c r="AL618">
        <v>411.15190000000001</v>
      </c>
      <c r="AM618">
        <v>1575169.88</v>
      </c>
      <c r="AN618">
        <v>-2113698.04</v>
      </c>
      <c r="AO618">
        <v>41</v>
      </c>
      <c r="AP618">
        <v>-29.55</v>
      </c>
      <c r="AQ618" s="13">
        <v>-1.46E-2</v>
      </c>
      <c r="AR618" s="13">
        <v>1.0999999999999999E-2</v>
      </c>
      <c r="AS618" t="s">
        <v>572</v>
      </c>
      <c r="AU618" s="2">
        <v>44425</v>
      </c>
      <c r="AV618" t="s">
        <v>102</v>
      </c>
      <c r="AW618" s="7">
        <v>4739.8</v>
      </c>
      <c r="AX618" s="4">
        <v>4877.1000000000004</v>
      </c>
      <c r="AZ618" s="2">
        <f t="shared" si="63"/>
        <v>44425</v>
      </c>
      <c r="BA618" t="s">
        <v>168</v>
      </c>
      <c r="BB618">
        <v>3831.1149999999998</v>
      </c>
      <c r="BC618">
        <v>3828.1680000000001</v>
      </c>
      <c r="BE618" t="str">
        <f t="shared" si="67"/>
        <v>LTTS44425</v>
      </c>
      <c r="BF618">
        <v>1</v>
      </c>
      <c r="BH618" t="str">
        <f t="shared" si="68"/>
        <v>APOLLOHOSP44425</v>
      </c>
      <c r="BI618">
        <v>1</v>
      </c>
      <c r="BK618" t="str">
        <f t="shared" si="64"/>
        <v>APOLLOHOSP44425</v>
      </c>
      <c r="BL618">
        <v>1</v>
      </c>
      <c r="BM618">
        <f t="shared" si="65"/>
        <v>1</v>
      </c>
      <c r="BQ618" t="str">
        <f t="shared" si="69"/>
        <v>LTTS44425</v>
      </c>
      <c r="BR618">
        <v>1</v>
      </c>
      <c r="BS618">
        <f t="shared" si="66"/>
        <v>1</v>
      </c>
    </row>
    <row r="619" spans="1:71" x14ac:dyDescent="0.45">
      <c r="A619">
        <v>2</v>
      </c>
      <c r="B619" s="2">
        <v>44425</v>
      </c>
      <c r="C619" s="2">
        <v>44426</v>
      </c>
      <c r="D619" s="3" t="s">
        <v>27</v>
      </c>
      <c r="E619" t="s">
        <v>168</v>
      </c>
      <c r="F619" t="s">
        <v>347</v>
      </c>
      <c r="G619">
        <v>200</v>
      </c>
      <c r="H619">
        <v>600</v>
      </c>
      <c r="I619">
        <v>3</v>
      </c>
      <c r="J619" s="7">
        <v>3833.35</v>
      </c>
      <c r="K619" s="5">
        <v>2300010</v>
      </c>
      <c r="L619" s="4">
        <v>3830.85</v>
      </c>
      <c r="M619" s="4">
        <v>-1500</v>
      </c>
      <c r="N619" s="6">
        <v>436.17479200000008</v>
      </c>
      <c r="O619" s="6">
        <v>-1936.174792</v>
      </c>
      <c r="P619" s="5">
        <v>2298510</v>
      </c>
      <c r="Q619" s="7"/>
      <c r="R619">
        <v>2</v>
      </c>
      <c r="S619">
        <v>1</v>
      </c>
      <c r="T619">
        <v>2</v>
      </c>
      <c r="U619">
        <v>0</v>
      </c>
      <c r="V619">
        <v>900</v>
      </c>
      <c r="W619">
        <v>300</v>
      </c>
      <c r="X619">
        <v>123000</v>
      </c>
      <c r="Y619">
        <v>92500</v>
      </c>
      <c r="Z619" s="7">
        <v>3000000</v>
      </c>
      <c r="AA619">
        <v>2</v>
      </c>
      <c r="AC619" t="s">
        <v>664</v>
      </c>
      <c r="AD619" t="s">
        <v>571</v>
      </c>
      <c r="AE619" s="12">
        <v>44426.517361111109</v>
      </c>
      <c r="AF619">
        <v>810.06479999999999</v>
      </c>
      <c r="AG619" s="12">
        <v>44428.392361111109</v>
      </c>
      <c r="AH619">
        <v>798.596</v>
      </c>
      <c r="AI619" s="13">
        <v>-1.4200000000000001E-2</v>
      </c>
      <c r="AJ619">
        <v>-22330.66</v>
      </c>
      <c r="AK619" s="13">
        <v>-1.4200000000000001E-2</v>
      </c>
      <c r="AL619">
        <v>1947.079</v>
      </c>
      <c r="AM619">
        <v>1577260.38</v>
      </c>
      <c r="AN619">
        <v>-2136028.7000000002</v>
      </c>
      <c r="AO619">
        <v>41</v>
      </c>
      <c r="AP619">
        <v>-544.65</v>
      </c>
      <c r="AQ619" s="13">
        <v>-3.0200000000000001E-2</v>
      </c>
      <c r="AR619" s="13">
        <v>1.4999999999999999E-2</v>
      </c>
      <c r="AS619" t="s">
        <v>572</v>
      </c>
      <c r="AU619" s="2">
        <v>44425</v>
      </c>
      <c r="AV619" t="s">
        <v>168</v>
      </c>
      <c r="AW619" s="7">
        <v>3833.35</v>
      </c>
      <c r="AX619" s="4">
        <v>3830.85</v>
      </c>
      <c r="AZ619" s="2">
        <f t="shared" si="63"/>
        <v>44426</v>
      </c>
      <c r="BA619" t="s">
        <v>78</v>
      </c>
      <c r="BB619">
        <v>810.06479999999999</v>
      </c>
      <c r="BC619">
        <v>798.596</v>
      </c>
      <c r="BE619" t="str">
        <f t="shared" si="67"/>
        <v>JUBLFOOD44426</v>
      </c>
      <c r="BF619">
        <v>1</v>
      </c>
      <c r="BH619" t="str">
        <f t="shared" si="68"/>
        <v>LTTS44425</v>
      </c>
      <c r="BI619">
        <v>1</v>
      </c>
      <c r="BK619" t="str">
        <f t="shared" si="64"/>
        <v>LTTS44425</v>
      </c>
      <c r="BL619">
        <v>1</v>
      </c>
      <c r="BM619">
        <f t="shared" si="65"/>
        <v>1</v>
      </c>
      <c r="BQ619" t="str">
        <f t="shared" si="69"/>
        <v>JUBLFOOD44426</v>
      </c>
      <c r="BR619">
        <v>1</v>
      </c>
      <c r="BS619">
        <f t="shared" si="66"/>
        <v>1</v>
      </c>
    </row>
    <row r="620" spans="1:71" x14ac:dyDescent="0.45">
      <c r="A620">
        <v>3</v>
      </c>
      <c r="B620" s="2">
        <v>44425</v>
      </c>
      <c r="C620" s="2">
        <v>44426</v>
      </c>
      <c r="D620" s="3" t="s">
        <v>27</v>
      </c>
      <c r="E620" t="s">
        <v>163</v>
      </c>
      <c r="F620" t="s">
        <v>342</v>
      </c>
      <c r="G620">
        <v>725</v>
      </c>
      <c r="H620">
        <v>2175</v>
      </c>
      <c r="I620">
        <v>3</v>
      </c>
      <c r="J620" s="7">
        <v>900.9</v>
      </c>
      <c r="K620" s="5">
        <v>1959457.5</v>
      </c>
      <c r="L620" s="4">
        <v>880.5</v>
      </c>
      <c r="M620" s="4">
        <v>-44369.999999999949</v>
      </c>
      <c r="N620" s="6">
        <v>373.21170700000005</v>
      </c>
      <c r="O620" s="6">
        <v>-44743.211706999951</v>
      </c>
      <c r="P620" s="5">
        <v>1915087.5</v>
      </c>
      <c r="Q620" s="7"/>
      <c r="R620">
        <v>1</v>
      </c>
      <c r="S620">
        <v>0</v>
      </c>
      <c r="T620">
        <v>1</v>
      </c>
      <c r="U620">
        <v>0</v>
      </c>
      <c r="V620">
        <v>900</v>
      </c>
      <c r="W620">
        <v>300</v>
      </c>
      <c r="X620">
        <v>122500</v>
      </c>
      <c r="Y620">
        <v>92500</v>
      </c>
      <c r="Z620" s="7">
        <v>3000000</v>
      </c>
      <c r="AA620">
        <v>2</v>
      </c>
      <c r="AC620" t="s">
        <v>581</v>
      </c>
      <c r="AD620" t="s">
        <v>571</v>
      </c>
      <c r="AE620" s="12">
        <v>44426.517361111109</v>
      </c>
      <c r="AF620">
        <v>4006.5030000000002</v>
      </c>
      <c r="AG620" s="12">
        <v>44428.392361111109</v>
      </c>
      <c r="AH620">
        <v>3984.9659999999999</v>
      </c>
      <c r="AI620" s="13">
        <v>-5.4000000000000003E-3</v>
      </c>
      <c r="AJ620">
        <v>-8478.58</v>
      </c>
      <c r="AK620" s="13">
        <v>-5.4000000000000003E-3</v>
      </c>
      <c r="AL620">
        <v>393.67500000000001</v>
      </c>
      <c r="AM620">
        <v>1577260.38</v>
      </c>
      <c r="AN620">
        <v>-2144507.2799999998</v>
      </c>
      <c r="AO620">
        <v>41</v>
      </c>
      <c r="AP620">
        <v>-206.79</v>
      </c>
      <c r="AQ620" s="13">
        <v>-2.2800000000000001E-2</v>
      </c>
      <c r="AR620" s="13">
        <v>4.5999999999999999E-3</v>
      </c>
      <c r="AS620" t="s">
        <v>572</v>
      </c>
      <c r="AU620" s="2">
        <v>44425</v>
      </c>
      <c r="AV620" t="s">
        <v>163</v>
      </c>
      <c r="AW620" s="7">
        <v>900.9</v>
      </c>
      <c r="AX620" s="4">
        <v>880.5</v>
      </c>
      <c r="AZ620" s="2">
        <f t="shared" si="63"/>
        <v>44426</v>
      </c>
      <c r="BA620" t="s">
        <v>159</v>
      </c>
      <c r="BB620">
        <v>4006.5030000000002</v>
      </c>
      <c r="BC620">
        <v>3984.9659999999999</v>
      </c>
      <c r="BE620" t="str">
        <f t="shared" si="67"/>
        <v>LALPATHLAB44426</v>
      </c>
      <c r="BF620">
        <v>1</v>
      </c>
      <c r="BH620" t="str">
        <f t="shared" si="68"/>
        <v>TRENT44425</v>
      </c>
      <c r="BI620">
        <v>1</v>
      </c>
      <c r="BK620" t="str">
        <f t="shared" si="64"/>
        <v>TRENT44425</v>
      </c>
      <c r="BL620">
        <v>1</v>
      </c>
      <c r="BM620">
        <f t="shared" si="65"/>
        <v>1</v>
      </c>
      <c r="BQ620" t="str">
        <f t="shared" si="69"/>
        <v>LALPATHLAB44426</v>
      </c>
      <c r="BR620">
        <v>1</v>
      </c>
      <c r="BS620">
        <f t="shared" si="66"/>
        <v>1</v>
      </c>
    </row>
    <row r="621" spans="1:71" x14ac:dyDescent="0.45">
      <c r="A621">
        <v>1</v>
      </c>
      <c r="B621" s="2">
        <v>44426</v>
      </c>
      <c r="C621" s="2">
        <v>44428</v>
      </c>
      <c r="D621" s="3" t="s">
        <v>27</v>
      </c>
      <c r="E621" t="s">
        <v>78</v>
      </c>
      <c r="F621" t="s">
        <v>273</v>
      </c>
      <c r="G621">
        <v>250</v>
      </c>
      <c r="H621">
        <v>500</v>
      </c>
      <c r="I621">
        <v>2</v>
      </c>
      <c r="J621" s="7">
        <v>4049.5</v>
      </c>
      <c r="K621" s="5">
        <v>2024750</v>
      </c>
      <c r="L621" s="4">
        <v>3994.95</v>
      </c>
      <c r="M621" s="4">
        <v>-27275.000000000091</v>
      </c>
      <c r="N621" s="6">
        <v>386.38923499999999</v>
      </c>
      <c r="O621" s="6">
        <v>-27661.38923500009</v>
      </c>
      <c r="P621" s="5">
        <v>1997475</v>
      </c>
      <c r="Q621" s="7"/>
      <c r="R621">
        <v>1</v>
      </c>
      <c r="S621">
        <v>0</v>
      </c>
      <c r="T621">
        <v>1</v>
      </c>
      <c r="U621">
        <v>0</v>
      </c>
      <c r="V621">
        <v>900</v>
      </c>
      <c r="W621">
        <v>300</v>
      </c>
      <c r="X621">
        <v>122500</v>
      </c>
      <c r="Y621">
        <v>92500</v>
      </c>
      <c r="Z621" s="7">
        <v>3000000</v>
      </c>
      <c r="AA621">
        <v>2</v>
      </c>
      <c r="AC621" t="s">
        <v>630</v>
      </c>
      <c r="AD621" t="s">
        <v>571</v>
      </c>
      <c r="AE621" s="12">
        <v>44426.517361111109</v>
      </c>
      <c r="AF621">
        <v>711.43430000000001</v>
      </c>
      <c r="AG621" s="12">
        <v>44428.392361111109</v>
      </c>
      <c r="AH621">
        <v>720.10379999999998</v>
      </c>
      <c r="AI621" s="13">
        <v>1.2200000000000001E-2</v>
      </c>
      <c r="AJ621">
        <v>19220.41</v>
      </c>
      <c r="AK621" s="13">
        <v>1.2200000000000001E-2</v>
      </c>
      <c r="AL621">
        <v>2217.0149999999999</v>
      </c>
      <c r="AM621">
        <v>1577260.38</v>
      </c>
      <c r="AN621">
        <v>-2125286.87</v>
      </c>
      <c r="AO621">
        <v>41</v>
      </c>
      <c r="AP621">
        <v>468.79</v>
      </c>
      <c r="AQ621" s="13">
        <v>-1.7999999999999999E-2</v>
      </c>
      <c r="AR621" s="13">
        <v>2.5399999999999999E-2</v>
      </c>
      <c r="AS621" t="s">
        <v>572</v>
      </c>
      <c r="AU621" s="2">
        <v>44426</v>
      </c>
      <c r="AV621" t="s">
        <v>78</v>
      </c>
      <c r="AW621" s="7">
        <v>4049.5</v>
      </c>
      <c r="AX621" s="4">
        <v>3994.95</v>
      </c>
      <c r="AZ621" s="2">
        <f t="shared" si="63"/>
        <v>44426</v>
      </c>
      <c r="BA621" t="s">
        <v>174</v>
      </c>
      <c r="BB621">
        <v>711.43430000000001</v>
      </c>
      <c r="BC621">
        <v>720.10379999999998</v>
      </c>
      <c r="BE621" t="str">
        <f t="shared" si="67"/>
        <v>MCDOWELL_N44426</v>
      </c>
      <c r="BF621">
        <v>1</v>
      </c>
      <c r="BH621" t="str">
        <f t="shared" si="68"/>
        <v>JUBLFOOD44426</v>
      </c>
      <c r="BI621">
        <v>1</v>
      </c>
      <c r="BK621" t="str">
        <f t="shared" si="64"/>
        <v>JUBLFOOD44426</v>
      </c>
      <c r="BL621">
        <v>1</v>
      </c>
      <c r="BM621">
        <f t="shared" si="65"/>
        <v>1</v>
      </c>
      <c r="BQ621" t="str">
        <f t="shared" si="69"/>
        <v>MCDOWELL_N44426</v>
      </c>
      <c r="BR621">
        <v>1</v>
      </c>
      <c r="BS621">
        <f t="shared" si="66"/>
        <v>1</v>
      </c>
    </row>
    <row r="622" spans="1:71" x14ac:dyDescent="0.45">
      <c r="A622">
        <v>2</v>
      </c>
      <c r="B622" s="2">
        <v>44426</v>
      </c>
      <c r="C622" s="2">
        <v>44428</v>
      </c>
      <c r="D622" s="3" t="s">
        <v>27</v>
      </c>
      <c r="E622" t="s">
        <v>159</v>
      </c>
      <c r="F622" t="s">
        <v>337</v>
      </c>
      <c r="G622">
        <v>250</v>
      </c>
      <c r="H622">
        <v>500</v>
      </c>
      <c r="I622">
        <v>2</v>
      </c>
      <c r="J622" s="7">
        <v>4004.5</v>
      </c>
      <c r="K622" s="5">
        <v>2002250</v>
      </c>
      <c r="L622" s="4">
        <v>3986.9</v>
      </c>
      <c r="M622" s="4">
        <v>-8799.9999999999545</v>
      </c>
      <c r="N622" s="6">
        <v>384.88422000000003</v>
      </c>
      <c r="O622" s="6">
        <v>-9184.8842199999544</v>
      </c>
      <c r="P622" s="5">
        <v>1993450</v>
      </c>
      <c r="Q622" s="7"/>
      <c r="R622">
        <v>1</v>
      </c>
      <c r="S622">
        <v>0</v>
      </c>
      <c r="T622">
        <v>1</v>
      </c>
      <c r="U622">
        <v>0</v>
      </c>
      <c r="V622">
        <v>900</v>
      </c>
      <c r="W622">
        <v>300</v>
      </c>
      <c r="X622">
        <v>122500</v>
      </c>
      <c r="Y622">
        <v>92500</v>
      </c>
      <c r="Z622" s="7">
        <v>3000000</v>
      </c>
      <c r="AA622">
        <v>2</v>
      </c>
      <c r="AC622" t="s">
        <v>678</v>
      </c>
      <c r="AD622" t="s">
        <v>571</v>
      </c>
      <c r="AE622" s="12">
        <v>44426.517361111109</v>
      </c>
      <c r="AF622">
        <v>1489.942</v>
      </c>
      <c r="AG622" s="12">
        <v>44428.392361111109</v>
      </c>
      <c r="AH622">
        <v>1475.0360000000001</v>
      </c>
      <c r="AI622" s="13">
        <v>-0.01</v>
      </c>
      <c r="AJ622">
        <v>-15779.57</v>
      </c>
      <c r="AK622" s="13">
        <v>-0.01</v>
      </c>
      <c r="AL622">
        <v>1058.605</v>
      </c>
      <c r="AM622">
        <v>1577260.38</v>
      </c>
      <c r="AN622">
        <v>-2141066.44</v>
      </c>
      <c r="AO622">
        <v>41</v>
      </c>
      <c r="AP622">
        <v>-384.87</v>
      </c>
      <c r="AQ622" s="13">
        <v>-1.7500000000000002E-2</v>
      </c>
      <c r="AR622" s="13">
        <v>1.6899999999999998E-2</v>
      </c>
      <c r="AS622" t="s">
        <v>572</v>
      </c>
      <c r="AU622" s="2">
        <v>44426</v>
      </c>
      <c r="AV622" t="s">
        <v>159</v>
      </c>
      <c r="AW622" s="7">
        <v>4004.5</v>
      </c>
      <c r="AX622" s="4">
        <v>3986.9</v>
      </c>
      <c r="AZ622" s="2">
        <f t="shared" si="63"/>
        <v>44426</v>
      </c>
      <c r="BA622" t="s">
        <v>37</v>
      </c>
      <c r="BB622">
        <v>1489.942</v>
      </c>
      <c r="BC622">
        <v>1475.0360000000001</v>
      </c>
      <c r="BE622" t="str">
        <f t="shared" si="67"/>
        <v>UBL44426</v>
      </c>
      <c r="BF622">
        <v>1</v>
      </c>
      <c r="BH622" t="str">
        <f t="shared" si="68"/>
        <v>LALPATHLAB44426</v>
      </c>
      <c r="BI622">
        <v>1</v>
      </c>
      <c r="BK622" t="str">
        <f t="shared" si="64"/>
        <v>LALPATHLAB44426</v>
      </c>
      <c r="BL622">
        <v>1</v>
      </c>
      <c r="BM622">
        <f t="shared" si="65"/>
        <v>1</v>
      </c>
      <c r="BQ622" t="str">
        <f t="shared" si="69"/>
        <v>UBL44426</v>
      </c>
      <c r="BR622">
        <v>1</v>
      </c>
      <c r="BS622">
        <f t="shared" si="66"/>
        <v>1</v>
      </c>
    </row>
    <row r="623" spans="1:71" x14ac:dyDescent="0.45">
      <c r="A623">
        <v>3</v>
      </c>
      <c r="B623" s="2">
        <v>44426</v>
      </c>
      <c r="C623" s="2">
        <v>44428</v>
      </c>
      <c r="D623" s="3" t="s">
        <v>27</v>
      </c>
      <c r="E623" t="s">
        <v>174</v>
      </c>
      <c r="F623" t="s">
        <v>354</v>
      </c>
      <c r="G623">
        <v>1250</v>
      </c>
      <c r="H623">
        <v>2500</v>
      </c>
      <c r="I623">
        <v>2</v>
      </c>
      <c r="J623" s="7">
        <v>711.65</v>
      </c>
      <c r="K623" s="5">
        <v>1779125</v>
      </c>
      <c r="L623" s="4">
        <v>720.45</v>
      </c>
      <c r="M623" s="4">
        <v>22000.000000000171</v>
      </c>
      <c r="N623" s="6">
        <v>350.96915000000001</v>
      </c>
      <c r="O623" s="6">
        <v>21649.03085000017</v>
      </c>
      <c r="P623" s="5">
        <v>1801125</v>
      </c>
      <c r="Q623" s="7"/>
      <c r="R623">
        <v>1</v>
      </c>
      <c r="S623">
        <v>0</v>
      </c>
      <c r="T623">
        <v>1</v>
      </c>
      <c r="U623">
        <v>0</v>
      </c>
      <c r="V623">
        <v>900</v>
      </c>
      <c r="W623">
        <v>300</v>
      </c>
      <c r="X623">
        <v>122500</v>
      </c>
      <c r="Y623">
        <v>92500</v>
      </c>
      <c r="Z623" s="7">
        <v>3000000</v>
      </c>
      <c r="AA623">
        <v>2</v>
      </c>
      <c r="AC623" t="s">
        <v>625</v>
      </c>
      <c r="AD623" t="s">
        <v>571</v>
      </c>
      <c r="AE623" s="12">
        <v>44426.524305555555</v>
      </c>
      <c r="AF623">
        <v>3212.1390000000001</v>
      </c>
      <c r="AG623" s="12">
        <v>44428.392361111109</v>
      </c>
      <c r="AH623">
        <v>3379.8589999999999</v>
      </c>
      <c r="AI623" s="13">
        <v>5.2200000000000003E-2</v>
      </c>
      <c r="AJ623">
        <v>82122.94</v>
      </c>
      <c r="AK623" s="13">
        <v>5.2200000000000003E-2</v>
      </c>
      <c r="AL623">
        <v>489.6431</v>
      </c>
      <c r="AM623">
        <v>1572801.38</v>
      </c>
      <c r="AN623">
        <v>-2058943.5</v>
      </c>
      <c r="AO623">
        <v>39</v>
      </c>
      <c r="AP623">
        <v>2105.7199999999998</v>
      </c>
      <c r="AQ623" s="13">
        <v>-2.5399999999999999E-2</v>
      </c>
      <c r="AR623" s="13">
        <v>5.2699999999999997E-2</v>
      </c>
      <c r="AS623" t="s">
        <v>572</v>
      </c>
      <c r="AU623" s="2">
        <v>44426</v>
      </c>
      <c r="AV623" t="s">
        <v>174</v>
      </c>
      <c r="AW623" s="7">
        <v>711.65</v>
      </c>
      <c r="AX623" s="4">
        <v>720.45</v>
      </c>
      <c r="AZ623" s="2">
        <f t="shared" si="63"/>
        <v>44426</v>
      </c>
      <c r="BA623" t="s">
        <v>109</v>
      </c>
      <c r="BB623">
        <v>3212.1390000000001</v>
      </c>
      <c r="BC623">
        <v>3379.8589999999999</v>
      </c>
      <c r="BE623" t="str">
        <f t="shared" si="67"/>
        <v>MINDTREE44426</v>
      </c>
      <c r="BF623">
        <v>1</v>
      </c>
      <c r="BH623" t="str">
        <f t="shared" si="68"/>
        <v>MCDOWELL_N44426</v>
      </c>
      <c r="BI623">
        <v>1</v>
      </c>
      <c r="BK623" t="str">
        <f t="shared" si="64"/>
        <v>MCDOWELL_N44426</v>
      </c>
      <c r="BL623">
        <v>1</v>
      </c>
      <c r="BM623">
        <f t="shared" si="65"/>
        <v>1</v>
      </c>
      <c r="BQ623" t="str">
        <f t="shared" si="69"/>
        <v>MINDTREE44426</v>
      </c>
      <c r="BR623">
        <v>1</v>
      </c>
      <c r="BS623">
        <f t="shared" si="66"/>
        <v>1</v>
      </c>
    </row>
    <row r="624" spans="1:71" x14ac:dyDescent="0.45">
      <c r="A624">
        <v>4</v>
      </c>
      <c r="B624" s="2">
        <v>44426</v>
      </c>
      <c r="C624" s="2">
        <v>44428</v>
      </c>
      <c r="D624" s="3" t="s">
        <v>27</v>
      </c>
      <c r="E624" t="s">
        <v>176</v>
      </c>
      <c r="F624" t="s">
        <v>356</v>
      </c>
      <c r="G624">
        <v>200</v>
      </c>
      <c r="H624">
        <v>800</v>
      </c>
      <c r="I624">
        <v>4</v>
      </c>
      <c r="J624" s="7">
        <v>2802.7375000000002</v>
      </c>
      <c r="K624" s="5">
        <v>2242190</v>
      </c>
      <c r="L624" s="4">
        <v>2803.5</v>
      </c>
      <c r="M624" s="4">
        <v>609.99999999985448</v>
      </c>
      <c r="N624" s="6">
        <v>426.65455399999991</v>
      </c>
      <c r="O624" s="6">
        <v>183.34544599985458</v>
      </c>
      <c r="P624" s="5">
        <v>2242800</v>
      </c>
      <c r="Q624" s="7"/>
      <c r="R624">
        <v>3</v>
      </c>
      <c r="S624">
        <v>2</v>
      </c>
      <c r="T624">
        <v>2</v>
      </c>
      <c r="U624">
        <v>0</v>
      </c>
      <c r="V624">
        <v>900</v>
      </c>
      <c r="W624">
        <v>300</v>
      </c>
      <c r="X624">
        <v>124000</v>
      </c>
      <c r="Y624">
        <v>92500</v>
      </c>
      <c r="Z624" s="7">
        <v>3000000</v>
      </c>
      <c r="AA624">
        <v>2</v>
      </c>
      <c r="AC624" t="s">
        <v>640</v>
      </c>
      <c r="AD624" t="s">
        <v>571</v>
      </c>
      <c r="AE624" s="12">
        <v>44426.524305555555</v>
      </c>
      <c r="AF624">
        <v>7721.0839999999998</v>
      </c>
      <c r="AG624" s="12">
        <v>44428.392361111109</v>
      </c>
      <c r="AH624">
        <v>7598.1490000000003</v>
      </c>
      <c r="AI624" s="13">
        <v>-1.5900000000000001E-2</v>
      </c>
      <c r="AJ624">
        <v>-25042.12</v>
      </c>
      <c r="AK624" s="13">
        <v>-1.5900000000000001E-2</v>
      </c>
      <c r="AL624">
        <v>203.7021</v>
      </c>
      <c r="AM624">
        <v>1572801.5</v>
      </c>
      <c r="AN624">
        <v>-2083985.63</v>
      </c>
      <c r="AO624">
        <v>39</v>
      </c>
      <c r="AP624">
        <v>-642.11</v>
      </c>
      <c r="AQ624" s="13">
        <v>-2.1100000000000001E-2</v>
      </c>
      <c r="AR624" s="13">
        <v>1E-4</v>
      </c>
      <c r="AS624" t="s">
        <v>572</v>
      </c>
      <c r="AU624" s="2">
        <v>44426</v>
      </c>
      <c r="AV624" t="s">
        <v>176</v>
      </c>
      <c r="AW624" s="7">
        <v>2802.7375000000002</v>
      </c>
      <c r="AX624" s="4">
        <v>2803.5</v>
      </c>
      <c r="AZ624" s="2">
        <f t="shared" si="63"/>
        <v>44426</v>
      </c>
      <c r="BA624" t="s">
        <v>60</v>
      </c>
      <c r="BB624">
        <v>7721.0839999999998</v>
      </c>
      <c r="BC624">
        <v>7598.1490000000003</v>
      </c>
      <c r="BE624" t="str">
        <f t="shared" si="67"/>
        <v>ULTRACEMCO44426</v>
      </c>
      <c r="BF624">
        <v>1</v>
      </c>
      <c r="BH624" t="str">
        <f t="shared" si="68"/>
        <v>METROPOLIS44426</v>
      </c>
      <c r="BI624">
        <v>1</v>
      </c>
      <c r="BK624" t="str">
        <f t="shared" si="64"/>
        <v>METROPOLIS44426</v>
      </c>
      <c r="BL624">
        <v>1</v>
      </c>
      <c r="BM624">
        <f t="shared" si="65"/>
        <v>1</v>
      </c>
      <c r="BQ624" t="str">
        <f t="shared" si="69"/>
        <v>ULTRACEMCO44426</v>
      </c>
      <c r="BR624">
        <v>1</v>
      </c>
      <c r="BS624">
        <f t="shared" si="66"/>
        <v>1</v>
      </c>
    </row>
    <row r="625" spans="1:71" x14ac:dyDescent="0.45">
      <c r="A625">
        <v>5</v>
      </c>
      <c r="B625" s="2">
        <v>44426</v>
      </c>
      <c r="C625" s="2">
        <v>44428</v>
      </c>
      <c r="D625" s="3" t="s">
        <v>27</v>
      </c>
      <c r="E625" t="s">
        <v>109</v>
      </c>
      <c r="F625" t="s">
        <v>210</v>
      </c>
      <c r="G625">
        <v>400</v>
      </c>
      <c r="H625">
        <v>800</v>
      </c>
      <c r="I625">
        <v>2</v>
      </c>
      <c r="J625" s="7">
        <v>3210.55</v>
      </c>
      <c r="K625" s="5">
        <v>2568440</v>
      </c>
      <c r="L625" s="4">
        <v>3358.7750000000001</v>
      </c>
      <c r="M625" s="4">
        <v>118579.99999999993</v>
      </c>
      <c r="N625" s="6">
        <v>496.55511600000006</v>
      </c>
      <c r="O625" s="6">
        <v>118083.44488399992</v>
      </c>
      <c r="P625" s="5">
        <v>2687020</v>
      </c>
      <c r="Q625" s="7"/>
      <c r="R625">
        <v>2</v>
      </c>
      <c r="S625">
        <v>2</v>
      </c>
      <c r="T625">
        <v>2</v>
      </c>
      <c r="U625">
        <v>0</v>
      </c>
      <c r="V625">
        <v>900</v>
      </c>
      <c r="W625">
        <v>300</v>
      </c>
      <c r="X625">
        <v>123500</v>
      </c>
      <c r="Y625">
        <v>92500</v>
      </c>
      <c r="Z625" s="7">
        <v>3000000</v>
      </c>
      <c r="AA625">
        <v>2</v>
      </c>
      <c r="AC625" t="s">
        <v>715</v>
      </c>
      <c r="AD625" t="s">
        <v>571</v>
      </c>
      <c r="AE625" s="12">
        <v>44426.527777777781</v>
      </c>
      <c r="AF625">
        <v>2806.8539999999998</v>
      </c>
      <c r="AG625" s="12">
        <v>44428.395833333336</v>
      </c>
      <c r="AH625">
        <v>2798.4490000000001</v>
      </c>
      <c r="AI625" s="13">
        <v>-3.0000000000000001E-3</v>
      </c>
      <c r="AJ625">
        <v>-4710.76</v>
      </c>
      <c r="AK625" s="13">
        <v>-3.0000000000000001E-3</v>
      </c>
      <c r="AL625">
        <v>560.47159999999997</v>
      </c>
      <c r="AM625">
        <v>1573162.13</v>
      </c>
      <c r="AN625">
        <v>-2088696.39</v>
      </c>
      <c r="AO625">
        <v>39</v>
      </c>
      <c r="AP625">
        <v>-120.79</v>
      </c>
      <c r="AQ625" s="13">
        <v>-1.8100000000000002E-2</v>
      </c>
      <c r="AR625" s="13">
        <v>9.4000000000000004E-3</v>
      </c>
      <c r="AS625" t="s">
        <v>572</v>
      </c>
      <c r="AU625" s="2">
        <v>44426</v>
      </c>
      <c r="AV625" t="s">
        <v>109</v>
      </c>
      <c r="AW625" s="7">
        <v>3210.55</v>
      </c>
      <c r="AX625" s="4">
        <v>3358.7750000000001</v>
      </c>
      <c r="AZ625" s="2">
        <f t="shared" si="63"/>
        <v>44426</v>
      </c>
      <c r="BA625" t="s">
        <v>176</v>
      </c>
      <c r="BB625">
        <v>2806.8539999999998</v>
      </c>
      <c r="BC625">
        <v>2798.4490000000001</v>
      </c>
      <c r="BE625" t="str">
        <f t="shared" si="67"/>
        <v>METROPOLIS44426</v>
      </c>
      <c r="BF625">
        <v>1</v>
      </c>
      <c r="BH625" t="str">
        <f t="shared" si="68"/>
        <v>MINDTREE44426</v>
      </c>
      <c r="BI625">
        <v>1</v>
      </c>
      <c r="BK625" t="str">
        <f t="shared" si="64"/>
        <v>MINDTREE44426</v>
      </c>
      <c r="BL625">
        <v>1</v>
      </c>
      <c r="BM625">
        <f t="shared" si="65"/>
        <v>1</v>
      </c>
      <c r="BQ625" t="str">
        <f t="shared" si="69"/>
        <v>METROPOLIS44426</v>
      </c>
      <c r="BR625">
        <v>1</v>
      </c>
      <c r="BS625">
        <f t="shared" si="66"/>
        <v>1</v>
      </c>
    </row>
    <row r="626" spans="1:71" x14ac:dyDescent="0.45">
      <c r="A626">
        <v>6</v>
      </c>
      <c r="B626" s="2">
        <v>44426</v>
      </c>
      <c r="C626" s="2">
        <v>44428</v>
      </c>
      <c r="D626" s="3" t="s">
        <v>27</v>
      </c>
      <c r="E626" t="s">
        <v>37</v>
      </c>
      <c r="F626" t="s">
        <v>321</v>
      </c>
      <c r="G626">
        <v>700</v>
      </c>
      <c r="H626">
        <v>1400</v>
      </c>
      <c r="I626">
        <v>2</v>
      </c>
      <c r="J626" s="7">
        <v>1489.2</v>
      </c>
      <c r="K626" s="5">
        <v>2084880</v>
      </c>
      <c r="L626" s="4">
        <v>1475.8</v>
      </c>
      <c r="M626" s="4">
        <v>-18760.000000000127</v>
      </c>
      <c r="N626" s="6">
        <v>397.62420000000009</v>
      </c>
      <c r="O626" s="6">
        <v>-19157.624200000126</v>
      </c>
      <c r="P626" s="5">
        <v>2066120</v>
      </c>
      <c r="Q626" s="7"/>
      <c r="R626">
        <v>1</v>
      </c>
      <c r="S626">
        <v>0</v>
      </c>
      <c r="T626">
        <v>1</v>
      </c>
      <c r="U626">
        <v>0</v>
      </c>
      <c r="V626">
        <v>900</v>
      </c>
      <c r="W626">
        <v>300</v>
      </c>
      <c r="X626">
        <v>122500</v>
      </c>
      <c r="Y626">
        <v>92500</v>
      </c>
      <c r="Z626" s="7">
        <v>3000000</v>
      </c>
      <c r="AA626">
        <v>2</v>
      </c>
      <c r="AC626" t="s">
        <v>628</v>
      </c>
      <c r="AD626" t="s">
        <v>571</v>
      </c>
      <c r="AE626" s="12">
        <v>44428.517361111109</v>
      </c>
      <c r="AF626">
        <v>6692.0510000000004</v>
      </c>
      <c r="AG626" s="12">
        <v>44431.392361111109</v>
      </c>
      <c r="AH626">
        <v>6734.116</v>
      </c>
      <c r="AI626" s="13">
        <v>6.3E-3</v>
      </c>
      <c r="AJ626">
        <v>9945.7999999999993</v>
      </c>
      <c r="AK626" s="13">
        <v>6.3E-3</v>
      </c>
      <c r="AL626">
        <v>236.43879999999999</v>
      </c>
      <c r="AM626">
        <v>1582260.75</v>
      </c>
      <c r="AN626">
        <v>-2078750.59</v>
      </c>
      <c r="AO626">
        <v>41</v>
      </c>
      <c r="AP626">
        <v>242.58</v>
      </c>
      <c r="AQ626" s="13">
        <v>-1.0200000000000001E-2</v>
      </c>
      <c r="AR626" s="13">
        <v>9.4000000000000004E-3</v>
      </c>
      <c r="AS626" t="s">
        <v>572</v>
      </c>
      <c r="AU626" s="2">
        <v>44426</v>
      </c>
      <c r="AV626" t="s">
        <v>37</v>
      </c>
      <c r="AW626" s="7">
        <v>1489.2</v>
      </c>
      <c r="AX626" s="4">
        <v>1475.8</v>
      </c>
      <c r="AZ626" s="2">
        <f t="shared" si="63"/>
        <v>44428</v>
      </c>
      <c r="BA626" t="s">
        <v>145</v>
      </c>
      <c r="BB626">
        <v>6692.0510000000004</v>
      </c>
      <c r="BC626">
        <v>6734.116</v>
      </c>
      <c r="BE626" t="str">
        <f t="shared" si="67"/>
        <v>BAJFINANCE44428</v>
      </c>
      <c r="BF626">
        <v>1</v>
      </c>
      <c r="BH626" t="str">
        <f t="shared" si="68"/>
        <v>UBL44426</v>
      </c>
      <c r="BI626">
        <v>1</v>
      </c>
      <c r="BK626" t="str">
        <f t="shared" si="64"/>
        <v>UBL44426</v>
      </c>
      <c r="BL626">
        <v>1</v>
      </c>
      <c r="BM626">
        <f t="shared" si="65"/>
        <v>1</v>
      </c>
      <c r="BQ626" t="str">
        <f t="shared" si="69"/>
        <v>BAJFINANCE44428</v>
      </c>
      <c r="BR626">
        <v>1</v>
      </c>
      <c r="BS626">
        <f t="shared" si="66"/>
        <v>1</v>
      </c>
    </row>
    <row r="627" spans="1:71" x14ac:dyDescent="0.45">
      <c r="A627">
        <v>7</v>
      </c>
      <c r="B627" s="2">
        <v>44426</v>
      </c>
      <c r="C627" s="2">
        <v>44428</v>
      </c>
      <c r="D627" s="3" t="s">
        <v>27</v>
      </c>
      <c r="E627" t="s">
        <v>60</v>
      </c>
      <c r="F627" t="s">
        <v>234</v>
      </c>
      <c r="G627">
        <v>100</v>
      </c>
      <c r="H627">
        <v>300</v>
      </c>
      <c r="I627">
        <v>3</v>
      </c>
      <c r="J627" s="7">
        <v>7717.25</v>
      </c>
      <c r="K627" s="5">
        <v>2315175</v>
      </c>
      <c r="L627" s="4">
        <v>7601.9</v>
      </c>
      <c r="M627" s="4">
        <v>-34605.000000000109</v>
      </c>
      <c r="N627" s="6">
        <v>434.61582700000002</v>
      </c>
      <c r="O627" s="6">
        <v>-35039.615827000111</v>
      </c>
      <c r="P627" s="5">
        <v>2280570</v>
      </c>
      <c r="Q627" s="7"/>
      <c r="R627">
        <v>2</v>
      </c>
      <c r="S627">
        <v>2</v>
      </c>
      <c r="T627">
        <v>1</v>
      </c>
      <c r="U627">
        <v>0</v>
      </c>
      <c r="V627">
        <v>900</v>
      </c>
      <c r="W627">
        <v>300</v>
      </c>
      <c r="X627">
        <v>123500</v>
      </c>
      <c r="Y627">
        <v>92500</v>
      </c>
      <c r="Z627" s="7">
        <v>3000000</v>
      </c>
      <c r="AA627">
        <v>2</v>
      </c>
      <c r="AC627" t="s">
        <v>767</v>
      </c>
      <c r="AD627" t="s">
        <v>571</v>
      </c>
      <c r="AE627" s="12">
        <v>44428.517361111109</v>
      </c>
      <c r="AF627">
        <v>3786.9470000000001</v>
      </c>
      <c r="AG627" s="12">
        <v>44431.392361111109</v>
      </c>
      <c r="AH627">
        <v>3894.6309999999999</v>
      </c>
      <c r="AI627" s="13">
        <v>2.8400000000000002E-2</v>
      </c>
      <c r="AJ627">
        <v>44992.07</v>
      </c>
      <c r="AK627" s="13">
        <v>2.8400000000000002E-2</v>
      </c>
      <c r="AL627">
        <v>417.81959999999998</v>
      </c>
      <c r="AM627">
        <v>1582260.75</v>
      </c>
      <c r="AN627">
        <v>-2033758.52</v>
      </c>
      <c r="AO627">
        <v>41</v>
      </c>
      <c r="AP627">
        <v>1097.3699999999999</v>
      </c>
      <c r="AQ627" s="13">
        <v>-8.0999999999999996E-3</v>
      </c>
      <c r="AR627" s="13">
        <v>4.6300000000000001E-2</v>
      </c>
      <c r="AS627" t="s">
        <v>572</v>
      </c>
      <c r="AU627" s="2">
        <v>44426</v>
      </c>
      <c r="AV627" t="s">
        <v>60</v>
      </c>
      <c r="AW627" s="7">
        <v>7717.25</v>
      </c>
      <c r="AX627" s="4">
        <v>7601.9</v>
      </c>
      <c r="AZ627" s="2">
        <f t="shared" si="63"/>
        <v>44428</v>
      </c>
      <c r="BA627" t="s">
        <v>132</v>
      </c>
      <c r="BB627">
        <v>3786.9470000000001</v>
      </c>
      <c r="BC627">
        <v>3894.6309999999999</v>
      </c>
      <c r="BE627" t="str">
        <f t="shared" si="67"/>
        <v>BRITANNIA44428</v>
      </c>
      <c r="BF627">
        <v>1</v>
      </c>
      <c r="BH627" t="str">
        <f t="shared" si="68"/>
        <v>ULTRACEMCO44426</v>
      </c>
      <c r="BI627">
        <v>1</v>
      </c>
      <c r="BK627" t="str">
        <f t="shared" si="64"/>
        <v>ULTRACEMCO44426</v>
      </c>
      <c r="BL627">
        <v>1</v>
      </c>
      <c r="BM627">
        <f t="shared" si="65"/>
        <v>1</v>
      </c>
      <c r="BQ627" t="str">
        <f t="shared" si="69"/>
        <v>BRITANNIA44428</v>
      </c>
      <c r="BR627">
        <v>1</v>
      </c>
      <c r="BS627">
        <f t="shared" si="66"/>
        <v>1</v>
      </c>
    </row>
    <row r="628" spans="1:71" x14ac:dyDescent="0.45">
      <c r="A628">
        <v>1</v>
      </c>
      <c r="B628" s="2">
        <v>44428</v>
      </c>
      <c r="C628" s="2">
        <v>44431</v>
      </c>
      <c r="D628" s="3" t="s">
        <v>27</v>
      </c>
      <c r="E628" t="s">
        <v>145</v>
      </c>
      <c r="F628" t="s">
        <v>303</v>
      </c>
      <c r="G628">
        <v>125</v>
      </c>
      <c r="H628">
        <v>250</v>
      </c>
      <c r="I628">
        <v>2</v>
      </c>
      <c r="J628" s="7">
        <v>6688.7</v>
      </c>
      <c r="K628" s="5">
        <v>1672175</v>
      </c>
      <c r="L628" s="4">
        <v>6737.4</v>
      </c>
      <c r="M628" s="4">
        <v>12174.999999999955</v>
      </c>
      <c r="N628" s="6">
        <v>331.64901500000008</v>
      </c>
      <c r="O628" s="6">
        <v>11843.350984999954</v>
      </c>
      <c r="P628" s="5">
        <v>1684350</v>
      </c>
      <c r="Q628" s="7"/>
      <c r="R628">
        <v>1</v>
      </c>
      <c r="S628">
        <v>0</v>
      </c>
      <c r="T628">
        <v>1</v>
      </c>
      <c r="U628">
        <v>0</v>
      </c>
      <c r="V628">
        <v>900</v>
      </c>
      <c r="W628">
        <v>300</v>
      </c>
      <c r="X628">
        <v>122500</v>
      </c>
      <c r="Y628">
        <v>92500</v>
      </c>
      <c r="Z628" s="7">
        <v>3000000</v>
      </c>
      <c r="AA628">
        <v>2</v>
      </c>
      <c r="AC628" t="s">
        <v>770</v>
      </c>
      <c r="AD628" t="s">
        <v>571</v>
      </c>
      <c r="AE628" s="12">
        <v>44428.517361111109</v>
      </c>
      <c r="AF628">
        <v>2575.6840000000002</v>
      </c>
      <c r="AG628" s="12">
        <v>44431.392361111109</v>
      </c>
      <c r="AH628">
        <v>2607.6959999999999</v>
      </c>
      <c r="AI628" s="13">
        <v>1.24E-2</v>
      </c>
      <c r="AJ628">
        <v>19665.2</v>
      </c>
      <c r="AK628" s="13">
        <v>1.24E-2</v>
      </c>
      <c r="AL628">
        <v>614.30709999999999</v>
      </c>
      <c r="AM628">
        <v>1582260.75</v>
      </c>
      <c r="AN628">
        <v>-2014093.32</v>
      </c>
      <c r="AO628">
        <v>41</v>
      </c>
      <c r="AP628">
        <v>479.64</v>
      </c>
      <c r="AQ628" s="13">
        <v>-3.0000000000000001E-3</v>
      </c>
      <c r="AR628" s="13">
        <v>1.95E-2</v>
      </c>
      <c r="AS628" t="s">
        <v>572</v>
      </c>
      <c r="AU628" s="2">
        <v>44428</v>
      </c>
      <c r="AV628" t="s">
        <v>145</v>
      </c>
      <c r="AW628" s="7">
        <v>6688.7</v>
      </c>
      <c r="AX628" s="4">
        <v>6737.4</v>
      </c>
      <c r="AZ628" s="2">
        <f t="shared" si="63"/>
        <v>44428</v>
      </c>
      <c r="BA628" t="s">
        <v>28</v>
      </c>
      <c r="BB628">
        <v>2575.6840000000002</v>
      </c>
      <c r="BC628">
        <v>2607.6959999999999</v>
      </c>
      <c r="BE628" t="str">
        <f t="shared" si="67"/>
        <v>HINDUNILVR44428</v>
      </c>
      <c r="BF628">
        <v>1</v>
      </c>
      <c r="BH628" t="str">
        <f t="shared" si="68"/>
        <v>BAJFINANCE44428</v>
      </c>
      <c r="BI628">
        <v>1</v>
      </c>
      <c r="BK628" t="str">
        <f t="shared" si="64"/>
        <v>BAJFINANCE44428</v>
      </c>
      <c r="BL628">
        <v>1</v>
      </c>
      <c r="BM628">
        <f t="shared" si="65"/>
        <v>1</v>
      </c>
      <c r="BQ628" t="str">
        <f t="shared" si="69"/>
        <v>HINDUNILVR44428</v>
      </c>
      <c r="BR628">
        <v>1</v>
      </c>
      <c r="BS628">
        <f t="shared" si="66"/>
        <v>1</v>
      </c>
    </row>
    <row r="629" spans="1:71" x14ac:dyDescent="0.45">
      <c r="A629">
        <v>2</v>
      </c>
      <c r="B629" s="2">
        <v>44428</v>
      </c>
      <c r="C629" s="2">
        <v>44431</v>
      </c>
      <c r="D629" s="3" t="s">
        <v>27</v>
      </c>
      <c r="E629" t="s">
        <v>132</v>
      </c>
      <c r="F629" t="s">
        <v>295</v>
      </c>
      <c r="G629">
        <v>200</v>
      </c>
      <c r="H629">
        <v>600</v>
      </c>
      <c r="I629">
        <v>3</v>
      </c>
      <c r="J629" s="7">
        <v>3785.05</v>
      </c>
      <c r="K629" s="5">
        <v>2271030</v>
      </c>
      <c r="L629" s="4">
        <v>3896.95</v>
      </c>
      <c r="M629" s="4">
        <v>67139.999999999782</v>
      </c>
      <c r="N629" s="6">
        <v>439.82391999999999</v>
      </c>
      <c r="O629" s="6">
        <v>66700.176079999786</v>
      </c>
      <c r="P629" s="5">
        <v>2338170</v>
      </c>
      <c r="Q629" s="7"/>
      <c r="R629">
        <v>1</v>
      </c>
      <c r="S629">
        <v>0</v>
      </c>
      <c r="T629">
        <v>1</v>
      </c>
      <c r="U629">
        <v>0</v>
      </c>
      <c r="V629">
        <v>900</v>
      </c>
      <c r="W629">
        <v>300</v>
      </c>
      <c r="X629">
        <v>122500</v>
      </c>
      <c r="Y629">
        <v>92500</v>
      </c>
      <c r="Z629" s="7">
        <v>3000000</v>
      </c>
      <c r="AA629">
        <v>2</v>
      </c>
      <c r="AC629" t="s">
        <v>625</v>
      </c>
      <c r="AD629" t="s">
        <v>571</v>
      </c>
      <c r="AE629" s="12">
        <v>44428.517361111109</v>
      </c>
      <c r="AF629">
        <v>3345.0549999999998</v>
      </c>
      <c r="AG629" s="12">
        <v>44431.392361111109</v>
      </c>
      <c r="AH629">
        <v>3404.3470000000002</v>
      </c>
      <c r="AI629" s="13">
        <v>1.77E-2</v>
      </c>
      <c r="AJ629">
        <v>28046</v>
      </c>
      <c r="AK629" s="13">
        <v>1.77E-2</v>
      </c>
      <c r="AL629">
        <v>473.01479999999998</v>
      </c>
      <c r="AM629">
        <v>1582260.75</v>
      </c>
      <c r="AN629">
        <v>-1986047.33</v>
      </c>
      <c r="AO629">
        <v>41</v>
      </c>
      <c r="AP629">
        <v>684.05</v>
      </c>
      <c r="AQ629" s="13">
        <v>-5.5999999999999999E-3</v>
      </c>
      <c r="AR629" s="13">
        <v>2.7300000000000001E-2</v>
      </c>
      <c r="AS629" t="s">
        <v>572</v>
      </c>
      <c r="AU629" s="2">
        <v>44428</v>
      </c>
      <c r="AV629" t="s">
        <v>132</v>
      </c>
      <c r="AW629" s="7">
        <v>3785.05</v>
      </c>
      <c r="AX629" s="4">
        <v>3896.95</v>
      </c>
      <c r="AZ629" s="2">
        <f t="shared" si="63"/>
        <v>44428</v>
      </c>
      <c r="BA629" t="s">
        <v>109</v>
      </c>
      <c r="BB629">
        <v>3345.0549999999998</v>
      </c>
      <c r="BC629">
        <v>3404.3470000000002</v>
      </c>
      <c r="BE629" t="str">
        <f t="shared" si="67"/>
        <v>MINDTREE44428</v>
      </c>
      <c r="BF629">
        <v>1</v>
      </c>
      <c r="BH629" t="str">
        <f t="shared" si="68"/>
        <v>BRITANNIA44428</v>
      </c>
      <c r="BI629">
        <v>1</v>
      </c>
      <c r="BK629" t="str">
        <f t="shared" si="64"/>
        <v>BRITANNIA44428</v>
      </c>
      <c r="BL629">
        <v>1</v>
      </c>
      <c r="BM629">
        <f t="shared" si="65"/>
        <v>1</v>
      </c>
      <c r="BQ629" t="str">
        <f t="shared" si="69"/>
        <v>MINDTREE44428</v>
      </c>
      <c r="BR629">
        <v>1</v>
      </c>
      <c r="BS629">
        <f t="shared" si="66"/>
        <v>1</v>
      </c>
    </row>
    <row r="630" spans="1:71" x14ac:dyDescent="0.45">
      <c r="A630">
        <v>3</v>
      </c>
      <c r="B630" s="2">
        <v>44428</v>
      </c>
      <c r="C630" s="2">
        <v>44431</v>
      </c>
      <c r="D630" s="3" t="s">
        <v>27</v>
      </c>
      <c r="E630" t="s">
        <v>28</v>
      </c>
      <c r="F630" t="s">
        <v>256</v>
      </c>
      <c r="G630">
        <v>300</v>
      </c>
      <c r="H630">
        <v>900</v>
      </c>
      <c r="I630">
        <v>3</v>
      </c>
      <c r="J630" s="7">
        <v>2574.4</v>
      </c>
      <c r="K630" s="5">
        <v>2316960</v>
      </c>
      <c r="L630" s="4">
        <v>2608.35</v>
      </c>
      <c r="M630" s="4">
        <v>30554.999999999836</v>
      </c>
      <c r="N630" s="6">
        <v>443.03678500000007</v>
      </c>
      <c r="O630" s="6">
        <v>30111.963214999836</v>
      </c>
      <c r="P630" s="5">
        <v>2347515</v>
      </c>
      <c r="Q630" s="7"/>
      <c r="R630">
        <v>1</v>
      </c>
      <c r="S630">
        <v>0</v>
      </c>
      <c r="T630">
        <v>1</v>
      </c>
      <c r="U630">
        <v>0</v>
      </c>
      <c r="V630">
        <v>900</v>
      </c>
      <c r="W630">
        <v>300</v>
      </c>
      <c r="X630">
        <v>122500</v>
      </c>
      <c r="Y630">
        <v>92500</v>
      </c>
      <c r="Z630" s="7">
        <v>3000000</v>
      </c>
      <c r="AA630">
        <v>2</v>
      </c>
      <c r="AC630" t="s">
        <v>629</v>
      </c>
      <c r="AD630" t="s">
        <v>571</v>
      </c>
      <c r="AE630" s="12">
        <v>44431.434027777781</v>
      </c>
      <c r="AF630">
        <v>1278.789</v>
      </c>
      <c r="AG630" s="12">
        <v>44432.395833333336</v>
      </c>
      <c r="AH630">
        <v>1263.6849999999999</v>
      </c>
      <c r="AI630" s="13">
        <v>-1.18E-2</v>
      </c>
      <c r="AJ630">
        <v>-18930.84</v>
      </c>
      <c r="AK630" s="13">
        <v>-1.18E-2</v>
      </c>
      <c r="AL630">
        <v>1253.366</v>
      </c>
      <c r="AM630">
        <v>1602790.5</v>
      </c>
      <c r="AN630">
        <v>-2004978.16</v>
      </c>
      <c r="AO630">
        <v>66</v>
      </c>
      <c r="AP630">
        <v>-286.83</v>
      </c>
      <c r="AQ630" s="13">
        <v>-2.47E-2</v>
      </c>
      <c r="AR630" s="13">
        <v>3.5999999999999999E-3</v>
      </c>
      <c r="AS630" t="s">
        <v>572</v>
      </c>
      <c r="AU630" s="2">
        <v>44428</v>
      </c>
      <c r="AV630" t="s">
        <v>28</v>
      </c>
      <c r="AW630" s="7">
        <v>2574.4</v>
      </c>
      <c r="AX630" s="4">
        <v>2608.35</v>
      </c>
      <c r="AZ630" s="2">
        <f t="shared" si="63"/>
        <v>44431</v>
      </c>
      <c r="BA630" t="s">
        <v>140</v>
      </c>
      <c r="BB630">
        <v>1278.789</v>
      </c>
      <c r="BC630">
        <v>1263.6849999999999</v>
      </c>
      <c r="BE630" t="str">
        <f t="shared" si="67"/>
        <v>HAVELLS44431</v>
      </c>
      <c r="BF630">
        <v>1</v>
      </c>
      <c r="BH630" t="str">
        <f t="shared" si="68"/>
        <v>HINDUNILVR44428</v>
      </c>
      <c r="BI630">
        <v>1</v>
      </c>
      <c r="BK630" t="str">
        <f t="shared" si="64"/>
        <v>HINDUNILVR44428</v>
      </c>
      <c r="BL630">
        <v>1</v>
      </c>
      <c r="BM630">
        <f t="shared" si="65"/>
        <v>1</v>
      </c>
      <c r="BQ630" t="str">
        <f t="shared" si="69"/>
        <v>HAVELLS44431</v>
      </c>
      <c r="BR630">
        <v>1</v>
      </c>
      <c r="BS630">
        <f t="shared" si="66"/>
        <v>1</v>
      </c>
    </row>
    <row r="631" spans="1:71" x14ac:dyDescent="0.45">
      <c r="A631">
        <v>4</v>
      </c>
      <c r="B631" s="2">
        <v>44428</v>
      </c>
      <c r="C631" s="2">
        <v>44431</v>
      </c>
      <c r="D631" s="3" t="s">
        <v>27</v>
      </c>
      <c r="E631" t="s">
        <v>109</v>
      </c>
      <c r="F631" t="s">
        <v>210</v>
      </c>
      <c r="G631">
        <v>400</v>
      </c>
      <c r="H631">
        <v>800</v>
      </c>
      <c r="I631">
        <v>2</v>
      </c>
      <c r="J631" s="7">
        <v>3343.4</v>
      </c>
      <c r="K631" s="5">
        <v>2674720</v>
      </c>
      <c r="L631" s="4">
        <v>3407.65</v>
      </c>
      <c r="M631" s="4">
        <v>51400</v>
      </c>
      <c r="N631" s="6">
        <v>506.16706400000004</v>
      </c>
      <c r="O631" s="6">
        <v>50893.832935999999</v>
      </c>
      <c r="P631" s="5">
        <v>2726120</v>
      </c>
      <c r="Q631" s="7"/>
      <c r="R631">
        <v>1</v>
      </c>
      <c r="S631">
        <v>0</v>
      </c>
      <c r="T631">
        <v>1</v>
      </c>
      <c r="U631">
        <v>0</v>
      </c>
      <c r="V631">
        <v>900</v>
      </c>
      <c r="W631">
        <v>300</v>
      </c>
      <c r="X631">
        <v>122500</v>
      </c>
      <c r="Y631">
        <v>92500</v>
      </c>
      <c r="Z631" s="7">
        <v>3000000</v>
      </c>
      <c r="AA631">
        <v>2</v>
      </c>
      <c r="AC631" t="s">
        <v>603</v>
      </c>
      <c r="AD631" t="s">
        <v>571</v>
      </c>
      <c r="AE631" s="12">
        <v>44432.517361111109</v>
      </c>
      <c r="AF631">
        <v>509.50909999999999</v>
      </c>
      <c r="AG631" s="12">
        <v>44433.392361111109</v>
      </c>
      <c r="AH631">
        <v>511.59410000000003</v>
      </c>
      <c r="AI631" s="13">
        <v>4.1000000000000003E-3</v>
      </c>
      <c r="AJ631">
        <v>6543.4</v>
      </c>
      <c r="AK631" s="13">
        <v>4.1000000000000003E-3</v>
      </c>
      <c r="AL631">
        <v>3138.3229999999999</v>
      </c>
      <c r="AM631">
        <v>1599004.38</v>
      </c>
      <c r="AN631">
        <v>-1998434.76</v>
      </c>
      <c r="AO631">
        <v>41</v>
      </c>
      <c r="AP631">
        <v>159.6</v>
      </c>
      <c r="AQ631" s="13">
        <v>-8.8999999999999999E-3</v>
      </c>
      <c r="AR631" s="13">
        <v>5.5999999999999999E-3</v>
      </c>
      <c r="AS631" t="s">
        <v>572</v>
      </c>
      <c r="AU631" s="2">
        <v>44428</v>
      </c>
      <c r="AV631" t="s">
        <v>109</v>
      </c>
      <c r="AW631" s="7">
        <v>3343.4</v>
      </c>
      <c r="AX631" s="4">
        <v>3407.65</v>
      </c>
      <c r="AZ631" s="2">
        <f t="shared" si="63"/>
        <v>44432</v>
      </c>
      <c r="BA631" t="s">
        <v>68</v>
      </c>
      <c r="BB631">
        <v>509.50909999999999</v>
      </c>
      <c r="BC631">
        <v>511.59410000000003</v>
      </c>
      <c r="BE631" t="str">
        <f t="shared" si="67"/>
        <v>CHOLAFIN44432</v>
      </c>
      <c r="BF631">
        <v>1</v>
      </c>
      <c r="BH631" t="str">
        <f t="shared" si="68"/>
        <v>MINDTREE44428</v>
      </c>
      <c r="BI631">
        <v>1</v>
      </c>
      <c r="BK631" t="str">
        <f t="shared" si="64"/>
        <v>MINDTREE44428</v>
      </c>
      <c r="BL631">
        <v>1</v>
      </c>
      <c r="BM631">
        <f t="shared" si="65"/>
        <v>1</v>
      </c>
      <c r="BQ631" t="str">
        <f t="shared" si="69"/>
        <v>CHOLAFIN44432</v>
      </c>
      <c r="BR631">
        <v>1</v>
      </c>
      <c r="BS631">
        <f t="shared" si="66"/>
        <v>1</v>
      </c>
    </row>
    <row r="632" spans="1:71" x14ac:dyDescent="0.45">
      <c r="A632">
        <v>1</v>
      </c>
      <c r="B632" s="2">
        <v>44431</v>
      </c>
      <c r="C632" s="2">
        <v>44432</v>
      </c>
      <c r="D632" s="3" t="s">
        <v>27</v>
      </c>
      <c r="E632" t="s">
        <v>140</v>
      </c>
      <c r="F632" t="s">
        <v>328</v>
      </c>
      <c r="G632">
        <v>500</v>
      </c>
      <c r="H632">
        <v>1500</v>
      </c>
      <c r="I632">
        <v>3</v>
      </c>
      <c r="J632" s="7">
        <v>1279.95</v>
      </c>
      <c r="K632" s="5">
        <v>1919925</v>
      </c>
      <c r="L632" s="4">
        <v>1263</v>
      </c>
      <c r="M632" s="4">
        <v>-25425.000000000069</v>
      </c>
      <c r="N632" s="6">
        <v>368.88335500000005</v>
      </c>
      <c r="O632" s="6">
        <v>-25793.883355000071</v>
      </c>
      <c r="P632" s="5">
        <v>1894500</v>
      </c>
      <c r="Q632" s="7"/>
      <c r="R632">
        <v>2</v>
      </c>
      <c r="S632">
        <v>1</v>
      </c>
      <c r="T632">
        <v>2</v>
      </c>
      <c r="U632">
        <v>0</v>
      </c>
      <c r="V632">
        <v>900</v>
      </c>
      <c r="W632">
        <v>300</v>
      </c>
      <c r="X632">
        <v>103000</v>
      </c>
      <c r="Y632">
        <v>92500</v>
      </c>
      <c r="Z632" s="7">
        <v>3000000</v>
      </c>
      <c r="AA632">
        <v>2</v>
      </c>
      <c r="AC632" t="s">
        <v>642</v>
      </c>
      <c r="AD632" t="s">
        <v>571</v>
      </c>
      <c r="AE632" s="12">
        <v>44432.517361111109</v>
      </c>
      <c r="AF632">
        <v>1302.713</v>
      </c>
      <c r="AG632" s="12">
        <v>44433.392361111109</v>
      </c>
      <c r="AH632">
        <v>1306.4459999999999</v>
      </c>
      <c r="AI632" s="13">
        <v>2.8999999999999998E-3</v>
      </c>
      <c r="AJ632">
        <v>4582.04</v>
      </c>
      <c r="AK632" s="13">
        <v>2.8999999999999998E-3</v>
      </c>
      <c r="AL632">
        <v>1227.442</v>
      </c>
      <c r="AM632">
        <v>1599004.38</v>
      </c>
      <c r="AN632">
        <v>-1993852.72</v>
      </c>
      <c r="AO632">
        <v>41</v>
      </c>
      <c r="AP632">
        <v>111.76</v>
      </c>
      <c r="AQ632" s="13">
        <v>-1.14E-2</v>
      </c>
      <c r="AR632" s="13">
        <v>8.5000000000000006E-3</v>
      </c>
      <c r="AS632" t="s">
        <v>572</v>
      </c>
      <c r="AU632" s="2">
        <v>44431</v>
      </c>
      <c r="AV632" t="s">
        <v>140</v>
      </c>
      <c r="AW632" s="7">
        <v>1279.95</v>
      </c>
      <c r="AX632" s="4">
        <v>1263</v>
      </c>
      <c r="AZ632" s="2">
        <f t="shared" si="63"/>
        <v>44432</v>
      </c>
      <c r="BA632" t="s">
        <v>99</v>
      </c>
      <c r="BB632">
        <v>1302.713</v>
      </c>
      <c r="BC632">
        <v>1306.4459999999999</v>
      </c>
      <c r="BE632" t="str">
        <f t="shared" si="67"/>
        <v>ESCORTS44432</v>
      </c>
      <c r="BF632">
        <v>1</v>
      </c>
      <c r="BH632" t="str">
        <f t="shared" si="68"/>
        <v>HAVELLS44431</v>
      </c>
      <c r="BI632">
        <v>1</v>
      </c>
      <c r="BK632" t="str">
        <f t="shared" si="64"/>
        <v>HAVELLS44431</v>
      </c>
      <c r="BL632">
        <v>1</v>
      </c>
      <c r="BM632">
        <f t="shared" si="65"/>
        <v>1</v>
      </c>
      <c r="BQ632" t="str">
        <f t="shared" si="69"/>
        <v>ESCORTS44432</v>
      </c>
      <c r="BR632">
        <v>1</v>
      </c>
      <c r="BS632">
        <f t="shared" si="66"/>
        <v>1</v>
      </c>
    </row>
    <row r="633" spans="1:71" x14ac:dyDescent="0.45">
      <c r="A633">
        <v>1</v>
      </c>
      <c r="B633" s="2">
        <v>44432</v>
      </c>
      <c r="C633" s="2">
        <v>44433</v>
      </c>
      <c r="D633" s="3" t="s">
        <v>27</v>
      </c>
      <c r="E633" t="s">
        <v>148</v>
      </c>
      <c r="F633" t="s">
        <v>257</v>
      </c>
      <c r="G633">
        <v>75</v>
      </c>
      <c r="H633">
        <v>150</v>
      </c>
      <c r="I633">
        <v>2</v>
      </c>
      <c r="J633" s="7">
        <v>16493.3</v>
      </c>
      <c r="K633" s="5">
        <v>2473995</v>
      </c>
      <c r="L633" s="4">
        <v>16512.3</v>
      </c>
      <c r="M633" s="4">
        <v>2850</v>
      </c>
      <c r="N633" s="6">
        <v>466.15506399999998</v>
      </c>
      <c r="O633" s="6">
        <v>2383.844936</v>
      </c>
      <c r="P633" s="5">
        <v>2476845</v>
      </c>
      <c r="Q633" s="7"/>
      <c r="R633">
        <v>2</v>
      </c>
      <c r="S633">
        <v>1</v>
      </c>
      <c r="T633">
        <v>2</v>
      </c>
      <c r="U633">
        <v>0</v>
      </c>
      <c r="V633">
        <v>900</v>
      </c>
      <c r="W633">
        <v>300</v>
      </c>
      <c r="X633">
        <v>123000</v>
      </c>
      <c r="Y633">
        <v>92500</v>
      </c>
      <c r="Z633" s="7">
        <v>3000000</v>
      </c>
      <c r="AA633">
        <v>2</v>
      </c>
      <c r="AC633" t="s">
        <v>606</v>
      </c>
      <c r="AD633" t="s">
        <v>571</v>
      </c>
      <c r="AE633" s="12">
        <v>44432.517361111109</v>
      </c>
      <c r="AF633">
        <v>42.752220000000001</v>
      </c>
      <c r="AG633" s="12">
        <v>44433.392361111109</v>
      </c>
      <c r="AH633">
        <v>43.243609999999997</v>
      </c>
      <c r="AI633" s="13">
        <v>1.15E-2</v>
      </c>
      <c r="AJ633">
        <v>18378.810000000001</v>
      </c>
      <c r="AK633" s="13">
        <v>1.15E-2</v>
      </c>
      <c r="AL633">
        <v>37401.67</v>
      </c>
      <c r="AM633">
        <v>1599004.38</v>
      </c>
      <c r="AN633">
        <v>-1975473.91</v>
      </c>
      <c r="AO633">
        <v>41</v>
      </c>
      <c r="AP633">
        <v>448.26</v>
      </c>
      <c r="AQ633" s="13">
        <v>-4.7000000000000002E-3</v>
      </c>
      <c r="AR633" s="13">
        <v>1.52E-2</v>
      </c>
      <c r="AS633" t="s">
        <v>572</v>
      </c>
      <c r="AU633" s="2">
        <v>44432</v>
      </c>
      <c r="AV633" t="s">
        <v>148</v>
      </c>
      <c r="AW633" s="7">
        <v>16493.3</v>
      </c>
      <c r="AX633" s="4">
        <v>16512.3</v>
      </c>
      <c r="AZ633" s="2">
        <f t="shared" si="63"/>
        <v>44432</v>
      </c>
      <c r="BA633" t="s">
        <v>81</v>
      </c>
      <c r="BB633">
        <v>42.752220000000001</v>
      </c>
      <c r="BC633">
        <v>43.243609999999997</v>
      </c>
      <c r="BE633" t="str">
        <f t="shared" si="67"/>
        <v>IDFCFIRSTB44432</v>
      </c>
      <c r="BF633">
        <v>1</v>
      </c>
      <c r="BH633" t="str">
        <f t="shared" si="68"/>
        <v>BAJAJFINSV44432</v>
      </c>
      <c r="BI633">
        <v>1</v>
      </c>
      <c r="BK633" t="str">
        <f t="shared" si="64"/>
        <v>BAJAJFINSV44432</v>
      </c>
      <c r="BL633">
        <v>1</v>
      </c>
      <c r="BM633">
        <f t="shared" si="65"/>
        <v>1</v>
      </c>
      <c r="BQ633" t="str">
        <f t="shared" si="69"/>
        <v>IDFCFIRSTB44432</v>
      </c>
      <c r="BR633">
        <v>1</v>
      </c>
      <c r="BS633">
        <f t="shared" si="66"/>
        <v>1</v>
      </c>
    </row>
    <row r="634" spans="1:71" x14ac:dyDescent="0.45">
      <c r="A634">
        <v>2</v>
      </c>
      <c r="B634" s="2">
        <v>44432</v>
      </c>
      <c r="C634" s="2">
        <v>44433</v>
      </c>
      <c r="D634" s="3" t="s">
        <v>27</v>
      </c>
      <c r="E634" t="s">
        <v>62</v>
      </c>
      <c r="F634" t="s">
        <v>254</v>
      </c>
      <c r="G634">
        <v>2300</v>
      </c>
      <c r="H634">
        <v>6900</v>
      </c>
      <c r="I634">
        <v>3</v>
      </c>
      <c r="J634" s="7">
        <v>347.65</v>
      </c>
      <c r="K634" s="5">
        <v>2398785</v>
      </c>
      <c r="L634" s="4">
        <v>345.01666666999898</v>
      </c>
      <c r="M634" s="4">
        <v>-18169.999977006857</v>
      </c>
      <c r="N634" s="6">
        <v>450.81044000286494</v>
      </c>
      <c r="O634" s="6">
        <v>-18620.810417009721</v>
      </c>
      <c r="P634" s="5">
        <v>2380615.000022993</v>
      </c>
      <c r="Q634" s="7"/>
      <c r="R634">
        <v>1</v>
      </c>
      <c r="S634">
        <v>0</v>
      </c>
      <c r="T634">
        <v>2</v>
      </c>
      <c r="U634">
        <v>0</v>
      </c>
      <c r="V634">
        <v>900</v>
      </c>
      <c r="W634">
        <v>300</v>
      </c>
      <c r="X634">
        <v>122500</v>
      </c>
      <c r="Y634">
        <v>92500</v>
      </c>
      <c r="Z634" s="7">
        <v>3000000</v>
      </c>
      <c r="AA634">
        <v>2</v>
      </c>
      <c r="AC634" t="s">
        <v>655</v>
      </c>
      <c r="AD634" t="s">
        <v>571</v>
      </c>
      <c r="AE634" s="12">
        <v>44432.517361111109</v>
      </c>
      <c r="AF634">
        <v>145.12540000000001</v>
      </c>
      <c r="AG634" s="12">
        <v>44433.392361111109</v>
      </c>
      <c r="AH634">
        <v>148.72559999999999</v>
      </c>
      <c r="AI634" s="13">
        <v>2.4799999999999999E-2</v>
      </c>
      <c r="AJ634">
        <v>39667.33</v>
      </c>
      <c r="AK634" s="13">
        <v>2.4799999999999999E-2</v>
      </c>
      <c r="AL634">
        <v>11018.09</v>
      </c>
      <c r="AM634">
        <v>1599004.25</v>
      </c>
      <c r="AN634">
        <v>-1935806.58</v>
      </c>
      <c r="AO634">
        <v>41</v>
      </c>
      <c r="AP634">
        <v>967.5</v>
      </c>
      <c r="AQ634" s="13">
        <v>-8.9999999999999998E-4</v>
      </c>
      <c r="AR634" s="13">
        <v>2.98E-2</v>
      </c>
      <c r="AS634" t="s">
        <v>572</v>
      </c>
      <c r="AU634" s="2">
        <v>44432</v>
      </c>
      <c r="AV634" t="s">
        <v>62</v>
      </c>
      <c r="AW634" s="7">
        <v>347.65</v>
      </c>
      <c r="AX634" s="4">
        <v>345.01666666999898</v>
      </c>
      <c r="AZ634" s="2">
        <f t="shared" si="63"/>
        <v>44432</v>
      </c>
      <c r="BA634" t="s">
        <v>73</v>
      </c>
      <c r="BB634">
        <v>145.12540000000001</v>
      </c>
      <c r="BC634">
        <v>148.72559999999999</v>
      </c>
      <c r="BE634" t="str">
        <f t="shared" si="67"/>
        <v>M_MFIN44432</v>
      </c>
      <c r="BF634">
        <v>1</v>
      </c>
      <c r="BH634" t="str">
        <f t="shared" si="68"/>
        <v>BIOCON44432</v>
      </c>
      <c r="BI634">
        <v>1</v>
      </c>
      <c r="BK634" t="str">
        <f t="shared" si="64"/>
        <v>BIOCON44432</v>
      </c>
      <c r="BL634">
        <v>1</v>
      </c>
      <c r="BM634">
        <f t="shared" si="65"/>
        <v>1</v>
      </c>
      <c r="BQ634" t="str">
        <f t="shared" si="69"/>
        <v>M_MFIN44432</v>
      </c>
      <c r="BR634">
        <v>1</v>
      </c>
      <c r="BS634">
        <f t="shared" si="66"/>
        <v>1</v>
      </c>
    </row>
    <row r="635" spans="1:71" x14ac:dyDescent="0.45">
      <c r="A635">
        <v>3</v>
      </c>
      <c r="B635" s="2">
        <v>44432</v>
      </c>
      <c r="C635" s="2">
        <v>44433</v>
      </c>
      <c r="D635" s="3" t="s">
        <v>27</v>
      </c>
      <c r="E635" t="s">
        <v>68</v>
      </c>
      <c r="F635" t="s">
        <v>296</v>
      </c>
      <c r="G635">
        <v>1250</v>
      </c>
      <c r="H635">
        <v>3750</v>
      </c>
      <c r="I635">
        <v>3</v>
      </c>
      <c r="J635" s="7">
        <v>509.25</v>
      </c>
      <c r="K635" s="5">
        <v>1909687.5</v>
      </c>
      <c r="L635" s="4">
        <v>511.5</v>
      </c>
      <c r="M635" s="4">
        <v>8437.5</v>
      </c>
      <c r="N635" s="6">
        <v>371.37043749999998</v>
      </c>
      <c r="O635" s="6">
        <v>8066.1295625000002</v>
      </c>
      <c r="P635" s="5">
        <v>1918125</v>
      </c>
      <c r="Q635" s="7"/>
      <c r="R635">
        <v>1</v>
      </c>
      <c r="S635">
        <v>0</v>
      </c>
      <c r="T635">
        <v>1</v>
      </c>
      <c r="U635">
        <v>0</v>
      </c>
      <c r="V635">
        <v>900</v>
      </c>
      <c r="W635">
        <v>300</v>
      </c>
      <c r="X635">
        <v>122500</v>
      </c>
      <c r="Y635">
        <v>92500</v>
      </c>
      <c r="Z635" s="7">
        <v>3000000</v>
      </c>
      <c r="AA635">
        <v>2</v>
      </c>
      <c r="AC635" t="s">
        <v>735</v>
      </c>
      <c r="AD635" t="s">
        <v>571</v>
      </c>
      <c r="AE635" s="12">
        <v>44432.517361111109</v>
      </c>
      <c r="AF635">
        <v>347.77839999999998</v>
      </c>
      <c r="AG635" s="12">
        <v>44433.395833333336</v>
      </c>
      <c r="AH635">
        <v>344.10559999999998</v>
      </c>
      <c r="AI635" s="13">
        <v>-1.06E-2</v>
      </c>
      <c r="AJ635">
        <v>-16886.68</v>
      </c>
      <c r="AK635" s="13">
        <v>-1.06E-2</v>
      </c>
      <c r="AL635">
        <v>4597.7690000000002</v>
      </c>
      <c r="AM635">
        <v>1599004.38</v>
      </c>
      <c r="AN635">
        <v>-1952693.27</v>
      </c>
      <c r="AO635">
        <v>42</v>
      </c>
      <c r="AP635">
        <v>-402.06</v>
      </c>
      <c r="AQ635" s="13">
        <v>-1.06E-2</v>
      </c>
      <c r="AR635" s="13">
        <v>1.2E-2</v>
      </c>
      <c r="AS635" t="s">
        <v>572</v>
      </c>
      <c r="AU635" s="2">
        <v>44432</v>
      </c>
      <c r="AV635" t="s">
        <v>68</v>
      </c>
      <c r="AW635" s="7">
        <v>509.25</v>
      </c>
      <c r="AX635" s="4">
        <v>511.5</v>
      </c>
      <c r="AZ635" s="2">
        <f t="shared" si="63"/>
        <v>44432</v>
      </c>
      <c r="BA635" t="s">
        <v>62</v>
      </c>
      <c r="BB635">
        <v>347.77839999999998</v>
      </c>
      <c r="BC635">
        <v>344.10559999999998</v>
      </c>
      <c r="BE635" t="str">
        <f t="shared" si="67"/>
        <v>BIOCON44432</v>
      </c>
      <c r="BF635">
        <v>1</v>
      </c>
      <c r="BH635" t="str">
        <f t="shared" si="68"/>
        <v>CHOLAFIN44432</v>
      </c>
      <c r="BI635">
        <v>1</v>
      </c>
      <c r="BK635" t="str">
        <f t="shared" si="64"/>
        <v>CHOLAFIN44432</v>
      </c>
      <c r="BL635">
        <v>1</v>
      </c>
      <c r="BM635">
        <f t="shared" si="65"/>
        <v>1</v>
      </c>
      <c r="BQ635" t="str">
        <f t="shared" si="69"/>
        <v>BIOCON44432</v>
      </c>
      <c r="BR635">
        <v>1</v>
      </c>
      <c r="BS635">
        <f t="shared" si="66"/>
        <v>1</v>
      </c>
    </row>
    <row r="636" spans="1:71" x14ac:dyDescent="0.45">
      <c r="A636">
        <v>4</v>
      </c>
      <c r="B636" s="2">
        <v>44432</v>
      </c>
      <c r="C636" s="2">
        <v>44433</v>
      </c>
      <c r="D636" s="3" t="s">
        <v>27</v>
      </c>
      <c r="E636" t="s">
        <v>99</v>
      </c>
      <c r="F636" t="s">
        <v>235</v>
      </c>
      <c r="G636">
        <v>550</v>
      </c>
      <c r="H636">
        <v>1650</v>
      </c>
      <c r="I636">
        <v>3</v>
      </c>
      <c r="J636" s="7">
        <v>1302.05</v>
      </c>
      <c r="K636" s="5">
        <v>2148382.5</v>
      </c>
      <c r="L636" s="4">
        <v>1303.6333333299999</v>
      </c>
      <c r="M636" s="4">
        <v>2612.4999944999331</v>
      </c>
      <c r="N636" s="6">
        <v>411.03183649931469</v>
      </c>
      <c r="O636" s="6">
        <v>2201.4681580006186</v>
      </c>
      <c r="P636" s="5">
        <v>2150994.9999945001</v>
      </c>
      <c r="Q636" s="7"/>
      <c r="R636">
        <v>1</v>
      </c>
      <c r="S636">
        <v>0</v>
      </c>
      <c r="T636">
        <v>2</v>
      </c>
      <c r="U636">
        <v>0</v>
      </c>
      <c r="V636">
        <v>900</v>
      </c>
      <c r="W636">
        <v>300</v>
      </c>
      <c r="X636">
        <v>122500</v>
      </c>
      <c r="Y636">
        <v>92500</v>
      </c>
      <c r="Z636" s="7">
        <v>3000000</v>
      </c>
      <c r="AA636">
        <v>2</v>
      </c>
      <c r="AC636" t="s">
        <v>627</v>
      </c>
      <c r="AD636" t="s">
        <v>571</v>
      </c>
      <c r="AE636" s="12">
        <v>44432.520833333336</v>
      </c>
      <c r="AF636">
        <v>16492.43</v>
      </c>
      <c r="AG636" s="12">
        <v>44433.395833333336</v>
      </c>
      <c r="AH636">
        <v>16509.32</v>
      </c>
      <c r="AI636" s="13">
        <v>1E-3</v>
      </c>
      <c r="AJ636">
        <v>1635.3</v>
      </c>
      <c r="AK636" s="13">
        <v>1E-3</v>
      </c>
      <c r="AL636">
        <v>96.820499999999996</v>
      </c>
      <c r="AM636">
        <v>1596804.88</v>
      </c>
      <c r="AN636">
        <v>-1951057.97</v>
      </c>
      <c r="AO636">
        <v>41</v>
      </c>
      <c r="AP636">
        <v>39.89</v>
      </c>
      <c r="AQ636" s="13">
        <v>-1.4200000000000001E-2</v>
      </c>
      <c r="AR636" s="13">
        <v>1.6799999999999999E-2</v>
      </c>
      <c r="AS636" t="s">
        <v>572</v>
      </c>
      <c r="AU636" s="2">
        <v>44432</v>
      </c>
      <c r="AV636" t="s">
        <v>99</v>
      </c>
      <c r="AW636" s="7">
        <v>1302.05</v>
      </c>
      <c r="AX636" s="4">
        <v>1303.6333333299999</v>
      </c>
      <c r="AZ636" s="2">
        <f t="shared" si="63"/>
        <v>44432</v>
      </c>
      <c r="BA636" t="s">
        <v>148</v>
      </c>
      <c r="BB636">
        <v>16492.43</v>
      </c>
      <c r="BC636">
        <v>16509.32</v>
      </c>
      <c r="BE636" t="str">
        <f t="shared" si="67"/>
        <v>BAJAJFINSV44432</v>
      </c>
      <c r="BF636">
        <v>1</v>
      </c>
      <c r="BH636" t="str">
        <f t="shared" si="68"/>
        <v>ESCORTS44432</v>
      </c>
      <c r="BI636">
        <v>1</v>
      </c>
      <c r="BK636" t="str">
        <f t="shared" si="64"/>
        <v>ESCORTS44432</v>
      </c>
      <c r="BL636">
        <v>1</v>
      </c>
      <c r="BM636">
        <f t="shared" si="65"/>
        <v>1</v>
      </c>
      <c r="BQ636" t="str">
        <f t="shared" si="69"/>
        <v>BAJAJFINSV44432</v>
      </c>
      <c r="BR636">
        <v>1</v>
      </c>
      <c r="BS636">
        <f t="shared" si="66"/>
        <v>1</v>
      </c>
    </row>
    <row r="637" spans="1:71" x14ac:dyDescent="0.45">
      <c r="A637">
        <v>5</v>
      </c>
      <c r="B637" s="2">
        <v>44432</v>
      </c>
      <c r="C637" s="2">
        <v>44433</v>
      </c>
      <c r="D637" s="3" t="s">
        <v>27</v>
      </c>
      <c r="E637" t="s">
        <v>81</v>
      </c>
      <c r="F637" t="s">
        <v>226</v>
      </c>
      <c r="G637">
        <v>9500</v>
      </c>
      <c r="H637">
        <v>47500</v>
      </c>
      <c r="I637">
        <v>5</v>
      </c>
      <c r="J637" s="7">
        <v>42.75</v>
      </c>
      <c r="K637" s="5">
        <v>2030625</v>
      </c>
      <c r="L637" s="4">
        <v>43.25</v>
      </c>
      <c r="M637" s="4">
        <v>23750</v>
      </c>
      <c r="N637" s="6">
        <v>393.74099999999999</v>
      </c>
      <c r="O637" s="6">
        <v>23356.258999999998</v>
      </c>
      <c r="P637" s="5">
        <v>2054375</v>
      </c>
      <c r="Q637" s="7"/>
      <c r="R637">
        <v>1</v>
      </c>
      <c r="S637">
        <v>0</v>
      </c>
      <c r="T637">
        <v>1</v>
      </c>
      <c r="U637">
        <v>0</v>
      </c>
      <c r="V637">
        <v>900</v>
      </c>
      <c r="W637">
        <v>300</v>
      </c>
      <c r="X637">
        <v>122500</v>
      </c>
      <c r="Y637">
        <v>92500</v>
      </c>
      <c r="Z637" s="7">
        <v>3000000</v>
      </c>
      <c r="AA637">
        <v>2</v>
      </c>
      <c r="AC637" t="s">
        <v>725</v>
      </c>
      <c r="AD637" t="s">
        <v>571</v>
      </c>
      <c r="AE637" s="12">
        <v>44433.517361111109</v>
      </c>
      <c r="AF637">
        <v>1053.115</v>
      </c>
      <c r="AG637" s="12">
        <v>44434.392361111109</v>
      </c>
      <c r="AH637">
        <v>1049.502</v>
      </c>
      <c r="AI637" s="13">
        <v>-3.3999999999999998E-3</v>
      </c>
      <c r="AJ637">
        <v>-5522.82</v>
      </c>
      <c r="AK637" s="13">
        <v>-3.3999999999999998E-3</v>
      </c>
      <c r="AL637">
        <v>1528.597</v>
      </c>
      <c r="AM637">
        <v>1609788.38</v>
      </c>
      <c r="AN637">
        <v>-1956580.79</v>
      </c>
      <c r="AO637">
        <v>41</v>
      </c>
      <c r="AP637">
        <v>-134.69999999999999</v>
      </c>
      <c r="AQ637" s="13">
        <v>-1.72E-2</v>
      </c>
      <c r="AR637" s="13">
        <v>3.8999999999999998E-3</v>
      </c>
      <c r="AS637" t="s">
        <v>572</v>
      </c>
      <c r="AU637" s="2">
        <v>44432</v>
      </c>
      <c r="AV637" t="s">
        <v>81</v>
      </c>
      <c r="AW637" s="7">
        <v>42.75</v>
      </c>
      <c r="AX637" s="4">
        <v>43.25</v>
      </c>
      <c r="AZ637" s="2">
        <f t="shared" si="63"/>
        <v>44433</v>
      </c>
      <c r="BA637" t="s">
        <v>103</v>
      </c>
      <c r="BB637">
        <v>1053.115</v>
      </c>
      <c r="BC637">
        <v>1049.502</v>
      </c>
      <c r="BE637" t="str">
        <f t="shared" si="67"/>
        <v>GODREJCP44433</v>
      </c>
      <c r="BF637">
        <v>1</v>
      </c>
      <c r="BH637" t="str">
        <f t="shared" si="68"/>
        <v>IDFCFIRSTB44432</v>
      </c>
      <c r="BI637">
        <v>1</v>
      </c>
      <c r="BK637" t="str">
        <f t="shared" si="64"/>
        <v>IDFCFIRSTB44432</v>
      </c>
      <c r="BL637">
        <v>1</v>
      </c>
      <c r="BM637">
        <f t="shared" si="65"/>
        <v>1</v>
      </c>
      <c r="BQ637" t="str">
        <f t="shared" si="69"/>
        <v>GODREJCP44433</v>
      </c>
      <c r="BR637">
        <v>1</v>
      </c>
      <c r="BS637">
        <f t="shared" si="66"/>
        <v>1</v>
      </c>
    </row>
    <row r="638" spans="1:71" x14ac:dyDescent="0.45">
      <c r="A638">
        <v>6</v>
      </c>
      <c r="B638" s="2">
        <v>44432</v>
      </c>
      <c r="C638" s="2">
        <v>44433</v>
      </c>
      <c r="D638" s="3" t="s">
        <v>27</v>
      </c>
      <c r="E638" t="s">
        <v>73</v>
      </c>
      <c r="F638" t="s">
        <v>259</v>
      </c>
      <c r="G638">
        <v>4000</v>
      </c>
      <c r="H638">
        <v>16000</v>
      </c>
      <c r="I638">
        <v>4</v>
      </c>
      <c r="J638" s="7">
        <v>145.05000000000001</v>
      </c>
      <c r="K638" s="5">
        <v>2320800</v>
      </c>
      <c r="L638" s="4">
        <v>148.65</v>
      </c>
      <c r="M638" s="4">
        <v>57599.999999999913</v>
      </c>
      <c r="N638" s="6">
        <v>447.05632000000008</v>
      </c>
      <c r="O638" s="6">
        <v>57152.943679999909</v>
      </c>
      <c r="P638" s="5">
        <v>2378400</v>
      </c>
      <c r="Q638" s="7"/>
      <c r="R638">
        <v>1</v>
      </c>
      <c r="S638">
        <v>0</v>
      </c>
      <c r="T638">
        <v>1</v>
      </c>
      <c r="U638">
        <v>0</v>
      </c>
      <c r="V638">
        <v>900</v>
      </c>
      <c r="W638">
        <v>300</v>
      </c>
      <c r="X638">
        <v>122500</v>
      </c>
      <c r="Y638">
        <v>92500</v>
      </c>
      <c r="Z638" s="7">
        <v>3000000</v>
      </c>
      <c r="AA638">
        <v>2</v>
      </c>
      <c r="AC638" t="s">
        <v>766</v>
      </c>
      <c r="AD638" t="s">
        <v>571</v>
      </c>
      <c r="AE638" s="12">
        <v>44433.520833333336</v>
      </c>
      <c r="AF638">
        <v>260.10860000000002</v>
      </c>
      <c r="AG638" s="12">
        <v>44434.392361111109</v>
      </c>
      <c r="AH638">
        <v>256.7799</v>
      </c>
      <c r="AI638" s="13">
        <v>-1.2800000000000001E-2</v>
      </c>
      <c r="AJ638">
        <v>-20597.05</v>
      </c>
      <c r="AK638" s="13">
        <v>-1.2800000000000001E-2</v>
      </c>
      <c r="AL638">
        <v>6187.7160000000003</v>
      </c>
      <c r="AM638">
        <v>1609478.13</v>
      </c>
      <c r="AN638">
        <v>-1977177.84</v>
      </c>
      <c r="AO638">
        <v>40</v>
      </c>
      <c r="AP638">
        <v>-514.92999999999995</v>
      </c>
      <c r="AQ638" s="13">
        <v>-1.2800000000000001E-2</v>
      </c>
      <c r="AR638" s="13">
        <v>0</v>
      </c>
      <c r="AS638" t="s">
        <v>572</v>
      </c>
      <c r="AU638" s="2">
        <v>44432</v>
      </c>
      <c r="AV638" t="s">
        <v>73</v>
      </c>
      <c r="AW638" s="7">
        <v>145.05000000000001</v>
      </c>
      <c r="AX638" s="4">
        <v>148.65</v>
      </c>
      <c r="AZ638" s="2">
        <f t="shared" si="63"/>
        <v>44433</v>
      </c>
      <c r="BA638" t="s">
        <v>45</v>
      </c>
      <c r="BB638">
        <v>260.10860000000002</v>
      </c>
      <c r="BC638">
        <v>256.7799</v>
      </c>
      <c r="BE638" t="str">
        <f t="shared" si="67"/>
        <v>HINDPETRO44433</v>
      </c>
      <c r="BF638">
        <v>1</v>
      </c>
      <c r="BH638" t="str">
        <f t="shared" si="68"/>
        <v>M_MFIN44432</v>
      </c>
      <c r="BI638">
        <v>1</v>
      </c>
      <c r="BK638" t="str">
        <f t="shared" si="64"/>
        <v>M_MFIN44432</v>
      </c>
      <c r="BL638">
        <v>1</v>
      </c>
      <c r="BM638">
        <f t="shared" si="65"/>
        <v>1</v>
      </c>
      <c r="BQ638" t="str">
        <f t="shared" si="69"/>
        <v>HINDPETRO44433</v>
      </c>
      <c r="BR638">
        <v>1</v>
      </c>
      <c r="BS638">
        <f t="shared" si="66"/>
        <v>1</v>
      </c>
    </row>
    <row r="639" spans="1:71" x14ac:dyDescent="0.45">
      <c r="A639">
        <v>1</v>
      </c>
      <c r="B639" s="2">
        <v>44433</v>
      </c>
      <c r="C639" s="2">
        <v>44434</v>
      </c>
      <c r="D639" s="3" t="s">
        <v>27</v>
      </c>
      <c r="E639" t="s">
        <v>103</v>
      </c>
      <c r="F639" t="s">
        <v>302</v>
      </c>
      <c r="G639">
        <v>1000</v>
      </c>
      <c r="H639">
        <v>2000</v>
      </c>
      <c r="I639">
        <v>2</v>
      </c>
      <c r="J639" s="7">
        <v>1052.5999999999999</v>
      </c>
      <c r="K639" s="5">
        <v>2105200</v>
      </c>
      <c r="L639" s="4">
        <v>1049.3499999999999</v>
      </c>
      <c r="M639" s="4">
        <v>-6500</v>
      </c>
      <c r="N639" s="6">
        <v>402.58993999999996</v>
      </c>
      <c r="O639" s="6">
        <v>-6902.5899399999998</v>
      </c>
      <c r="P639" s="5">
        <v>2098700</v>
      </c>
      <c r="Q639" s="7"/>
      <c r="R639">
        <v>1</v>
      </c>
      <c r="S639">
        <v>0</v>
      </c>
      <c r="T639">
        <v>1</v>
      </c>
      <c r="U639">
        <v>0</v>
      </c>
      <c r="V639">
        <v>900</v>
      </c>
      <c r="W639">
        <v>300</v>
      </c>
      <c r="X639">
        <v>122500</v>
      </c>
      <c r="Y639">
        <v>92500</v>
      </c>
      <c r="Z639" s="7">
        <v>3000000</v>
      </c>
      <c r="AA639">
        <v>2</v>
      </c>
      <c r="AC639" t="s">
        <v>726</v>
      </c>
      <c r="AD639" t="s">
        <v>571</v>
      </c>
      <c r="AE639" s="12">
        <v>44433.520833333336</v>
      </c>
      <c r="AF639">
        <v>776.61469999999997</v>
      </c>
      <c r="AG639" s="12">
        <v>44434.392361111109</v>
      </c>
      <c r="AH639">
        <v>762.41390000000001</v>
      </c>
      <c r="AI639" s="13">
        <v>-1.83E-2</v>
      </c>
      <c r="AJ639">
        <v>-29430.14</v>
      </c>
      <c r="AK639" s="13">
        <v>-1.83E-2</v>
      </c>
      <c r="AL639">
        <v>2072.4279999999999</v>
      </c>
      <c r="AM639">
        <v>1609478.13</v>
      </c>
      <c r="AN639">
        <v>-2006607.98</v>
      </c>
      <c r="AO639">
        <v>40</v>
      </c>
      <c r="AP639">
        <v>-735.75</v>
      </c>
      <c r="AQ639" s="13">
        <v>-1.8800000000000001E-2</v>
      </c>
      <c r="AR639" s="13">
        <v>3.5999999999999999E-3</v>
      </c>
      <c r="AS639" t="s">
        <v>572</v>
      </c>
      <c r="AU639" s="2">
        <v>44433</v>
      </c>
      <c r="AV639" t="s">
        <v>103</v>
      </c>
      <c r="AW639" s="7">
        <v>1052.5999999999999</v>
      </c>
      <c r="AX639" s="4">
        <v>1049.3499999999999</v>
      </c>
      <c r="AZ639" s="2">
        <f t="shared" si="63"/>
        <v>44433</v>
      </c>
      <c r="BA639" t="s">
        <v>78</v>
      </c>
      <c r="BB639">
        <v>776.61469999999997</v>
      </c>
      <c r="BC639">
        <v>762.41390000000001</v>
      </c>
      <c r="BE639" t="str">
        <f t="shared" si="67"/>
        <v>JUBLFOOD44433</v>
      </c>
      <c r="BF639">
        <v>1</v>
      </c>
      <c r="BH639" t="str">
        <f t="shared" si="68"/>
        <v>GODREJCP44433</v>
      </c>
      <c r="BI639">
        <v>1</v>
      </c>
      <c r="BK639" t="str">
        <f t="shared" si="64"/>
        <v>GODREJCP44433</v>
      </c>
      <c r="BL639">
        <v>1</v>
      </c>
      <c r="BM639">
        <f t="shared" si="65"/>
        <v>1</v>
      </c>
      <c r="BQ639" t="str">
        <f t="shared" si="69"/>
        <v>JUBLFOOD44433</v>
      </c>
      <c r="BR639">
        <v>1</v>
      </c>
      <c r="BS639">
        <f t="shared" si="66"/>
        <v>1</v>
      </c>
    </row>
    <row r="640" spans="1:71" x14ac:dyDescent="0.45">
      <c r="A640">
        <v>2</v>
      </c>
      <c r="B640" s="2">
        <v>44433</v>
      </c>
      <c r="C640" s="2">
        <v>44434</v>
      </c>
      <c r="D640" s="3" t="s">
        <v>27</v>
      </c>
      <c r="E640" t="s">
        <v>45</v>
      </c>
      <c r="F640" t="s">
        <v>276</v>
      </c>
      <c r="G640">
        <v>2700</v>
      </c>
      <c r="H640">
        <v>8100</v>
      </c>
      <c r="I640">
        <v>3</v>
      </c>
      <c r="J640" s="7">
        <v>259.85000000000002</v>
      </c>
      <c r="K640" s="5">
        <v>2104785</v>
      </c>
      <c r="L640" s="4">
        <v>256.89999999999998</v>
      </c>
      <c r="M640" s="4">
        <v>-23895.000000000367</v>
      </c>
      <c r="N640" s="6">
        <v>400.35230500000006</v>
      </c>
      <c r="O640" s="6">
        <v>-24295.352305000368</v>
      </c>
      <c r="P640" s="5">
        <v>2080889.9999999998</v>
      </c>
      <c r="Q640" s="7"/>
      <c r="R640">
        <v>1</v>
      </c>
      <c r="S640">
        <v>0</v>
      </c>
      <c r="T640">
        <v>1</v>
      </c>
      <c r="U640">
        <v>0</v>
      </c>
      <c r="V640">
        <v>900</v>
      </c>
      <c r="W640">
        <v>300</v>
      </c>
      <c r="X640">
        <v>122500</v>
      </c>
      <c r="Y640">
        <v>92500</v>
      </c>
      <c r="Z640" s="7">
        <v>3000000</v>
      </c>
      <c r="AA640">
        <v>2</v>
      </c>
      <c r="AC640" t="s">
        <v>772</v>
      </c>
      <c r="AD640" t="s">
        <v>571</v>
      </c>
      <c r="AE640" s="12">
        <v>44434.517361111109</v>
      </c>
      <c r="AF640">
        <v>533.07280000000003</v>
      </c>
      <c r="AG640" s="12">
        <v>44435.392361111109</v>
      </c>
      <c r="AH640">
        <v>529.87959999999998</v>
      </c>
      <c r="AI640" s="13">
        <v>-6.0000000000000001E-3</v>
      </c>
      <c r="AJ640">
        <v>-9576.36</v>
      </c>
      <c r="AK640" s="13">
        <v>-6.0000000000000001E-3</v>
      </c>
      <c r="AL640">
        <v>2998.9870000000001</v>
      </c>
      <c r="AM640">
        <v>1598678.38</v>
      </c>
      <c r="AN640">
        <v>-2016184.34</v>
      </c>
      <c r="AO640">
        <v>41</v>
      </c>
      <c r="AP640">
        <v>-233.57</v>
      </c>
      <c r="AQ640" s="13">
        <v>-1.4800000000000001E-2</v>
      </c>
      <c r="AR640" s="13">
        <v>5.4999999999999997E-3</v>
      </c>
      <c r="AS640" t="s">
        <v>572</v>
      </c>
      <c r="AU640" s="2">
        <v>44433</v>
      </c>
      <c r="AV640" t="s">
        <v>45</v>
      </c>
      <c r="AW640" s="7">
        <v>259.85000000000002</v>
      </c>
      <c r="AX640" s="4">
        <v>256.89999999999998</v>
      </c>
      <c r="AZ640" s="2">
        <f t="shared" si="63"/>
        <v>44434</v>
      </c>
      <c r="BA640" t="s">
        <v>68</v>
      </c>
      <c r="BB640">
        <v>533.07280000000003</v>
      </c>
      <c r="BC640">
        <v>529.87959999999998</v>
      </c>
      <c r="BE640" t="str">
        <f t="shared" si="67"/>
        <v>CHOLAFIN44434</v>
      </c>
      <c r="BF640">
        <v>1</v>
      </c>
      <c r="BH640" t="str">
        <f t="shared" si="68"/>
        <v>HINDPETRO44433</v>
      </c>
      <c r="BI640">
        <v>1</v>
      </c>
      <c r="BK640" t="str">
        <f t="shared" si="64"/>
        <v>HINDPETRO44433</v>
      </c>
      <c r="BL640">
        <v>1</v>
      </c>
      <c r="BM640">
        <f t="shared" si="65"/>
        <v>1</v>
      </c>
      <c r="BQ640" t="str">
        <f t="shared" si="69"/>
        <v>CHOLAFIN44434</v>
      </c>
      <c r="BR640">
        <v>1</v>
      </c>
      <c r="BS640">
        <f t="shared" si="66"/>
        <v>1</v>
      </c>
    </row>
    <row r="641" spans="1:71" x14ac:dyDescent="0.45">
      <c r="A641">
        <v>3</v>
      </c>
      <c r="B641" s="2">
        <v>44433</v>
      </c>
      <c r="C641" s="2">
        <v>44434</v>
      </c>
      <c r="D641" s="3" t="s">
        <v>27</v>
      </c>
      <c r="E641" t="s">
        <v>78</v>
      </c>
      <c r="F641" t="s">
        <v>273</v>
      </c>
      <c r="G641">
        <v>250</v>
      </c>
      <c r="H641">
        <v>500</v>
      </c>
      <c r="I641">
        <v>2</v>
      </c>
      <c r="J641" s="7">
        <v>3881.15</v>
      </c>
      <c r="K641" s="5">
        <v>1940575</v>
      </c>
      <c r="L641" s="4">
        <v>3813.95</v>
      </c>
      <c r="M641" s="4">
        <v>-33600.000000000138</v>
      </c>
      <c r="N641" s="6">
        <v>371.35873000000004</v>
      </c>
      <c r="O641" s="6">
        <v>-33971.358730000138</v>
      </c>
      <c r="P641" s="5">
        <v>1906975</v>
      </c>
      <c r="Q641" s="7"/>
      <c r="R641">
        <v>2</v>
      </c>
      <c r="S641">
        <v>1</v>
      </c>
      <c r="T641">
        <v>1</v>
      </c>
      <c r="U641">
        <v>0</v>
      </c>
      <c r="V641">
        <v>900</v>
      </c>
      <c r="W641">
        <v>300</v>
      </c>
      <c r="X641">
        <v>123000</v>
      </c>
      <c r="Y641">
        <v>92500</v>
      </c>
      <c r="Z641" s="7">
        <v>3000000</v>
      </c>
      <c r="AA641">
        <v>2</v>
      </c>
      <c r="AC641" t="s">
        <v>727</v>
      </c>
      <c r="AD641" t="s">
        <v>571</v>
      </c>
      <c r="AE641" s="12">
        <v>44434.517361111109</v>
      </c>
      <c r="AF641">
        <v>155.21700000000001</v>
      </c>
      <c r="AG641" s="12">
        <v>44435.392361111109</v>
      </c>
      <c r="AH641">
        <v>155.227</v>
      </c>
      <c r="AI641" s="13">
        <v>1E-4</v>
      </c>
      <c r="AJ641">
        <v>103</v>
      </c>
      <c r="AK641" s="13">
        <v>1E-4</v>
      </c>
      <c r="AL641">
        <v>10299.629999999999</v>
      </c>
      <c r="AM641">
        <v>1598678.38</v>
      </c>
      <c r="AN641">
        <v>-2016081.35</v>
      </c>
      <c r="AO641">
        <v>41</v>
      </c>
      <c r="AP641">
        <v>2.5099999999999998</v>
      </c>
      <c r="AQ641" s="13">
        <v>-1.11E-2</v>
      </c>
      <c r="AR641" s="13">
        <v>3.8E-3</v>
      </c>
      <c r="AS641" t="s">
        <v>572</v>
      </c>
      <c r="AU641" s="2">
        <v>44433</v>
      </c>
      <c r="AV641" t="s">
        <v>78</v>
      </c>
      <c r="AW641" s="7">
        <v>3881.15</v>
      </c>
      <c r="AX641" s="4">
        <v>3813.95</v>
      </c>
      <c r="AZ641" s="2">
        <f t="shared" si="63"/>
        <v>44434</v>
      </c>
      <c r="BA641" t="s">
        <v>73</v>
      </c>
      <c r="BB641">
        <v>155.21700000000001</v>
      </c>
      <c r="BC641">
        <v>155.227</v>
      </c>
      <c r="BE641" t="str">
        <f t="shared" si="67"/>
        <v>M_MFIN44434</v>
      </c>
      <c r="BF641">
        <v>1</v>
      </c>
      <c r="BH641" t="str">
        <f t="shared" si="68"/>
        <v>JUBLFOOD44433</v>
      </c>
      <c r="BI641">
        <v>1</v>
      </c>
      <c r="BK641" t="str">
        <f t="shared" si="64"/>
        <v>JUBLFOOD44433</v>
      </c>
      <c r="BL641">
        <v>1</v>
      </c>
      <c r="BM641">
        <f t="shared" si="65"/>
        <v>1</v>
      </c>
      <c r="BQ641" t="str">
        <f t="shared" si="69"/>
        <v>M_MFIN44434</v>
      </c>
      <c r="BR641">
        <v>1</v>
      </c>
      <c r="BS641">
        <f t="shared" si="66"/>
        <v>1</v>
      </c>
    </row>
    <row r="642" spans="1:71" x14ac:dyDescent="0.45">
      <c r="A642">
        <v>1</v>
      </c>
      <c r="B642" s="2">
        <v>44434</v>
      </c>
      <c r="C642" s="2">
        <v>44435</v>
      </c>
      <c r="D642" s="3" t="s">
        <v>27</v>
      </c>
      <c r="E642" t="s">
        <v>68</v>
      </c>
      <c r="F642" t="s">
        <v>296</v>
      </c>
      <c r="G642">
        <v>1250</v>
      </c>
      <c r="H642">
        <v>3750</v>
      </c>
      <c r="I642">
        <v>3</v>
      </c>
      <c r="J642" s="7">
        <v>532.79999999999995</v>
      </c>
      <c r="K642" s="5">
        <v>1997999.9999999998</v>
      </c>
      <c r="L642" s="4">
        <v>530.15</v>
      </c>
      <c r="M642" s="4">
        <v>-9937.4999999999145</v>
      </c>
      <c r="N642" s="6">
        <v>384.02338750000001</v>
      </c>
      <c r="O642" s="6">
        <v>-10321.523387499914</v>
      </c>
      <c r="P642" s="5">
        <v>1988062.5</v>
      </c>
      <c r="Q642" s="7"/>
      <c r="R642">
        <v>1</v>
      </c>
      <c r="S642">
        <v>0</v>
      </c>
      <c r="T642">
        <v>1</v>
      </c>
      <c r="U642">
        <v>0</v>
      </c>
      <c r="V642">
        <v>900</v>
      </c>
      <c r="W642">
        <v>300</v>
      </c>
      <c r="X642">
        <v>122500</v>
      </c>
      <c r="Y642">
        <v>92500</v>
      </c>
      <c r="Z642" s="7">
        <v>3000000</v>
      </c>
      <c r="AA642">
        <v>2</v>
      </c>
      <c r="AC642" t="s">
        <v>591</v>
      </c>
      <c r="AD642" t="s">
        <v>571</v>
      </c>
      <c r="AE642" s="12">
        <v>44440.517361111109</v>
      </c>
      <c r="AF642">
        <v>1049.875</v>
      </c>
      <c r="AG642" s="12">
        <v>44441.392361111109</v>
      </c>
      <c r="AH642">
        <v>1054.2729999999999</v>
      </c>
      <c r="AI642" s="13">
        <v>4.1999999999999997E-3</v>
      </c>
      <c r="AJ642">
        <v>6689.04</v>
      </c>
      <c r="AK642" s="13">
        <v>4.1999999999999997E-3</v>
      </c>
      <c r="AL642">
        <v>1520.9269999999999</v>
      </c>
      <c r="AM642">
        <v>1596783.75</v>
      </c>
      <c r="AN642">
        <v>-2009392.31</v>
      </c>
      <c r="AO642">
        <v>41</v>
      </c>
      <c r="AP642">
        <v>163.15</v>
      </c>
      <c r="AQ642" s="13">
        <v>-7.4999999999999997E-3</v>
      </c>
      <c r="AR642" s="13">
        <v>7.7000000000000002E-3</v>
      </c>
      <c r="AS642" t="s">
        <v>572</v>
      </c>
      <c r="AU642" s="2">
        <v>44434</v>
      </c>
      <c r="AV642" t="s">
        <v>68</v>
      </c>
      <c r="AW642" s="7">
        <v>532.79999999999995</v>
      </c>
      <c r="AX642" s="4">
        <v>530.15</v>
      </c>
      <c r="AZ642" s="2">
        <f t="shared" si="63"/>
        <v>44440</v>
      </c>
      <c r="BA642" t="s">
        <v>91</v>
      </c>
      <c r="BB642">
        <v>1049.875</v>
      </c>
      <c r="BC642">
        <v>1054.2729999999999</v>
      </c>
      <c r="BE642" t="str">
        <f t="shared" si="67"/>
        <v>VOLTAS44440</v>
      </c>
      <c r="BF642">
        <v>1</v>
      </c>
      <c r="BH642" t="str">
        <f t="shared" si="68"/>
        <v>CHOLAFIN44434</v>
      </c>
      <c r="BI642">
        <v>1</v>
      </c>
      <c r="BK642" t="str">
        <f t="shared" si="64"/>
        <v>CHOLAFIN44434</v>
      </c>
      <c r="BL642">
        <v>1</v>
      </c>
      <c r="BM642">
        <f t="shared" si="65"/>
        <v>1</v>
      </c>
      <c r="BQ642" t="str">
        <f t="shared" si="69"/>
        <v>VOLTAS44440</v>
      </c>
      <c r="BR642">
        <v>1</v>
      </c>
      <c r="BS642">
        <f t="shared" si="66"/>
        <v>1</v>
      </c>
    </row>
    <row r="643" spans="1:71" x14ac:dyDescent="0.45">
      <c r="A643">
        <v>2</v>
      </c>
      <c r="B643" s="2">
        <v>44434</v>
      </c>
      <c r="C643" s="2">
        <v>44435</v>
      </c>
      <c r="D643" s="3" t="s">
        <v>27</v>
      </c>
      <c r="E643" t="s">
        <v>73</v>
      </c>
      <c r="F643" t="s">
        <v>259</v>
      </c>
      <c r="G643">
        <v>4000</v>
      </c>
      <c r="H643">
        <v>12000</v>
      </c>
      <c r="I643">
        <v>3</v>
      </c>
      <c r="J643" s="7">
        <v>155.15</v>
      </c>
      <c r="K643" s="5">
        <v>1861800</v>
      </c>
      <c r="L643" s="4">
        <v>155.30000000000001</v>
      </c>
      <c r="M643" s="4">
        <v>1800.0000000000682</v>
      </c>
      <c r="N643" s="6">
        <v>362.44084000000004</v>
      </c>
      <c r="O643" s="6">
        <v>1437.5591600000682</v>
      </c>
      <c r="P643" s="5">
        <v>1863600.0000000002</v>
      </c>
      <c r="Q643" s="7"/>
      <c r="R643">
        <v>1</v>
      </c>
      <c r="S643">
        <v>0</v>
      </c>
      <c r="T643">
        <v>1</v>
      </c>
      <c r="U643">
        <v>0</v>
      </c>
      <c r="V643">
        <v>900</v>
      </c>
      <c r="W643">
        <v>300</v>
      </c>
      <c r="X643">
        <v>122500</v>
      </c>
      <c r="Y643">
        <v>92500</v>
      </c>
      <c r="Z643" s="7">
        <v>3000000</v>
      </c>
      <c r="AA643">
        <v>2</v>
      </c>
      <c r="AC643" t="s">
        <v>603</v>
      </c>
      <c r="AD643" t="s">
        <v>571</v>
      </c>
      <c r="AE643" s="12">
        <v>44440.520833333336</v>
      </c>
      <c r="AF643">
        <v>571.78570000000002</v>
      </c>
      <c r="AG643" s="12">
        <v>44441.392361111109</v>
      </c>
      <c r="AH643">
        <v>576.86149999999998</v>
      </c>
      <c r="AI643" s="13">
        <v>8.8999999999999999E-3</v>
      </c>
      <c r="AJ643">
        <v>14166.99</v>
      </c>
      <c r="AK643" s="13">
        <v>8.8999999999999999E-3</v>
      </c>
      <c r="AL643">
        <v>2791.0859999999998</v>
      </c>
      <c r="AM643">
        <v>1595903</v>
      </c>
      <c r="AN643">
        <v>-1995225.31</v>
      </c>
      <c r="AO643">
        <v>40</v>
      </c>
      <c r="AP643">
        <v>354.17</v>
      </c>
      <c r="AQ643" s="13">
        <v>-8.0999999999999996E-3</v>
      </c>
      <c r="AR643" s="13">
        <v>1.24E-2</v>
      </c>
      <c r="AS643" t="s">
        <v>572</v>
      </c>
      <c r="AU643" s="2">
        <v>44434</v>
      </c>
      <c r="AV643" t="s">
        <v>73</v>
      </c>
      <c r="AW643" s="7">
        <v>155.15</v>
      </c>
      <c r="AX643" s="4">
        <v>155.30000000000001</v>
      </c>
      <c r="AZ643" s="2">
        <f t="shared" si="63"/>
        <v>44440</v>
      </c>
      <c r="BA643" t="s">
        <v>68</v>
      </c>
      <c r="BB643">
        <v>571.78570000000002</v>
      </c>
      <c r="BC643">
        <v>576.86149999999998</v>
      </c>
      <c r="BE643" t="str">
        <f t="shared" si="67"/>
        <v>CHOLAFIN44440</v>
      </c>
      <c r="BF643">
        <v>1</v>
      </c>
      <c r="BH643" t="str">
        <f t="shared" si="68"/>
        <v>M_MFIN44434</v>
      </c>
      <c r="BI643">
        <v>1</v>
      </c>
      <c r="BK643" t="str">
        <f t="shared" si="64"/>
        <v>M_MFIN44434</v>
      </c>
      <c r="BL643">
        <v>1</v>
      </c>
      <c r="BM643">
        <f t="shared" si="65"/>
        <v>1</v>
      </c>
      <c r="BQ643" t="str">
        <f t="shared" si="69"/>
        <v>CHOLAFIN44440</v>
      </c>
      <c r="BR643">
        <v>1</v>
      </c>
      <c r="BS643">
        <f t="shared" si="66"/>
        <v>1</v>
      </c>
    </row>
    <row r="644" spans="1:71" x14ac:dyDescent="0.45">
      <c r="A644">
        <v>1</v>
      </c>
      <c r="B644" s="2">
        <v>44440</v>
      </c>
      <c r="C644" s="2">
        <v>44441</v>
      </c>
      <c r="D644" s="3" t="s">
        <v>27</v>
      </c>
      <c r="E644" t="s">
        <v>189</v>
      </c>
      <c r="F644" t="s">
        <v>361</v>
      </c>
      <c r="G644">
        <v>275</v>
      </c>
      <c r="H644">
        <v>1100</v>
      </c>
      <c r="I644">
        <v>4</v>
      </c>
      <c r="J644" s="7">
        <v>2132.0500000000002</v>
      </c>
      <c r="K644" s="5">
        <v>2345255</v>
      </c>
      <c r="L644" s="4">
        <v>2013.55</v>
      </c>
      <c r="M644" s="4">
        <v>-130350.00000000025</v>
      </c>
      <c r="N644" s="6">
        <v>427.77553600000005</v>
      </c>
      <c r="O644" s="6">
        <v>-130777.77553600025</v>
      </c>
      <c r="P644" s="5">
        <v>2214905</v>
      </c>
      <c r="Q644" s="7"/>
      <c r="R644">
        <v>2</v>
      </c>
      <c r="S644">
        <v>2</v>
      </c>
      <c r="T644">
        <v>1</v>
      </c>
      <c r="U644">
        <v>0</v>
      </c>
      <c r="V644">
        <v>900</v>
      </c>
      <c r="W644">
        <v>300</v>
      </c>
      <c r="X644">
        <v>123500</v>
      </c>
      <c r="Y644">
        <v>92500</v>
      </c>
      <c r="Z644" s="7">
        <v>3000000</v>
      </c>
      <c r="AA644">
        <v>2</v>
      </c>
      <c r="AC644" t="s">
        <v>742</v>
      </c>
      <c r="AD644" t="s">
        <v>571</v>
      </c>
      <c r="AE644" s="12">
        <v>44440.524305555555</v>
      </c>
      <c r="AF644">
        <v>2130.1570000000002</v>
      </c>
      <c r="AG644" s="12">
        <v>44441.392361111109</v>
      </c>
      <c r="AH644">
        <v>2102.5010000000002</v>
      </c>
      <c r="AI644" s="13">
        <v>-1.2999999999999999E-2</v>
      </c>
      <c r="AJ644">
        <v>-20717.8</v>
      </c>
      <c r="AK644" s="13">
        <v>-1.2999999999999999E-2</v>
      </c>
      <c r="AL644">
        <v>749.12490000000003</v>
      </c>
      <c r="AM644">
        <v>1595754.13</v>
      </c>
      <c r="AN644">
        <v>-2015943.11</v>
      </c>
      <c r="AO644">
        <v>39</v>
      </c>
      <c r="AP644">
        <v>-531.23</v>
      </c>
      <c r="AQ644" s="13">
        <v>-1.78E-2</v>
      </c>
      <c r="AR644" s="13">
        <v>2.2000000000000001E-3</v>
      </c>
      <c r="AS644" t="s">
        <v>572</v>
      </c>
      <c r="AU644" s="2">
        <v>44440</v>
      </c>
      <c r="AV644" t="s">
        <v>189</v>
      </c>
      <c r="AW644" s="7">
        <v>2132.0500000000002</v>
      </c>
      <c r="AX644" s="4">
        <v>2013.55</v>
      </c>
      <c r="AZ644" s="2">
        <f t="shared" si="63"/>
        <v>44440</v>
      </c>
      <c r="BA644" t="s">
        <v>189</v>
      </c>
      <c r="BB644">
        <v>2130.1570000000002</v>
      </c>
      <c r="BC644">
        <v>2102.5010000000002</v>
      </c>
      <c r="BE644" t="str">
        <f t="shared" si="67"/>
        <v>ASTRAL44440</v>
      </c>
      <c r="BF644">
        <v>1</v>
      </c>
      <c r="BH644" t="str">
        <f t="shared" si="68"/>
        <v>ASTRAL44440</v>
      </c>
      <c r="BI644">
        <v>1</v>
      </c>
      <c r="BK644" t="str">
        <f t="shared" si="64"/>
        <v>ASTRAL44440</v>
      </c>
      <c r="BL644">
        <v>1</v>
      </c>
      <c r="BM644">
        <f t="shared" si="65"/>
        <v>1</v>
      </c>
      <c r="BQ644" t="str">
        <f t="shared" si="69"/>
        <v>ASTRAL44440</v>
      </c>
      <c r="BR644">
        <v>1</v>
      </c>
      <c r="BS644">
        <f t="shared" si="66"/>
        <v>1</v>
      </c>
    </row>
    <row r="645" spans="1:71" x14ac:dyDescent="0.45">
      <c r="A645">
        <v>2</v>
      </c>
      <c r="B645" s="2">
        <v>44440</v>
      </c>
      <c r="C645" s="2">
        <v>44441</v>
      </c>
      <c r="D645" s="3" t="s">
        <v>27</v>
      </c>
      <c r="E645" t="s">
        <v>68</v>
      </c>
      <c r="F645" t="s">
        <v>296</v>
      </c>
      <c r="G645">
        <v>1250</v>
      </c>
      <c r="H645">
        <v>3750</v>
      </c>
      <c r="I645">
        <v>3</v>
      </c>
      <c r="J645" s="7">
        <v>571.5</v>
      </c>
      <c r="K645" s="5">
        <v>2143125</v>
      </c>
      <c r="L645" s="4">
        <v>577.35</v>
      </c>
      <c r="M645" s="4">
        <v>21937.500000000084</v>
      </c>
      <c r="N645" s="6">
        <v>412.5501625</v>
      </c>
      <c r="O645" s="6">
        <v>21524.949837500084</v>
      </c>
      <c r="P645" s="5">
        <v>2165062.5</v>
      </c>
      <c r="Q645" s="7"/>
      <c r="R645">
        <v>2</v>
      </c>
      <c r="S645">
        <v>1</v>
      </c>
      <c r="T645">
        <v>1</v>
      </c>
      <c r="U645">
        <v>0</v>
      </c>
      <c r="V645">
        <v>900</v>
      </c>
      <c r="W645">
        <v>300</v>
      </c>
      <c r="X645">
        <v>123000</v>
      </c>
      <c r="Y645">
        <v>92500</v>
      </c>
      <c r="Z645" s="7">
        <v>3000000</v>
      </c>
      <c r="AA645">
        <v>2</v>
      </c>
      <c r="AC645" t="s">
        <v>685</v>
      </c>
      <c r="AD645" t="s">
        <v>571</v>
      </c>
      <c r="AE645" s="12">
        <v>44440.527777777781</v>
      </c>
      <c r="AF645">
        <v>158.35820000000001</v>
      </c>
      <c r="AG645" s="12">
        <v>44441.392361111109</v>
      </c>
      <c r="AH645">
        <v>157.07140000000001</v>
      </c>
      <c r="AI645" s="13">
        <v>-8.0999999999999996E-3</v>
      </c>
      <c r="AJ645">
        <v>-12948.03</v>
      </c>
      <c r="AK645" s="13">
        <v>-8.0999999999999996E-3</v>
      </c>
      <c r="AL645">
        <v>10062.19</v>
      </c>
      <c r="AM645">
        <v>1593430.63</v>
      </c>
      <c r="AN645">
        <v>-2028891.14</v>
      </c>
      <c r="AO645">
        <v>38</v>
      </c>
      <c r="AP645">
        <v>-340.74</v>
      </c>
      <c r="AQ645" s="13">
        <v>-2.69E-2</v>
      </c>
      <c r="AR645" s="13">
        <v>2.3E-2</v>
      </c>
      <c r="AS645" t="s">
        <v>572</v>
      </c>
      <c r="AU645" s="2">
        <v>44440</v>
      </c>
      <c r="AV645" t="s">
        <v>68</v>
      </c>
      <c r="AW645" s="7">
        <v>571.5</v>
      </c>
      <c r="AX645" s="4">
        <v>577.35</v>
      </c>
      <c r="AZ645" s="2">
        <f t="shared" si="63"/>
        <v>44440</v>
      </c>
      <c r="BA645" t="s">
        <v>172</v>
      </c>
      <c r="BB645">
        <v>158.35820000000001</v>
      </c>
      <c r="BC645">
        <v>157.07140000000001</v>
      </c>
      <c r="BE645" t="str">
        <f t="shared" si="67"/>
        <v>CUB44440</v>
      </c>
      <c r="BF645">
        <v>1</v>
      </c>
      <c r="BH645" t="str">
        <f t="shared" si="68"/>
        <v>CHOLAFIN44440</v>
      </c>
      <c r="BI645">
        <v>1</v>
      </c>
      <c r="BK645" t="str">
        <f t="shared" si="64"/>
        <v>CHOLAFIN44440</v>
      </c>
      <c r="BL645">
        <v>1</v>
      </c>
      <c r="BM645">
        <f t="shared" si="65"/>
        <v>1</v>
      </c>
      <c r="BQ645" t="str">
        <f t="shared" si="69"/>
        <v>CUB44440</v>
      </c>
      <c r="BR645">
        <v>1</v>
      </c>
      <c r="BS645">
        <f t="shared" si="66"/>
        <v>1</v>
      </c>
    </row>
    <row r="646" spans="1:71" x14ac:dyDescent="0.45">
      <c r="A646">
        <v>3</v>
      </c>
      <c r="B646" s="2">
        <v>44440</v>
      </c>
      <c r="C646" s="2">
        <v>44441</v>
      </c>
      <c r="D646" s="3" t="s">
        <v>27</v>
      </c>
      <c r="E646" t="s">
        <v>172</v>
      </c>
      <c r="F646" t="s">
        <v>350</v>
      </c>
      <c r="G646">
        <v>3100</v>
      </c>
      <c r="H646">
        <v>12400</v>
      </c>
      <c r="I646">
        <v>4</v>
      </c>
      <c r="J646" s="7">
        <v>158.15</v>
      </c>
      <c r="K646" s="5">
        <v>1961060</v>
      </c>
      <c r="L646" s="4">
        <v>155.55000000000001</v>
      </c>
      <c r="M646" s="4">
        <v>-32239.999999999931</v>
      </c>
      <c r="N646" s="6">
        <v>374.99424800000008</v>
      </c>
      <c r="O646" s="6">
        <v>-32614.99424799993</v>
      </c>
      <c r="P646" s="5">
        <v>1928820.0000000002</v>
      </c>
      <c r="Q646" s="7"/>
      <c r="R646">
        <v>3</v>
      </c>
      <c r="S646">
        <v>2</v>
      </c>
      <c r="T646">
        <v>1</v>
      </c>
      <c r="U646">
        <v>0</v>
      </c>
      <c r="V646">
        <v>900</v>
      </c>
      <c r="W646">
        <v>300</v>
      </c>
      <c r="X646">
        <v>124000</v>
      </c>
      <c r="Y646">
        <v>92500</v>
      </c>
      <c r="Z646" s="7">
        <v>3000000</v>
      </c>
      <c r="AA646">
        <v>2</v>
      </c>
      <c r="AC646" t="s">
        <v>629</v>
      </c>
      <c r="AD646" t="s">
        <v>571</v>
      </c>
      <c r="AE646" s="12">
        <v>44440.517361111109</v>
      </c>
      <c r="AF646">
        <v>1352.2460000000001</v>
      </c>
      <c r="AG646" s="12">
        <v>44441.395833333336</v>
      </c>
      <c r="AH646">
        <v>1354.5940000000001</v>
      </c>
      <c r="AI646" s="13">
        <v>1.6999999999999999E-3</v>
      </c>
      <c r="AJ646">
        <v>2772.61</v>
      </c>
      <c r="AK646" s="13">
        <v>1.6999999999999999E-3</v>
      </c>
      <c r="AL646">
        <v>1180.838</v>
      </c>
      <c r="AM646">
        <v>1596783.75</v>
      </c>
      <c r="AN646">
        <v>-2026118.53</v>
      </c>
      <c r="AO646">
        <v>42</v>
      </c>
      <c r="AP646">
        <v>66.010000000000005</v>
      </c>
      <c r="AQ646" s="13">
        <v>-1.5800000000000002E-2</v>
      </c>
      <c r="AR646" s="13">
        <v>1.24E-2</v>
      </c>
      <c r="AS646" t="s">
        <v>572</v>
      </c>
      <c r="AU646" s="2">
        <v>44440</v>
      </c>
      <c r="AV646" t="s">
        <v>172</v>
      </c>
      <c r="AW646" s="7">
        <v>158.15</v>
      </c>
      <c r="AX646" s="4">
        <v>155.55000000000001</v>
      </c>
      <c r="AZ646" s="2">
        <f t="shared" si="63"/>
        <v>44440</v>
      </c>
      <c r="BA646" t="s">
        <v>140</v>
      </c>
      <c r="BB646">
        <v>1352.2460000000001</v>
      </c>
      <c r="BC646">
        <v>1354.5940000000001</v>
      </c>
      <c r="BE646" t="str">
        <f t="shared" si="67"/>
        <v>HAVELLS44440</v>
      </c>
      <c r="BF646">
        <v>1</v>
      </c>
      <c r="BH646" t="str">
        <f t="shared" si="68"/>
        <v>CUB44440</v>
      </c>
      <c r="BI646">
        <v>1</v>
      </c>
      <c r="BK646" t="str">
        <f t="shared" si="64"/>
        <v>CUB44440</v>
      </c>
      <c r="BL646">
        <v>1</v>
      </c>
      <c r="BM646">
        <f t="shared" si="65"/>
        <v>1</v>
      </c>
      <c r="BQ646" t="str">
        <f t="shared" si="69"/>
        <v>HAVELLS44440</v>
      </c>
      <c r="BR646">
        <v>1</v>
      </c>
      <c r="BS646">
        <f t="shared" si="66"/>
        <v>1</v>
      </c>
    </row>
    <row r="647" spans="1:71" x14ac:dyDescent="0.45">
      <c r="A647">
        <v>4</v>
      </c>
      <c r="B647" s="2">
        <v>44440</v>
      </c>
      <c r="C647" s="2">
        <v>44441</v>
      </c>
      <c r="D647" s="3" t="s">
        <v>27</v>
      </c>
      <c r="E647" t="s">
        <v>140</v>
      </c>
      <c r="F647" t="s">
        <v>328</v>
      </c>
      <c r="G647">
        <v>500</v>
      </c>
      <c r="H647">
        <v>1500</v>
      </c>
      <c r="I647">
        <v>3</v>
      </c>
      <c r="J647" s="7">
        <v>1351.35</v>
      </c>
      <c r="K647" s="5">
        <v>2027024.9999999998</v>
      </c>
      <c r="L647" s="4">
        <v>1355.27</v>
      </c>
      <c r="M647" s="4">
        <v>5880.0000000001091</v>
      </c>
      <c r="N647" s="6">
        <v>390.90527800000001</v>
      </c>
      <c r="O647" s="6">
        <v>5489.094722000109</v>
      </c>
      <c r="P647" s="5">
        <v>2032905</v>
      </c>
      <c r="Q647" s="7"/>
      <c r="R647">
        <v>1</v>
      </c>
      <c r="S647">
        <v>0</v>
      </c>
      <c r="T647">
        <v>1</v>
      </c>
      <c r="U647">
        <v>0</v>
      </c>
      <c r="V647">
        <v>900</v>
      </c>
      <c r="W647">
        <v>300</v>
      </c>
      <c r="X647">
        <v>122500</v>
      </c>
      <c r="Y647">
        <v>92500</v>
      </c>
      <c r="Z647" s="7">
        <v>3000000</v>
      </c>
      <c r="AA647">
        <v>2</v>
      </c>
      <c r="AC647" t="s">
        <v>652</v>
      </c>
      <c r="AD647" t="s">
        <v>571</v>
      </c>
      <c r="AE647" s="12">
        <v>44441.517361111109</v>
      </c>
      <c r="AF647">
        <v>179.05459999999999</v>
      </c>
      <c r="AG647" s="12">
        <v>44442.392361111109</v>
      </c>
      <c r="AH647">
        <v>203.97909999999999</v>
      </c>
      <c r="AI647" s="13">
        <v>0.13919999999999999</v>
      </c>
      <c r="AJ647">
        <v>221993.81</v>
      </c>
      <c r="AK647" s="13">
        <v>0.13919999999999999</v>
      </c>
      <c r="AL647">
        <v>8906.65</v>
      </c>
      <c r="AM647">
        <v>1594776.25</v>
      </c>
      <c r="AN647">
        <v>-1804124.73</v>
      </c>
      <c r="AO647">
        <v>41</v>
      </c>
      <c r="AP647">
        <v>5414.48</v>
      </c>
      <c r="AQ647" s="13">
        <v>-2.4299999999999999E-2</v>
      </c>
      <c r="AR647" s="13">
        <v>0.14960000000000001</v>
      </c>
      <c r="AS647" t="s">
        <v>572</v>
      </c>
      <c r="AU647" s="2">
        <v>44440</v>
      </c>
      <c r="AV647" t="s">
        <v>140</v>
      </c>
      <c r="AW647" s="7">
        <v>1351.35</v>
      </c>
      <c r="AX647" s="4">
        <v>1355.27</v>
      </c>
      <c r="AZ647" s="2">
        <f t="shared" si="63"/>
        <v>44441</v>
      </c>
      <c r="BA647" t="s">
        <v>30</v>
      </c>
      <c r="BB647">
        <v>179.05459999999999</v>
      </c>
      <c r="BC647">
        <v>203.97909999999999</v>
      </c>
      <c r="BE647" t="str">
        <f t="shared" si="67"/>
        <v>EXIDEIND44441</v>
      </c>
      <c r="BF647">
        <v>1</v>
      </c>
      <c r="BH647" t="str">
        <f t="shared" si="68"/>
        <v>HAVELLS44440</v>
      </c>
      <c r="BI647">
        <v>1</v>
      </c>
      <c r="BK647" t="str">
        <f t="shared" si="64"/>
        <v>HAVELLS44440</v>
      </c>
      <c r="BL647">
        <v>1</v>
      </c>
      <c r="BM647">
        <f t="shared" si="65"/>
        <v>1</v>
      </c>
      <c r="BQ647" t="str">
        <f t="shared" si="69"/>
        <v>EXIDEIND44441</v>
      </c>
      <c r="BR647">
        <v>1</v>
      </c>
      <c r="BS647">
        <f t="shared" si="66"/>
        <v>1</v>
      </c>
    </row>
    <row r="648" spans="1:71" x14ac:dyDescent="0.45">
      <c r="A648">
        <v>5</v>
      </c>
      <c r="B648" s="2">
        <v>44440</v>
      </c>
      <c r="C648" s="2">
        <v>44441</v>
      </c>
      <c r="D648" s="3" t="s">
        <v>27</v>
      </c>
      <c r="E648" t="s">
        <v>91</v>
      </c>
      <c r="F648" t="s">
        <v>327</v>
      </c>
      <c r="G648">
        <v>500</v>
      </c>
      <c r="H648">
        <v>2000</v>
      </c>
      <c r="I648">
        <v>4</v>
      </c>
      <c r="J648" s="7">
        <v>1049.3499999999999</v>
      </c>
      <c r="K648" s="5">
        <v>2098700</v>
      </c>
      <c r="L648" s="4">
        <v>1055.0999999999999</v>
      </c>
      <c r="M648" s="4">
        <v>11500</v>
      </c>
      <c r="N648" s="6">
        <v>403.73294000000004</v>
      </c>
      <c r="O648" s="6">
        <v>11096.26706</v>
      </c>
      <c r="P648" s="5">
        <v>2110200</v>
      </c>
      <c r="Q648" s="7"/>
      <c r="R648">
        <v>1</v>
      </c>
      <c r="S648">
        <v>0</v>
      </c>
      <c r="T648">
        <v>1</v>
      </c>
      <c r="U648">
        <v>0</v>
      </c>
      <c r="V648">
        <v>900</v>
      </c>
      <c r="W648">
        <v>300</v>
      </c>
      <c r="X648">
        <v>122500</v>
      </c>
      <c r="Y648">
        <v>92500</v>
      </c>
      <c r="Z648" s="7">
        <v>3000000</v>
      </c>
      <c r="AA648">
        <v>2</v>
      </c>
      <c r="AC648" t="s">
        <v>673</v>
      </c>
      <c r="AD648" t="s">
        <v>571</v>
      </c>
      <c r="AE648" s="12">
        <v>44441.517361111109</v>
      </c>
      <c r="AF648">
        <v>571.89580000000001</v>
      </c>
      <c r="AG648" s="12">
        <v>44442.392361111109</v>
      </c>
      <c r="AH648">
        <v>567.6626</v>
      </c>
      <c r="AI648" s="13">
        <v>-7.4000000000000003E-3</v>
      </c>
      <c r="AJ648">
        <v>-11804.61</v>
      </c>
      <c r="AK648" s="13">
        <v>-7.4000000000000003E-3</v>
      </c>
      <c r="AL648">
        <v>2788.5790000000002</v>
      </c>
      <c r="AM648">
        <v>1594776.25</v>
      </c>
      <c r="AN648">
        <v>-1815929.34</v>
      </c>
      <c r="AO648">
        <v>41</v>
      </c>
      <c r="AP648">
        <v>-287.92</v>
      </c>
      <c r="AQ648" s="13">
        <v>-1.01E-2</v>
      </c>
      <c r="AR648" s="13">
        <v>4.4000000000000003E-3</v>
      </c>
      <c r="AS648" t="s">
        <v>572</v>
      </c>
      <c r="AU648" s="2">
        <v>44440</v>
      </c>
      <c r="AV648" t="s">
        <v>91</v>
      </c>
      <c r="AW648" s="7">
        <v>1049.3499999999999</v>
      </c>
      <c r="AX648" s="4">
        <v>1055.0999999999999</v>
      </c>
      <c r="AZ648" s="2">
        <f t="shared" si="63"/>
        <v>44441</v>
      </c>
      <c r="BA648" t="s">
        <v>167</v>
      </c>
      <c r="BB648">
        <v>571.89580000000001</v>
      </c>
      <c r="BC648">
        <v>567.6626</v>
      </c>
      <c r="BE648" t="str">
        <f t="shared" si="67"/>
        <v>IRCTC44441</v>
      </c>
      <c r="BF648">
        <v>1</v>
      </c>
      <c r="BH648" t="str">
        <f t="shared" si="68"/>
        <v>VOLTAS44440</v>
      </c>
      <c r="BI648">
        <v>1</v>
      </c>
      <c r="BK648" t="str">
        <f t="shared" si="64"/>
        <v>VOLTAS44440</v>
      </c>
      <c r="BL648">
        <v>1</v>
      </c>
      <c r="BM648">
        <f t="shared" si="65"/>
        <v>1</v>
      </c>
      <c r="BQ648" t="str">
        <f t="shared" si="69"/>
        <v>IRCTC44441</v>
      </c>
      <c r="BR648">
        <v>1</v>
      </c>
      <c r="BS648">
        <f t="shared" si="66"/>
        <v>1</v>
      </c>
    </row>
    <row r="649" spans="1:71" x14ac:dyDescent="0.45">
      <c r="A649">
        <v>1</v>
      </c>
      <c r="B649" s="2">
        <v>44441</v>
      </c>
      <c r="C649" s="2">
        <v>44442</v>
      </c>
      <c r="D649" s="3" t="s">
        <v>27</v>
      </c>
      <c r="E649" t="s">
        <v>177</v>
      </c>
      <c r="F649" t="s">
        <v>357</v>
      </c>
      <c r="G649">
        <v>2600</v>
      </c>
      <c r="H649">
        <v>10400</v>
      </c>
      <c r="I649">
        <v>4</v>
      </c>
      <c r="J649" s="7">
        <v>216.55</v>
      </c>
      <c r="K649" s="5">
        <v>2252120</v>
      </c>
      <c r="L649" s="4">
        <v>218.26249999999999</v>
      </c>
      <c r="M649" s="4">
        <v>17809.999999999764</v>
      </c>
      <c r="N649" s="6">
        <v>430.47783000000004</v>
      </c>
      <c r="O649" s="6">
        <v>17379.522169999764</v>
      </c>
      <c r="P649" s="5">
        <v>2269930</v>
      </c>
      <c r="Q649" s="7"/>
      <c r="R649">
        <v>1</v>
      </c>
      <c r="S649">
        <v>0</v>
      </c>
      <c r="T649">
        <v>2</v>
      </c>
      <c r="U649">
        <v>0</v>
      </c>
      <c r="V649">
        <v>900</v>
      </c>
      <c r="W649">
        <v>300</v>
      </c>
      <c r="X649">
        <v>122500</v>
      </c>
      <c r="Y649">
        <v>92500</v>
      </c>
      <c r="Z649" s="7">
        <v>3000000</v>
      </c>
      <c r="AA649">
        <v>2</v>
      </c>
      <c r="AC649" t="s">
        <v>696</v>
      </c>
      <c r="AD649" t="s">
        <v>571</v>
      </c>
      <c r="AE649" s="12">
        <v>44441.517361111109</v>
      </c>
      <c r="AF649">
        <v>565.90830000000005</v>
      </c>
      <c r="AG649" s="12">
        <v>44442.392361111109</v>
      </c>
      <c r="AH649">
        <v>565.81690000000003</v>
      </c>
      <c r="AI649" s="13">
        <v>-2.0000000000000001E-4</v>
      </c>
      <c r="AJ649">
        <v>-257.57</v>
      </c>
      <c r="AK649" s="13">
        <v>-2.0000000000000001E-4</v>
      </c>
      <c r="AL649">
        <v>2818.0830000000001</v>
      </c>
      <c r="AM649">
        <v>1594776.38</v>
      </c>
      <c r="AN649">
        <v>-1816186.91</v>
      </c>
      <c r="AO649">
        <v>41</v>
      </c>
      <c r="AP649">
        <v>-6.28</v>
      </c>
      <c r="AQ649" s="13">
        <v>-5.1000000000000004E-3</v>
      </c>
      <c r="AR649" s="13">
        <v>3.5000000000000001E-3</v>
      </c>
      <c r="AS649" t="s">
        <v>572</v>
      </c>
      <c r="AU649" s="2">
        <v>44441</v>
      </c>
      <c r="AV649" t="s">
        <v>177</v>
      </c>
      <c r="AW649" s="7">
        <v>216.55</v>
      </c>
      <c r="AX649" s="4">
        <v>218.26249999999999</v>
      </c>
      <c r="AZ649" s="2">
        <f t="shared" ref="AZ649:AZ712" si="70">DATE(YEAR(AE649),MONTH(AE649),DAY(AE649))</f>
        <v>44441</v>
      </c>
      <c r="BA649" t="s">
        <v>121</v>
      </c>
      <c r="BB649">
        <v>565.90830000000005</v>
      </c>
      <c r="BC649">
        <v>565.81690000000003</v>
      </c>
      <c r="BE649" t="str">
        <f t="shared" si="67"/>
        <v>MARICO44441</v>
      </c>
      <c r="BF649">
        <v>1</v>
      </c>
      <c r="BH649" t="str">
        <f t="shared" si="68"/>
        <v>ABFRL44441</v>
      </c>
      <c r="BI649">
        <v>1</v>
      </c>
      <c r="BK649" t="str">
        <f t="shared" ref="BK649:BK712" si="71">CONCATENATE(AV649,AU649)</f>
        <v>ABFRL44441</v>
      </c>
      <c r="BL649">
        <v>1</v>
      </c>
      <c r="BM649">
        <f t="shared" ref="BM649:BM712" si="72">IFERROR(VLOOKUP(BK649,$BE$9:$BF$1058,2,0),"ERROR")</f>
        <v>1</v>
      </c>
      <c r="BQ649" t="str">
        <f t="shared" si="69"/>
        <v>MARICO44441</v>
      </c>
      <c r="BR649">
        <v>1</v>
      </c>
      <c r="BS649">
        <f t="shared" ref="BS649:BS712" si="73">IFERROR(VLOOKUP(BQ649,$BH$9:$BI$1058,2,0),"ERROR")</f>
        <v>1</v>
      </c>
    </row>
    <row r="650" spans="1:71" x14ac:dyDescent="0.45">
      <c r="A650">
        <v>2</v>
      </c>
      <c r="B650" s="2">
        <v>44441</v>
      </c>
      <c r="C650" s="2">
        <v>44442</v>
      </c>
      <c r="D650" s="3" t="s">
        <v>27</v>
      </c>
      <c r="E650" t="s">
        <v>30</v>
      </c>
      <c r="F650" t="s">
        <v>225</v>
      </c>
      <c r="G650">
        <v>3600</v>
      </c>
      <c r="H650">
        <v>10800</v>
      </c>
      <c r="I650">
        <v>3</v>
      </c>
      <c r="J650" s="7">
        <v>178.95</v>
      </c>
      <c r="K650" s="5">
        <v>1932659.9999999998</v>
      </c>
      <c r="L650" s="4">
        <v>195.7</v>
      </c>
      <c r="M650" s="4">
        <v>180900</v>
      </c>
      <c r="N650" s="6">
        <v>396.74621200000001</v>
      </c>
      <c r="O650" s="6">
        <v>180503.253788</v>
      </c>
      <c r="P650" s="5">
        <v>2113560</v>
      </c>
      <c r="Q650" s="7"/>
      <c r="R650">
        <v>1</v>
      </c>
      <c r="S650">
        <v>0</v>
      </c>
      <c r="T650">
        <v>2</v>
      </c>
      <c r="U650">
        <v>0</v>
      </c>
      <c r="V650">
        <v>900</v>
      </c>
      <c r="W650">
        <v>300</v>
      </c>
      <c r="X650">
        <v>122500</v>
      </c>
      <c r="Y650">
        <v>92500</v>
      </c>
      <c r="Z650" s="7">
        <v>3000000</v>
      </c>
      <c r="AA650">
        <v>2</v>
      </c>
      <c r="AC650" t="s">
        <v>591</v>
      </c>
      <c r="AD650" t="s">
        <v>571</v>
      </c>
      <c r="AE650" s="12">
        <v>44441.517361111109</v>
      </c>
      <c r="AF650">
        <v>1090.0129999999999</v>
      </c>
      <c r="AG650" s="12">
        <v>44442.392361111109</v>
      </c>
      <c r="AH650">
        <v>1087.953</v>
      </c>
      <c r="AI650" s="13">
        <v>-1.9E-3</v>
      </c>
      <c r="AJ650">
        <v>-3013.95</v>
      </c>
      <c r="AK650" s="13">
        <v>-1.9E-3</v>
      </c>
      <c r="AL650">
        <v>1463.08</v>
      </c>
      <c r="AM650">
        <v>1594776.25</v>
      </c>
      <c r="AN650">
        <v>-1819200.86</v>
      </c>
      <c r="AO650">
        <v>41</v>
      </c>
      <c r="AP650">
        <v>-73.510000000000005</v>
      </c>
      <c r="AQ650" s="13">
        <v>-1.17E-2</v>
      </c>
      <c r="AR650" s="13">
        <v>1.6999999999999999E-3</v>
      </c>
      <c r="AS650" t="s">
        <v>572</v>
      </c>
      <c r="AU650" s="2">
        <v>44441</v>
      </c>
      <c r="AV650" t="s">
        <v>30</v>
      </c>
      <c r="AW650" s="7">
        <v>178.95</v>
      </c>
      <c r="AX650" s="4">
        <v>195.7</v>
      </c>
      <c r="AZ650" s="2">
        <f t="shared" si="70"/>
        <v>44441</v>
      </c>
      <c r="BA650" t="s">
        <v>91</v>
      </c>
      <c r="BB650">
        <v>1090.0129999999999</v>
      </c>
      <c r="BC650">
        <v>1087.953</v>
      </c>
      <c r="BE650" t="str">
        <f t="shared" ref="BE650:BE713" si="74">CONCATENATE(BA650,AZ650)</f>
        <v>VOLTAS44441</v>
      </c>
      <c r="BF650">
        <v>1</v>
      </c>
      <c r="BH650" t="str">
        <f t="shared" ref="BH650:BH713" si="75">CONCATENATE(AV650,AU650)</f>
        <v>EXIDEIND44441</v>
      </c>
      <c r="BI650">
        <v>1</v>
      </c>
      <c r="BK650" t="str">
        <f t="shared" si="71"/>
        <v>EXIDEIND44441</v>
      </c>
      <c r="BL650">
        <v>1</v>
      </c>
      <c r="BM650">
        <f t="shared" si="72"/>
        <v>1</v>
      </c>
      <c r="BQ650" t="str">
        <f t="shared" ref="BQ650:BQ713" si="76">CONCATENATE(BA650,AZ650)</f>
        <v>VOLTAS44441</v>
      </c>
      <c r="BR650">
        <v>1</v>
      </c>
      <c r="BS650">
        <f t="shared" si="73"/>
        <v>1</v>
      </c>
    </row>
    <row r="651" spans="1:71" x14ac:dyDescent="0.45">
      <c r="A651">
        <v>3</v>
      </c>
      <c r="B651" s="2">
        <v>44441</v>
      </c>
      <c r="C651" s="2">
        <v>44442</v>
      </c>
      <c r="D651" s="3" t="s">
        <v>27</v>
      </c>
      <c r="E651" t="s">
        <v>181</v>
      </c>
      <c r="F651" t="s">
        <v>362</v>
      </c>
      <c r="G651">
        <v>475</v>
      </c>
      <c r="H651">
        <v>1425</v>
      </c>
      <c r="I651">
        <v>3</v>
      </c>
      <c r="J651" s="7">
        <v>1399.4</v>
      </c>
      <c r="K651" s="5">
        <v>1994145.0000000002</v>
      </c>
      <c r="L651" s="4">
        <v>1410.1</v>
      </c>
      <c r="M651" s="4">
        <v>15247.499999999742</v>
      </c>
      <c r="N651" s="6">
        <v>386.50917249999998</v>
      </c>
      <c r="O651" s="6">
        <v>14860.990827499741</v>
      </c>
      <c r="P651" s="5">
        <v>2009392.4999999998</v>
      </c>
      <c r="Q651" s="7"/>
      <c r="R651">
        <v>2</v>
      </c>
      <c r="S651">
        <v>1</v>
      </c>
      <c r="T651">
        <v>1</v>
      </c>
      <c r="U651">
        <v>0</v>
      </c>
      <c r="V651">
        <v>900</v>
      </c>
      <c r="W651">
        <v>300</v>
      </c>
      <c r="X651">
        <v>123000</v>
      </c>
      <c r="Y651">
        <v>92500</v>
      </c>
      <c r="Z651" s="7">
        <v>3000000</v>
      </c>
      <c r="AA651">
        <v>2</v>
      </c>
      <c r="AC651" t="s">
        <v>728</v>
      </c>
      <c r="AD651" t="s">
        <v>571</v>
      </c>
      <c r="AE651" s="12">
        <v>44441.520833333336</v>
      </c>
      <c r="AF651">
        <v>1399.1990000000001</v>
      </c>
      <c r="AG651" s="12">
        <v>44442.392361111109</v>
      </c>
      <c r="AH651">
        <v>1409.4090000000001</v>
      </c>
      <c r="AI651" s="13">
        <v>7.3000000000000001E-3</v>
      </c>
      <c r="AJ651">
        <v>11649.5</v>
      </c>
      <c r="AK651" s="13">
        <v>7.3000000000000001E-3</v>
      </c>
      <c r="AL651">
        <v>1140.989</v>
      </c>
      <c r="AM651">
        <v>1596470.88</v>
      </c>
      <c r="AN651">
        <v>-1807551.36</v>
      </c>
      <c r="AO651">
        <v>40</v>
      </c>
      <c r="AP651">
        <v>291.24</v>
      </c>
      <c r="AQ651" s="13">
        <v>-1.29E-2</v>
      </c>
      <c r="AR651" s="13">
        <v>2.6200000000000001E-2</v>
      </c>
      <c r="AS651" t="s">
        <v>572</v>
      </c>
      <c r="AU651" s="2">
        <v>44441</v>
      </c>
      <c r="AV651" t="s">
        <v>181</v>
      </c>
      <c r="AW651" s="7">
        <v>1399.4</v>
      </c>
      <c r="AX651" s="4">
        <v>1410.1</v>
      </c>
      <c r="AZ651" s="2">
        <f t="shared" si="70"/>
        <v>44441</v>
      </c>
      <c r="BA651" t="s">
        <v>181</v>
      </c>
      <c r="BB651">
        <v>1399.1990000000001</v>
      </c>
      <c r="BC651">
        <v>1409.4090000000001</v>
      </c>
      <c r="BE651" t="str">
        <f t="shared" si="74"/>
        <v>HAL44441</v>
      </c>
      <c r="BF651">
        <v>1</v>
      </c>
      <c r="BH651" t="str">
        <f t="shared" si="75"/>
        <v>HAL44441</v>
      </c>
      <c r="BI651">
        <v>1</v>
      </c>
      <c r="BK651" t="str">
        <f t="shared" si="71"/>
        <v>HAL44441</v>
      </c>
      <c r="BL651">
        <v>1</v>
      </c>
      <c r="BM651">
        <f t="shared" si="72"/>
        <v>1</v>
      </c>
      <c r="BQ651" t="str">
        <f t="shared" si="76"/>
        <v>HAL44441</v>
      </c>
      <c r="BR651">
        <v>1</v>
      </c>
      <c r="BS651">
        <f t="shared" si="73"/>
        <v>1</v>
      </c>
    </row>
    <row r="652" spans="1:71" x14ac:dyDescent="0.45">
      <c r="A652">
        <v>4</v>
      </c>
      <c r="B652" s="2">
        <v>44441</v>
      </c>
      <c r="C652" s="2">
        <v>44442</v>
      </c>
      <c r="D652" s="3" t="s">
        <v>27</v>
      </c>
      <c r="E652" t="s">
        <v>120</v>
      </c>
      <c r="F652" t="s">
        <v>315</v>
      </c>
      <c r="G652">
        <v>1100</v>
      </c>
      <c r="H652">
        <v>3300</v>
      </c>
      <c r="I652">
        <v>3</v>
      </c>
      <c r="J652" s="7">
        <v>772.15</v>
      </c>
      <c r="K652" s="5">
        <v>2548095</v>
      </c>
      <c r="L652" s="4">
        <v>735</v>
      </c>
      <c r="M652" s="4">
        <v>-122594.99999999993</v>
      </c>
      <c r="N652" s="6">
        <v>463.06233700000001</v>
      </c>
      <c r="O652" s="6">
        <v>-123058.06233699992</v>
      </c>
      <c r="P652" s="5">
        <v>2425500</v>
      </c>
      <c r="Q652" s="7"/>
      <c r="R652">
        <v>1</v>
      </c>
      <c r="S652">
        <v>0</v>
      </c>
      <c r="T652">
        <v>2</v>
      </c>
      <c r="U652">
        <v>0</v>
      </c>
      <c r="V652">
        <v>900</v>
      </c>
      <c r="W652">
        <v>300</v>
      </c>
      <c r="X652">
        <v>122500</v>
      </c>
      <c r="Y652">
        <v>92500</v>
      </c>
      <c r="Z652" s="7">
        <v>3000000</v>
      </c>
      <c r="AA652">
        <v>2</v>
      </c>
      <c r="AC652" t="s">
        <v>614</v>
      </c>
      <c r="AD652" t="s">
        <v>571</v>
      </c>
      <c r="AE652" s="12">
        <v>44441.520833333336</v>
      </c>
      <c r="AF652">
        <v>6.5032500000000004</v>
      </c>
      <c r="AG652" s="12">
        <v>44442.392361111109</v>
      </c>
      <c r="AH652">
        <v>7.3076850000000002</v>
      </c>
      <c r="AI652" s="13">
        <v>0.1237</v>
      </c>
      <c r="AJ652">
        <v>197479.28</v>
      </c>
      <c r="AK652" s="13">
        <v>0.1237</v>
      </c>
      <c r="AL652">
        <v>245488.2</v>
      </c>
      <c r="AM652">
        <v>1596470.88</v>
      </c>
      <c r="AN652">
        <v>-1610072.08</v>
      </c>
      <c r="AO652">
        <v>40</v>
      </c>
      <c r="AP652">
        <v>4936.9799999999996</v>
      </c>
      <c r="AQ652" s="13">
        <v>-8.2000000000000007E-3</v>
      </c>
      <c r="AR652" s="13">
        <v>0.13789999999999999</v>
      </c>
      <c r="AS652" t="s">
        <v>572</v>
      </c>
      <c r="AU652" s="2">
        <v>44441</v>
      </c>
      <c r="AV652" t="s">
        <v>120</v>
      </c>
      <c r="AW652" s="7">
        <v>772.15</v>
      </c>
      <c r="AX652" s="4">
        <v>735</v>
      </c>
      <c r="AZ652" s="2">
        <f t="shared" si="70"/>
        <v>44441</v>
      </c>
      <c r="BA652" t="s">
        <v>56</v>
      </c>
      <c r="BB652">
        <v>6.5032500000000004</v>
      </c>
      <c r="BC652">
        <v>7.3076850000000002</v>
      </c>
      <c r="BE652" t="str">
        <f t="shared" si="74"/>
        <v>IDEA44441</v>
      </c>
      <c r="BF652">
        <v>1</v>
      </c>
      <c r="BH652" t="str">
        <f t="shared" si="75"/>
        <v>HDFCLIFE44441</v>
      </c>
      <c r="BI652">
        <v>1</v>
      </c>
      <c r="BK652" t="str">
        <f t="shared" si="71"/>
        <v>HDFCLIFE44441</v>
      </c>
      <c r="BL652">
        <v>1</v>
      </c>
      <c r="BM652">
        <f t="shared" si="72"/>
        <v>1</v>
      </c>
      <c r="BQ652" t="str">
        <f t="shared" si="76"/>
        <v>IDEA44441</v>
      </c>
      <c r="BR652">
        <v>1</v>
      </c>
      <c r="BS652">
        <f t="shared" si="73"/>
        <v>1</v>
      </c>
    </row>
    <row r="653" spans="1:71" x14ac:dyDescent="0.45">
      <c r="A653">
        <v>5</v>
      </c>
      <c r="B653" s="2">
        <v>44441</v>
      </c>
      <c r="C653" s="2">
        <v>44442</v>
      </c>
      <c r="D653" s="3" t="s">
        <v>27</v>
      </c>
      <c r="E653" t="s">
        <v>56</v>
      </c>
      <c r="F653" t="s">
        <v>212</v>
      </c>
      <c r="G653">
        <v>70000</v>
      </c>
      <c r="H653">
        <v>350000</v>
      </c>
      <c r="I653">
        <v>5</v>
      </c>
      <c r="J653" s="7">
        <v>6.55</v>
      </c>
      <c r="K653" s="5">
        <v>2292500</v>
      </c>
      <c r="L653" s="4">
        <v>7.3</v>
      </c>
      <c r="M653" s="4">
        <v>262500</v>
      </c>
      <c r="N653" s="6">
        <v>467.79850000000005</v>
      </c>
      <c r="O653" s="6">
        <v>262032.2015</v>
      </c>
      <c r="P653" s="5">
        <v>2555000</v>
      </c>
      <c r="Q653" s="7"/>
      <c r="R653">
        <v>2</v>
      </c>
      <c r="S653">
        <v>1</v>
      </c>
      <c r="T653">
        <v>1</v>
      </c>
      <c r="U653">
        <v>0</v>
      </c>
      <c r="V653">
        <v>900</v>
      </c>
      <c r="W653">
        <v>300</v>
      </c>
      <c r="X653">
        <v>123000</v>
      </c>
      <c r="Y653">
        <v>92500</v>
      </c>
      <c r="Z653" s="7">
        <v>3000000</v>
      </c>
      <c r="AA653">
        <v>2</v>
      </c>
      <c r="AC653" t="s">
        <v>716</v>
      </c>
      <c r="AD653" t="s">
        <v>571</v>
      </c>
      <c r="AE653" s="12">
        <v>44441.517361111109</v>
      </c>
      <c r="AF653">
        <v>216.66980000000001</v>
      </c>
      <c r="AG653" s="12">
        <v>44442.395833333336</v>
      </c>
      <c r="AH653">
        <v>217.8819</v>
      </c>
      <c r="AI653" s="13">
        <v>5.5999999999999999E-3</v>
      </c>
      <c r="AJ653">
        <v>8921.5400000000009</v>
      </c>
      <c r="AK653" s="13">
        <v>5.5999999999999999E-3</v>
      </c>
      <c r="AL653">
        <v>7360.4</v>
      </c>
      <c r="AM653">
        <v>1594776.25</v>
      </c>
      <c r="AN653">
        <v>-1601150.54</v>
      </c>
      <c r="AO653">
        <v>42</v>
      </c>
      <c r="AP653">
        <v>212.42</v>
      </c>
      <c r="AQ653" s="13">
        <v>-1.6999999999999999E-3</v>
      </c>
      <c r="AR653" s="13">
        <v>2.41E-2</v>
      </c>
      <c r="AS653" t="s">
        <v>572</v>
      </c>
      <c r="AU653" s="2">
        <v>44441</v>
      </c>
      <c r="AV653" t="s">
        <v>56</v>
      </c>
      <c r="AW653" s="7">
        <v>6.55</v>
      </c>
      <c r="AX653" s="4">
        <v>7.3</v>
      </c>
      <c r="AZ653" s="2">
        <f t="shared" si="70"/>
        <v>44441</v>
      </c>
      <c r="BA653" t="s">
        <v>177</v>
      </c>
      <c r="BB653">
        <v>216.66980000000001</v>
      </c>
      <c r="BC653">
        <v>217.8819</v>
      </c>
      <c r="BE653" t="str">
        <f t="shared" si="74"/>
        <v>ABFRL44441</v>
      </c>
      <c r="BF653">
        <v>1</v>
      </c>
      <c r="BH653" t="str">
        <f t="shared" si="75"/>
        <v>IDEA44441</v>
      </c>
      <c r="BI653">
        <v>1</v>
      </c>
      <c r="BK653" t="str">
        <f t="shared" si="71"/>
        <v>IDEA44441</v>
      </c>
      <c r="BL653">
        <v>1</v>
      </c>
      <c r="BM653">
        <f t="shared" si="72"/>
        <v>1</v>
      </c>
      <c r="BQ653" t="str">
        <f t="shared" si="76"/>
        <v>ABFRL44441</v>
      </c>
      <c r="BR653">
        <v>1</v>
      </c>
      <c r="BS653">
        <f t="shared" si="73"/>
        <v>1</v>
      </c>
    </row>
    <row r="654" spans="1:71" x14ac:dyDescent="0.45">
      <c r="A654">
        <v>6</v>
      </c>
      <c r="B654" s="2">
        <v>44441</v>
      </c>
      <c r="C654" s="2">
        <v>44442</v>
      </c>
      <c r="D654" s="3" t="s">
        <v>27</v>
      </c>
      <c r="E654" t="s">
        <v>167</v>
      </c>
      <c r="F654" t="s">
        <v>346</v>
      </c>
      <c r="G654">
        <v>325</v>
      </c>
      <c r="H654">
        <v>650</v>
      </c>
      <c r="I654">
        <v>2</v>
      </c>
      <c r="J654" s="7">
        <v>2858.05</v>
      </c>
      <c r="K654" s="5">
        <v>1857732.5000000002</v>
      </c>
      <c r="L654" s="4">
        <v>2839.75</v>
      </c>
      <c r="M654" s="4">
        <v>-11895.000000000118</v>
      </c>
      <c r="N654" s="6">
        <v>360.04622200000006</v>
      </c>
      <c r="O654" s="6">
        <v>-12255.046222000119</v>
      </c>
      <c r="P654" s="5">
        <v>1845837.5</v>
      </c>
      <c r="Q654" s="7"/>
      <c r="R654">
        <v>1</v>
      </c>
      <c r="S654">
        <v>0</v>
      </c>
      <c r="T654">
        <v>1</v>
      </c>
      <c r="U654">
        <v>0</v>
      </c>
      <c r="V654">
        <v>900</v>
      </c>
      <c r="W654">
        <v>300</v>
      </c>
      <c r="X654">
        <v>122500</v>
      </c>
      <c r="Y654">
        <v>92500</v>
      </c>
      <c r="Z654" s="7">
        <v>3000000</v>
      </c>
      <c r="AA654">
        <v>2</v>
      </c>
      <c r="AC654" t="s">
        <v>729</v>
      </c>
      <c r="AD654" t="s">
        <v>571</v>
      </c>
      <c r="AE654" s="12">
        <v>44441.517361111109</v>
      </c>
      <c r="AF654">
        <v>772.02700000000004</v>
      </c>
      <c r="AG654" s="12">
        <v>44442.395833333336</v>
      </c>
      <c r="AH654">
        <v>733.81539999999995</v>
      </c>
      <c r="AI654" s="13">
        <v>-4.9500000000000002E-2</v>
      </c>
      <c r="AJ654">
        <v>-78933.7</v>
      </c>
      <c r="AK654" s="13">
        <v>-4.9500000000000002E-2</v>
      </c>
      <c r="AL654">
        <v>2065.6999999999998</v>
      </c>
      <c r="AM654">
        <v>1594776.25</v>
      </c>
      <c r="AN654">
        <v>-1680084.24</v>
      </c>
      <c r="AO654">
        <v>42</v>
      </c>
      <c r="AP654">
        <v>-1879.37</v>
      </c>
      <c r="AQ654" s="13">
        <v>-5.79E-2</v>
      </c>
      <c r="AR654" s="13">
        <v>7.4999999999999997E-3</v>
      </c>
      <c r="AS654" t="s">
        <v>572</v>
      </c>
      <c r="AU654" s="2">
        <v>44441</v>
      </c>
      <c r="AV654" t="s">
        <v>167</v>
      </c>
      <c r="AW654" s="7">
        <v>2858.05</v>
      </c>
      <c r="AX654" s="4">
        <v>2839.75</v>
      </c>
      <c r="AZ654" s="2">
        <f t="shared" si="70"/>
        <v>44441</v>
      </c>
      <c r="BA654" t="s">
        <v>120</v>
      </c>
      <c r="BB654">
        <v>772.02700000000004</v>
      </c>
      <c r="BC654">
        <v>733.81539999999995</v>
      </c>
      <c r="BE654" t="str">
        <f t="shared" si="74"/>
        <v>HDFCLIFE44441</v>
      </c>
      <c r="BF654">
        <v>1</v>
      </c>
      <c r="BH654" t="str">
        <f t="shared" si="75"/>
        <v>IRCTC44441</v>
      </c>
      <c r="BI654">
        <v>1</v>
      </c>
      <c r="BK654" t="str">
        <f t="shared" si="71"/>
        <v>IRCTC44441</v>
      </c>
      <c r="BL654">
        <v>1</v>
      </c>
      <c r="BM654">
        <f t="shared" si="72"/>
        <v>1</v>
      </c>
      <c r="BQ654" t="str">
        <f t="shared" si="76"/>
        <v>HDFCLIFE44441</v>
      </c>
      <c r="BR654">
        <v>1</v>
      </c>
      <c r="BS654">
        <f t="shared" si="73"/>
        <v>1</v>
      </c>
    </row>
    <row r="655" spans="1:71" x14ac:dyDescent="0.45">
      <c r="A655">
        <v>7</v>
      </c>
      <c r="B655" s="2">
        <v>44441</v>
      </c>
      <c r="C655" s="2">
        <v>44442</v>
      </c>
      <c r="D655" s="3" t="s">
        <v>27</v>
      </c>
      <c r="E655" t="s">
        <v>121</v>
      </c>
      <c r="F655" t="s">
        <v>283</v>
      </c>
      <c r="G655">
        <v>2000</v>
      </c>
      <c r="H655">
        <v>4000</v>
      </c>
      <c r="I655">
        <v>2</v>
      </c>
      <c r="J655" s="7">
        <v>565.65</v>
      </c>
      <c r="K655" s="5">
        <v>2262600</v>
      </c>
      <c r="L655" s="4">
        <v>565.29999999999995</v>
      </c>
      <c r="M655" s="4">
        <v>-1400.0000000000909</v>
      </c>
      <c r="N655" s="6">
        <v>429.85748000000001</v>
      </c>
      <c r="O655" s="6">
        <v>-1829.8574800000911</v>
      </c>
      <c r="P655" s="5">
        <v>2261200</v>
      </c>
      <c r="Q655" s="7"/>
      <c r="R655">
        <v>1</v>
      </c>
      <c r="S655">
        <v>0</v>
      </c>
      <c r="T655">
        <v>1</v>
      </c>
      <c r="U655">
        <v>0</v>
      </c>
      <c r="V655">
        <v>900</v>
      </c>
      <c r="W655">
        <v>300</v>
      </c>
      <c r="X655">
        <v>122500</v>
      </c>
      <c r="Y655">
        <v>92500</v>
      </c>
      <c r="Z655" s="7">
        <v>3000000</v>
      </c>
      <c r="AA655">
        <v>2</v>
      </c>
      <c r="AC655" t="s">
        <v>730</v>
      </c>
      <c r="AD655" t="s">
        <v>571</v>
      </c>
      <c r="AE655" s="12">
        <v>44441.527777777781</v>
      </c>
      <c r="AF655">
        <v>29511.54</v>
      </c>
      <c r="AG655" s="12">
        <v>44442.395833333336</v>
      </c>
      <c r="AH655">
        <v>30169.8</v>
      </c>
      <c r="AI655" s="13">
        <v>2.23E-2</v>
      </c>
      <c r="AJ655">
        <v>35363.730000000003</v>
      </c>
      <c r="AK655" s="13">
        <v>2.23E-2</v>
      </c>
      <c r="AL655">
        <v>53.723039999999997</v>
      </c>
      <c r="AM655">
        <v>1585449.38</v>
      </c>
      <c r="AN655">
        <v>-1644720.51</v>
      </c>
      <c r="AO655">
        <v>39</v>
      </c>
      <c r="AP655">
        <v>906.76</v>
      </c>
      <c r="AQ655" s="13">
        <v>-3.3999999999999998E-3</v>
      </c>
      <c r="AR655" s="13">
        <v>3.4700000000000002E-2</v>
      </c>
      <c r="AS655" t="s">
        <v>572</v>
      </c>
      <c r="AU655" s="2">
        <v>44441</v>
      </c>
      <c r="AV655" t="s">
        <v>121</v>
      </c>
      <c r="AW655" s="7">
        <v>565.65</v>
      </c>
      <c r="AX655" s="4">
        <v>565.29999999999995</v>
      </c>
      <c r="AZ655" s="2">
        <f t="shared" si="70"/>
        <v>44441</v>
      </c>
      <c r="BA655" t="s">
        <v>110</v>
      </c>
      <c r="BB655">
        <v>29511.54</v>
      </c>
      <c r="BC655">
        <v>30169.8</v>
      </c>
      <c r="BE655" t="str">
        <f t="shared" si="74"/>
        <v>SHREECEM44441</v>
      </c>
      <c r="BF655">
        <v>1</v>
      </c>
      <c r="BH655" t="str">
        <f t="shared" si="75"/>
        <v>MARICO44441</v>
      </c>
      <c r="BI655">
        <v>1</v>
      </c>
      <c r="BK655" t="str">
        <f t="shared" si="71"/>
        <v>MARICO44441</v>
      </c>
      <c r="BL655">
        <v>1</v>
      </c>
      <c r="BM655">
        <f t="shared" si="72"/>
        <v>1</v>
      </c>
      <c r="BQ655" t="str">
        <f t="shared" si="76"/>
        <v>SHREECEM44441</v>
      </c>
      <c r="BR655">
        <v>1</v>
      </c>
      <c r="BS655">
        <f t="shared" si="73"/>
        <v>1</v>
      </c>
    </row>
    <row r="656" spans="1:71" x14ac:dyDescent="0.45">
      <c r="A656">
        <v>8</v>
      </c>
      <c r="B656" s="2">
        <v>44441</v>
      </c>
      <c r="C656" s="2">
        <v>44442</v>
      </c>
      <c r="D656" s="3" t="s">
        <v>27</v>
      </c>
      <c r="E656" t="s">
        <v>110</v>
      </c>
      <c r="F656" t="s">
        <v>233</v>
      </c>
      <c r="G656">
        <v>25</v>
      </c>
      <c r="H656">
        <v>75</v>
      </c>
      <c r="I656">
        <v>3</v>
      </c>
      <c r="J656" s="7">
        <v>29440.233333330001</v>
      </c>
      <c r="K656" s="5">
        <v>2208017.4999997499</v>
      </c>
      <c r="L656" s="4">
        <v>30148.633333329999</v>
      </c>
      <c r="M656" s="4">
        <v>53129.99999999984</v>
      </c>
      <c r="N656" s="6">
        <v>427.41655899995772</v>
      </c>
      <c r="O656" s="6">
        <v>52702.583440999879</v>
      </c>
      <c r="P656" s="5">
        <v>2261147.4999997499</v>
      </c>
      <c r="Q656" s="7"/>
      <c r="R656">
        <v>3</v>
      </c>
      <c r="S656">
        <v>2</v>
      </c>
      <c r="T656">
        <v>2</v>
      </c>
      <c r="U656">
        <v>0</v>
      </c>
      <c r="V656">
        <v>900</v>
      </c>
      <c r="W656">
        <v>300</v>
      </c>
      <c r="X656">
        <v>124000</v>
      </c>
      <c r="Y656">
        <v>92500</v>
      </c>
      <c r="Z656" s="7">
        <v>3000000</v>
      </c>
      <c r="AA656">
        <v>2</v>
      </c>
      <c r="AC656" t="s">
        <v>675</v>
      </c>
      <c r="AD656" t="s">
        <v>571</v>
      </c>
      <c r="AE656" s="12">
        <v>44442.517361111109</v>
      </c>
      <c r="AF656">
        <v>4398.7719999999999</v>
      </c>
      <c r="AG656" s="12">
        <v>44445.395833333336</v>
      </c>
      <c r="AH656">
        <v>4370.4750000000004</v>
      </c>
      <c r="AI656" s="13">
        <v>-6.4000000000000003E-3</v>
      </c>
      <c r="AJ656">
        <v>-10749.79</v>
      </c>
      <c r="AK656" s="13">
        <v>-6.4000000000000003E-3</v>
      </c>
      <c r="AL656">
        <v>379.89139999999998</v>
      </c>
      <c r="AM656">
        <v>1671055.88</v>
      </c>
      <c r="AN656">
        <v>-1655470.3</v>
      </c>
      <c r="AO656">
        <v>42</v>
      </c>
      <c r="AP656">
        <v>-255.95</v>
      </c>
      <c r="AQ656" s="13">
        <v>-2.1299999999999999E-2</v>
      </c>
      <c r="AR656" s="13">
        <v>5.0000000000000001E-4</v>
      </c>
      <c r="AS656" t="s">
        <v>572</v>
      </c>
      <c r="AU656" s="2">
        <v>44441</v>
      </c>
      <c r="AV656" t="s">
        <v>110</v>
      </c>
      <c r="AW656" s="7">
        <v>29440.233333330001</v>
      </c>
      <c r="AX656" s="4">
        <v>30148.633333329999</v>
      </c>
      <c r="AZ656" s="2">
        <f t="shared" si="70"/>
        <v>44442</v>
      </c>
      <c r="BA656" t="s">
        <v>168</v>
      </c>
      <c r="BB656">
        <v>4398.7719999999999</v>
      </c>
      <c r="BC656">
        <v>4370.4750000000004</v>
      </c>
      <c r="BE656" t="str">
        <f t="shared" si="74"/>
        <v>LTTS44442</v>
      </c>
      <c r="BF656">
        <v>1</v>
      </c>
      <c r="BH656" t="str">
        <f t="shared" si="75"/>
        <v>SHREECEM44441</v>
      </c>
      <c r="BI656">
        <v>1</v>
      </c>
      <c r="BK656" t="str">
        <f t="shared" si="71"/>
        <v>SHREECEM44441</v>
      </c>
      <c r="BL656">
        <v>1</v>
      </c>
      <c r="BM656">
        <f t="shared" si="72"/>
        <v>1</v>
      </c>
      <c r="BQ656" t="str">
        <f t="shared" si="76"/>
        <v>LTTS44442</v>
      </c>
      <c r="BR656">
        <v>1</v>
      </c>
      <c r="BS656">
        <f t="shared" si="73"/>
        <v>1</v>
      </c>
    </row>
    <row r="657" spans="1:71" x14ac:dyDescent="0.45">
      <c r="A657">
        <v>9</v>
      </c>
      <c r="B657" s="2">
        <v>44441</v>
      </c>
      <c r="C657" s="2">
        <v>44442</v>
      </c>
      <c r="D657" s="3" t="s">
        <v>27</v>
      </c>
      <c r="E657" t="s">
        <v>91</v>
      </c>
      <c r="F657" t="s">
        <v>327</v>
      </c>
      <c r="G657">
        <v>500</v>
      </c>
      <c r="H657">
        <v>2000</v>
      </c>
      <c r="I657">
        <v>4</v>
      </c>
      <c r="J657" s="7">
        <v>1089.5999999999999</v>
      </c>
      <c r="K657" s="5">
        <v>2179200</v>
      </c>
      <c r="L657" s="4">
        <v>1088.5</v>
      </c>
      <c r="M657" s="4">
        <v>-2199.9999999998181</v>
      </c>
      <c r="N657" s="6">
        <v>415.64652000000007</v>
      </c>
      <c r="O657" s="6">
        <v>-2615.6465199998183</v>
      </c>
      <c r="P657" s="5">
        <v>2177000</v>
      </c>
      <c r="Q657" s="7"/>
      <c r="R657">
        <v>1</v>
      </c>
      <c r="S657">
        <v>0</v>
      </c>
      <c r="T657">
        <v>1</v>
      </c>
      <c r="U657">
        <v>0</v>
      </c>
      <c r="V657">
        <v>900</v>
      </c>
      <c r="W657">
        <v>300</v>
      </c>
      <c r="X657">
        <v>122500</v>
      </c>
      <c r="Y657">
        <v>92500</v>
      </c>
      <c r="Z657" s="7">
        <v>3000000</v>
      </c>
      <c r="AA657">
        <v>2</v>
      </c>
      <c r="AC657" t="s">
        <v>738</v>
      </c>
      <c r="AD657" t="s">
        <v>571</v>
      </c>
      <c r="AE657" s="12">
        <v>44442.517361111109</v>
      </c>
      <c r="AF657">
        <v>1612.578</v>
      </c>
      <c r="AG657" s="12">
        <v>44445.395833333336</v>
      </c>
      <c r="AH657">
        <v>1601.6469999999999</v>
      </c>
      <c r="AI657" s="13">
        <v>-6.7999999999999996E-3</v>
      </c>
      <c r="AJ657">
        <v>-11327.4</v>
      </c>
      <c r="AK657" s="13">
        <v>-6.7999999999999996E-3</v>
      </c>
      <c r="AL657">
        <v>1036.2639999999999</v>
      </c>
      <c r="AM657">
        <v>1671055.88</v>
      </c>
      <c r="AN657">
        <v>-1666797.7</v>
      </c>
      <c r="AO657">
        <v>42</v>
      </c>
      <c r="AP657">
        <v>-269.7</v>
      </c>
      <c r="AQ657" s="13">
        <v>-1.6899999999999998E-2</v>
      </c>
      <c r="AR657" s="13">
        <v>1.2500000000000001E-2</v>
      </c>
      <c r="AS657" t="s">
        <v>572</v>
      </c>
      <c r="AU657" s="2">
        <v>44441</v>
      </c>
      <c r="AV657" t="s">
        <v>91</v>
      </c>
      <c r="AW657" s="7">
        <v>1089.5999999999999</v>
      </c>
      <c r="AX657" s="4">
        <v>1088.5</v>
      </c>
      <c r="AZ657" s="2">
        <f t="shared" si="70"/>
        <v>44442</v>
      </c>
      <c r="BA657" t="s">
        <v>38</v>
      </c>
      <c r="BB657">
        <v>1612.578</v>
      </c>
      <c r="BC657">
        <v>1601.6469999999999</v>
      </c>
      <c r="BE657" t="str">
        <f t="shared" si="74"/>
        <v>MCX44442</v>
      </c>
      <c r="BF657">
        <v>1</v>
      </c>
      <c r="BH657" t="str">
        <f t="shared" si="75"/>
        <v>VOLTAS44441</v>
      </c>
      <c r="BI657">
        <v>1</v>
      </c>
      <c r="BK657" t="str">
        <f t="shared" si="71"/>
        <v>VOLTAS44441</v>
      </c>
      <c r="BL657">
        <v>1</v>
      </c>
      <c r="BM657">
        <f t="shared" si="72"/>
        <v>1</v>
      </c>
      <c r="BQ657" t="str">
        <f t="shared" si="76"/>
        <v>MCX44442</v>
      </c>
      <c r="BR657">
        <v>1</v>
      </c>
      <c r="BS657">
        <f t="shared" si="73"/>
        <v>1</v>
      </c>
    </row>
    <row r="658" spans="1:71" x14ac:dyDescent="0.45">
      <c r="A658">
        <v>1</v>
      </c>
      <c r="B658" s="2">
        <v>44442</v>
      </c>
      <c r="C658" s="2">
        <v>44445</v>
      </c>
      <c r="D658" s="3" t="s">
        <v>27</v>
      </c>
      <c r="E658" t="s">
        <v>56</v>
      </c>
      <c r="F658" t="s">
        <v>212</v>
      </c>
      <c r="G658">
        <v>70000</v>
      </c>
      <c r="H658">
        <v>280000</v>
      </c>
      <c r="I658">
        <v>4</v>
      </c>
      <c r="J658" s="7">
        <v>7.75</v>
      </c>
      <c r="K658" s="5">
        <v>2170000</v>
      </c>
      <c r="L658" s="4">
        <v>7.4</v>
      </c>
      <c r="M658" s="4">
        <v>-97999.999999999898</v>
      </c>
      <c r="N658" s="6">
        <v>402.15320000000008</v>
      </c>
      <c r="O658" s="6">
        <v>-98402.153199999899</v>
      </c>
      <c r="P658" s="5">
        <v>2072000</v>
      </c>
      <c r="Q658" s="7"/>
      <c r="R658">
        <v>2</v>
      </c>
      <c r="S658">
        <v>1</v>
      </c>
      <c r="T658">
        <v>1</v>
      </c>
      <c r="U658">
        <v>0</v>
      </c>
      <c r="V658">
        <v>900</v>
      </c>
      <c r="W658">
        <v>300</v>
      </c>
      <c r="X658">
        <v>123000</v>
      </c>
      <c r="Y658">
        <v>92500</v>
      </c>
      <c r="Z658" s="7">
        <v>3000000</v>
      </c>
      <c r="AA658">
        <v>2</v>
      </c>
      <c r="AC658" t="s">
        <v>660</v>
      </c>
      <c r="AD658" t="s">
        <v>571</v>
      </c>
      <c r="AE658" s="12">
        <v>44442.517361111109</v>
      </c>
      <c r="AF658">
        <v>94.251750000000001</v>
      </c>
      <c r="AG658" s="12">
        <v>44445.395833333336</v>
      </c>
      <c r="AH658">
        <v>93.955960000000005</v>
      </c>
      <c r="AI658" s="13">
        <v>-3.0999999999999999E-3</v>
      </c>
      <c r="AJ658">
        <v>-5242.67</v>
      </c>
      <c r="AK658" s="13">
        <v>-3.0999999999999999E-3</v>
      </c>
      <c r="AL658">
        <v>17729.71</v>
      </c>
      <c r="AM658">
        <v>1671055.88</v>
      </c>
      <c r="AN658">
        <v>-1672040.37</v>
      </c>
      <c r="AO658">
        <v>42</v>
      </c>
      <c r="AP658">
        <v>-124.83</v>
      </c>
      <c r="AQ658" s="13">
        <v>-2.5499999999999998E-2</v>
      </c>
      <c r="AR658" s="13">
        <v>2.12E-2</v>
      </c>
      <c r="AS658" t="s">
        <v>572</v>
      </c>
      <c r="AU658" s="2">
        <v>44442</v>
      </c>
      <c r="AV658" t="s">
        <v>56</v>
      </c>
      <c r="AW658" s="7">
        <v>7.75</v>
      </c>
      <c r="AX658" s="4">
        <v>7.4</v>
      </c>
      <c r="AZ658" s="2">
        <f t="shared" si="70"/>
        <v>44442</v>
      </c>
      <c r="BA658" t="s">
        <v>46</v>
      </c>
      <c r="BB658">
        <v>94.251750000000001</v>
      </c>
      <c r="BC658">
        <v>93.955960000000005</v>
      </c>
      <c r="BE658" t="str">
        <f t="shared" si="74"/>
        <v>NATIONALUM44442</v>
      </c>
      <c r="BF658">
        <v>1</v>
      </c>
      <c r="BH658" t="str">
        <f t="shared" si="75"/>
        <v>IDEA44442</v>
      </c>
      <c r="BI658">
        <v>1</v>
      </c>
      <c r="BK658" t="str">
        <f t="shared" si="71"/>
        <v>IDEA44442</v>
      </c>
      <c r="BL658">
        <v>1</v>
      </c>
      <c r="BM658">
        <f t="shared" si="72"/>
        <v>1</v>
      </c>
      <c r="BQ658" t="str">
        <f t="shared" si="76"/>
        <v>NATIONALUM44442</v>
      </c>
      <c r="BR658">
        <v>1</v>
      </c>
      <c r="BS658">
        <f t="shared" si="73"/>
        <v>1</v>
      </c>
    </row>
    <row r="659" spans="1:71" x14ac:dyDescent="0.45">
      <c r="A659">
        <v>2</v>
      </c>
      <c r="B659" s="2">
        <v>44442</v>
      </c>
      <c r="C659" s="2">
        <v>44445</v>
      </c>
      <c r="D659" s="3" t="s">
        <v>27</v>
      </c>
      <c r="E659" t="s">
        <v>168</v>
      </c>
      <c r="F659" t="s">
        <v>347</v>
      </c>
      <c r="G659">
        <v>200</v>
      </c>
      <c r="H659">
        <v>400</v>
      </c>
      <c r="I659">
        <v>2</v>
      </c>
      <c r="J659" s="7">
        <v>4396.55</v>
      </c>
      <c r="K659" s="5">
        <v>1758620</v>
      </c>
      <c r="L659" s="4">
        <v>4377.95</v>
      </c>
      <c r="M659" s="4">
        <v>-7440.0000000001455</v>
      </c>
      <c r="N659" s="6">
        <v>343.83148</v>
      </c>
      <c r="O659" s="6">
        <v>-7783.8314800001453</v>
      </c>
      <c r="P659" s="5">
        <v>1751180</v>
      </c>
      <c r="Q659" s="7"/>
      <c r="R659">
        <v>1</v>
      </c>
      <c r="S659">
        <v>0</v>
      </c>
      <c r="T659">
        <v>1</v>
      </c>
      <c r="U659">
        <v>0</v>
      </c>
      <c r="V659">
        <v>900</v>
      </c>
      <c r="W659">
        <v>300</v>
      </c>
      <c r="X659">
        <v>122500</v>
      </c>
      <c r="Y659">
        <v>92500</v>
      </c>
      <c r="Z659" s="7">
        <v>3000000</v>
      </c>
      <c r="AA659">
        <v>2</v>
      </c>
      <c r="AC659" t="s">
        <v>614</v>
      </c>
      <c r="AD659" t="s">
        <v>571</v>
      </c>
      <c r="AE659" s="12">
        <v>44442.520833333336</v>
      </c>
      <c r="AF659">
        <v>7.7451309999999998</v>
      </c>
      <c r="AG659" s="12">
        <v>44445.395833333336</v>
      </c>
      <c r="AH659">
        <v>7.3925999999999998</v>
      </c>
      <c r="AI659" s="13">
        <v>-4.5499999999999999E-2</v>
      </c>
      <c r="AJ659">
        <v>-75987.5</v>
      </c>
      <c r="AK659" s="13">
        <v>-4.5499999999999999E-2</v>
      </c>
      <c r="AL659">
        <v>215548.4</v>
      </c>
      <c r="AM659">
        <v>1669450.75</v>
      </c>
      <c r="AN659">
        <v>-1748027.87</v>
      </c>
      <c r="AO659">
        <v>41</v>
      </c>
      <c r="AP659">
        <v>-1853.35</v>
      </c>
      <c r="AQ659" s="13">
        <v>-7.6799999999999993E-2</v>
      </c>
      <c r="AR659" s="13">
        <v>5.9999999999999995E-4</v>
      </c>
      <c r="AS659" t="s">
        <v>572</v>
      </c>
      <c r="AU659" s="2">
        <v>44442</v>
      </c>
      <c r="AV659" t="s">
        <v>168</v>
      </c>
      <c r="AW659" s="7">
        <v>4396.55</v>
      </c>
      <c r="AX659" s="4">
        <v>4377.95</v>
      </c>
      <c r="AZ659" s="2">
        <f t="shared" si="70"/>
        <v>44442</v>
      </c>
      <c r="BA659" t="s">
        <v>56</v>
      </c>
      <c r="BB659">
        <v>7.7451309999999998</v>
      </c>
      <c r="BC659">
        <v>7.3925999999999998</v>
      </c>
      <c r="BE659" t="str">
        <f t="shared" si="74"/>
        <v>IDEA44442</v>
      </c>
      <c r="BF659">
        <v>1</v>
      </c>
      <c r="BH659" t="str">
        <f t="shared" si="75"/>
        <v>LTTS44442</v>
      </c>
      <c r="BI659">
        <v>1</v>
      </c>
      <c r="BK659" t="str">
        <f t="shared" si="71"/>
        <v>LTTS44442</v>
      </c>
      <c r="BL659">
        <v>1</v>
      </c>
      <c r="BM659">
        <f t="shared" si="72"/>
        <v>1</v>
      </c>
      <c r="BQ659" t="str">
        <f t="shared" si="76"/>
        <v>IDEA44442</v>
      </c>
      <c r="BR659">
        <v>1</v>
      </c>
      <c r="BS659">
        <f t="shared" si="73"/>
        <v>1</v>
      </c>
    </row>
    <row r="660" spans="1:71" x14ac:dyDescent="0.45">
      <c r="A660">
        <v>3</v>
      </c>
      <c r="B660" s="2">
        <v>44442</v>
      </c>
      <c r="C660" s="2">
        <v>44445</v>
      </c>
      <c r="D660" s="3" t="s">
        <v>27</v>
      </c>
      <c r="E660" t="s">
        <v>38</v>
      </c>
      <c r="F660" t="s">
        <v>363</v>
      </c>
      <c r="G660">
        <v>350</v>
      </c>
      <c r="H660">
        <v>1400</v>
      </c>
      <c r="I660">
        <v>4</v>
      </c>
      <c r="J660" s="7">
        <v>1611.75</v>
      </c>
      <c r="K660" s="5">
        <v>2256450</v>
      </c>
      <c r="L660" s="4">
        <v>1603.64</v>
      </c>
      <c r="M660" s="4">
        <v>-11353.99999999986</v>
      </c>
      <c r="N660" s="6">
        <v>427.57663160000004</v>
      </c>
      <c r="O660" s="6">
        <v>-11781.576631599861</v>
      </c>
      <c r="P660" s="5">
        <v>2245096</v>
      </c>
      <c r="Q660" s="7"/>
      <c r="R660">
        <v>1</v>
      </c>
      <c r="S660">
        <v>0</v>
      </c>
      <c r="T660">
        <v>1</v>
      </c>
      <c r="U660">
        <v>0</v>
      </c>
      <c r="V660">
        <v>900</v>
      </c>
      <c r="W660">
        <v>300</v>
      </c>
      <c r="X660">
        <v>122500</v>
      </c>
      <c r="Y660">
        <v>92500</v>
      </c>
      <c r="Z660" s="7">
        <v>3000000</v>
      </c>
      <c r="AA660">
        <v>2</v>
      </c>
      <c r="AC660" t="s">
        <v>716</v>
      </c>
      <c r="AD660" t="s">
        <v>571</v>
      </c>
      <c r="AE660" s="12">
        <v>44442.524305555555</v>
      </c>
      <c r="AF660">
        <v>222.17250000000001</v>
      </c>
      <c r="AG660" s="12">
        <v>44445.395833333336</v>
      </c>
      <c r="AH660">
        <v>220.0797</v>
      </c>
      <c r="AI660" s="13">
        <v>-9.4000000000000004E-3</v>
      </c>
      <c r="AJ660">
        <v>-15734.49</v>
      </c>
      <c r="AK660" s="13">
        <v>-9.4000000000000004E-3</v>
      </c>
      <c r="AL660">
        <v>7518.39</v>
      </c>
      <c r="AM660">
        <v>1670379.5</v>
      </c>
      <c r="AN660">
        <v>-1763762.35</v>
      </c>
      <c r="AO660">
        <v>40</v>
      </c>
      <c r="AP660">
        <v>-393.36</v>
      </c>
      <c r="AQ660" s="13">
        <v>-2.24E-2</v>
      </c>
      <c r="AR660" s="13">
        <v>3.7000000000000002E-3</v>
      </c>
      <c r="AS660" t="s">
        <v>572</v>
      </c>
      <c r="AU660" s="2">
        <v>44442</v>
      </c>
      <c r="AV660" t="s">
        <v>38</v>
      </c>
      <c r="AW660" s="7">
        <v>1611.75</v>
      </c>
      <c r="AX660" s="4">
        <v>1603.64</v>
      </c>
      <c r="AZ660" s="2">
        <f t="shared" si="70"/>
        <v>44442</v>
      </c>
      <c r="BA660" t="s">
        <v>177</v>
      </c>
      <c r="BB660">
        <v>222.17250000000001</v>
      </c>
      <c r="BC660">
        <v>220.0797</v>
      </c>
      <c r="BE660" t="str">
        <f t="shared" si="74"/>
        <v>ABFRL44442</v>
      </c>
      <c r="BF660">
        <v>1</v>
      </c>
      <c r="BH660" t="str">
        <f t="shared" si="75"/>
        <v>MCX44442</v>
      </c>
      <c r="BI660">
        <v>1</v>
      </c>
      <c r="BK660" t="str">
        <f t="shared" si="71"/>
        <v>MCX44442</v>
      </c>
      <c r="BL660">
        <v>1</v>
      </c>
      <c r="BM660">
        <f t="shared" si="72"/>
        <v>1</v>
      </c>
      <c r="BQ660" t="str">
        <f t="shared" si="76"/>
        <v>ABFRL44442</v>
      </c>
      <c r="BR660">
        <v>1</v>
      </c>
      <c r="BS660" t="str">
        <f t="shared" si="73"/>
        <v>ERROR</v>
      </c>
    </row>
    <row r="661" spans="1:71" x14ac:dyDescent="0.45">
      <c r="A661">
        <v>4</v>
      </c>
      <c r="B661" s="2">
        <v>44442</v>
      </c>
      <c r="C661" s="2">
        <v>44445</v>
      </c>
      <c r="D661" s="3" t="s">
        <v>27</v>
      </c>
      <c r="E661" t="s">
        <v>46</v>
      </c>
      <c r="F661" t="s">
        <v>224</v>
      </c>
      <c r="G661">
        <v>17000</v>
      </c>
      <c r="H661">
        <v>17000</v>
      </c>
      <c r="I661">
        <v>1</v>
      </c>
      <c r="J661" s="7">
        <v>94.2</v>
      </c>
      <c r="K661" s="5">
        <v>1601400</v>
      </c>
      <c r="L661" s="4">
        <v>94</v>
      </c>
      <c r="M661" s="4">
        <v>-3400.0000000000482</v>
      </c>
      <c r="N661" s="6">
        <v>317.73324000000008</v>
      </c>
      <c r="O661" s="6">
        <v>-3717.7332400000482</v>
      </c>
      <c r="P661" s="5">
        <v>1598000</v>
      </c>
      <c r="Q661" s="7"/>
      <c r="R661">
        <v>1</v>
      </c>
      <c r="S661">
        <v>0</v>
      </c>
      <c r="T661">
        <v>1</v>
      </c>
      <c r="U661">
        <v>0</v>
      </c>
      <c r="V661">
        <v>900</v>
      </c>
      <c r="W661">
        <v>300</v>
      </c>
      <c r="X661">
        <v>122500</v>
      </c>
      <c r="Y661">
        <v>92500</v>
      </c>
      <c r="Z661" s="7">
        <v>3000000</v>
      </c>
      <c r="AA661">
        <v>2</v>
      </c>
      <c r="AC661" t="s">
        <v>732</v>
      </c>
      <c r="AD661" t="s">
        <v>571</v>
      </c>
      <c r="AE661" s="12">
        <v>44445.4375</v>
      </c>
      <c r="AF661">
        <v>8679.866</v>
      </c>
      <c r="AG661" s="12">
        <v>44446.392361111109</v>
      </c>
      <c r="AH661">
        <v>8839.8780000000006</v>
      </c>
      <c r="AI661" s="13">
        <v>1.84E-2</v>
      </c>
      <c r="AJ661">
        <v>30362.01</v>
      </c>
      <c r="AK661" s="13">
        <v>1.84E-2</v>
      </c>
      <c r="AL661">
        <v>189.75069999999999</v>
      </c>
      <c r="AM661">
        <v>1647010.75</v>
      </c>
      <c r="AN661">
        <v>-1733400.34</v>
      </c>
      <c r="AO661">
        <v>64</v>
      </c>
      <c r="AP661">
        <v>474.41</v>
      </c>
      <c r="AQ661" s="13">
        <v>-4.5999999999999999E-3</v>
      </c>
      <c r="AR661" s="13">
        <v>4.5400000000000003E-2</v>
      </c>
      <c r="AS661" t="s">
        <v>572</v>
      </c>
      <c r="AU661" s="2">
        <v>44442</v>
      </c>
      <c r="AV661" t="s">
        <v>46</v>
      </c>
      <c r="AW661" s="7">
        <v>94.2</v>
      </c>
      <c r="AX661" s="4">
        <v>94</v>
      </c>
      <c r="AZ661" s="2">
        <f t="shared" si="70"/>
        <v>44445</v>
      </c>
      <c r="BA661" t="s">
        <v>183</v>
      </c>
      <c r="BB661">
        <v>8679.866</v>
      </c>
      <c r="BC661">
        <v>8839.8780000000006</v>
      </c>
      <c r="BE661" t="str">
        <f t="shared" si="74"/>
        <v>INDIAMART44445</v>
      </c>
      <c r="BF661">
        <v>1</v>
      </c>
      <c r="BH661" t="str">
        <f t="shared" si="75"/>
        <v>NATIONALUM44442</v>
      </c>
      <c r="BI661">
        <v>1</v>
      </c>
      <c r="BK661" t="str">
        <f t="shared" si="71"/>
        <v>NATIONALUM44442</v>
      </c>
      <c r="BL661">
        <v>1</v>
      </c>
      <c r="BM661">
        <f t="shared" si="72"/>
        <v>1</v>
      </c>
      <c r="BQ661" t="str">
        <f t="shared" si="76"/>
        <v>INDIAMART44445</v>
      </c>
      <c r="BR661">
        <v>1</v>
      </c>
      <c r="BS661">
        <f t="shared" si="73"/>
        <v>1</v>
      </c>
    </row>
    <row r="662" spans="1:71" x14ac:dyDescent="0.45">
      <c r="A662">
        <v>1</v>
      </c>
      <c r="B662" s="2">
        <v>44445</v>
      </c>
      <c r="C662" s="2">
        <v>44446</v>
      </c>
      <c r="D662" s="3" t="s">
        <v>27</v>
      </c>
      <c r="E662" t="s">
        <v>182</v>
      </c>
      <c r="F662" t="s">
        <v>364</v>
      </c>
      <c r="G662">
        <v>1250</v>
      </c>
      <c r="H662">
        <v>3750</v>
      </c>
      <c r="I662">
        <v>3</v>
      </c>
      <c r="J662" s="7">
        <v>561.79999999999995</v>
      </c>
      <c r="K662" s="5">
        <v>2106750</v>
      </c>
      <c r="L662" s="4">
        <v>556.31666667000002</v>
      </c>
      <c r="M662" s="4">
        <v>-20562.499987499763</v>
      </c>
      <c r="N662" s="6">
        <v>401.10001250155756</v>
      </c>
      <c r="O662" s="6">
        <v>-20963.600000001319</v>
      </c>
      <c r="P662" s="5">
        <v>2086187.5000125</v>
      </c>
      <c r="Q662" s="7"/>
      <c r="R662">
        <v>1</v>
      </c>
      <c r="S662">
        <v>0</v>
      </c>
      <c r="T662">
        <v>2</v>
      </c>
      <c r="U662">
        <v>0</v>
      </c>
      <c r="V662">
        <v>900</v>
      </c>
      <c r="W662">
        <v>300</v>
      </c>
      <c r="X662">
        <v>102500</v>
      </c>
      <c r="Y662">
        <v>92500</v>
      </c>
      <c r="Z662" s="7">
        <v>3000000</v>
      </c>
      <c r="AA662">
        <v>2</v>
      </c>
      <c r="AC662" t="s">
        <v>731</v>
      </c>
      <c r="AD662" t="s">
        <v>571</v>
      </c>
      <c r="AE662" s="12">
        <v>44445.434027777781</v>
      </c>
      <c r="AF662">
        <v>187.36799999999999</v>
      </c>
      <c r="AG662" s="12">
        <v>44446.395833333336</v>
      </c>
      <c r="AH662">
        <v>185.43100000000001</v>
      </c>
      <c r="AI662" s="13">
        <v>-1.03E-2</v>
      </c>
      <c r="AJ662">
        <v>-17029.150000000001</v>
      </c>
      <c r="AK662" s="13">
        <v>-1.03E-2</v>
      </c>
      <c r="AL662">
        <v>8791.5079999999998</v>
      </c>
      <c r="AM662">
        <v>1647247.63</v>
      </c>
      <c r="AN662">
        <v>-1750429.5</v>
      </c>
      <c r="AO662">
        <v>66</v>
      </c>
      <c r="AP662">
        <v>-258.02</v>
      </c>
      <c r="AQ662" s="13">
        <v>-1.15E-2</v>
      </c>
      <c r="AR662" s="13">
        <v>1.6400000000000001E-2</v>
      </c>
      <c r="AS662" t="s">
        <v>572</v>
      </c>
      <c r="AU662" s="2">
        <v>44445</v>
      </c>
      <c r="AV662" t="s">
        <v>182</v>
      </c>
      <c r="AW662" s="7">
        <v>561.79999999999995</v>
      </c>
      <c r="AX662" s="4">
        <v>556.31666667000002</v>
      </c>
      <c r="AZ662" s="2">
        <f t="shared" si="70"/>
        <v>44445</v>
      </c>
      <c r="BA662" t="s">
        <v>182</v>
      </c>
      <c r="BB662">
        <v>187.36799999999999</v>
      </c>
      <c r="BC662">
        <v>185.43100000000001</v>
      </c>
      <c r="BE662" t="str">
        <f t="shared" si="74"/>
        <v>IEX44445</v>
      </c>
      <c r="BF662">
        <v>1</v>
      </c>
      <c r="BH662" t="str">
        <f t="shared" si="75"/>
        <v>IEX44445</v>
      </c>
      <c r="BI662">
        <v>1</v>
      </c>
      <c r="BK662" t="str">
        <f t="shared" si="71"/>
        <v>IEX44445</v>
      </c>
      <c r="BL662">
        <v>1</v>
      </c>
      <c r="BM662">
        <f t="shared" si="72"/>
        <v>1</v>
      </c>
      <c r="BQ662" t="str">
        <f t="shared" si="76"/>
        <v>IEX44445</v>
      </c>
      <c r="BR662">
        <v>1</v>
      </c>
      <c r="BS662">
        <f t="shared" si="73"/>
        <v>1</v>
      </c>
    </row>
    <row r="663" spans="1:71" x14ac:dyDescent="0.45">
      <c r="A663">
        <v>2</v>
      </c>
      <c r="B663" s="2">
        <v>44445</v>
      </c>
      <c r="C663" s="2">
        <v>44446</v>
      </c>
      <c r="D663" s="3" t="s">
        <v>27</v>
      </c>
      <c r="E663" t="s">
        <v>183</v>
      </c>
      <c r="F663" t="s">
        <v>365</v>
      </c>
      <c r="G663">
        <v>75</v>
      </c>
      <c r="H663">
        <v>225</v>
      </c>
      <c r="I663">
        <v>3</v>
      </c>
      <c r="J663" s="7">
        <v>8675.6</v>
      </c>
      <c r="K663" s="5">
        <v>1952010</v>
      </c>
      <c r="L663" s="4">
        <v>8844.2999999999993</v>
      </c>
      <c r="M663" s="4">
        <v>37957.499999999753</v>
      </c>
      <c r="N663" s="6">
        <v>382.20959650000003</v>
      </c>
      <c r="O663" s="6">
        <v>37575.290403499755</v>
      </c>
      <c r="P663" s="5">
        <v>1989967.4999999998</v>
      </c>
      <c r="Q663" s="7"/>
      <c r="R663">
        <v>2</v>
      </c>
      <c r="S663">
        <v>1</v>
      </c>
      <c r="T663">
        <v>1</v>
      </c>
      <c r="U663">
        <v>0</v>
      </c>
      <c r="V663">
        <v>900</v>
      </c>
      <c r="W663">
        <v>300</v>
      </c>
      <c r="X663">
        <v>103000</v>
      </c>
      <c r="Y663">
        <v>92500</v>
      </c>
      <c r="Z663" s="7">
        <v>3000000</v>
      </c>
      <c r="AA663">
        <v>2</v>
      </c>
      <c r="AC663" t="s">
        <v>591</v>
      </c>
      <c r="AD663" t="s">
        <v>571</v>
      </c>
      <c r="AE663" s="12">
        <v>44446.517361111109</v>
      </c>
      <c r="AF663">
        <v>1186.944</v>
      </c>
      <c r="AG663" s="12">
        <v>44447.392361111109</v>
      </c>
      <c r="AH663">
        <v>1191.742</v>
      </c>
      <c r="AI663" s="13">
        <v>4.0000000000000001E-3</v>
      </c>
      <c r="AJ663">
        <v>6669.47</v>
      </c>
      <c r="AK663" s="13">
        <v>4.0000000000000001E-3</v>
      </c>
      <c r="AL663">
        <v>1390.0519999999999</v>
      </c>
      <c r="AM663">
        <v>1649914.13</v>
      </c>
      <c r="AN663">
        <v>-1743760.03</v>
      </c>
      <c r="AO663">
        <v>41</v>
      </c>
      <c r="AP663">
        <v>162.66999999999999</v>
      </c>
      <c r="AQ663" s="13">
        <v>-7.1000000000000004E-3</v>
      </c>
      <c r="AR663" s="13">
        <v>1.8800000000000001E-2</v>
      </c>
      <c r="AS663" t="s">
        <v>572</v>
      </c>
      <c r="AU663" s="2">
        <v>44445</v>
      </c>
      <c r="AV663" t="s">
        <v>183</v>
      </c>
      <c r="AW663" s="7">
        <v>8675.6</v>
      </c>
      <c r="AX663" s="4">
        <v>8844.2999999999993</v>
      </c>
      <c r="AZ663" s="2">
        <f t="shared" si="70"/>
        <v>44446</v>
      </c>
      <c r="BA663" t="s">
        <v>91</v>
      </c>
      <c r="BB663">
        <v>1186.944</v>
      </c>
      <c r="BC663">
        <v>1191.742</v>
      </c>
      <c r="BE663" t="str">
        <f t="shared" si="74"/>
        <v>VOLTAS44446</v>
      </c>
      <c r="BF663">
        <v>1</v>
      </c>
      <c r="BH663" t="str">
        <f t="shared" si="75"/>
        <v>INDIAMART44445</v>
      </c>
      <c r="BI663">
        <v>1</v>
      </c>
      <c r="BK663" t="str">
        <f t="shared" si="71"/>
        <v>INDIAMART44445</v>
      </c>
      <c r="BL663">
        <v>1</v>
      </c>
      <c r="BM663">
        <f t="shared" si="72"/>
        <v>1</v>
      </c>
      <c r="BQ663" t="str">
        <f t="shared" si="76"/>
        <v>VOLTAS44446</v>
      </c>
      <c r="BR663">
        <v>1</v>
      </c>
      <c r="BS663">
        <f t="shared" si="73"/>
        <v>1</v>
      </c>
    </row>
    <row r="664" spans="1:71" x14ac:dyDescent="0.45">
      <c r="A664">
        <v>1</v>
      </c>
      <c r="B664" s="2">
        <v>44446</v>
      </c>
      <c r="C664" s="2">
        <v>44447</v>
      </c>
      <c r="D664" s="3" t="s">
        <v>27</v>
      </c>
      <c r="E664" t="s">
        <v>184</v>
      </c>
      <c r="F664" t="s">
        <v>366</v>
      </c>
      <c r="G664">
        <v>975</v>
      </c>
      <c r="H664">
        <v>3900</v>
      </c>
      <c r="I664">
        <v>4</v>
      </c>
      <c r="J664" s="7">
        <v>633.79999999999995</v>
      </c>
      <c r="K664" s="5">
        <v>2471820</v>
      </c>
      <c r="L664" s="4">
        <v>618.03750000000002</v>
      </c>
      <c r="M664" s="4">
        <v>-61473.749999999731</v>
      </c>
      <c r="N664" s="6">
        <v>457.77231475000002</v>
      </c>
      <c r="O664" s="6">
        <v>-61931.522314749731</v>
      </c>
      <c r="P664" s="5">
        <v>2410346.25</v>
      </c>
      <c r="Q664" s="7"/>
      <c r="R664">
        <v>2</v>
      </c>
      <c r="S664">
        <v>1</v>
      </c>
      <c r="T664">
        <v>2</v>
      </c>
      <c r="U664">
        <v>0</v>
      </c>
      <c r="V664">
        <v>900</v>
      </c>
      <c r="W664">
        <v>300</v>
      </c>
      <c r="X664">
        <v>123000</v>
      </c>
      <c r="Y664">
        <v>92500</v>
      </c>
      <c r="Z664" s="7">
        <v>3000000</v>
      </c>
      <c r="AA664">
        <v>2</v>
      </c>
      <c r="AC664" t="s">
        <v>673</v>
      </c>
      <c r="AD664" t="s">
        <v>571</v>
      </c>
      <c r="AE664" s="12">
        <v>44446.524305555555</v>
      </c>
      <c r="AF664">
        <v>654.12689999999998</v>
      </c>
      <c r="AG664" s="12">
        <v>44447.392361111109</v>
      </c>
      <c r="AH664">
        <v>673.97280000000001</v>
      </c>
      <c r="AI664" s="13">
        <v>3.0300000000000001E-2</v>
      </c>
      <c r="AJ664">
        <v>49852.77</v>
      </c>
      <c r="AK664" s="13">
        <v>3.0300000000000001E-2</v>
      </c>
      <c r="AL664">
        <v>2511.9929999999999</v>
      </c>
      <c r="AM664">
        <v>1643162.25</v>
      </c>
      <c r="AN664">
        <v>-1693907.26</v>
      </c>
      <c r="AO664">
        <v>39</v>
      </c>
      <c r="AP664">
        <v>1278.28</v>
      </c>
      <c r="AQ664" s="13">
        <v>-1.09E-2</v>
      </c>
      <c r="AR664" s="13">
        <v>4.4999999999999998E-2</v>
      </c>
      <c r="AS664" t="s">
        <v>572</v>
      </c>
      <c r="AU664" s="2">
        <v>44446</v>
      </c>
      <c r="AV664" t="s">
        <v>184</v>
      </c>
      <c r="AW664" s="7">
        <v>633.79999999999995</v>
      </c>
      <c r="AX664" s="4">
        <v>618.03750000000002</v>
      </c>
      <c r="AZ664" s="2">
        <f t="shared" si="70"/>
        <v>44446</v>
      </c>
      <c r="BA664" t="s">
        <v>167</v>
      </c>
      <c r="BB664">
        <v>654.12689999999998</v>
      </c>
      <c r="BC664">
        <v>673.97280000000001</v>
      </c>
      <c r="BE664" t="str">
        <f t="shared" si="74"/>
        <v>IRCTC44446</v>
      </c>
      <c r="BF664">
        <v>1</v>
      </c>
      <c r="BH664" t="str">
        <f t="shared" si="75"/>
        <v>CANFINHOME44446</v>
      </c>
      <c r="BI664">
        <v>1</v>
      </c>
      <c r="BK664" t="str">
        <f t="shared" si="71"/>
        <v>CANFINHOME44446</v>
      </c>
      <c r="BL664">
        <v>1</v>
      </c>
      <c r="BM664">
        <f t="shared" si="72"/>
        <v>1</v>
      </c>
      <c r="BQ664" t="str">
        <f t="shared" si="76"/>
        <v>IRCTC44446</v>
      </c>
      <c r="BR664">
        <v>1</v>
      </c>
      <c r="BS664">
        <f t="shared" si="73"/>
        <v>1</v>
      </c>
    </row>
    <row r="665" spans="1:71" x14ac:dyDescent="0.45">
      <c r="A665">
        <v>2</v>
      </c>
      <c r="B665" s="2">
        <v>44446</v>
      </c>
      <c r="C665" s="2">
        <v>44447</v>
      </c>
      <c r="D665" s="3" t="s">
        <v>27</v>
      </c>
      <c r="E665" t="s">
        <v>56</v>
      </c>
      <c r="F665" t="s">
        <v>212</v>
      </c>
      <c r="G665">
        <v>70000</v>
      </c>
      <c r="H665">
        <v>280000</v>
      </c>
      <c r="I665">
        <v>4</v>
      </c>
      <c r="J665" s="7">
        <v>8.0500000000000007</v>
      </c>
      <c r="K665" s="5">
        <v>2254000</v>
      </c>
      <c r="L665" s="4">
        <v>8.75</v>
      </c>
      <c r="M665" s="4">
        <v>195999.9999999998</v>
      </c>
      <c r="N665" s="6">
        <v>452.99840000000006</v>
      </c>
      <c r="O665" s="6">
        <v>195547.00159999978</v>
      </c>
      <c r="P665" s="5">
        <v>2450000</v>
      </c>
      <c r="Q665" s="7"/>
      <c r="R665">
        <v>1</v>
      </c>
      <c r="S665">
        <v>0</v>
      </c>
      <c r="T665">
        <v>2</v>
      </c>
      <c r="U665">
        <v>0</v>
      </c>
      <c r="V665">
        <v>900</v>
      </c>
      <c r="W665">
        <v>300</v>
      </c>
      <c r="X665">
        <v>122500</v>
      </c>
      <c r="Y665">
        <v>92500</v>
      </c>
      <c r="Z665" s="7">
        <v>3000000</v>
      </c>
      <c r="AA665">
        <v>2</v>
      </c>
      <c r="AC665" t="s">
        <v>614</v>
      </c>
      <c r="AD665" t="s">
        <v>571</v>
      </c>
      <c r="AE665" s="12">
        <v>44446.517361111109</v>
      </c>
      <c r="AF665">
        <v>8.0444600000000008</v>
      </c>
      <c r="AG665" s="12">
        <v>44447.395833333336</v>
      </c>
      <c r="AH665">
        <v>8.7412500000000009</v>
      </c>
      <c r="AI665" s="13">
        <v>8.6599999999999996E-2</v>
      </c>
      <c r="AJ665">
        <v>142911.23000000001</v>
      </c>
      <c r="AK665" s="13">
        <v>8.6599999999999996E-2</v>
      </c>
      <c r="AL665">
        <v>205099.4</v>
      </c>
      <c r="AM665">
        <v>1649914.13</v>
      </c>
      <c r="AN665">
        <v>-1550996.03</v>
      </c>
      <c r="AO665">
        <v>42</v>
      </c>
      <c r="AP665">
        <v>3402.65</v>
      </c>
      <c r="AQ665" s="13">
        <v>-5.4999999999999997E-3</v>
      </c>
      <c r="AR665" s="13">
        <v>0.11260000000000001</v>
      </c>
      <c r="AS665" t="s">
        <v>572</v>
      </c>
      <c r="AU665" s="2">
        <v>44446</v>
      </c>
      <c r="AV665" t="s">
        <v>56</v>
      </c>
      <c r="AW665" s="7">
        <v>8.0500000000000007</v>
      </c>
      <c r="AX665" s="4">
        <v>8.75</v>
      </c>
      <c r="AZ665" s="2">
        <f t="shared" si="70"/>
        <v>44446</v>
      </c>
      <c r="BA665" t="s">
        <v>56</v>
      </c>
      <c r="BB665">
        <v>8.0444600000000008</v>
      </c>
      <c r="BC665">
        <v>8.7412500000000009</v>
      </c>
      <c r="BE665" t="str">
        <f t="shared" si="74"/>
        <v>IDEA44446</v>
      </c>
      <c r="BF665">
        <v>1</v>
      </c>
      <c r="BH665" t="str">
        <f t="shared" si="75"/>
        <v>IDEA44446</v>
      </c>
      <c r="BI665">
        <v>1</v>
      </c>
      <c r="BK665" t="str">
        <f t="shared" si="71"/>
        <v>IDEA44446</v>
      </c>
      <c r="BL665">
        <v>1</v>
      </c>
      <c r="BM665">
        <f t="shared" si="72"/>
        <v>1</v>
      </c>
      <c r="BQ665" t="str">
        <f t="shared" si="76"/>
        <v>IDEA44446</v>
      </c>
      <c r="BR665">
        <v>1</v>
      </c>
      <c r="BS665">
        <f t="shared" si="73"/>
        <v>1</v>
      </c>
    </row>
    <row r="666" spans="1:71" x14ac:dyDescent="0.45">
      <c r="A666">
        <v>3</v>
      </c>
      <c r="B666" s="2">
        <v>44446</v>
      </c>
      <c r="C666" s="2">
        <v>44447</v>
      </c>
      <c r="D666" s="3" t="s">
        <v>27</v>
      </c>
      <c r="E666" t="s">
        <v>156</v>
      </c>
      <c r="F666" t="s">
        <v>335</v>
      </c>
      <c r="G666">
        <v>2800</v>
      </c>
      <c r="H666">
        <v>8400</v>
      </c>
      <c r="I666">
        <v>3</v>
      </c>
      <c r="J666" s="7">
        <v>239.2</v>
      </c>
      <c r="K666" s="5">
        <v>2009280</v>
      </c>
      <c r="L666" s="4">
        <v>245</v>
      </c>
      <c r="M666" s="4">
        <v>48720.000000000095</v>
      </c>
      <c r="N666" s="6">
        <v>393.24068799999998</v>
      </c>
      <c r="O666" s="6">
        <v>48326.759312000097</v>
      </c>
      <c r="P666" s="5">
        <v>2058000</v>
      </c>
      <c r="Q666" s="7"/>
      <c r="R666">
        <v>1</v>
      </c>
      <c r="S666">
        <v>0</v>
      </c>
      <c r="T666">
        <v>1</v>
      </c>
      <c r="U666">
        <v>0</v>
      </c>
      <c r="V666">
        <v>900</v>
      </c>
      <c r="W666">
        <v>300</v>
      </c>
      <c r="X666">
        <v>122500</v>
      </c>
      <c r="Y666">
        <v>92500</v>
      </c>
      <c r="Z666" s="7">
        <v>3000000</v>
      </c>
      <c r="AA666">
        <v>2</v>
      </c>
      <c r="AC666" t="s">
        <v>586</v>
      </c>
      <c r="AD666" t="s">
        <v>571</v>
      </c>
      <c r="AE666" s="12">
        <v>44446.517361111109</v>
      </c>
      <c r="AF666">
        <v>239.36959999999999</v>
      </c>
      <c r="AG666" s="12">
        <v>44447.395833333336</v>
      </c>
      <c r="AH666">
        <v>244.0557</v>
      </c>
      <c r="AI666" s="13">
        <v>1.9599999999999999E-2</v>
      </c>
      <c r="AJ666">
        <v>32300.1</v>
      </c>
      <c r="AK666" s="13">
        <v>1.9599999999999999E-2</v>
      </c>
      <c r="AL666">
        <v>6892.7470000000003</v>
      </c>
      <c r="AM666">
        <v>1649914.13</v>
      </c>
      <c r="AN666">
        <v>-1518695.93</v>
      </c>
      <c r="AO666">
        <v>42</v>
      </c>
      <c r="AP666">
        <v>769.05</v>
      </c>
      <c r="AQ666" s="13">
        <v>-2.9499999999999998E-2</v>
      </c>
      <c r="AR666" s="13">
        <v>4.02E-2</v>
      </c>
      <c r="AS666" t="s">
        <v>572</v>
      </c>
      <c r="AU666" s="2">
        <v>44446</v>
      </c>
      <c r="AV666" t="s">
        <v>156</v>
      </c>
      <c r="AW666" s="7">
        <v>239.2</v>
      </c>
      <c r="AX666" s="4">
        <v>245</v>
      </c>
      <c r="AZ666" s="2">
        <f t="shared" si="70"/>
        <v>44446</v>
      </c>
      <c r="BA666" t="s">
        <v>156</v>
      </c>
      <c r="BB666">
        <v>239.36959999999999</v>
      </c>
      <c r="BC666">
        <v>244.0557</v>
      </c>
      <c r="BE666" t="str">
        <f t="shared" si="74"/>
        <v>INDUSTOWER44446</v>
      </c>
      <c r="BF666">
        <v>1</v>
      </c>
      <c r="BH666" t="str">
        <f t="shared" si="75"/>
        <v>INDUSTOWER44446</v>
      </c>
      <c r="BI666">
        <v>1</v>
      </c>
      <c r="BK666" t="str">
        <f t="shared" si="71"/>
        <v>INDUSTOWER44446</v>
      </c>
      <c r="BL666">
        <v>1</v>
      </c>
      <c r="BM666">
        <f t="shared" si="72"/>
        <v>1</v>
      </c>
      <c r="BQ666" t="str">
        <f t="shared" si="76"/>
        <v>INDUSTOWER44446</v>
      </c>
      <c r="BR666">
        <v>1</v>
      </c>
      <c r="BS666">
        <f t="shared" si="73"/>
        <v>1</v>
      </c>
    </row>
    <row r="667" spans="1:71" x14ac:dyDescent="0.45">
      <c r="A667">
        <v>4</v>
      </c>
      <c r="B667" s="2">
        <v>44446</v>
      </c>
      <c r="C667" s="2">
        <v>44447</v>
      </c>
      <c r="D667" s="3" t="s">
        <v>27</v>
      </c>
      <c r="E667" t="s">
        <v>167</v>
      </c>
      <c r="F667" t="s">
        <v>346</v>
      </c>
      <c r="G667">
        <v>875</v>
      </c>
      <c r="H667">
        <v>650</v>
      </c>
      <c r="I667">
        <v>0.74285714285714288</v>
      </c>
      <c r="J667" s="7">
        <v>3267.25</v>
      </c>
      <c r="K667" s="5">
        <v>2123712.5</v>
      </c>
      <c r="L667" s="4">
        <v>3353.375</v>
      </c>
      <c r="M667" s="4">
        <v>55981.25</v>
      </c>
      <c r="N667" s="6">
        <v>413.50741875000006</v>
      </c>
      <c r="O667" s="6">
        <v>55567.742581250001</v>
      </c>
      <c r="P667" s="5">
        <v>2179693.75</v>
      </c>
      <c r="Q667" s="7"/>
      <c r="R667">
        <v>2</v>
      </c>
      <c r="S667">
        <v>2</v>
      </c>
      <c r="T667">
        <v>2</v>
      </c>
      <c r="U667">
        <v>0</v>
      </c>
      <c r="V667">
        <v>900</v>
      </c>
      <c r="W667">
        <v>300</v>
      </c>
      <c r="X667">
        <v>123500</v>
      </c>
      <c r="Y667">
        <v>92500</v>
      </c>
      <c r="Z667" s="7">
        <v>3000000</v>
      </c>
      <c r="AA667">
        <v>2</v>
      </c>
      <c r="AC667" t="s">
        <v>733</v>
      </c>
      <c r="AD667" t="s">
        <v>571</v>
      </c>
      <c r="AE667" s="12">
        <v>44446.520833333336</v>
      </c>
      <c r="AF667">
        <v>634.1508</v>
      </c>
      <c r="AG667" s="12">
        <v>44447.395833333336</v>
      </c>
      <c r="AH667">
        <v>617.73159999999996</v>
      </c>
      <c r="AI667" s="13">
        <v>-2.5899999999999999E-2</v>
      </c>
      <c r="AJ667">
        <v>-42708.32</v>
      </c>
      <c r="AK667" s="13">
        <v>-2.5899999999999999E-2</v>
      </c>
      <c r="AL667">
        <v>2601.12</v>
      </c>
      <c r="AM667">
        <v>1649502.63</v>
      </c>
      <c r="AN667">
        <v>-1561404.25</v>
      </c>
      <c r="AO667">
        <v>41</v>
      </c>
      <c r="AP667">
        <v>-1041.67</v>
      </c>
      <c r="AQ667" s="13">
        <v>-2.86E-2</v>
      </c>
      <c r="AR667" s="13">
        <v>1E-4</v>
      </c>
      <c r="AS667" t="s">
        <v>572</v>
      </c>
      <c r="AU667" s="2">
        <v>44446</v>
      </c>
      <c r="AV667" t="s">
        <v>167</v>
      </c>
      <c r="AW667" s="7">
        <v>3267.25</v>
      </c>
      <c r="AX667" s="4">
        <v>3353.375</v>
      </c>
      <c r="AZ667" s="2">
        <f t="shared" si="70"/>
        <v>44446</v>
      </c>
      <c r="BA667" t="s">
        <v>184</v>
      </c>
      <c r="BB667">
        <v>634.1508</v>
      </c>
      <c r="BC667">
        <v>617.73159999999996</v>
      </c>
      <c r="BE667" t="str">
        <f t="shared" si="74"/>
        <v>CANFINHOME44446</v>
      </c>
      <c r="BF667">
        <v>1</v>
      </c>
      <c r="BH667" t="str">
        <f t="shared" si="75"/>
        <v>IRCTC44446</v>
      </c>
      <c r="BI667">
        <v>1</v>
      </c>
      <c r="BK667" t="str">
        <f t="shared" si="71"/>
        <v>IRCTC44446</v>
      </c>
      <c r="BL667">
        <v>1</v>
      </c>
      <c r="BM667">
        <f t="shared" si="72"/>
        <v>1</v>
      </c>
      <c r="BQ667" t="str">
        <f t="shared" si="76"/>
        <v>CANFINHOME44446</v>
      </c>
      <c r="BR667">
        <v>1</v>
      </c>
      <c r="BS667">
        <f t="shared" si="73"/>
        <v>1</v>
      </c>
    </row>
    <row r="668" spans="1:71" x14ac:dyDescent="0.45">
      <c r="A668">
        <v>5</v>
      </c>
      <c r="B668" s="2">
        <v>44446</v>
      </c>
      <c r="C668" s="2">
        <v>44447</v>
      </c>
      <c r="D668" s="3" t="s">
        <v>27</v>
      </c>
      <c r="E668" t="s">
        <v>91</v>
      </c>
      <c r="F668" t="s">
        <v>327</v>
      </c>
      <c r="G668">
        <v>500</v>
      </c>
      <c r="H668">
        <v>2000</v>
      </c>
      <c r="I668">
        <v>4</v>
      </c>
      <c r="J668" s="7">
        <v>1186.3499999999999</v>
      </c>
      <c r="K668" s="5">
        <v>2372700</v>
      </c>
      <c r="L668" s="4">
        <v>1191.6500000000001</v>
      </c>
      <c r="M668" s="4">
        <v>10600.000000000364</v>
      </c>
      <c r="N668" s="6">
        <v>449.98160000000001</v>
      </c>
      <c r="O668" s="6">
        <v>10150.018400000365</v>
      </c>
      <c r="P668" s="5">
        <v>2383300</v>
      </c>
      <c r="Q668" s="7"/>
      <c r="R668">
        <v>1</v>
      </c>
      <c r="S668">
        <v>0</v>
      </c>
      <c r="T668">
        <v>1</v>
      </c>
      <c r="U668">
        <v>0</v>
      </c>
      <c r="V668">
        <v>900</v>
      </c>
      <c r="W668">
        <v>300</v>
      </c>
      <c r="X668">
        <v>122500</v>
      </c>
      <c r="Y668">
        <v>92500</v>
      </c>
      <c r="Z668" s="7">
        <v>3000000</v>
      </c>
      <c r="AA668">
        <v>2</v>
      </c>
      <c r="AC668" t="s">
        <v>732</v>
      </c>
      <c r="AD668" t="s">
        <v>571</v>
      </c>
      <c r="AE668" s="12">
        <v>44447.517361111109</v>
      </c>
      <c r="AF668">
        <v>9090.5450000000001</v>
      </c>
      <c r="AG668" s="12">
        <v>44448.392361111109</v>
      </c>
      <c r="AH668">
        <v>8969.84</v>
      </c>
      <c r="AI668" s="13">
        <v>-1.3299999999999999E-2</v>
      </c>
      <c r="AJ668">
        <v>-22408.74</v>
      </c>
      <c r="AK668" s="13">
        <v>-1.3299999999999999E-2</v>
      </c>
      <c r="AL668">
        <v>185.65649999999999</v>
      </c>
      <c r="AM668">
        <v>1687719.13</v>
      </c>
      <c r="AN668">
        <v>-1583812.99</v>
      </c>
      <c r="AO668">
        <v>41</v>
      </c>
      <c r="AP668">
        <v>-546.54999999999995</v>
      </c>
      <c r="AQ668" s="13">
        <v>-1.9199999999999998E-2</v>
      </c>
      <c r="AR668" s="13">
        <v>1.35E-2</v>
      </c>
      <c r="AS668" t="s">
        <v>572</v>
      </c>
      <c r="AU668" s="2">
        <v>44446</v>
      </c>
      <c r="AV668" t="s">
        <v>91</v>
      </c>
      <c r="AW668" s="7">
        <v>1186.3499999999999</v>
      </c>
      <c r="AX668" s="4">
        <v>1191.6500000000001</v>
      </c>
      <c r="AZ668" s="2">
        <f t="shared" si="70"/>
        <v>44447</v>
      </c>
      <c r="BA668" t="s">
        <v>183</v>
      </c>
      <c r="BB668">
        <v>9090.5450000000001</v>
      </c>
      <c r="BC668">
        <v>8969.84</v>
      </c>
      <c r="BE668" t="str">
        <f t="shared" si="74"/>
        <v>INDIAMART44447</v>
      </c>
      <c r="BF668">
        <v>1</v>
      </c>
      <c r="BH668" t="str">
        <f t="shared" si="75"/>
        <v>VOLTAS44446</v>
      </c>
      <c r="BI668">
        <v>1</v>
      </c>
      <c r="BK668" t="str">
        <f t="shared" si="71"/>
        <v>VOLTAS44446</v>
      </c>
      <c r="BL668">
        <v>1</v>
      </c>
      <c r="BM668">
        <f t="shared" si="72"/>
        <v>1</v>
      </c>
      <c r="BQ668" t="str">
        <f t="shared" si="76"/>
        <v>INDIAMART44447</v>
      </c>
      <c r="BR668">
        <v>1</v>
      </c>
      <c r="BS668">
        <f t="shared" si="73"/>
        <v>1</v>
      </c>
    </row>
    <row r="669" spans="1:71" x14ac:dyDescent="0.45">
      <c r="A669">
        <v>1</v>
      </c>
      <c r="B669" s="2">
        <v>44447</v>
      </c>
      <c r="C669" s="2">
        <v>44448</v>
      </c>
      <c r="D669" s="3" t="s">
        <v>27</v>
      </c>
      <c r="E669" t="s">
        <v>163</v>
      </c>
      <c r="F669" t="s">
        <v>342</v>
      </c>
      <c r="G669">
        <v>725</v>
      </c>
      <c r="H669">
        <v>2175</v>
      </c>
      <c r="I669">
        <v>3</v>
      </c>
      <c r="J669" s="7">
        <v>1040.75</v>
      </c>
      <c r="K669" s="5">
        <v>2263631.25</v>
      </c>
      <c r="L669" s="4">
        <v>1037.4000000000001</v>
      </c>
      <c r="M669" s="4">
        <v>-7286.2499999998017</v>
      </c>
      <c r="N669" s="6">
        <v>429.29854075000009</v>
      </c>
      <c r="O669" s="6">
        <v>-7715.5485407498018</v>
      </c>
      <c r="P669" s="5">
        <v>2256345</v>
      </c>
      <c r="Q669" s="7"/>
      <c r="R669">
        <v>1</v>
      </c>
      <c r="S669">
        <v>0</v>
      </c>
      <c r="T669">
        <v>1</v>
      </c>
      <c r="U669">
        <v>0</v>
      </c>
      <c r="V669">
        <v>900</v>
      </c>
      <c r="W669">
        <v>300</v>
      </c>
      <c r="X669">
        <v>122500</v>
      </c>
      <c r="Y669">
        <v>92500</v>
      </c>
      <c r="Z669" s="7">
        <v>3000000</v>
      </c>
      <c r="AA669">
        <v>2</v>
      </c>
      <c r="AC669" t="s">
        <v>666</v>
      </c>
      <c r="AD669" t="s">
        <v>571</v>
      </c>
      <c r="AE669" s="12">
        <v>44447.517361111109</v>
      </c>
      <c r="AF669">
        <v>1041.2919999999999</v>
      </c>
      <c r="AG669" s="12">
        <v>44448.392361111109</v>
      </c>
      <c r="AH669">
        <v>1036.895</v>
      </c>
      <c r="AI669" s="13">
        <v>-4.1999999999999997E-3</v>
      </c>
      <c r="AJ669">
        <v>-7126.63</v>
      </c>
      <c r="AK669" s="13">
        <v>-4.1999999999999997E-3</v>
      </c>
      <c r="AL669">
        <v>1620.7929999999999</v>
      </c>
      <c r="AM669">
        <v>1687719.25</v>
      </c>
      <c r="AN669">
        <v>-1590939.62</v>
      </c>
      <c r="AO669">
        <v>41</v>
      </c>
      <c r="AP669">
        <v>-173.82</v>
      </c>
      <c r="AQ669" s="13">
        <v>-1.37E-2</v>
      </c>
      <c r="AR669" s="13">
        <v>4.7000000000000002E-3</v>
      </c>
      <c r="AS669" t="s">
        <v>572</v>
      </c>
      <c r="AU669" s="2">
        <v>44447</v>
      </c>
      <c r="AV669" t="s">
        <v>163</v>
      </c>
      <c r="AW669" s="7">
        <v>1040.75</v>
      </c>
      <c r="AX669" s="4">
        <v>1037.4000000000001</v>
      </c>
      <c r="AZ669" s="2">
        <f t="shared" si="70"/>
        <v>44447</v>
      </c>
      <c r="BA669" t="s">
        <v>163</v>
      </c>
      <c r="BB669">
        <v>1041.2919999999999</v>
      </c>
      <c r="BC669">
        <v>1036.895</v>
      </c>
      <c r="BE669" t="str">
        <f t="shared" si="74"/>
        <v>TRENT44447</v>
      </c>
      <c r="BF669">
        <v>1</v>
      </c>
      <c r="BH669" t="str">
        <f t="shared" si="75"/>
        <v>TRENT44447</v>
      </c>
      <c r="BI669">
        <v>1</v>
      </c>
      <c r="BK669" t="str">
        <f t="shared" si="71"/>
        <v>TRENT44447</v>
      </c>
      <c r="BL669">
        <v>1</v>
      </c>
      <c r="BM669">
        <f t="shared" si="72"/>
        <v>1</v>
      </c>
      <c r="BQ669" t="str">
        <f t="shared" si="76"/>
        <v>TRENT44447</v>
      </c>
      <c r="BR669">
        <v>1</v>
      </c>
      <c r="BS669">
        <f t="shared" si="73"/>
        <v>1</v>
      </c>
    </row>
    <row r="670" spans="1:71" x14ac:dyDescent="0.45">
      <c r="A670">
        <v>2</v>
      </c>
      <c r="B670" s="2">
        <v>44447</v>
      </c>
      <c r="C670" s="2">
        <v>44448</v>
      </c>
      <c r="D670" s="3" t="s">
        <v>27</v>
      </c>
      <c r="E670" t="s">
        <v>183</v>
      </c>
      <c r="F670" t="s">
        <v>365</v>
      </c>
      <c r="G670">
        <v>75</v>
      </c>
      <c r="H670">
        <v>225</v>
      </c>
      <c r="I670">
        <v>3</v>
      </c>
      <c r="J670" s="7">
        <v>9086.0499999999993</v>
      </c>
      <c r="K670" s="5">
        <v>2044361.2499999998</v>
      </c>
      <c r="L670" s="4">
        <v>8974.2000000000007</v>
      </c>
      <c r="M670" s="4">
        <v>-25166.249999999673</v>
      </c>
      <c r="N670" s="6">
        <v>389.97020875000004</v>
      </c>
      <c r="O670" s="6">
        <v>-25556.220208749673</v>
      </c>
      <c r="P670" s="5">
        <v>2019195.0000000002</v>
      </c>
      <c r="Q670" s="7"/>
      <c r="R670">
        <v>1</v>
      </c>
      <c r="S670">
        <v>0</v>
      </c>
      <c r="T670">
        <v>1</v>
      </c>
      <c r="U670">
        <v>0</v>
      </c>
      <c r="V670">
        <v>900</v>
      </c>
      <c r="W670">
        <v>300</v>
      </c>
      <c r="X670">
        <v>122500</v>
      </c>
      <c r="Y670">
        <v>92500</v>
      </c>
      <c r="Z670" s="7">
        <v>3000000</v>
      </c>
      <c r="AA670">
        <v>2</v>
      </c>
      <c r="AC670" t="s">
        <v>626</v>
      </c>
      <c r="AD670" t="s">
        <v>571</v>
      </c>
      <c r="AE670" s="12">
        <v>44447.517361111109</v>
      </c>
      <c r="AF670">
        <v>6706.076</v>
      </c>
      <c r="AG670" s="12">
        <v>44448.395833333336</v>
      </c>
      <c r="AH670">
        <v>6684.01</v>
      </c>
      <c r="AI670" s="13">
        <v>-3.3E-3</v>
      </c>
      <c r="AJ670">
        <v>-5553.35</v>
      </c>
      <c r="AK670" s="13">
        <v>-3.3E-3</v>
      </c>
      <c r="AL670">
        <v>251.67019999999999</v>
      </c>
      <c r="AM670">
        <v>1687719.25</v>
      </c>
      <c r="AN670">
        <v>-1596492.98</v>
      </c>
      <c r="AO670">
        <v>42</v>
      </c>
      <c r="AP670">
        <v>-132.22</v>
      </c>
      <c r="AQ670" s="13">
        <v>-1.55E-2</v>
      </c>
      <c r="AR670" s="13">
        <v>1.4E-2</v>
      </c>
      <c r="AS670" t="s">
        <v>572</v>
      </c>
      <c r="AU670" s="2">
        <v>44447</v>
      </c>
      <c r="AV670" t="s">
        <v>183</v>
      </c>
      <c r="AW670" s="7">
        <v>9086.0499999999993</v>
      </c>
      <c r="AX670" s="4">
        <v>8974.2000000000007</v>
      </c>
      <c r="AZ670" s="2">
        <f t="shared" si="70"/>
        <v>44447</v>
      </c>
      <c r="BA670" t="s">
        <v>147</v>
      </c>
      <c r="BB670">
        <v>6706.076</v>
      </c>
      <c r="BC670">
        <v>6684.01</v>
      </c>
      <c r="BE670" t="str">
        <f t="shared" si="74"/>
        <v>NAUKRI44447</v>
      </c>
      <c r="BF670">
        <v>1</v>
      </c>
      <c r="BH670" t="str">
        <f t="shared" si="75"/>
        <v>INDIAMART44447</v>
      </c>
      <c r="BI670">
        <v>1</v>
      </c>
      <c r="BK670" t="str">
        <f t="shared" si="71"/>
        <v>INDIAMART44447</v>
      </c>
      <c r="BL670">
        <v>1</v>
      </c>
      <c r="BM670">
        <f t="shared" si="72"/>
        <v>1</v>
      </c>
      <c r="BQ670" t="str">
        <f t="shared" si="76"/>
        <v>NAUKRI44447</v>
      </c>
      <c r="BR670">
        <v>1</v>
      </c>
      <c r="BS670">
        <f t="shared" si="73"/>
        <v>1</v>
      </c>
    </row>
    <row r="671" spans="1:71" x14ac:dyDescent="0.45">
      <c r="A671">
        <v>3</v>
      </c>
      <c r="B671" s="2">
        <v>44447</v>
      </c>
      <c r="C671" s="2">
        <v>44448</v>
      </c>
      <c r="D671" s="3" t="s">
        <v>27</v>
      </c>
      <c r="E671" t="s">
        <v>147</v>
      </c>
      <c r="F671" t="s">
        <v>297</v>
      </c>
      <c r="G671">
        <v>125</v>
      </c>
      <c r="H671">
        <v>375</v>
      </c>
      <c r="I671">
        <v>3</v>
      </c>
      <c r="J671" s="7">
        <v>6705.4</v>
      </c>
      <c r="K671" s="5">
        <v>2514525</v>
      </c>
      <c r="L671" s="4">
        <v>6689.4833333299903</v>
      </c>
      <c r="M671" s="4">
        <v>-5968.7500012535111</v>
      </c>
      <c r="N671" s="6">
        <v>471.91392374984378</v>
      </c>
      <c r="O671" s="6">
        <v>-6440.663925003355</v>
      </c>
      <c r="P671" s="5">
        <v>2508556.2499987464</v>
      </c>
      <c r="Q671" s="7"/>
      <c r="R671">
        <v>1</v>
      </c>
      <c r="S671">
        <v>0</v>
      </c>
      <c r="T671">
        <v>1</v>
      </c>
      <c r="U671">
        <v>0</v>
      </c>
      <c r="V671">
        <v>900</v>
      </c>
      <c r="W671">
        <v>300</v>
      </c>
      <c r="X671">
        <v>122500</v>
      </c>
      <c r="Y671">
        <v>92500</v>
      </c>
      <c r="Z671" s="7">
        <v>3000000</v>
      </c>
      <c r="AA671">
        <v>2</v>
      </c>
      <c r="AC671" t="s">
        <v>583</v>
      </c>
      <c r="AD671" t="s">
        <v>571</v>
      </c>
      <c r="AE671" s="12">
        <v>44448.517361111109</v>
      </c>
      <c r="AF671">
        <v>125.32470000000001</v>
      </c>
      <c r="AG671" s="12">
        <v>44452.395833333336</v>
      </c>
      <c r="AH671">
        <v>124.2256</v>
      </c>
      <c r="AI671" s="13">
        <v>-8.8000000000000005E-3</v>
      </c>
      <c r="AJ671">
        <v>-14739.79</v>
      </c>
      <c r="AK671" s="13">
        <v>-8.8000000000000005E-3</v>
      </c>
      <c r="AL671">
        <v>13410.78</v>
      </c>
      <c r="AM671">
        <v>1680701.38</v>
      </c>
      <c r="AN671">
        <v>-1611232.76</v>
      </c>
      <c r="AO671">
        <v>42</v>
      </c>
      <c r="AP671">
        <v>-350.95</v>
      </c>
      <c r="AQ671" s="13">
        <v>-8.8000000000000005E-3</v>
      </c>
      <c r="AR671" s="13">
        <v>6.1999999999999998E-3</v>
      </c>
      <c r="AS671" t="s">
        <v>572</v>
      </c>
      <c r="AU671" s="2">
        <v>44447</v>
      </c>
      <c r="AV671" t="s">
        <v>147</v>
      </c>
      <c r="AW671" s="7">
        <v>6705.4</v>
      </c>
      <c r="AX671" s="4">
        <v>6689.4833333299903</v>
      </c>
      <c r="AZ671" s="2">
        <f t="shared" si="70"/>
        <v>44448</v>
      </c>
      <c r="BA671" t="s">
        <v>32</v>
      </c>
      <c r="BB671">
        <v>125.32470000000001</v>
      </c>
      <c r="BC671">
        <v>124.2256</v>
      </c>
      <c r="BE671" t="str">
        <f t="shared" si="74"/>
        <v>ASHOKLEY44448</v>
      </c>
      <c r="BF671">
        <v>1</v>
      </c>
      <c r="BH671" t="str">
        <f t="shared" si="75"/>
        <v>NAUKRI44447</v>
      </c>
      <c r="BI671">
        <v>1</v>
      </c>
      <c r="BK671" t="str">
        <f t="shared" si="71"/>
        <v>NAUKRI44447</v>
      </c>
      <c r="BL671">
        <v>1</v>
      </c>
      <c r="BM671">
        <f t="shared" si="72"/>
        <v>1</v>
      </c>
      <c r="BQ671" t="str">
        <f t="shared" si="76"/>
        <v>ASHOKLEY44448</v>
      </c>
      <c r="BR671">
        <v>1</v>
      </c>
      <c r="BS671">
        <f t="shared" si="73"/>
        <v>1</v>
      </c>
    </row>
    <row r="672" spans="1:71" x14ac:dyDescent="0.45">
      <c r="A672">
        <v>1</v>
      </c>
      <c r="B672" s="2">
        <v>44448</v>
      </c>
      <c r="C672" s="2">
        <v>44452</v>
      </c>
      <c r="D672" s="3" t="s">
        <v>27</v>
      </c>
      <c r="E672" t="s">
        <v>32</v>
      </c>
      <c r="F672" t="s">
        <v>231</v>
      </c>
      <c r="G672">
        <v>4500</v>
      </c>
      <c r="H672">
        <v>18000</v>
      </c>
      <c r="I672">
        <v>4</v>
      </c>
      <c r="J672" s="7">
        <v>125.25</v>
      </c>
      <c r="K672" s="5">
        <v>2254500</v>
      </c>
      <c r="L672" s="4">
        <v>125.5</v>
      </c>
      <c r="M672" s="4">
        <v>4500</v>
      </c>
      <c r="N672" s="6">
        <v>429.22209999999995</v>
      </c>
      <c r="O672" s="6">
        <v>4070.7779</v>
      </c>
      <c r="P672" s="5">
        <v>2259000</v>
      </c>
      <c r="Q672" s="7"/>
      <c r="R672">
        <v>1</v>
      </c>
      <c r="S672">
        <v>0</v>
      </c>
      <c r="T672">
        <v>1</v>
      </c>
      <c r="U672">
        <v>0</v>
      </c>
      <c r="V672">
        <v>900</v>
      </c>
      <c r="W672">
        <v>300</v>
      </c>
      <c r="X672">
        <v>122500</v>
      </c>
      <c r="Y672">
        <v>92500</v>
      </c>
      <c r="Z672" s="7">
        <v>3000000</v>
      </c>
      <c r="AA672">
        <v>2</v>
      </c>
      <c r="AC672" t="s">
        <v>734</v>
      </c>
      <c r="AD672" t="s">
        <v>571</v>
      </c>
      <c r="AE672" s="12">
        <v>44448.517361111109</v>
      </c>
      <c r="AF672">
        <v>825.65650000000005</v>
      </c>
      <c r="AG672" s="12">
        <v>44452.395833333336</v>
      </c>
      <c r="AH672">
        <v>810.28890000000001</v>
      </c>
      <c r="AI672" s="13">
        <v>-1.8599999999999998E-2</v>
      </c>
      <c r="AJ672">
        <v>-31282.19</v>
      </c>
      <c r="AK672" s="13">
        <v>-1.8599999999999998E-2</v>
      </c>
      <c r="AL672">
        <v>2035.5940000000001</v>
      </c>
      <c r="AM672">
        <v>1680701.38</v>
      </c>
      <c r="AN672">
        <v>-1642514.95</v>
      </c>
      <c r="AO672">
        <v>42</v>
      </c>
      <c r="AP672">
        <v>-744.81</v>
      </c>
      <c r="AQ672" s="13">
        <v>-1.8599999999999998E-2</v>
      </c>
      <c r="AR672" s="13">
        <v>2.2000000000000001E-3</v>
      </c>
      <c r="AS672" t="s">
        <v>572</v>
      </c>
      <c r="AU672" s="2">
        <v>44448</v>
      </c>
      <c r="AV672" t="s">
        <v>32</v>
      </c>
      <c r="AW672" s="7">
        <v>125.25</v>
      </c>
      <c r="AX672" s="4">
        <v>125.5</v>
      </c>
      <c r="AZ672" s="2">
        <f t="shared" si="70"/>
        <v>44448</v>
      </c>
      <c r="BA672" t="s">
        <v>185</v>
      </c>
      <c r="BB672">
        <v>825.65650000000005</v>
      </c>
      <c r="BC672">
        <v>810.28890000000001</v>
      </c>
      <c r="BE672" t="str">
        <f t="shared" si="74"/>
        <v>COROMANDEL44448</v>
      </c>
      <c r="BF672">
        <v>1</v>
      </c>
      <c r="BH672" t="str">
        <f t="shared" si="75"/>
        <v>ASHOKLEY44448</v>
      </c>
      <c r="BI672">
        <v>1</v>
      </c>
      <c r="BK672" t="str">
        <f t="shared" si="71"/>
        <v>ASHOKLEY44448</v>
      </c>
      <c r="BL672">
        <v>1</v>
      </c>
      <c r="BM672">
        <f t="shared" si="72"/>
        <v>1</v>
      </c>
      <c r="BQ672" t="str">
        <f t="shared" si="76"/>
        <v>COROMANDEL44448</v>
      </c>
      <c r="BR672">
        <v>1</v>
      </c>
      <c r="BS672">
        <f t="shared" si="73"/>
        <v>1</v>
      </c>
    </row>
    <row r="673" spans="1:71" x14ac:dyDescent="0.45">
      <c r="A673">
        <v>2</v>
      </c>
      <c r="B673" s="2">
        <v>44448</v>
      </c>
      <c r="C673" s="2">
        <v>44452</v>
      </c>
      <c r="D673" s="3" t="s">
        <v>27</v>
      </c>
      <c r="E673" t="s">
        <v>185</v>
      </c>
      <c r="F673" t="s">
        <v>367</v>
      </c>
      <c r="G673">
        <v>625</v>
      </c>
      <c r="H673">
        <v>2500</v>
      </c>
      <c r="I673">
        <v>4</v>
      </c>
      <c r="J673" s="7">
        <v>825.25</v>
      </c>
      <c r="K673" s="5">
        <v>2063125</v>
      </c>
      <c r="L673" s="4">
        <v>811.88750000000005</v>
      </c>
      <c r="M673" s="4">
        <v>-33406.249999999884</v>
      </c>
      <c r="N673" s="6">
        <v>392.11833124999998</v>
      </c>
      <c r="O673" s="6">
        <v>-33798.368331249883</v>
      </c>
      <c r="P673" s="5">
        <v>2029718.75</v>
      </c>
      <c r="Q673" s="7"/>
      <c r="R673">
        <v>1</v>
      </c>
      <c r="S673">
        <v>0</v>
      </c>
      <c r="T673">
        <v>2</v>
      </c>
      <c r="U673">
        <v>0</v>
      </c>
      <c r="V673">
        <v>900</v>
      </c>
      <c r="W673">
        <v>300</v>
      </c>
      <c r="X673">
        <v>122500</v>
      </c>
      <c r="Y673">
        <v>92500</v>
      </c>
      <c r="Z673" s="7">
        <v>3000000</v>
      </c>
      <c r="AA673">
        <v>2</v>
      </c>
      <c r="AC673" t="s">
        <v>610</v>
      </c>
      <c r="AD673" t="s">
        <v>571</v>
      </c>
      <c r="AE673" s="12">
        <v>44453.517361111109</v>
      </c>
      <c r="AF673">
        <v>57.358640000000001</v>
      </c>
      <c r="AG673" s="12">
        <v>44454.392361111109</v>
      </c>
      <c r="AH673">
        <v>57.721119999999999</v>
      </c>
      <c r="AI673" s="13">
        <v>6.3E-3</v>
      </c>
      <c r="AJ673">
        <v>10563.09</v>
      </c>
      <c r="AK673" s="13">
        <v>6.3E-3</v>
      </c>
      <c r="AL673">
        <v>29141.16</v>
      </c>
      <c r="AM673">
        <v>1671497</v>
      </c>
      <c r="AN673">
        <v>-1631951.87</v>
      </c>
      <c r="AO673">
        <v>41</v>
      </c>
      <c r="AP673">
        <v>257.64</v>
      </c>
      <c r="AQ673" s="13">
        <v>-9.7000000000000003E-3</v>
      </c>
      <c r="AR673" s="13">
        <v>2.4299999999999999E-2</v>
      </c>
      <c r="AS673" t="s">
        <v>572</v>
      </c>
      <c r="AU673" s="2">
        <v>44448</v>
      </c>
      <c r="AV673" t="s">
        <v>185</v>
      </c>
      <c r="AW673" s="7">
        <v>825.25</v>
      </c>
      <c r="AX673" s="4">
        <v>811.88750000000005</v>
      </c>
      <c r="AZ673" s="2">
        <f t="shared" si="70"/>
        <v>44453</v>
      </c>
      <c r="BA673" t="s">
        <v>47</v>
      </c>
      <c r="BB673">
        <v>57.358640000000001</v>
      </c>
      <c r="BC673">
        <v>57.721119999999999</v>
      </c>
      <c r="BE673" t="str">
        <f t="shared" si="74"/>
        <v>BHEL44453</v>
      </c>
      <c r="BF673">
        <v>1</v>
      </c>
      <c r="BH673" t="str">
        <f t="shared" si="75"/>
        <v>COROMANDEL44448</v>
      </c>
      <c r="BI673">
        <v>1</v>
      </c>
      <c r="BK673" t="str">
        <f t="shared" si="71"/>
        <v>COROMANDEL44448</v>
      </c>
      <c r="BL673">
        <v>1</v>
      </c>
      <c r="BM673">
        <f t="shared" si="72"/>
        <v>1</v>
      </c>
      <c r="BQ673" t="str">
        <f t="shared" si="76"/>
        <v>BHEL44453</v>
      </c>
      <c r="BR673">
        <v>1</v>
      </c>
      <c r="BS673">
        <f t="shared" si="73"/>
        <v>1</v>
      </c>
    </row>
    <row r="674" spans="1:71" x14ac:dyDescent="0.45">
      <c r="A674">
        <v>1</v>
      </c>
      <c r="B674" s="2">
        <v>44453</v>
      </c>
      <c r="C674" s="2">
        <v>44454</v>
      </c>
      <c r="D674" s="3" t="s">
        <v>27</v>
      </c>
      <c r="E674" t="s">
        <v>47</v>
      </c>
      <c r="F674" t="s">
        <v>319</v>
      </c>
      <c r="G674">
        <v>10500</v>
      </c>
      <c r="H674">
        <v>42000</v>
      </c>
      <c r="I674">
        <v>4</v>
      </c>
      <c r="J674" s="7">
        <v>57.35</v>
      </c>
      <c r="K674" s="5">
        <v>2408700</v>
      </c>
      <c r="L674" s="4">
        <v>57.75</v>
      </c>
      <c r="M674" s="4">
        <v>16799.999999999942</v>
      </c>
      <c r="N674" s="6">
        <v>456.84532000000002</v>
      </c>
      <c r="O674" s="6">
        <v>16343.154679999941</v>
      </c>
      <c r="P674" s="5">
        <v>2425500</v>
      </c>
      <c r="Q674" s="7"/>
      <c r="R674">
        <v>1</v>
      </c>
      <c r="S674">
        <v>0</v>
      </c>
      <c r="T674">
        <v>1</v>
      </c>
      <c r="U674">
        <v>0</v>
      </c>
      <c r="V674">
        <v>900</v>
      </c>
      <c r="W674">
        <v>300</v>
      </c>
      <c r="X674">
        <v>122500</v>
      </c>
      <c r="Y674">
        <v>92500</v>
      </c>
      <c r="Z674" s="7">
        <v>3000000</v>
      </c>
      <c r="AA674">
        <v>2</v>
      </c>
      <c r="AC674" t="s">
        <v>662</v>
      </c>
      <c r="AD674" t="s">
        <v>571</v>
      </c>
      <c r="AE674" s="12">
        <v>44453.517361111109</v>
      </c>
      <c r="AF674">
        <v>154.08320000000001</v>
      </c>
      <c r="AG674" s="12">
        <v>44454.392361111109</v>
      </c>
      <c r="AH674">
        <v>156.0719</v>
      </c>
      <c r="AI674" s="13">
        <v>1.29E-2</v>
      </c>
      <c r="AJ674">
        <v>21573.439999999999</v>
      </c>
      <c r="AK674" s="13">
        <v>1.29E-2</v>
      </c>
      <c r="AL674">
        <v>10848.01</v>
      </c>
      <c r="AM674">
        <v>1671497</v>
      </c>
      <c r="AN674">
        <v>-1610378.42</v>
      </c>
      <c r="AO674">
        <v>41</v>
      </c>
      <c r="AP674">
        <v>526.17999999999995</v>
      </c>
      <c r="AQ674" s="13">
        <v>-2.5000000000000001E-3</v>
      </c>
      <c r="AR674" s="13">
        <v>1.6299999999999999E-2</v>
      </c>
      <c r="AS674" t="s">
        <v>572</v>
      </c>
      <c r="AU674" s="2">
        <v>44453</v>
      </c>
      <c r="AV674" t="s">
        <v>47</v>
      </c>
      <c r="AW674" s="7">
        <v>57.35</v>
      </c>
      <c r="AX674" s="4">
        <v>57.75</v>
      </c>
      <c r="AZ674" s="2">
        <f t="shared" si="70"/>
        <v>44453</v>
      </c>
      <c r="BA674" t="s">
        <v>114</v>
      </c>
      <c r="BB674">
        <v>154.08320000000001</v>
      </c>
      <c r="BC674">
        <v>156.0719</v>
      </c>
      <c r="BE674" t="str">
        <f t="shared" si="74"/>
        <v>GAIL44453</v>
      </c>
      <c r="BF674">
        <v>1</v>
      </c>
      <c r="BH674" t="str">
        <f t="shared" si="75"/>
        <v>BHEL44453</v>
      </c>
      <c r="BI674">
        <v>1</v>
      </c>
      <c r="BK674" t="str">
        <f t="shared" si="71"/>
        <v>BHEL44453</v>
      </c>
      <c r="BL674">
        <v>1</v>
      </c>
      <c r="BM674">
        <f t="shared" si="72"/>
        <v>1</v>
      </c>
      <c r="BQ674" t="str">
        <f t="shared" si="76"/>
        <v>GAIL44453</v>
      </c>
      <c r="BR674">
        <v>1</v>
      </c>
      <c r="BS674">
        <f t="shared" si="73"/>
        <v>1</v>
      </c>
    </row>
    <row r="675" spans="1:71" x14ac:dyDescent="0.45">
      <c r="A675">
        <v>2</v>
      </c>
      <c r="B675" s="2">
        <v>44453</v>
      </c>
      <c r="C675" s="2">
        <v>44454</v>
      </c>
      <c r="D675" s="3" t="s">
        <v>27</v>
      </c>
      <c r="E675" t="s">
        <v>99</v>
      </c>
      <c r="F675" t="s">
        <v>235</v>
      </c>
      <c r="G675">
        <v>550</v>
      </c>
      <c r="H675">
        <v>1650</v>
      </c>
      <c r="I675">
        <v>3</v>
      </c>
      <c r="J675" s="7">
        <v>1431.9</v>
      </c>
      <c r="K675" s="5">
        <v>2362635</v>
      </c>
      <c r="L675" s="4">
        <v>1453.3</v>
      </c>
      <c r="M675" s="4">
        <v>35309.999999999774</v>
      </c>
      <c r="N675" s="6">
        <v>451.35746799999993</v>
      </c>
      <c r="O675" s="6">
        <v>34858.642531999772</v>
      </c>
      <c r="P675" s="5">
        <v>2397945</v>
      </c>
      <c r="Q675" s="7"/>
      <c r="R675">
        <v>2</v>
      </c>
      <c r="S675">
        <v>1</v>
      </c>
      <c r="T675">
        <v>2</v>
      </c>
      <c r="U675">
        <v>0</v>
      </c>
      <c r="V675">
        <v>900</v>
      </c>
      <c r="W675">
        <v>300</v>
      </c>
      <c r="X675">
        <v>123000</v>
      </c>
      <c r="Y675">
        <v>92500</v>
      </c>
      <c r="Z675" s="7">
        <v>3000000</v>
      </c>
      <c r="AA675">
        <v>2</v>
      </c>
      <c r="AC675" t="s">
        <v>633</v>
      </c>
      <c r="AD675" t="s">
        <v>571</v>
      </c>
      <c r="AE675" s="12">
        <v>44453.517361111109</v>
      </c>
      <c r="AF675">
        <v>222.44540000000001</v>
      </c>
      <c r="AG675" s="12">
        <v>44454.392361111109</v>
      </c>
      <c r="AH675">
        <v>222.10409999999999</v>
      </c>
      <c r="AI675" s="13">
        <v>-1.5E-3</v>
      </c>
      <c r="AJ675">
        <v>-2564.59</v>
      </c>
      <c r="AK675" s="13">
        <v>-1.5E-3</v>
      </c>
      <c r="AL675">
        <v>7514.1880000000001</v>
      </c>
      <c r="AM675">
        <v>1671497</v>
      </c>
      <c r="AN675">
        <v>-1612943.02</v>
      </c>
      <c r="AO675">
        <v>41</v>
      </c>
      <c r="AP675">
        <v>-62.55</v>
      </c>
      <c r="AQ675" s="13">
        <v>-8.3000000000000001E-3</v>
      </c>
      <c r="AR675" s="13">
        <v>8.0999999999999996E-3</v>
      </c>
      <c r="AS675" t="s">
        <v>572</v>
      </c>
      <c r="AU675" s="2">
        <v>44453</v>
      </c>
      <c r="AV675" t="s">
        <v>99</v>
      </c>
      <c r="AW675" s="7">
        <v>1431.9</v>
      </c>
      <c r="AX675" s="4">
        <v>1453.3</v>
      </c>
      <c r="AZ675" s="2">
        <f t="shared" si="70"/>
        <v>44453</v>
      </c>
      <c r="BA675" t="s">
        <v>75</v>
      </c>
      <c r="BB675">
        <v>222.44540000000001</v>
      </c>
      <c r="BC675">
        <v>222.10409999999999</v>
      </c>
      <c r="BE675" t="str">
        <f t="shared" si="74"/>
        <v>MOTHERSUMI44453</v>
      </c>
      <c r="BF675">
        <v>1</v>
      </c>
      <c r="BH675" t="str">
        <f t="shared" si="75"/>
        <v>ESCORTS44453</v>
      </c>
      <c r="BI675">
        <v>1</v>
      </c>
      <c r="BK675" t="str">
        <f t="shared" si="71"/>
        <v>ESCORTS44453</v>
      </c>
      <c r="BL675">
        <v>1</v>
      </c>
      <c r="BM675">
        <f t="shared" si="72"/>
        <v>1</v>
      </c>
      <c r="BQ675" t="str">
        <f t="shared" si="76"/>
        <v>MOTHERSUMI44453</v>
      </c>
      <c r="BR675">
        <v>1</v>
      </c>
      <c r="BS675">
        <f t="shared" si="73"/>
        <v>1</v>
      </c>
    </row>
    <row r="676" spans="1:71" x14ac:dyDescent="0.45">
      <c r="A676">
        <v>3</v>
      </c>
      <c r="B676" s="2">
        <v>44453</v>
      </c>
      <c r="C676" s="2">
        <v>44454</v>
      </c>
      <c r="D676" s="3" t="s">
        <v>27</v>
      </c>
      <c r="E676" t="s">
        <v>114</v>
      </c>
      <c r="F676" t="s">
        <v>266</v>
      </c>
      <c r="G676">
        <v>6100</v>
      </c>
      <c r="H676">
        <v>12200</v>
      </c>
      <c r="I676">
        <v>2</v>
      </c>
      <c r="J676" s="7">
        <v>154</v>
      </c>
      <c r="K676" s="5">
        <v>1878800</v>
      </c>
      <c r="L676" s="4">
        <v>156.15</v>
      </c>
      <c r="M676" s="4">
        <v>26230.000000000069</v>
      </c>
      <c r="N676" s="6">
        <v>368.36121800000012</v>
      </c>
      <c r="O676" s="6">
        <v>25861.638782000067</v>
      </c>
      <c r="P676" s="5">
        <v>1905030</v>
      </c>
      <c r="Q676" s="7"/>
      <c r="R676">
        <v>1</v>
      </c>
      <c r="S676">
        <v>0</v>
      </c>
      <c r="T676">
        <v>1</v>
      </c>
      <c r="U676">
        <v>0</v>
      </c>
      <c r="V676">
        <v>900</v>
      </c>
      <c r="W676">
        <v>300</v>
      </c>
      <c r="X676">
        <v>122500</v>
      </c>
      <c r="Y676">
        <v>92500</v>
      </c>
      <c r="Z676" s="7">
        <v>3000000</v>
      </c>
      <c r="AA676">
        <v>2</v>
      </c>
      <c r="AC676" t="s">
        <v>642</v>
      </c>
      <c r="AD676" t="s">
        <v>571</v>
      </c>
      <c r="AE676" s="12">
        <v>44453.520833333336</v>
      </c>
      <c r="AF676">
        <v>1432.616</v>
      </c>
      <c r="AG676" s="12">
        <v>44454.392361111109</v>
      </c>
      <c r="AH676">
        <v>1460.269</v>
      </c>
      <c r="AI676" s="13">
        <v>1.9300000000000001E-2</v>
      </c>
      <c r="AJ676">
        <v>32101.41</v>
      </c>
      <c r="AK676" s="13">
        <v>1.9300000000000001E-2</v>
      </c>
      <c r="AL676">
        <v>1160.865</v>
      </c>
      <c r="AM676">
        <v>1663074.13</v>
      </c>
      <c r="AN676">
        <v>-1580841.61</v>
      </c>
      <c r="AO676">
        <v>40</v>
      </c>
      <c r="AP676">
        <v>802.54</v>
      </c>
      <c r="AQ676" s="13">
        <v>-8.3999999999999995E-3</v>
      </c>
      <c r="AR676" s="13">
        <v>3.5000000000000003E-2</v>
      </c>
      <c r="AS676" t="s">
        <v>572</v>
      </c>
      <c r="AU676" s="2">
        <v>44453</v>
      </c>
      <c r="AV676" t="s">
        <v>114</v>
      </c>
      <c r="AW676" s="7">
        <v>154</v>
      </c>
      <c r="AX676" s="4">
        <v>156.15</v>
      </c>
      <c r="AZ676" s="2">
        <f t="shared" si="70"/>
        <v>44453</v>
      </c>
      <c r="BA676" t="s">
        <v>99</v>
      </c>
      <c r="BB676">
        <v>1432.616</v>
      </c>
      <c r="BC676">
        <v>1460.269</v>
      </c>
      <c r="BE676" t="str">
        <f t="shared" si="74"/>
        <v>ESCORTS44453</v>
      </c>
      <c r="BF676">
        <v>1</v>
      </c>
      <c r="BH676" t="str">
        <f t="shared" si="75"/>
        <v>GAIL44453</v>
      </c>
      <c r="BI676">
        <v>1</v>
      </c>
      <c r="BK676" t="str">
        <f t="shared" si="71"/>
        <v>GAIL44453</v>
      </c>
      <c r="BL676">
        <v>1</v>
      </c>
      <c r="BM676">
        <f t="shared" si="72"/>
        <v>1</v>
      </c>
      <c r="BQ676" t="str">
        <f t="shared" si="76"/>
        <v>ESCORTS44453</v>
      </c>
      <c r="BR676">
        <v>1</v>
      </c>
      <c r="BS676">
        <f t="shared" si="73"/>
        <v>1</v>
      </c>
    </row>
    <row r="677" spans="1:71" x14ac:dyDescent="0.45">
      <c r="A677">
        <v>4</v>
      </c>
      <c r="B677" s="2">
        <v>44453</v>
      </c>
      <c r="C677" s="2">
        <v>44454</v>
      </c>
      <c r="D677" s="3" t="s">
        <v>27</v>
      </c>
      <c r="E677" t="s">
        <v>56</v>
      </c>
      <c r="F677" t="s">
        <v>212</v>
      </c>
      <c r="G677">
        <v>70000</v>
      </c>
      <c r="H677">
        <v>280000</v>
      </c>
      <c r="I677">
        <v>4</v>
      </c>
      <c r="J677" s="7">
        <v>8.6</v>
      </c>
      <c r="K677" s="5">
        <v>2408000</v>
      </c>
      <c r="L677" s="4">
        <v>8.6999999999999993</v>
      </c>
      <c r="M677" s="4">
        <v>27999.999999999902</v>
      </c>
      <c r="N677" s="6">
        <v>458.12240000000003</v>
      </c>
      <c r="O677" s="6">
        <v>27541.877599999902</v>
      </c>
      <c r="P677" s="5">
        <v>2436000</v>
      </c>
      <c r="Q677" s="7"/>
      <c r="R677">
        <v>1</v>
      </c>
      <c r="S677">
        <v>0</v>
      </c>
      <c r="T677">
        <v>2</v>
      </c>
      <c r="U677">
        <v>0</v>
      </c>
      <c r="V677">
        <v>900</v>
      </c>
      <c r="W677">
        <v>300</v>
      </c>
      <c r="X677">
        <v>122500</v>
      </c>
      <c r="Y677">
        <v>92500</v>
      </c>
      <c r="Z677" s="7">
        <v>3000000</v>
      </c>
      <c r="AA677">
        <v>2</v>
      </c>
      <c r="AC677" t="s">
        <v>648</v>
      </c>
      <c r="AD677" t="s">
        <v>571</v>
      </c>
      <c r="AE677" s="12">
        <v>44453.520833333336</v>
      </c>
      <c r="AF677">
        <v>513.84109999999998</v>
      </c>
      <c r="AG677" s="12">
        <v>44454.392361111109</v>
      </c>
      <c r="AH677">
        <v>515.97299999999996</v>
      </c>
      <c r="AI677" s="13">
        <v>4.1000000000000003E-3</v>
      </c>
      <c r="AJ677">
        <v>6900.01</v>
      </c>
      <c r="AK677" s="13">
        <v>4.1000000000000003E-3</v>
      </c>
      <c r="AL677">
        <v>3236.5529999999999</v>
      </c>
      <c r="AM677">
        <v>1663074</v>
      </c>
      <c r="AN677">
        <v>-1573941.6</v>
      </c>
      <c r="AO677">
        <v>40</v>
      </c>
      <c r="AP677">
        <v>172.5</v>
      </c>
      <c r="AQ677" s="13">
        <v>-1.66E-2</v>
      </c>
      <c r="AR677" s="13">
        <v>4.4999999999999997E-3</v>
      </c>
      <c r="AS677" t="s">
        <v>572</v>
      </c>
      <c r="AU677" s="2">
        <v>44453</v>
      </c>
      <c r="AV677" t="s">
        <v>56</v>
      </c>
      <c r="AW677" s="7">
        <v>8.6</v>
      </c>
      <c r="AX677" s="4">
        <v>8.6999999999999993</v>
      </c>
      <c r="AZ677" s="2">
        <f t="shared" si="70"/>
        <v>44453</v>
      </c>
      <c r="BA677" t="s">
        <v>94</v>
      </c>
      <c r="BB677">
        <v>513.84109999999998</v>
      </c>
      <c r="BC677">
        <v>515.97299999999996</v>
      </c>
      <c r="BE677" t="str">
        <f t="shared" si="74"/>
        <v>SUNTV44453</v>
      </c>
      <c r="BF677">
        <v>1</v>
      </c>
      <c r="BH677" t="str">
        <f t="shared" si="75"/>
        <v>IDEA44453</v>
      </c>
      <c r="BI677">
        <v>1</v>
      </c>
      <c r="BK677" t="str">
        <f t="shared" si="71"/>
        <v>IDEA44453</v>
      </c>
      <c r="BL677">
        <v>1</v>
      </c>
      <c r="BM677">
        <f t="shared" si="72"/>
        <v>1</v>
      </c>
      <c r="BQ677" t="str">
        <f t="shared" si="76"/>
        <v>SUNTV44453</v>
      </c>
      <c r="BR677">
        <v>1</v>
      </c>
      <c r="BS677">
        <f t="shared" si="73"/>
        <v>1</v>
      </c>
    </row>
    <row r="678" spans="1:71" x14ac:dyDescent="0.45">
      <c r="A678">
        <v>5</v>
      </c>
      <c r="B678" s="2">
        <v>44453</v>
      </c>
      <c r="C678" s="2">
        <v>44454</v>
      </c>
      <c r="D678" s="3" t="s">
        <v>27</v>
      </c>
      <c r="E678" t="s">
        <v>167</v>
      </c>
      <c r="F678" t="s">
        <v>346</v>
      </c>
      <c r="G678">
        <v>325</v>
      </c>
      <c r="H678">
        <v>650</v>
      </c>
      <c r="I678">
        <v>2</v>
      </c>
      <c r="J678" s="7">
        <v>3727.8</v>
      </c>
      <c r="K678" s="5">
        <v>2423070</v>
      </c>
      <c r="L678" s="4">
        <v>3786.65</v>
      </c>
      <c r="M678" s="4">
        <v>38252.499999999942</v>
      </c>
      <c r="N678" s="6">
        <v>461.94970550000005</v>
      </c>
      <c r="O678" s="6">
        <v>37790.550294499939</v>
      </c>
      <c r="P678" s="5">
        <v>2461322.5</v>
      </c>
      <c r="Q678" s="7"/>
      <c r="R678">
        <v>2</v>
      </c>
      <c r="S678">
        <v>1</v>
      </c>
      <c r="T678">
        <v>1</v>
      </c>
      <c r="U678">
        <v>0</v>
      </c>
      <c r="V678">
        <v>900</v>
      </c>
      <c r="W678">
        <v>300</v>
      </c>
      <c r="X678">
        <v>123000</v>
      </c>
      <c r="Y678">
        <v>92500</v>
      </c>
      <c r="Z678" s="7">
        <v>3000000</v>
      </c>
      <c r="AA678">
        <v>2</v>
      </c>
      <c r="AC678" t="s">
        <v>614</v>
      </c>
      <c r="AD678" t="s">
        <v>571</v>
      </c>
      <c r="AE678" s="12">
        <v>44453.517361111109</v>
      </c>
      <c r="AF678">
        <v>8.6043000000000003</v>
      </c>
      <c r="AG678" s="12">
        <v>44454.395833333336</v>
      </c>
      <c r="AH678">
        <v>8.6913</v>
      </c>
      <c r="AI678" s="13">
        <v>1.01E-2</v>
      </c>
      <c r="AJ678">
        <v>16900.88</v>
      </c>
      <c r="AK678" s="13">
        <v>1.01E-2</v>
      </c>
      <c r="AL678">
        <v>194263</v>
      </c>
      <c r="AM678">
        <v>1671497</v>
      </c>
      <c r="AN678">
        <v>-1557040.72</v>
      </c>
      <c r="AO678">
        <v>42</v>
      </c>
      <c r="AP678">
        <v>402.4</v>
      </c>
      <c r="AQ678" s="13">
        <v>-2.3699999999999999E-2</v>
      </c>
      <c r="AR678" s="13">
        <v>5.1799999999999999E-2</v>
      </c>
      <c r="AS678" t="s">
        <v>572</v>
      </c>
      <c r="AU678" s="2">
        <v>44453</v>
      </c>
      <c r="AV678" t="s">
        <v>167</v>
      </c>
      <c r="AW678" s="7">
        <v>3727.8</v>
      </c>
      <c r="AX678" s="4">
        <v>3786.65</v>
      </c>
      <c r="AZ678" s="2">
        <f t="shared" si="70"/>
        <v>44453</v>
      </c>
      <c r="BA678" t="s">
        <v>56</v>
      </c>
      <c r="BB678">
        <v>8.6043000000000003</v>
      </c>
      <c r="BC678">
        <v>8.6913</v>
      </c>
      <c r="BE678" t="str">
        <f t="shared" si="74"/>
        <v>IDEA44453</v>
      </c>
      <c r="BF678">
        <v>1</v>
      </c>
      <c r="BH678" t="str">
        <f t="shared" si="75"/>
        <v>IRCTC44453</v>
      </c>
      <c r="BI678">
        <v>1</v>
      </c>
      <c r="BK678" t="str">
        <f t="shared" si="71"/>
        <v>IRCTC44453</v>
      </c>
      <c r="BL678">
        <v>1</v>
      </c>
      <c r="BM678">
        <f t="shared" si="72"/>
        <v>1</v>
      </c>
      <c r="BQ678" t="str">
        <f t="shared" si="76"/>
        <v>IDEA44453</v>
      </c>
      <c r="BR678">
        <v>1</v>
      </c>
      <c r="BS678">
        <f t="shared" si="73"/>
        <v>1</v>
      </c>
    </row>
    <row r="679" spans="1:71" x14ac:dyDescent="0.45">
      <c r="A679">
        <v>6</v>
      </c>
      <c r="B679" s="2">
        <v>44453</v>
      </c>
      <c r="C679" s="2">
        <v>44454</v>
      </c>
      <c r="D679" s="3" t="s">
        <v>27</v>
      </c>
      <c r="E679" t="s">
        <v>75</v>
      </c>
      <c r="F679" t="s">
        <v>252</v>
      </c>
      <c r="G679">
        <v>3500</v>
      </c>
      <c r="H679">
        <v>10500</v>
      </c>
      <c r="I679">
        <v>3</v>
      </c>
      <c r="J679" s="7">
        <v>222.4</v>
      </c>
      <c r="K679" s="5">
        <v>2335200</v>
      </c>
      <c r="L679" s="4">
        <v>222.2</v>
      </c>
      <c r="M679" s="4">
        <v>-2100.0000000001792</v>
      </c>
      <c r="N679" s="6">
        <v>442.05418000000003</v>
      </c>
      <c r="O679" s="6">
        <v>-2542.0541800001793</v>
      </c>
      <c r="P679" s="5">
        <v>2333100</v>
      </c>
      <c r="Q679" s="7"/>
      <c r="R679">
        <v>1</v>
      </c>
      <c r="S679">
        <v>0</v>
      </c>
      <c r="T679">
        <v>1</v>
      </c>
      <c r="U679">
        <v>0</v>
      </c>
      <c r="V679">
        <v>900</v>
      </c>
      <c r="W679">
        <v>300</v>
      </c>
      <c r="X679">
        <v>122500</v>
      </c>
      <c r="Y679">
        <v>92500</v>
      </c>
      <c r="Z679" s="7">
        <v>3000000</v>
      </c>
      <c r="AA679">
        <v>2</v>
      </c>
      <c r="AC679" t="s">
        <v>626</v>
      </c>
      <c r="AD679" t="s">
        <v>571</v>
      </c>
      <c r="AE679" s="12">
        <v>44453.517361111109</v>
      </c>
      <c r="AF679">
        <v>6852.741</v>
      </c>
      <c r="AG679" s="12">
        <v>44454.395833333336</v>
      </c>
      <c r="AH679">
        <v>6614.9790000000003</v>
      </c>
      <c r="AI679" s="13">
        <v>-3.4700000000000002E-2</v>
      </c>
      <c r="AJ679">
        <v>-57994.09</v>
      </c>
      <c r="AK679" s="13">
        <v>-3.4700000000000002E-2</v>
      </c>
      <c r="AL679">
        <v>243.91659999999999</v>
      </c>
      <c r="AM679">
        <v>1671497</v>
      </c>
      <c r="AN679">
        <v>-1615034.81</v>
      </c>
      <c r="AO679">
        <v>42</v>
      </c>
      <c r="AP679">
        <v>-1380.81</v>
      </c>
      <c r="AQ679" s="13">
        <v>-3.4700000000000002E-2</v>
      </c>
      <c r="AR679" s="13">
        <v>8.9999999999999998E-4</v>
      </c>
      <c r="AS679" t="s">
        <v>572</v>
      </c>
      <c r="AU679" s="2">
        <v>44453</v>
      </c>
      <c r="AV679" t="s">
        <v>75</v>
      </c>
      <c r="AW679" s="7">
        <v>222.4</v>
      </c>
      <c r="AX679" s="4">
        <v>222.2</v>
      </c>
      <c r="AZ679" s="2">
        <f t="shared" si="70"/>
        <v>44453</v>
      </c>
      <c r="BA679" t="s">
        <v>147</v>
      </c>
      <c r="BB679">
        <v>6852.741</v>
      </c>
      <c r="BC679">
        <v>6614.9790000000003</v>
      </c>
      <c r="BE679" t="str">
        <f t="shared" si="74"/>
        <v>NAUKRI44453</v>
      </c>
      <c r="BF679">
        <v>1</v>
      </c>
      <c r="BH679" t="str">
        <f t="shared" si="75"/>
        <v>MOTHERSUMI44453</v>
      </c>
      <c r="BI679">
        <v>1</v>
      </c>
      <c r="BK679" t="str">
        <f t="shared" si="71"/>
        <v>MOTHERSUMI44453</v>
      </c>
      <c r="BL679">
        <v>1</v>
      </c>
      <c r="BM679">
        <f t="shared" si="72"/>
        <v>1</v>
      </c>
      <c r="BQ679" t="str">
        <f t="shared" si="76"/>
        <v>NAUKRI44453</v>
      </c>
      <c r="BR679">
        <v>1</v>
      </c>
      <c r="BS679">
        <f t="shared" si="73"/>
        <v>1</v>
      </c>
    </row>
    <row r="680" spans="1:71" x14ac:dyDescent="0.45">
      <c r="A680">
        <v>7</v>
      </c>
      <c r="B680" s="2">
        <v>44453</v>
      </c>
      <c r="C680" s="2">
        <v>44454</v>
      </c>
      <c r="D680" s="3" t="s">
        <v>27</v>
      </c>
      <c r="E680" t="s">
        <v>147</v>
      </c>
      <c r="F680" t="s">
        <v>297</v>
      </c>
      <c r="G680">
        <v>125</v>
      </c>
      <c r="H680">
        <v>375</v>
      </c>
      <c r="I680">
        <v>3</v>
      </c>
      <c r="J680" s="7">
        <v>6849.3</v>
      </c>
      <c r="K680" s="5">
        <v>2568487.5</v>
      </c>
      <c r="L680" s="4">
        <v>6625.4833333299903</v>
      </c>
      <c r="M680" s="4">
        <v>-83931.25000125372</v>
      </c>
      <c r="N680" s="6">
        <v>471.3302512498438</v>
      </c>
      <c r="O680" s="6">
        <v>-84402.580252503569</v>
      </c>
      <c r="P680" s="5">
        <v>2484556.2499987464</v>
      </c>
      <c r="Q680" s="7"/>
      <c r="R680">
        <v>1</v>
      </c>
      <c r="S680">
        <v>0</v>
      </c>
      <c r="T680">
        <v>2</v>
      </c>
      <c r="U680">
        <v>0</v>
      </c>
      <c r="V680">
        <v>900</v>
      </c>
      <c r="W680">
        <v>300</v>
      </c>
      <c r="X680">
        <v>122500</v>
      </c>
      <c r="Y680">
        <v>92500</v>
      </c>
      <c r="Z680" s="7">
        <v>3000000</v>
      </c>
      <c r="AA680">
        <v>2</v>
      </c>
      <c r="AC680" t="s">
        <v>673</v>
      </c>
      <c r="AD680" t="s">
        <v>571</v>
      </c>
      <c r="AE680" s="12">
        <v>44453.520833333336</v>
      </c>
      <c r="AF680">
        <v>746.14229999999998</v>
      </c>
      <c r="AG680" s="12">
        <v>44454.395833333336</v>
      </c>
      <c r="AH680">
        <v>752.84640000000002</v>
      </c>
      <c r="AI680" s="13">
        <v>8.9999999999999993E-3</v>
      </c>
      <c r="AJ680">
        <v>14942.74</v>
      </c>
      <c r="AK680" s="13">
        <v>8.9999999999999993E-3</v>
      </c>
      <c r="AL680">
        <v>2228.8960000000002</v>
      </c>
      <c r="AM680">
        <v>1663074</v>
      </c>
      <c r="AN680">
        <v>-1600092.07</v>
      </c>
      <c r="AO680">
        <v>41</v>
      </c>
      <c r="AP680">
        <v>364.46</v>
      </c>
      <c r="AQ680" s="13">
        <v>-1.7000000000000001E-2</v>
      </c>
      <c r="AR680" s="13">
        <v>2.93E-2</v>
      </c>
      <c r="AS680" t="s">
        <v>572</v>
      </c>
      <c r="AU680" s="2">
        <v>44453</v>
      </c>
      <c r="AV680" t="s">
        <v>147</v>
      </c>
      <c r="AW680" s="7">
        <v>6849.3</v>
      </c>
      <c r="AX680" s="4">
        <v>6625.4833333299903</v>
      </c>
      <c r="AZ680" s="2">
        <f t="shared" si="70"/>
        <v>44453</v>
      </c>
      <c r="BA680" t="s">
        <v>167</v>
      </c>
      <c r="BB680">
        <v>746.14229999999998</v>
      </c>
      <c r="BC680">
        <v>752.84640000000002</v>
      </c>
      <c r="BE680" t="str">
        <f t="shared" si="74"/>
        <v>IRCTC44453</v>
      </c>
      <c r="BF680">
        <v>1</v>
      </c>
      <c r="BH680" t="str">
        <f t="shared" si="75"/>
        <v>NAUKRI44453</v>
      </c>
      <c r="BI680">
        <v>1</v>
      </c>
      <c r="BK680" t="str">
        <f t="shared" si="71"/>
        <v>NAUKRI44453</v>
      </c>
      <c r="BL680">
        <v>1</v>
      </c>
      <c r="BM680">
        <f t="shared" si="72"/>
        <v>1</v>
      </c>
      <c r="BQ680" t="str">
        <f t="shared" si="76"/>
        <v>IRCTC44453</v>
      </c>
      <c r="BR680">
        <v>1</v>
      </c>
      <c r="BS680">
        <f t="shared" si="73"/>
        <v>1</v>
      </c>
    </row>
    <row r="681" spans="1:71" x14ac:dyDescent="0.45">
      <c r="A681">
        <v>8</v>
      </c>
      <c r="B681" s="2">
        <v>44453</v>
      </c>
      <c r="C681" s="2">
        <v>44454</v>
      </c>
      <c r="D681" s="3" t="s">
        <v>27</v>
      </c>
      <c r="E681" t="s">
        <v>94</v>
      </c>
      <c r="F681" t="s">
        <v>237</v>
      </c>
      <c r="G681">
        <v>1500</v>
      </c>
      <c r="H681">
        <v>4500</v>
      </c>
      <c r="I681">
        <v>3</v>
      </c>
      <c r="J681" s="7">
        <v>513.6</v>
      </c>
      <c r="K681" s="5">
        <v>2311200</v>
      </c>
      <c r="L681" s="4">
        <v>516.20000000000005</v>
      </c>
      <c r="M681" s="4">
        <v>11700.000000000102</v>
      </c>
      <c r="N681" s="6">
        <v>439.71286000000003</v>
      </c>
      <c r="O681" s="6">
        <v>11260.287140000102</v>
      </c>
      <c r="P681" s="5">
        <v>2322900</v>
      </c>
      <c r="Q681" s="7"/>
      <c r="R681">
        <v>2</v>
      </c>
      <c r="S681">
        <v>1</v>
      </c>
      <c r="T681">
        <v>1</v>
      </c>
      <c r="U681">
        <v>0</v>
      </c>
      <c r="V681">
        <v>900</v>
      </c>
      <c r="W681">
        <v>300</v>
      </c>
      <c r="X681">
        <v>123000</v>
      </c>
      <c r="Y681">
        <v>92500</v>
      </c>
      <c r="Z681" s="7">
        <v>3000000</v>
      </c>
      <c r="AA681">
        <v>2</v>
      </c>
      <c r="AC681" t="s">
        <v>601</v>
      </c>
      <c r="AD681" t="s">
        <v>571</v>
      </c>
      <c r="AE681" s="12">
        <v>44453.520833333336</v>
      </c>
      <c r="AF681">
        <v>245.63300000000001</v>
      </c>
      <c r="AG681" s="12">
        <v>44454.395833333336</v>
      </c>
      <c r="AH681">
        <v>286.96280000000002</v>
      </c>
      <c r="AI681" s="13">
        <v>0.16830000000000001</v>
      </c>
      <c r="AJ681">
        <v>279826.05</v>
      </c>
      <c r="AK681" s="13">
        <v>0.16830000000000001</v>
      </c>
      <c r="AL681">
        <v>6770.5640000000003</v>
      </c>
      <c r="AM681">
        <v>1663074</v>
      </c>
      <c r="AN681">
        <v>-1320266.02</v>
      </c>
      <c r="AO681">
        <v>41</v>
      </c>
      <c r="AP681">
        <v>6825.03</v>
      </c>
      <c r="AQ681" s="13">
        <v>-2.23E-2</v>
      </c>
      <c r="AR681" s="13">
        <v>0.1694</v>
      </c>
      <c r="AS681" t="s">
        <v>572</v>
      </c>
      <c r="AU681" s="2">
        <v>44453</v>
      </c>
      <c r="AV681" t="s">
        <v>94</v>
      </c>
      <c r="AW681" s="7">
        <v>513.6</v>
      </c>
      <c r="AX681" s="4">
        <v>516.20000000000005</v>
      </c>
      <c r="AZ681" s="2">
        <f t="shared" si="70"/>
        <v>44453</v>
      </c>
      <c r="BA681" t="s">
        <v>41</v>
      </c>
      <c r="BB681">
        <v>245.63300000000001</v>
      </c>
      <c r="BC681">
        <v>286.96280000000002</v>
      </c>
      <c r="BE681" t="str">
        <f t="shared" si="74"/>
        <v>ZEEL44453</v>
      </c>
      <c r="BF681">
        <v>1</v>
      </c>
      <c r="BH681" t="str">
        <f t="shared" si="75"/>
        <v>SUNTV44453</v>
      </c>
      <c r="BI681">
        <v>1</v>
      </c>
      <c r="BK681" t="str">
        <f t="shared" si="71"/>
        <v>SUNTV44453</v>
      </c>
      <c r="BL681">
        <v>1</v>
      </c>
      <c r="BM681">
        <f t="shared" si="72"/>
        <v>1</v>
      </c>
      <c r="BQ681" t="str">
        <f t="shared" si="76"/>
        <v>ZEEL44453</v>
      </c>
      <c r="BR681">
        <v>1</v>
      </c>
      <c r="BS681">
        <f t="shared" si="73"/>
        <v>1</v>
      </c>
    </row>
    <row r="682" spans="1:71" x14ac:dyDescent="0.45">
      <c r="A682">
        <v>9</v>
      </c>
      <c r="B682" s="2">
        <v>44453</v>
      </c>
      <c r="C682" s="2">
        <v>44454</v>
      </c>
      <c r="D682" s="3" t="s">
        <v>27</v>
      </c>
      <c r="E682" t="s">
        <v>41</v>
      </c>
      <c r="F682" t="s">
        <v>249</v>
      </c>
      <c r="G682">
        <v>3000</v>
      </c>
      <c r="H682">
        <v>9000</v>
      </c>
      <c r="I682">
        <v>3</v>
      </c>
      <c r="J682" s="7">
        <v>245.65</v>
      </c>
      <c r="K682" s="5">
        <v>2210850</v>
      </c>
      <c r="L682" s="4">
        <v>294</v>
      </c>
      <c r="M682" s="4">
        <v>435149.99999999994</v>
      </c>
      <c r="N682" s="6">
        <v>475.49551000000002</v>
      </c>
      <c r="O682" s="6">
        <v>434674.50448999996</v>
      </c>
      <c r="P682" s="5">
        <v>2646000</v>
      </c>
      <c r="Q682" s="7"/>
      <c r="R682">
        <v>2</v>
      </c>
      <c r="S682">
        <v>1</v>
      </c>
      <c r="T682">
        <v>2</v>
      </c>
      <c r="U682">
        <v>0</v>
      </c>
      <c r="V682">
        <v>900</v>
      </c>
      <c r="W682">
        <v>300</v>
      </c>
      <c r="X682">
        <v>123000</v>
      </c>
      <c r="Y682">
        <v>92500</v>
      </c>
      <c r="Z682" s="7">
        <v>3000000</v>
      </c>
      <c r="AA682">
        <v>2</v>
      </c>
      <c r="AC682" t="s">
        <v>722</v>
      </c>
      <c r="AD682" t="s">
        <v>571</v>
      </c>
      <c r="AE682" s="12">
        <v>44454.517361111109</v>
      </c>
      <c r="AF682">
        <v>721.20180000000005</v>
      </c>
      <c r="AG682" s="12">
        <v>44455.392361111109</v>
      </c>
      <c r="AH682">
        <v>720.88199999999995</v>
      </c>
      <c r="AI682" s="13">
        <v>-4.0000000000000002E-4</v>
      </c>
      <c r="AJ682">
        <v>-769.76</v>
      </c>
      <c r="AK682" s="13">
        <v>-4.0000000000000002E-4</v>
      </c>
      <c r="AL682">
        <v>2407.0189999999998</v>
      </c>
      <c r="AM682">
        <v>1735946.75</v>
      </c>
      <c r="AN682">
        <v>-1321035.78</v>
      </c>
      <c r="AO682">
        <v>41</v>
      </c>
      <c r="AP682">
        <v>-18.77</v>
      </c>
      <c r="AQ682" s="13">
        <v>-3.2000000000000002E-3</v>
      </c>
      <c r="AR682" s="13">
        <v>2.0199999999999999E-2</v>
      </c>
      <c r="AS682" t="s">
        <v>572</v>
      </c>
      <c r="AU682" s="2">
        <v>44453</v>
      </c>
      <c r="AV682" t="s">
        <v>41</v>
      </c>
      <c r="AW682" s="7">
        <v>245.65</v>
      </c>
      <c r="AX682" s="4">
        <v>294</v>
      </c>
      <c r="AZ682" s="2">
        <f t="shared" si="70"/>
        <v>44454</v>
      </c>
      <c r="BA682" t="s">
        <v>61</v>
      </c>
      <c r="BB682">
        <v>721.20180000000005</v>
      </c>
      <c r="BC682">
        <v>720.88199999999995</v>
      </c>
      <c r="BE682" t="str">
        <f t="shared" si="74"/>
        <v>BHARTIARTL44454</v>
      </c>
      <c r="BF682">
        <v>1</v>
      </c>
      <c r="BH682" t="str">
        <f t="shared" si="75"/>
        <v>ZEEL44453</v>
      </c>
      <c r="BI682">
        <v>1</v>
      </c>
      <c r="BK682" t="str">
        <f t="shared" si="71"/>
        <v>ZEEL44453</v>
      </c>
      <c r="BL682">
        <v>1</v>
      </c>
      <c r="BM682">
        <f t="shared" si="72"/>
        <v>1</v>
      </c>
      <c r="BQ682" t="str">
        <f t="shared" si="76"/>
        <v>BHARTIARTL44454</v>
      </c>
      <c r="BR682">
        <v>1</v>
      </c>
      <c r="BS682">
        <f t="shared" si="73"/>
        <v>1</v>
      </c>
    </row>
    <row r="683" spans="1:71" x14ac:dyDescent="0.45">
      <c r="A683">
        <v>1</v>
      </c>
      <c r="B683" s="2">
        <v>44454</v>
      </c>
      <c r="C683" s="2">
        <v>44455</v>
      </c>
      <c r="D683" s="3" t="s">
        <v>27</v>
      </c>
      <c r="E683" t="s">
        <v>61</v>
      </c>
      <c r="F683" t="s">
        <v>245</v>
      </c>
      <c r="G683">
        <v>1851</v>
      </c>
      <c r="H683">
        <v>3702</v>
      </c>
      <c r="I683">
        <v>2</v>
      </c>
      <c r="J683" s="7">
        <v>721.1</v>
      </c>
      <c r="K683" s="5">
        <v>2669512.2000000002</v>
      </c>
      <c r="L683" s="4">
        <v>721.5</v>
      </c>
      <c r="M683" s="4">
        <v>1480.7999999999158</v>
      </c>
      <c r="N683" s="6">
        <v>499.06597192000004</v>
      </c>
      <c r="O683" s="6">
        <v>981.73402807991579</v>
      </c>
      <c r="P683" s="5">
        <v>2670993</v>
      </c>
      <c r="Q683" s="7"/>
      <c r="R683">
        <v>1</v>
      </c>
      <c r="S683">
        <v>0</v>
      </c>
      <c r="T683">
        <v>1</v>
      </c>
      <c r="U683">
        <v>0</v>
      </c>
      <c r="V683">
        <v>900</v>
      </c>
      <c r="W683">
        <v>300</v>
      </c>
      <c r="X683">
        <v>122500</v>
      </c>
      <c r="Y683">
        <v>92500</v>
      </c>
      <c r="Z683" s="7">
        <v>3000000</v>
      </c>
      <c r="AA683">
        <v>2</v>
      </c>
      <c r="AC683" t="s">
        <v>613</v>
      </c>
      <c r="AD683" t="s">
        <v>571</v>
      </c>
      <c r="AE683" s="12">
        <v>44454.517361111109</v>
      </c>
      <c r="AF683">
        <v>122.3212</v>
      </c>
      <c r="AG683" s="12">
        <v>44455.392361111109</v>
      </c>
      <c r="AH683">
        <v>124.03789999999999</v>
      </c>
      <c r="AI683" s="13">
        <v>1.4E-2</v>
      </c>
      <c r="AJ683">
        <v>24362.9</v>
      </c>
      <c r="AK683" s="13">
        <v>1.4E-2</v>
      </c>
      <c r="AL683">
        <v>14191.71</v>
      </c>
      <c r="AM683">
        <v>1735946.75</v>
      </c>
      <c r="AN683">
        <v>-1296672.8799999999</v>
      </c>
      <c r="AO683">
        <v>41</v>
      </c>
      <c r="AP683">
        <v>594.22</v>
      </c>
      <c r="AQ683" s="13">
        <v>-2.2000000000000001E-3</v>
      </c>
      <c r="AR683" s="13">
        <v>2.07E-2</v>
      </c>
      <c r="AS683" t="s">
        <v>572</v>
      </c>
      <c r="AU683" s="2">
        <v>44454</v>
      </c>
      <c r="AV683" t="s">
        <v>61</v>
      </c>
      <c r="AW683" s="7">
        <v>721.1</v>
      </c>
      <c r="AX683" s="4">
        <v>721.5</v>
      </c>
      <c r="AZ683" s="2">
        <f t="shared" si="70"/>
        <v>44454</v>
      </c>
      <c r="BA683" t="s">
        <v>141</v>
      </c>
      <c r="BB683">
        <v>122.3212</v>
      </c>
      <c r="BC683">
        <v>124.03789999999999</v>
      </c>
      <c r="BE683" t="str">
        <f t="shared" si="74"/>
        <v>NTPC44454</v>
      </c>
      <c r="BF683">
        <v>1</v>
      </c>
      <c r="BH683" t="str">
        <f t="shared" si="75"/>
        <v>BHARTIARTL44454</v>
      </c>
      <c r="BI683">
        <v>1</v>
      </c>
      <c r="BK683" t="str">
        <f t="shared" si="71"/>
        <v>BHARTIARTL44454</v>
      </c>
      <c r="BL683">
        <v>1</v>
      </c>
      <c r="BM683">
        <f t="shared" si="72"/>
        <v>1</v>
      </c>
      <c r="BQ683" t="str">
        <f t="shared" si="76"/>
        <v>NTPC44454</v>
      </c>
      <c r="BR683">
        <v>1</v>
      </c>
      <c r="BS683">
        <f t="shared" si="73"/>
        <v>1</v>
      </c>
    </row>
    <row r="684" spans="1:71" x14ac:dyDescent="0.45">
      <c r="A684">
        <v>2</v>
      </c>
      <c r="B684" s="2">
        <v>44454</v>
      </c>
      <c r="C684" s="2">
        <v>44455</v>
      </c>
      <c r="D684" s="3" t="s">
        <v>27</v>
      </c>
      <c r="E684" t="s">
        <v>176</v>
      </c>
      <c r="F684" t="s">
        <v>356</v>
      </c>
      <c r="G684">
        <v>200</v>
      </c>
      <c r="H684">
        <v>800</v>
      </c>
      <c r="I684">
        <v>4</v>
      </c>
      <c r="J684" s="7">
        <v>3203.45</v>
      </c>
      <c r="K684" s="5">
        <v>2562760</v>
      </c>
      <c r="L684" s="4">
        <v>3181</v>
      </c>
      <c r="M684" s="4">
        <v>-17959.999999999854</v>
      </c>
      <c r="N684" s="6">
        <v>478.58117600000003</v>
      </c>
      <c r="O684" s="6">
        <v>-18438.581175999854</v>
      </c>
      <c r="P684" s="5">
        <v>2544800</v>
      </c>
      <c r="Q684" s="7"/>
      <c r="R684">
        <v>3</v>
      </c>
      <c r="S684">
        <v>2</v>
      </c>
      <c r="T684">
        <v>2</v>
      </c>
      <c r="U684">
        <v>0</v>
      </c>
      <c r="V684">
        <v>900</v>
      </c>
      <c r="W684">
        <v>300</v>
      </c>
      <c r="X684">
        <v>124000</v>
      </c>
      <c r="Y684">
        <v>92500</v>
      </c>
      <c r="Z684" s="7">
        <v>3000000</v>
      </c>
      <c r="AA684">
        <v>2</v>
      </c>
      <c r="AC684" t="s">
        <v>680</v>
      </c>
      <c r="AD684" t="s">
        <v>571</v>
      </c>
      <c r="AE684" s="12">
        <v>44454.517361111109</v>
      </c>
      <c r="AF684">
        <v>2240.404</v>
      </c>
      <c r="AG684" s="12">
        <v>44455.392361111109</v>
      </c>
      <c r="AH684">
        <v>2231.8359999999998</v>
      </c>
      <c r="AI684" s="13">
        <v>-3.8E-3</v>
      </c>
      <c r="AJ684">
        <v>-6638.8</v>
      </c>
      <c r="AK684" s="13">
        <v>-3.8E-3</v>
      </c>
      <c r="AL684">
        <v>774.8365</v>
      </c>
      <c r="AM684">
        <v>1735946.75</v>
      </c>
      <c r="AN684">
        <v>-1303311.68</v>
      </c>
      <c r="AO684">
        <v>41</v>
      </c>
      <c r="AP684">
        <v>-161.91999999999999</v>
      </c>
      <c r="AQ684" s="13">
        <v>-7.9000000000000008E-3</v>
      </c>
      <c r="AR684" s="13">
        <v>9.1000000000000004E-3</v>
      </c>
      <c r="AS684" t="s">
        <v>572</v>
      </c>
      <c r="AU684" s="2">
        <v>44454</v>
      </c>
      <c r="AV684" t="s">
        <v>176</v>
      </c>
      <c r="AW684" s="7">
        <v>3203.45</v>
      </c>
      <c r="AX684" s="4">
        <v>3181</v>
      </c>
      <c r="AZ684" s="2">
        <f t="shared" si="70"/>
        <v>44454</v>
      </c>
      <c r="BA684" t="s">
        <v>76</v>
      </c>
      <c r="BB684">
        <v>2240.404</v>
      </c>
      <c r="BC684">
        <v>2231.8359999999998</v>
      </c>
      <c r="BE684" t="str">
        <f t="shared" si="74"/>
        <v>SRF44454</v>
      </c>
      <c r="BF684">
        <v>1</v>
      </c>
      <c r="BH684" t="str">
        <f t="shared" si="75"/>
        <v>METROPOLIS44454</v>
      </c>
      <c r="BI684">
        <v>1</v>
      </c>
      <c r="BK684" t="str">
        <f t="shared" si="71"/>
        <v>METROPOLIS44454</v>
      </c>
      <c r="BL684">
        <v>1</v>
      </c>
      <c r="BM684">
        <f t="shared" si="72"/>
        <v>1</v>
      </c>
      <c r="BQ684" t="str">
        <f t="shared" si="76"/>
        <v>SRF44454</v>
      </c>
      <c r="BR684">
        <v>1</v>
      </c>
      <c r="BS684">
        <f t="shared" si="73"/>
        <v>1</v>
      </c>
    </row>
    <row r="685" spans="1:71" x14ac:dyDescent="0.45">
      <c r="A685">
        <v>3</v>
      </c>
      <c r="B685" s="2">
        <v>44454</v>
      </c>
      <c r="C685" s="2">
        <v>44455</v>
      </c>
      <c r="D685" s="3" t="s">
        <v>27</v>
      </c>
      <c r="E685" t="s">
        <v>109</v>
      </c>
      <c r="F685" t="s">
        <v>210</v>
      </c>
      <c r="G685">
        <v>400</v>
      </c>
      <c r="H685">
        <v>400</v>
      </c>
      <c r="I685">
        <v>1</v>
      </c>
      <c r="J685" s="7">
        <v>4133.3999999999996</v>
      </c>
      <c r="K685" s="5">
        <v>1653359.9999999998</v>
      </c>
      <c r="L685" s="4">
        <v>4170.1000000000004</v>
      </c>
      <c r="M685" s="4">
        <v>14680.000000000291</v>
      </c>
      <c r="N685" s="6">
        <v>328.77764000000002</v>
      </c>
      <c r="O685" s="6">
        <v>14351.222360000291</v>
      </c>
      <c r="P685" s="5">
        <v>1668040.0000000002</v>
      </c>
      <c r="Q685" s="7"/>
      <c r="R685">
        <v>1</v>
      </c>
      <c r="S685">
        <v>0</v>
      </c>
      <c r="T685">
        <v>2</v>
      </c>
      <c r="U685">
        <v>0</v>
      </c>
      <c r="V685">
        <v>900</v>
      </c>
      <c r="W685">
        <v>300</v>
      </c>
      <c r="X685">
        <v>122500</v>
      </c>
      <c r="Y685">
        <v>92500</v>
      </c>
      <c r="Z685" s="7">
        <v>3000000</v>
      </c>
      <c r="AA685">
        <v>2</v>
      </c>
      <c r="AC685" t="s">
        <v>647</v>
      </c>
      <c r="AD685" t="s">
        <v>571</v>
      </c>
      <c r="AE685" s="12">
        <v>44454.520833333336</v>
      </c>
      <c r="AF685">
        <v>129.6259</v>
      </c>
      <c r="AG685" s="12">
        <v>44455.392361111109</v>
      </c>
      <c r="AH685">
        <v>130.1781</v>
      </c>
      <c r="AI685" s="13">
        <v>4.3E-3</v>
      </c>
      <c r="AJ685">
        <v>7399.02</v>
      </c>
      <c r="AK685" s="13">
        <v>4.3E-3</v>
      </c>
      <c r="AL685">
        <v>13399.17</v>
      </c>
      <c r="AM685">
        <v>1736878.88</v>
      </c>
      <c r="AN685">
        <v>-1295912.6599999999</v>
      </c>
      <c r="AO685">
        <v>40</v>
      </c>
      <c r="AP685">
        <v>184.98</v>
      </c>
      <c r="AQ685" s="13">
        <v>-1.0200000000000001E-2</v>
      </c>
      <c r="AR685" s="13">
        <v>6.0000000000000001E-3</v>
      </c>
      <c r="AS685" t="s">
        <v>572</v>
      </c>
      <c r="AU685" s="2">
        <v>44454</v>
      </c>
      <c r="AV685" t="s">
        <v>109</v>
      </c>
      <c r="AW685" s="7">
        <v>4133.3999999999996</v>
      </c>
      <c r="AX685" s="4">
        <v>4170.1000000000004</v>
      </c>
      <c r="AZ685" s="2">
        <f t="shared" si="70"/>
        <v>44454</v>
      </c>
      <c r="BA685" t="s">
        <v>129</v>
      </c>
      <c r="BB685">
        <v>129.6259</v>
      </c>
      <c r="BC685">
        <v>130.1781</v>
      </c>
      <c r="BE685" t="str">
        <f t="shared" si="74"/>
        <v>ONGC44454</v>
      </c>
      <c r="BF685">
        <v>1</v>
      </c>
      <c r="BH685" t="str">
        <f t="shared" si="75"/>
        <v>MINDTREE44454</v>
      </c>
      <c r="BI685">
        <v>1</v>
      </c>
      <c r="BK685" t="str">
        <f t="shared" si="71"/>
        <v>MINDTREE44454</v>
      </c>
      <c r="BL685">
        <v>1</v>
      </c>
      <c r="BM685">
        <f t="shared" si="72"/>
        <v>1</v>
      </c>
      <c r="BQ685" t="str">
        <f t="shared" si="76"/>
        <v>ONGC44454</v>
      </c>
      <c r="BR685">
        <v>1</v>
      </c>
      <c r="BS685">
        <f t="shared" si="73"/>
        <v>1</v>
      </c>
    </row>
    <row r="686" spans="1:71" x14ac:dyDescent="0.45">
      <c r="A686">
        <v>4</v>
      </c>
      <c r="B686" s="2">
        <v>44454</v>
      </c>
      <c r="C686" s="2">
        <v>44455</v>
      </c>
      <c r="D686" s="3" t="s">
        <v>27</v>
      </c>
      <c r="E686" t="s">
        <v>141</v>
      </c>
      <c r="F686" t="s">
        <v>323</v>
      </c>
      <c r="G686">
        <v>5700</v>
      </c>
      <c r="H686">
        <v>17100</v>
      </c>
      <c r="I686">
        <v>3</v>
      </c>
      <c r="J686" s="7">
        <v>122.25</v>
      </c>
      <c r="K686" s="5">
        <v>2090475</v>
      </c>
      <c r="L686" s="4">
        <v>124.1</v>
      </c>
      <c r="M686" s="4">
        <v>31634.999999999902</v>
      </c>
      <c r="N686" s="6">
        <v>404.85009100000002</v>
      </c>
      <c r="O686" s="6">
        <v>31230.149908999902</v>
      </c>
      <c r="P686" s="5">
        <v>2122110</v>
      </c>
      <c r="Q686" s="7"/>
      <c r="R686">
        <v>1</v>
      </c>
      <c r="S686">
        <v>0</v>
      </c>
      <c r="T686">
        <v>1</v>
      </c>
      <c r="U686">
        <v>0</v>
      </c>
      <c r="V686">
        <v>900</v>
      </c>
      <c r="W686">
        <v>300</v>
      </c>
      <c r="X686">
        <v>122500</v>
      </c>
      <c r="Y686">
        <v>92500</v>
      </c>
      <c r="Z686" s="7">
        <v>3000000</v>
      </c>
      <c r="AA686">
        <v>2</v>
      </c>
      <c r="AC686" t="s">
        <v>625</v>
      </c>
      <c r="AD686" t="s">
        <v>571</v>
      </c>
      <c r="AE686" s="12">
        <v>44454.517361111109</v>
      </c>
      <c r="AF686">
        <v>4134.1660000000002</v>
      </c>
      <c r="AG686" s="12">
        <v>44455.395833333336</v>
      </c>
      <c r="AH686">
        <v>4167.3289999999997</v>
      </c>
      <c r="AI686" s="13">
        <v>8.0000000000000002E-3</v>
      </c>
      <c r="AJ686">
        <v>13925.23</v>
      </c>
      <c r="AK686" s="13">
        <v>8.0000000000000002E-3</v>
      </c>
      <c r="AL686">
        <v>419.90249999999997</v>
      </c>
      <c r="AM686">
        <v>1735946.75</v>
      </c>
      <c r="AN686">
        <v>-1281987.43</v>
      </c>
      <c r="AO686">
        <v>42</v>
      </c>
      <c r="AP686">
        <v>331.55</v>
      </c>
      <c r="AQ686" s="13">
        <v>-6.6E-3</v>
      </c>
      <c r="AR686" s="13">
        <v>2.6800000000000001E-2</v>
      </c>
      <c r="AS686" t="s">
        <v>572</v>
      </c>
      <c r="AU686" s="2">
        <v>44454</v>
      </c>
      <c r="AV686" t="s">
        <v>141</v>
      </c>
      <c r="AW686" s="7">
        <v>122.25</v>
      </c>
      <c r="AX686" s="4">
        <v>124.1</v>
      </c>
      <c r="AZ686" s="2">
        <f t="shared" si="70"/>
        <v>44454</v>
      </c>
      <c r="BA686" t="s">
        <v>109</v>
      </c>
      <c r="BB686">
        <v>4134.1660000000002</v>
      </c>
      <c r="BC686">
        <v>4167.3289999999997</v>
      </c>
      <c r="BE686" t="str">
        <f t="shared" si="74"/>
        <v>MINDTREE44454</v>
      </c>
      <c r="BF686">
        <v>1</v>
      </c>
      <c r="BH686" t="str">
        <f t="shared" si="75"/>
        <v>NTPC44454</v>
      </c>
      <c r="BI686">
        <v>1</v>
      </c>
      <c r="BK686" t="str">
        <f t="shared" si="71"/>
        <v>NTPC44454</v>
      </c>
      <c r="BL686">
        <v>1</v>
      </c>
      <c r="BM686">
        <f t="shared" si="72"/>
        <v>1</v>
      </c>
      <c r="BQ686" t="str">
        <f t="shared" si="76"/>
        <v>MINDTREE44454</v>
      </c>
      <c r="BR686">
        <v>1</v>
      </c>
      <c r="BS686">
        <f t="shared" si="73"/>
        <v>1</v>
      </c>
    </row>
    <row r="687" spans="1:71" x14ac:dyDescent="0.45">
      <c r="A687">
        <v>5</v>
      </c>
      <c r="B687" s="2">
        <v>44454</v>
      </c>
      <c r="C687" s="2">
        <v>44455</v>
      </c>
      <c r="D687" s="3" t="s">
        <v>27</v>
      </c>
      <c r="E687" t="s">
        <v>129</v>
      </c>
      <c r="F687" t="s">
        <v>293</v>
      </c>
      <c r="G687">
        <v>7700</v>
      </c>
      <c r="H687">
        <v>15400</v>
      </c>
      <c r="I687">
        <v>2</v>
      </c>
      <c r="J687" s="7">
        <v>129.55000000000001</v>
      </c>
      <c r="K687" s="5">
        <v>1995070.0000000002</v>
      </c>
      <c r="L687" s="4">
        <v>130.25</v>
      </c>
      <c r="M687" s="4">
        <v>10779.999999999825</v>
      </c>
      <c r="N687" s="6">
        <v>386.10903200000007</v>
      </c>
      <c r="O687" s="6">
        <v>10393.890967999825</v>
      </c>
      <c r="P687" s="5">
        <v>2005850</v>
      </c>
      <c r="Q687" s="7"/>
      <c r="R687">
        <v>2</v>
      </c>
      <c r="S687">
        <v>1</v>
      </c>
      <c r="T687">
        <v>1</v>
      </c>
      <c r="U687">
        <v>0</v>
      </c>
      <c r="V687">
        <v>900</v>
      </c>
      <c r="W687">
        <v>300</v>
      </c>
      <c r="X687">
        <v>123000</v>
      </c>
      <c r="Y687">
        <v>92500</v>
      </c>
      <c r="Z687" s="7">
        <v>3000000</v>
      </c>
      <c r="AA687">
        <v>2</v>
      </c>
      <c r="AC687" t="s">
        <v>609</v>
      </c>
      <c r="AD687" t="s">
        <v>571</v>
      </c>
      <c r="AE687" s="12">
        <v>44454.517361111109</v>
      </c>
      <c r="AF687">
        <v>141.517</v>
      </c>
      <c r="AG687" s="12">
        <v>44455.395833333336</v>
      </c>
      <c r="AH687">
        <v>139.0608</v>
      </c>
      <c r="AI687" s="13">
        <v>-1.7399999999999999E-2</v>
      </c>
      <c r="AJ687">
        <v>-30129.47</v>
      </c>
      <c r="AK687" s="13">
        <v>-1.7399999999999999E-2</v>
      </c>
      <c r="AL687">
        <v>12266.7</v>
      </c>
      <c r="AM687">
        <v>1735946.88</v>
      </c>
      <c r="AN687">
        <v>-1312116.8999999999</v>
      </c>
      <c r="AO687">
        <v>42</v>
      </c>
      <c r="AP687">
        <v>-717.37</v>
      </c>
      <c r="AQ687" s="13">
        <v>-1.7399999999999999E-2</v>
      </c>
      <c r="AR687" s="13">
        <v>2.0000000000000001E-4</v>
      </c>
      <c r="AS687" t="s">
        <v>572</v>
      </c>
      <c r="AU687" s="2">
        <v>44454</v>
      </c>
      <c r="AV687" t="s">
        <v>129</v>
      </c>
      <c r="AW687" s="7">
        <v>129.55000000000001</v>
      </c>
      <c r="AX687" s="4">
        <v>130.25</v>
      </c>
      <c r="AZ687" s="2">
        <f t="shared" si="70"/>
        <v>44454</v>
      </c>
      <c r="BA687" t="s">
        <v>77</v>
      </c>
      <c r="BB687">
        <v>141.517</v>
      </c>
      <c r="BC687">
        <v>139.0608</v>
      </c>
      <c r="BE687" t="str">
        <f t="shared" si="74"/>
        <v>TATAPOWER44454</v>
      </c>
      <c r="BF687">
        <v>1</v>
      </c>
      <c r="BH687" t="str">
        <f t="shared" si="75"/>
        <v>ONGC44454</v>
      </c>
      <c r="BI687">
        <v>1</v>
      </c>
      <c r="BK687" t="str">
        <f t="shared" si="71"/>
        <v>ONGC44454</v>
      </c>
      <c r="BL687">
        <v>1</v>
      </c>
      <c r="BM687">
        <f t="shared" si="72"/>
        <v>1</v>
      </c>
      <c r="BQ687" t="str">
        <f t="shared" si="76"/>
        <v>TATAPOWER44454</v>
      </c>
      <c r="BR687">
        <v>1</v>
      </c>
      <c r="BS687">
        <f t="shared" si="73"/>
        <v>1</v>
      </c>
    </row>
    <row r="688" spans="1:71" x14ac:dyDescent="0.45">
      <c r="A688">
        <v>6</v>
      </c>
      <c r="B688" s="2">
        <v>44454</v>
      </c>
      <c r="C688" s="2">
        <v>44455</v>
      </c>
      <c r="D688" s="3" t="s">
        <v>27</v>
      </c>
      <c r="E688" t="s">
        <v>88</v>
      </c>
      <c r="F688" t="s">
        <v>320</v>
      </c>
      <c r="G688">
        <v>6000</v>
      </c>
      <c r="H688">
        <v>12000</v>
      </c>
      <c r="I688">
        <v>2</v>
      </c>
      <c r="J688" s="7">
        <v>160.25</v>
      </c>
      <c r="K688" s="5">
        <v>1923000</v>
      </c>
      <c r="L688" s="4">
        <v>157.80000000000001</v>
      </c>
      <c r="M688" s="4">
        <v>-29399.999999999862</v>
      </c>
      <c r="N688" s="6">
        <v>368.90836000000002</v>
      </c>
      <c r="O688" s="6">
        <v>-29768.908359999863</v>
      </c>
      <c r="P688" s="5">
        <v>1893600.0000000002</v>
      </c>
      <c r="Q688" s="7"/>
      <c r="R688">
        <v>1</v>
      </c>
      <c r="S688">
        <v>0</v>
      </c>
      <c r="T688">
        <v>2</v>
      </c>
      <c r="U688">
        <v>0</v>
      </c>
      <c r="V688">
        <v>900</v>
      </c>
      <c r="W688">
        <v>300</v>
      </c>
      <c r="X688">
        <v>122500</v>
      </c>
      <c r="Y688">
        <v>92500</v>
      </c>
      <c r="Z688" s="7">
        <v>3000000</v>
      </c>
      <c r="AA688">
        <v>2</v>
      </c>
      <c r="AC688" t="s">
        <v>619</v>
      </c>
      <c r="AD688" t="s">
        <v>571</v>
      </c>
      <c r="AE688" s="12">
        <v>44454.520833333336</v>
      </c>
      <c r="AF688">
        <v>160.27330000000001</v>
      </c>
      <c r="AG688" s="12">
        <v>44455.395833333336</v>
      </c>
      <c r="AH688">
        <v>157.59229999999999</v>
      </c>
      <c r="AI688" s="13">
        <v>-1.67E-2</v>
      </c>
      <c r="AJ688">
        <v>-29053.95</v>
      </c>
      <c r="AK688" s="13">
        <v>-1.67E-2</v>
      </c>
      <c r="AL688">
        <v>10836.98</v>
      </c>
      <c r="AM688">
        <v>1736878.88</v>
      </c>
      <c r="AN688">
        <v>-1341170.8500000001</v>
      </c>
      <c r="AO688">
        <v>41</v>
      </c>
      <c r="AP688">
        <v>-708.63</v>
      </c>
      <c r="AQ688" s="13">
        <v>-1.67E-2</v>
      </c>
      <c r="AR688" s="13">
        <v>0</v>
      </c>
      <c r="AS688" t="s">
        <v>572</v>
      </c>
      <c r="AU688" s="2">
        <v>44454</v>
      </c>
      <c r="AV688" t="s">
        <v>88</v>
      </c>
      <c r="AW688" s="7">
        <v>160.25</v>
      </c>
      <c r="AX688" s="4">
        <v>157.80000000000001</v>
      </c>
      <c r="AZ688" s="2">
        <f t="shared" si="70"/>
        <v>44454</v>
      </c>
      <c r="BA688" t="s">
        <v>88</v>
      </c>
      <c r="BB688">
        <v>160.27330000000001</v>
      </c>
      <c r="BC688">
        <v>157.59229999999999</v>
      </c>
      <c r="BE688" t="str">
        <f t="shared" si="74"/>
        <v>RECLTD44454</v>
      </c>
      <c r="BF688">
        <v>1</v>
      </c>
      <c r="BH688" t="str">
        <f t="shared" si="75"/>
        <v>RECLTD44454</v>
      </c>
      <c r="BI688">
        <v>1</v>
      </c>
      <c r="BK688" t="str">
        <f t="shared" si="71"/>
        <v>RECLTD44454</v>
      </c>
      <c r="BL688">
        <v>1</v>
      </c>
      <c r="BM688">
        <f t="shared" si="72"/>
        <v>1</v>
      </c>
      <c r="BQ688" t="str">
        <f t="shared" si="76"/>
        <v>RECLTD44454</v>
      </c>
      <c r="BR688">
        <v>1</v>
      </c>
      <c r="BS688">
        <f t="shared" si="73"/>
        <v>1</v>
      </c>
    </row>
    <row r="689" spans="1:71" x14ac:dyDescent="0.45">
      <c r="A689">
        <v>7</v>
      </c>
      <c r="B689" s="2">
        <v>44454</v>
      </c>
      <c r="C689" s="2">
        <v>44455</v>
      </c>
      <c r="D689" s="3" t="s">
        <v>27</v>
      </c>
      <c r="E689" t="s">
        <v>76</v>
      </c>
      <c r="F689" t="s">
        <v>326</v>
      </c>
      <c r="G689">
        <v>125</v>
      </c>
      <c r="H689">
        <v>250</v>
      </c>
      <c r="I689">
        <v>2</v>
      </c>
      <c r="J689" s="7">
        <v>11196.45</v>
      </c>
      <c r="K689" s="5">
        <v>2799112.5</v>
      </c>
      <c r="L689" s="4">
        <v>11164.7</v>
      </c>
      <c r="M689" s="4">
        <v>-7937.5</v>
      </c>
      <c r="N689" s="6">
        <v>519.82082249999996</v>
      </c>
      <c r="O689" s="6">
        <v>-8457.3208224999998</v>
      </c>
      <c r="P689" s="5">
        <v>2791175</v>
      </c>
      <c r="Q689" s="7"/>
      <c r="R689">
        <v>1</v>
      </c>
      <c r="S689">
        <v>0</v>
      </c>
      <c r="T689">
        <v>1</v>
      </c>
      <c r="U689">
        <v>0</v>
      </c>
      <c r="V689">
        <v>900</v>
      </c>
      <c r="W689">
        <v>300</v>
      </c>
      <c r="X689">
        <v>122500</v>
      </c>
      <c r="Y689">
        <v>92500</v>
      </c>
      <c r="Z689" s="7">
        <v>3000000</v>
      </c>
      <c r="AA689">
        <v>2</v>
      </c>
      <c r="AC689" t="s">
        <v>723</v>
      </c>
      <c r="AD689" t="s">
        <v>571</v>
      </c>
      <c r="AE689" s="12">
        <v>44454.524305555555</v>
      </c>
      <c r="AF689">
        <v>637.59580000000005</v>
      </c>
      <c r="AG689" s="12">
        <v>44455.395833333336</v>
      </c>
      <c r="AH689">
        <v>616.78269999999998</v>
      </c>
      <c r="AI689" s="13">
        <v>-3.2599999999999997E-2</v>
      </c>
      <c r="AJ689">
        <v>-56569.08</v>
      </c>
      <c r="AK689" s="13">
        <v>-3.2599999999999997E-2</v>
      </c>
      <c r="AL689">
        <v>2717.9560000000001</v>
      </c>
      <c r="AM689">
        <v>1732957</v>
      </c>
      <c r="AN689">
        <v>-1397739.93</v>
      </c>
      <c r="AO689">
        <v>40</v>
      </c>
      <c r="AP689">
        <v>-1414.23</v>
      </c>
      <c r="AQ689" s="13">
        <v>-3.2599999999999997E-2</v>
      </c>
      <c r="AR689" s="13">
        <v>8.0000000000000004E-4</v>
      </c>
      <c r="AS689" t="s">
        <v>572</v>
      </c>
      <c r="AU689" s="2">
        <v>44454</v>
      </c>
      <c r="AV689" t="s">
        <v>76</v>
      </c>
      <c r="AW689" s="7">
        <v>11196.45</v>
      </c>
      <c r="AX689" s="4">
        <v>11164.7</v>
      </c>
      <c r="AZ689" s="2">
        <f t="shared" si="70"/>
        <v>44454</v>
      </c>
      <c r="BA689" t="s">
        <v>180</v>
      </c>
      <c r="BB689">
        <v>637.59580000000005</v>
      </c>
      <c r="BC689">
        <v>616.78269999999998</v>
      </c>
      <c r="BE689" t="str">
        <f t="shared" si="74"/>
        <v>STAR44454</v>
      </c>
      <c r="BF689">
        <v>1</v>
      </c>
      <c r="BH689" t="str">
        <f t="shared" si="75"/>
        <v>SRF44454</v>
      </c>
      <c r="BI689">
        <v>1</v>
      </c>
      <c r="BK689" t="str">
        <f t="shared" si="71"/>
        <v>SRF44454</v>
      </c>
      <c r="BL689">
        <v>1</v>
      </c>
      <c r="BM689">
        <f t="shared" si="72"/>
        <v>1</v>
      </c>
      <c r="BQ689" t="str">
        <f t="shared" si="76"/>
        <v>STAR44454</v>
      </c>
      <c r="BR689">
        <v>1</v>
      </c>
      <c r="BS689">
        <f t="shared" si="73"/>
        <v>1</v>
      </c>
    </row>
    <row r="690" spans="1:71" x14ac:dyDescent="0.45">
      <c r="A690">
        <v>8</v>
      </c>
      <c r="B690" s="2">
        <v>44454</v>
      </c>
      <c r="C690" s="2">
        <v>44455</v>
      </c>
      <c r="D690" s="3" t="s">
        <v>27</v>
      </c>
      <c r="E690" t="s">
        <v>180</v>
      </c>
      <c r="F690" t="s">
        <v>360</v>
      </c>
      <c r="G690">
        <v>675</v>
      </c>
      <c r="H690">
        <v>3375</v>
      </c>
      <c r="I690">
        <v>5</v>
      </c>
      <c r="J690" s="7">
        <v>637.54999999999995</v>
      </c>
      <c r="K690" s="5">
        <v>2151731.25</v>
      </c>
      <c r="L690" s="4">
        <v>617.09</v>
      </c>
      <c r="M690" s="4">
        <v>-69052.499999999738</v>
      </c>
      <c r="N690" s="6">
        <v>402.66898600000002</v>
      </c>
      <c r="O690" s="6">
        <v>-69455.168985999742</v>
      </c>
      <c r="P690" s="5">
        <v>2082678.75</v>
      </c>
      <c r="Q690" s="7"/>
      <c r="R690">
        <v>2</v>
      </c>
      <c r="S690">
        <v>1</v>
      </c>
      <c r="T690">
        <v>2</v>
      </c>
      <c r="U690">
        <v>0</v>
      </c>
      <c r="V690">
        <v>900</v>
      </c>
      <c r="W690">
        <v>300</v>
      </c>
      <c r="X690">
        <v>123000</v>
      </c>
      <c r="Y690">
        <v>92500</v>
      </c>
      <c r="Z690" s="7">
        <v>3000000</v>
      </c>
      <c r="AA690">
        <v>2</v>
      </c>
      <c r="AC690" t="s">
        <v>715</v>
      </c>
      <c r="AD690" t="s">
        <v>571</v>
      </c>
      <c r="AE690" s="12">
        <v>44454.527777777781</v>
      </c>
      <c r="AF690">
        <v>3207.6039999999998</v>
      </c>
      <c r="AG690" s="12">
        <v>44455.395833333336</v>
      </c>
      <c r="AH690">
        <v>3176.87</v>
      </c>
      <c r="AI690" s="13">
        <v>-9.5999999999999992E-3</v>
      </c>
      <c r="AJ690">
        <v>-16609.13</v>
      </c>
      <c r="AK690" s="13">
        <v>-9.5999999999999992E-3</v>
      </c>
      <c r="AL690">
        <v>540.41549999999995</v>
      </c>
      <c r="AM690">
        <v>1733439.13</v>
      </c>
      <c r="AN690">
        <v>-1414349.06</v>
      </c>
      <c r="AO690">
        <v>39</v>
      </c>
      <c r="AP690">
        <v>-425.88</v>
      </c>
      <c r="AQ690" s="13">
        <v>-9.7999999999999997E-3</v>
      </c>
      <c r="AR690" s="13">
        <v>7.0000000000000001E-3</v>
      </c>
      <c r="AS690" t="s">
        <v>572</v>
      </c>
      <c r="AU690" s="2">
        <v>44454</v>
      </c>
      <c r="AV690" t="s">
        <v>180</v>
      </c>
      <c r="AW690" s="7">
        <v>637.54999999999995</v>
      </c>
      <c r="AX690" s="4">
        <v>617.09</v>
      </c>
      <c r="AZ690" s="2">
        <f t="shared" si="70"/>
        <v>44454</v>
      </c>
      <c r="BA690" t="s">
        <v>176</v>
      </c>
      <c r="BB690">
        <v>3207.6039999999998</v>
      </c>
      <c r="BC690">
        <v>3176.87</v>
      </c>
      <c r="BE690" t="str">
        <f t="shared" si="74"/>
        <v>METROPOLIS44454</v>
      </c>
      <c r="BF690">
        <v>1</v>
      </c>
      <c r="BH690" t="str">
        <f t="shared" si="75"/>
        <v>STAR44454</v>
      </c>
      <c r="BI690">
        <v>1</v>
      </c>
      <c r="BK690" t="str">
        <f t="shared" si="71"/>
        <v>STAR44454</v>
      </c>
      <c r="BL690">
        <v>1</v>
      </c>
      <c r="BM690">
        <f t="shared" si="72"/>
        <v>1</v>
      </c>
      <c r="BQ690" t="str">
        <f t="shared" si="76"/>
        <v>METROPOLIS44454</v>
      </c>
      <c r="BR690">
        <v>1</v>
      </c>
      <c r="BS690">
        <f t="shared" si="73"/>
        <v>1</v>
      </c>
    </row>
    <row r="691" spans="1:71" x14ac:dyDescent="0.45">
      <c r="A691">
        <v>9</v>
      </c>
      <c r="B691" s="2">
        <v>44454</v>
      </c>
      <c r="C691" s="2">
        <v>44455</v>
      </c>
      <c r="D691" s="3" t="s">
        <v>27</v>
      </c>
      <c r="E691" t="s">
        <v>77</v>
      </c>
      <c r="F691" t="s">
        <v>281</v>
      </c>
      <c r="G691">
        <v>6750</v>
      </c>
      <c r="H691">
        <v>13500</v>
      </c>
      <c r="I691">
        <v>2</v>
      </c>
      <c r="J691" s="7">
        <v>141.44999999999999</v>
      </c>
      <c r="K691" s="5">
        <v>1909574.9999999998</v>
      </c>
      <c r="L691" s="4">
        <v>139.19999999999999</v>
      </c>
      <c r="M691" s="4">
        <v>-30375</v>
      </c>
      <c r="N691" s="6">
        <v>366.51536499999997</v>
      </c>
      <c r="O691" s="6">
        <v>-30741.515364999999</v>
      </c>
      <c r="P691" s="5">
        <v>1879199.9999999998</v>
      </c>
      <c r="Q691" s="7"/>
      <c r="R691">
        <v>1</v>
      </c>
      <c r="S691">
        <v>0</v>
      </c>
      <c r="T691">
        <v>2</v>
      </c>
      <c r="U691">
        <v>0</v>
      </c>
      <c r="V691">
        <v>900</v>
      </c>
      <c r="W691">
        <v>300</v>
      </c>
      <c r="X691">
        <v>122500</v>
      </c>
      <c r="Y691">
        <v>92500</v>
      </c>
      <c r="Z691" s="7">
        <v>3000000</v>
      </c>
      <c r="AA691">
        <v>2</v>
      </c>
      <c r="AC691" t="s">
        <v>661</v>
      </c>
      <c r="AD691" t="s">
        <v>571</v>
      </c>
      <c r="AE691" s="12">
        <v>44455.517361111109</v>
      </c>
      <c r="AF691">
        <v>84.261380000000003</v>
      </c>
      <c r="AG691" s="12">
        <v>44456.392361111109</v>
      </c>
      <c r="AH691">
        <v>84.707629999999995</v>
      </c>
      <c r="AI691" s="13">
        <v>5.3E-3</v>
      </c>
      <c r="AJ691">
        <v>9092.94</v>
      </c>
      <c r="AK691" s="13">
        <v>5.3E-3</v>
      </c>
      <c r="AL691">
        <v>20378.62</v>
      </c>
      <c r="AM691">
        <v>1717130.13</v>
      </c>
      <c r="AN691">
        <v>-1405256.12</v>
      </c>
      <c r="AO691">
        <v>41</v>
      </c>
      <c r="AP691">
        <v>221.78</v>
      </c>
      <c r="AQ691" s="13">
        <v>-1.9E-3</v>
      </c>
      <c r="AR691" s="13">
        <v>3.2500000000000001E-2</v>
      </c>
      <c r="AS691" t="s">
        <v>572</v>
      </c>
      <c r="AU691" s="2">
        <v>44454</v>
      </c>
      <c r="AV691" t="s">
        <v>77</v>
      </c>
      <c r="AW691" s="7">
        <v>141.44999999999999</v>
      </c>
      <c r="AX691" s="4">
        <v>139.19999999999999</v>
      </c>
      <c r="AZ691" s="2">
        <f t="shared" si="70"/>
        <v>44455</v>
      </c>
      <c r="BA691" t="s">
        <v>59</v>
      </c>
      <c r="BB691">
        <v>84.261380000000003</v>
      </c>
      <c r="BC691">
        <v>84.707629999999995</v>
      </c>
      <c r="BE691" t="str">
        <f t="shared" si="74"/>
        <v>BANKBARODA44455</v>
      </c>
      <c r="BF691">
        <v>1</v>
      </c>
      <c r="BH691" t="str">
        <f t="shared" si="75"/>
        <v>TATAPOWER44454</v>
      </c>
      <c r="BI691">
        <v>1</v>
      </c>
      <c r="BK691" t="str">
        <f t="shared" si="71"/>
        <v>TATAPOWER44454</v>
      </c>
      <c r="BL691">
        <v>1</v>
      </c>
      <c r="BM691">
        <f t="shared" si="72"/>
        <v>1</v>
      </c>
      <c r="BQ691" t="str">
        <f t="shared" si="76"/>
        <v>BANKBARODA44455</v>
      </c>
      <c r="BR691">
        <v>1</v>
      </c>
      <c r="BS691">
        <f t="shared" si="73"/>
        <v>1</v>
      </c>
    </row>
    <row r="692" spans="1:71" x14ac:dyDescent="0.45">
      <c r="A692">
        <v>1</v>
      </c>
      <c r="B692" s="2">
        <v>44455</v>
      </c>
      <c r="C692" s="2">
        <v>44456</v>
      </c>
      <c r="D692" s="3" t="s">
        <v>27</v>
      </c>
      <c r="E692" t="s">
        <v>59</v>
      </c>
      <c r="F692" t="s">
        <v>228</v>
      </c>
      <c r="G692">
        <v>11700</v>
      </c>
      <c r="H692">
        <v>23400</v>
      </c>
      <c r="I692">
        <v>2</v>
      </c>
      <c r="J692" s="7">
        <v>84.4</v>
      </c>
      <c r="K692" s="5">
        <v>1974960.0000000002</v>
      </c>
      <c r="L692" s="4">
        <v>84.75</v>
      </c>
      <c r="M692" s="4">
        <v>8189.9999999998672</v>
      </c>
      <c r="N692" s="6">
        <v>382.38370600000007</v>
      </c>
      <c r="O692" s="6">
        <v>7807.6162939998667</v>
      </c>
      <c r="P692" s="5">
        <v>1983150</v>
      </c>
      <c r="Q692" s="7"/>
      <c r="R692">
        <v>2</v>
      </c>
      <c r="S692">
        <v>1</v>
      </c>
      <c r="T692">
        <v>1</v>
      </c>
      <c r="U692">
        <v>0</v>
      </c>
      <c r="V692">
        <v>900</v>
      </c>
      <c r="W692">
        <v>300</v>
      </c>
      <c r="X692">
        <v>123000</v>
      </c>
      <c r="Y692">
        <v>92500</v>
      </c>
      <c r="Z692" s="7">
        <v>3000000</v>
      </c>
      <c r="AA692">
        <v>2</v>
      </c>
      <c r="AC692" t="s">
        <v>634</v>
      </c>
      <c r="AD692" t="s">
        <v>571</v>
      </c>
      <c r="AE692" s="12">
        <v>44455.517361111109</v>
      </c>
      <c r="AF692">
        <v>1141.921</v>
      </c>
      <c r="AG692" s="12">
        <v>44456.392361111109</v>
      </c>
      <c r="AH692">
        <v>1129.0440000000001</v>
      </c>
      <c r="AI692" s="13">
        <v>-1.1299999999999999E-2</v>
      </c>
      <c r="AJ692">
        <v>-19363.41</v>
      </c>
      <c r="AK692" s="13">
        <v>-1.1299999999999999E-2</v>
      </c>
      <c r="AL692">
        <v>1503.721</v>
      </c>
      <c r="AM692">
        <v>1717130.25</v>
      </c>
      <c r="AN692">
        <v>-1424619.54</v>
      </c>
      <c r="AO692">
        <v>41</v>
      </c>
      <c r="AP692">
        <v>-472.28</v>
      </c>
      <c r="AQ692" s="13">
        <v>-1.54E-2</v>
      </c>
      <c r="AR692" s="13">
        <v>9.5999999999999992E-3</v>
      </c>
      <c r="AS692" t="s">
        <v>572</v>
      </c>
      <c r="AU692" s="2">
        <v>44455</v>
      </c>
      <c r="AV692" t="s">
        <v>59</v>
      </c>
      <c r="AW692" s="7">
        <v>84.4</v>
      </c>
      <c r="AX692" s="4">
        <v>84.75</v>
      </c>
      <c r="AZ692" s="2">
        <f t="shared" si="70"/>
        <v>44455</v>
      </c>
      <c r="BA692" t="s">
        <v>58</v>
      </c>
      <c r="BB692">
        <v>1141.921</v>
      </c>
      <c r="BC692">
        <v>1129.0440000000001</v>
      </c>
      <c r="BE692" t="str">
        <f t="shared" si="74"/>
        <v>INDUSINDBK44455</v>
      </c>
      <c r="BF692">
        <v>1</v>
      </c>
      <c r="BH692" t="str">
        <f t="shared" si="75"/>
        <v>BANKBARODA44455</v>
      </c>
      <c r="BI692">
        <v>1</v>
      </c>
      <c r="BK692" t="str">
        <f t="shared" si="71"/>
        <v>BANKBARODA44455</v>
      </c>
      <c r="BL692">
        <v>1</v>
      </c>
      <c r="BM692">
        <f t="shared" si="72"/>
        <v>1</v>
      </c>
      <c r="BQ692" t="str">
        <f t="shared" si="76"/>
        <v>INDUSINDBK44455</v>
      </c>
      <c r="BR692">
        <v>1</v>
      </c>
      <c r="BS692">
        <f t="shared" si="73"/>
        <v>1</v>
      </c>
    </row>
    <row r="693" spans="1:71" x14ac:dyDescent="0.45">
      <c r="A693">
        <v>2</v>
      </c>
      <c r="B693" s="2">
        <v>44455</v>
      </c>
      <c r="C693" s="2">
        <v>44456</v>
      </c>
      <c r="D693" s="3" t="s">
        <v>27</v>
      </c>
      <c r="E693" t="s">
        <v>62</v>
      </c>
      <c r="F693" t="s">
        <v>254</v>
      </c>
      <c r="G693">
        <v>2300</v>
      </c>
      <c r="H693">
        <v>6900</v>
      </c>
      <c r="I693">
        <v>3</v>
      </c>
      <c r="J693" s="7">
        <v>375.48333332999999</v>
      </c>
      <c r="K693" s="5">
        <v>2590834.9999770001</v>
      </c>
      <c r="L693" s="4">
        <v>386.05</v>
      </c>
      <c r="M693" s="4">
        <v>72910.000023000117</v>
      </c>
      <c r="N693" s="6">
        <v>494.65386799897419</v>
      </c>
      <c r="O693" s="6">
        <v>72415.346155001142</v>
      </c>
      <c r="P693" s="5">
        <v>2663745</v>
      </c>
      <c r="Q693" s="7"/>
      <c r="R693">
        <v>3</v>
      </c>
      <c r="S693">
        <v>2</v>
      </c>
      <c r="T693">
        <v>1</v>
      </c>
      <c r="U693">
        <v>0</v>
      </c>
      <c r="V693">
        <v>900</v>
      </c>
      <c r="W693">
        <v>300</v>
      </c>
      <c r="X693">
        <v>124000</v>
      </c>
      <c r="Y693">
        <v>92500</v>
      </c>
      <c r="Z693" s="7">
        <v>3000000</v>
      </c>
      <c r="AA693">
        <v>2</v>
      </c>
      <c r="AC693" t="s">
        <v>586</v>
      </c>
      <c r="AD693" t="s">
        <v>571</v>
      </c>
      <c r="AE693" s="12">
        <v>44455.517361111109</v>
      </c>
      <c r="AF693">
        <v>273.37349999999998</v>
      </c>
      <c r="AG693" s="12">
        <v>44456.392361111109</v>
      </c>
      <c r="AH693">
        <v>269.06950000000001</v>
      </c>
      <c r="AI693" s="13">
        <v>-1.5699999999999999E-2</v>
      </c>
      <c r="AJ693">
        <v>-27034.54</v>
      </c>
      <c r="AK693" s="13">
        <v>-1.5699999999999999E-2</v>
      </c>
      <c r="AL693">
        <v>6281.26</v>
      </c>
      <c r="AM693">
        <v>1717130.13</v>
      </c>
      <c r="AN693">
        <v>-1451654.08</v>
      </c>
      <c r="AO693">
        <v>41</v>
      </c>
      <c r="AP693">
        <v>-659.38</v>
      </c>
      <c r="AQ693" s="13">
        <v>-3.2500000000000001E-2</v>
      </c>
      <c r="AR693" s="13">
        <v>1.5599999999999999E-2</v>
      </c>
      <c r="AS693" t="s">
        <v>572</v>
      </c>
      <c r="AU693" s="2">
        <v>44455</v>
      </c>
      <c r="AV693" t="s">
        <v>62</v>
      </c>
      <c r="AW693" s="7">
        <v>375.48333332999999</v>
      </c>
      <c r="AX693" s="4">
        <v>386.05</v>
      </c>
      <c r="AZ693" s="2">
        <f t="shared" si="70"/>
        <v>44455</v>
      </c>
      <c r="BA693" t="s">
        <v>156</v>
      </c>
      <c r="BB693">
        <v>273.37349999999998</v>
      </c>
      <c r="BC693">
        <v>269.06950000000001</v>
      </c>
      <c r="BE693" t="str">
        <f t="shared" si="74"/>
        <v>INDUSTOWER44455</v>
      </c>
      <c r="BF693">
        <v>1</v>
      </c>
      <c r="BH693" t="str">
        <f t="shared" si="75"/>
        <v>BIOCON44455</v>
      </c>
      <c r="BI693">
        <v>1</v>
      </c>
      <c r="BK693" t="str">
        <f t="shared" si="71"/>
        <v>BIOCON44455</v>
      </c>
      <c r="BL693">
        <v>1</v>
      </c>
      <c r="BM693">
        <f t="shared" si="72"/>
        <v>1</v>
      </c>
      <c r="BQ693" t="str">
        <f t="shared" si="76"/>
        <v>INDUSTOWER44455</v>
      </c>
      <c r="BR693">
        <v>1</v>
      </c>
      <c r="BS693">
        <f t="shared" si="73"/>
        <v>1</v>
      </c>
    </row>
    <row r="694" spans="1:71" x14ac:dyDescent="0.45">
      <c r="A694">
        <v>3</v>
      </c>
      <c r="B694" s="2">
        <v>44455</v>
      </c>
      <c r="C694" s="2">
        <v>44456</v>
      </c>
      <c r="D694" s="3" t="s">
        <v>27</v>
      </c>
      <c r="E694" t="s">
        <v>65</v>
      </c>
      <c r="F694" t="s">
        <v>244</v>
      </c>
      <c r="G694">
        <v>50</v>
      </c>
      <c r="H694">
        <v>150</v>
      </c>
      <c r="I694">
        <v>3</v>
      </c>
      <c r="J694" s="7">
        <v>15193.15</v>
      </c>
      <c r="K694" s="5">
        <v>2278972.5</v>
      </c>
      <c r="L694" s="4">
        <v>15295.883333330001</v>
      </c>
      <c r="M694" s="4">
        <v>15409.999999500178</v>
      </c>
      <c r="N694" s="6">
        <v>434.72223299993772</v>
      </c>
      <c r="O694" s="6">
        <v>14975.27776650024</v>
      </c>
      <c r="P694" s="5">
        <v>2294382.4999995003</v>
      </c>
      <c r="Q694" s="7"/>
      <c r="R694">
        <v>2</v>
      </c>
      <c r="S694">
        <v>1</v>
      </c>
      <c r="T694">
        <v>2</v>
      </c>
      <c r="U694">
        <v>0</v>
      </c>
      <c r="V694">
        <v>900</v>
      </c>
      <c r="W694">
        <v>300</v>
      </c>
      <c r="X694">
        <v>123000</v>
      </c>
      <c r="Y694">
        <v>92500</v>
      </c>
      <c r="Z694" s="7">
        <v>3000000</v>
      </c>
      <c r="AA694">
        <v>2</v>
      </c>
      <c r="AC694" t="s">
        <v>703</v>
      </c>
      <c r="AD694" t="s">
        <v>571</v>
      </c>
      <c r="AE694" s="12">
        <v>44455.517361111109</v>
      </c>
      <c r="AF694">
        <v>231.1207</v>
      </c>
      <c r="AG694" s="12">
        <v>44456.392361111109</v>
      </c>
      <c r="AH694">
        <v>233.63310000000001</v>
      </c>
      <c r="AI694" s="13">
        <v>1.09E-2</v>
      </c>
      <c r="AJ694">
        <v>18666.09</v>
      </c>
      <c r="AK694" s="13">
        <v>1.09E-2</v>
      </c>
      <c r="AL694">
        <v>7429.5829999999996</v>
      </c>
      <c r="AM694">
        <v>1717130.13</v>
      </c>
      <c r="AN694">
        <v>-1432987.99</v>
      </c>
      <c r="AO694">
        <v>41</v>
      </c>
      <c r="AP694">
        <v>455.27</v>
      </c>
      <c r="AQ694" s="13">
        <v>-4.4000000000000003E-3</v>
      </c>
      <c r="AR694" s="13">
        <v>2.3099999999999999E-2</v>
      </c>
      <c r="AS694" t="s">
        <v>572</v>
      </c>
      <c r="AU694" s="2">
        <v>44455</v>
      </c>
      <c r="AV694" t="s">
        <v>65</v>
      </c>
      <c r="AW694" s="7">
        <v>15193.15</v>
      </c>
      <c r="AX694" s="4">
        <v>15295.883333330001</v>
      </c>
      <c r="AZ694" s="2">
        <f t="shared" si="70"/>
        <v>44455</v>
      </c>
      <c r="BA694" t="s">
        <v>149</v>
      </c>
      <c r="BB694">
        <v>231.1207</v>
      </c>
      <c r="BC694">
        <v>233.63310000000001</v>
      </c>
      <c r="BE694" t="str">
        <f t="shared" si="74"/>
        <v>ITC44455</v>
      </c>
      <c r="BF694">
        <v>1</v>
      </c>
      <c r="BH694" t="str">
        <f t="shared" si="75"/>
        <v>BOSCHLTD44455</v>
      </c>
      <c r="BI694">
        <v>1</v>
      </c>
      <c r="BK694" t="str">
        <f t="shared" si="71"/>
        <v>BOSCHLTD44455</v>
      </c>
      <c r="BL694">
        <v>1</v>
      </c>
      <c r="BM694">
        <f t="shared" si="72"/>
        <v>1</v>
      </c>
      <c r="BQ694" t="str">
        <f t="shared" si="76"/>
        <v>ITC44455</v>
      </c>
      <c r="BR694">
        <v>1</v>
      </c>
      <c r="BS694">
        <f t="shared" si="73"/>
        <v>1</v>
      </c>
    </row>
    <row r="695" spans="1:71" x14ac:dyDescent="0.45">
      <c r="A695">
        <v>4</v>
      </c>
      <c r="B695" s="2">
        <v>44455</v>
      </c>
      <c r="C695" s="2">
        <v>44456</v>
      </c>
      <c r="D695" s="3" t="s">
        <v>27</v>
      </c>
      <c r="E695" t="s">
        <v>181</v>
      </c>
      <c r="F695" t="s">
        <v>362</v>
      </c>
      <c r="G695">
        <v>475</v>
      </c>
      <c r="H695">
        <v>1425</v>
      </c>
      <c r="I695">
        <v>3</v>
      </c>
      <c r="J695" s="7">
        <v>1461</v>
      </c>
      <c r="K695" s="5">
        <v>2081925</v>
      </c>
      <c r="L695" s="4">
        <v>1437.71666667</v>
      </c>
      <c r="M695" s="4">
        <v>-33178.749995250007</v>
      </c>
      <c r="N695" s="6">
        <v>395.32763775059186</v>
      </c>
      <c r="O695" s="6">
        <v>-33574.077633000597</v>
      </c>
      <c r="P695" s="5">
        <v>2048746.25000475</v>
      </c>
      <c r="Q695" s="7"/>
      <c r="R695">
        <v>1</v>
      </c>
      <c r="S695">
        <v>0</v>
      </c>
      <c r="T695">
        <v>2</v>
      </c>
      <c r="U695">
        <v>0</v>
      </c>
      <c r="V695">
        <v>900</v>
      </c>
      <c r="W695">
        <v>300</v>
      </c>
      <c r="X695">
        <v>122500</v>
      </c>
      <c r="Y695">
        <v>92500</v>
      </c>
      <c r="Z695" s="7">
        <v>3000000</v>
      </c>
      <c r="AA695">
        <v>2</v>
      </c>
      <c r="AC695" t="s">
        <v>738</v>
      </c>
      <c r="AD695" t="s">
        <v>571</v>
      </c>
      <c r="AE695" s="12">
        <v>44455.520833333336</v>
      </c>
      <c r="AF695">
        <v>1675.5329999999999</v>
      </c>
      <c r="AG695" s="12">
        <v>44456.392361111109</v>
      </c>
      <c r="AH695">
        <v>1642.8489999999999</v>
      </c>
      <c r="AI695" s="13">
        <v>-1.95E-2</v>
      </c>
      <c r="AJ695">
        <v>-33510.480000000003</v>
      </c>
      <c r="AK695" s="13">
        <v>-1.95E-2</v>
      </c>
      <c r="AL695">
        <v>1025.287</v>
      </c>
      <c r="AM695">
        <v>1717902.13</v>
      </c>
      <c r="AN695">
        <v>-1466498.47</v>
      </c>
      <c r="AO695">
        <v>40</v>
      </c>
      <c r="AP695">
        <v>-837.76</v>
      </c>
      <c r="AQ695" s="13">
        <v>-2.18E-2</v>
      </c>
      <c r="AR695" s="13">
        <v>1.8E-3</v>
      </c>
      <c r="AS695" t="s">
        <v>572</v>
      </c>
      <c r="AU695" s="2">
        <v>44455</v>
      </c>
      <c r="AV695" t="s">
        <v>181</v>
      </c>
      <c r="AW695" s="7">
        <v>1461</v>
      </c>
      <c r="AX695" s="4">
        <v>1437.71666667</v>
      </c>
      <c r="AZ695" s="2">
        <f t="shared" si="70"/>
        <v>44455</v>
      </c>
      <c r="BA695" t="s">
        <v>38</v>
      </c>
      <c r="BB695">
        <v>1675.5329999999999</v>
      </c>
      <c r="BC695">
        <v>1642.8489999999999</v>
      </c>
      <c r="BE695" t="str">
        <f t="shared" si="74"/>
        <v>MCX44455</v>
      </c>
      <c r="BF695">
        <v>1</v>
      </c>
      <c r="BH695" t="str">
        <f t="shared" si="75"/>
        <v>HAL44455</v>
      </c>
      <c r="BI695">
        <v>1</v>
      </c>
      <c r="BK695" t="str">
        <f t="shared" si="71"/>
        <v>HAL44455</v>
      </c>
      <c r="BL695">
        <v>1</v>
      </c>
      <c r="BM695">
        <f t="shared" si="72"/>
        <v>1</v>
      </c>
      <c r="BQ695" t="str">
        <f t="shared" si="76"/>
        <v>MCX44455</v>
      </c>
      <c r="BR695">
        <v>1</v>
      </c>
      <c r="BS695">
        <f t="shared" si="73"/>
        <v>1</v>
      </c>
    </row>
    <row r="696" spans="1:71" x14ac:dyDescent="0.45">
      <c r="A696">
        <v>5</v>
      </c>
      <c r="B696" s="2">
        <v>44455</v>
      </c>
      <c r="C696" s="2">
        <v>44456</v>
      </c>
      <c r="D696" s="3" t="s">
        <v>27</v>
      </c>
      <c r="E696" t="s">
        <v>58</v>
      </c>
      <c r="F696" t="s">
        <v>270</v>
      </c>
      <c r="G696">
        <v>900</v>
      </c>
      <c r="H696">
        <v>1800</v>
      </c>
      <c r="I696">
        <v>2</v>
      </c>
      <c r="J696" s="7">
        <v>1141.75</v>
      </c>
      <c r="K696" s="5">
        <v>2055150</v>
      </c>
      <c r="L696" s="4">
        <v>1129.5999999999999</v>
      </c>
      <c r="M696" s="4">
        <v>-21870.000000000164</v>
      </c>
      <c r="N696" s="6">
        <v>392.20637799999997</v>
      </c>
      <c r="O696" s="6">
        <v>-22262.206378000163</v>
      </c>
      <c r="P696" s="5">
        <v>2033279.9999999998</v>
      </c>
      <c r="Q696" s="7"/>
      <c r="R696">
        <v>1</v>
      </c>
      <c r="S696">
        <v>0</v>
      </c>
      <c r="T696">
        <v>1</v>
      </c>
      <c r="U696">
        <v>0</v>
      </c>
      <c r="V696">
        <v>900</v>
      </c>
      <c r="W696">
        <v>300</v>
      </c>
      <c r="X696">
        <v>122500</v>
      </c>
      <c r="Y696">
        <v>92500</v>
      </c>
      <c r="Z696" s="7">
        <v>3000000</v>
      </c>
      <c r="AA696">
        <v>2</v>
      </c>
      <c r="AC696" t="s">
        <v>654</v>
      </c>
      <c r="AD696" t="s">
        <v>571</v>
      </c>
      <c r="AE696" s="12">
        <v>44455.520833333336</v>
      </c>
      <c r="AF696">
        <v>41.070520000000002</v>
      </c>
      <c r="AG696" s="12">
        <v>44456.392361111109</v>
      </c>
      <c r="AH696">
        <v>41.055160000000001</v>
      </c>
      <c r="AI696" s="13">
        <v>-4.0000000000000002E-4</v>
      </c>
      <c r="AJ696">
        <v>-642.48</v>
      </c>
      <c r="AK696" s="13">
        <v>-4.0000000000000002E-4</v>
      </c>
      <c r="AL696">
        <v>41828.11</v>
      </c>
      <c r="AM696">
        <v>1717902.13</v>
      </c>
      <c r="AN696">
        <v>-1467140.95</v>
      </c>
      <c r="AO696">
        <v>40</v>
      </c>
      <c r="AP696">
        <v>-16.059999999999999</v>
      </c>
      <c r="AQ696" s="13">
        <v>-6.6E-3</v>
      </c>
      <c r="AR696" s="13">
        <v>4.0899999999999999E-2</v>
      </c>
      <c r="AS696" t="s">
        <v>572</v>
      </c>
      <c r="AU696" s="2">
        <v>44455</v>
      </c>
      <c r="AV696" t="s">
        <v>58</v>
      </c>
      <c r="AW696" s="7">
        <v>1141.75</v>
      </c>
      <c r="AX696" s="4">
        <v>1129.5999999999999</v>
      </c>
      <c r="AZ696" s="2">
        <f t="shared" si="70"/>
        <v>44455</v>
      </c>
      <c r="BA696" t="s">
        <v>100</v>
      </c>
      <c r="BB696">
        <v>41.070520000000002</v>
      </c>
      <c r="BC696">
        <v>41.055160000000001</v>
      </c>
      <c r="BE696" t="str">
        <f t="shared" si="74"/>
        <v>PNB44455</v>
      </c>
      <c r="BF696">
        <v>1</v>
      </c>
      <c r="BH696" t="str">
        <f t="shared" si="75"/>
        <v>INDUSINDBK44455</v>
      </c>
      <c r="BI696">
        <v>1</v>
      </c>
      <c r="BK696" t="str">
        <f t="shared" si="71"/>
        <v>INDUSINDBK44455</v>
      </c>
      <c r="BL696">
        <v>1</v>
      </c>
      <c r="BM696">
        <f t="shared" si="72"/>
        <v>1</v>
      </c>
      <c r="BQ696" t="str">
        <f t="shared" si="76"/>
        <v>PNB44455</v>
      </c>
      <c r="BR696">
        <v>1</v>
      </c>
      <c r="BS696">
        <f t="shared" si="73"/>
        <v>1</v>
      </c>
    </row>
    <row r="697" spans="1:71" x14ac:dyDescent="0.45">
      <c r="A697">
        <v>6</v>
      </c>
      <c r="B697" s="2">
        <v>44455</v>
      </c>
      <c r="C697" s="2">
        <v>44456</v>
      </c>
      <c r="D697" s="3" t="s">
        <v>27</v>
      </c>
      <c r="E697" t="s">
        <v>156</v>
      </c>
      <c r="F697" t="s">
        <v>335</v>
      </c>
      <c r="G697">
        <v>2800</v>
      </c>
      <c r="H697">
        <v>8400</v>
      </c>
      <c r="I697">
        <v>3</v>
      </c>
      <c r="J697" s="7">
        <v>273.25</v>
      </c>
      <c r="K697" s="5">
        <v>2295300</v>
      </c>
      <c r="L697" s="4">
        <v>269.28333333</v>
      </c>
      <c r="M697" s="4">
        <v>-33320.000027999959</v>
      </c>
      <c r="N697" s="6">
        <v>431.41308799651131</v>
      </c>
      <c r="O697" s="6">
        <v>-33751.413115996467</v>
      </c>
      <c r="P697" s="5">
        <v>2261979.9999720003</v>
      </c>
      <c r="Q697" s="7"/>
      <c r="R697">
        <v>1</v>
      </c>
      <c r="S697">
        <v>0</v>
      </c>
      <c r="T697">
        <v>1</v>
      </c>
      <c r="U697">
        <v>0</v>
      </c>
      <c r="V697">
        <v>900</v>
      </c>
      <c r="W697">
        <v>300</v>
      </c>
      <c r="X697">
        <v>122500</v>
      </c>
      <c r="Y697">
        <v>92500</v>
      </c>
      <c r="Z697" s="7">
        <v>3000000</v>
      </c>
      <c r="AA697">
        <v>2</v>
      </c>
      <c r="AC697" t="s">
        <v>735</v>
      </c>
      <c r="AD697" t="s">
        <v>571</v>
      </c>
      <c r="AE697" s="12">
        <v>44455.527777777781</v>
      </c>
      <c r="AF697">
        <v>377.2269</v>
      </c>
      <c r="AG697" s="12">
        <v>44456.392361111109</v>
      </c>
      <c r="AH697">
        <v>385.90699999999998</v>
      </c>
      <c r="AI697" s="13">
        <v>2.3E-2</v>
      </c>
      <c r="AJ697">
        <v>39447.599999999999</v>
      </c>
      <c r="AK697" s="13">
        <v>2.3E-2</v>
      </c>
      <c r="AL697">
        <v>4544.6019999999999</v>
      </c>
      <c r="AM697">
        <v>1714345.75</v>
      </c>
      <c r="AN697">
        <v>-1427693.35</v>
      </c>
      <c r="AO697">
        <v>38</v>
      </c>
      <c r="AP697">
        <v>1038.0899999999999</v>
      </c>
      <c r="AQ697" s="13">
        <v>-1.6500000000000001E-2</v>
      </c>
      <c r="AR697" s="13">
        <v>4.4200000000000003E-2</v>
      </c>
      <c r="AS697" t="s">
        <v>572</v>
      </c>
      <c r="AU697" s="2">
        <v>44455</v>
      </c>
      <c r="AV697" t="s">
        <v>156</v>
      </c>
      <c r="AW697" s="7">
        <v>273.25</v>
      </c>
      <c r="AX697" s="4">
        <v>269.28333333</v>
      </c>
      <c r="AZ697" s="2">
        <f t="shared" si="70"/>
        <v>44455</v>
      </c>
      <c r="BA697" t="s">
        <v>62</v>
      </c>
      <c r="BB697">
        <v>377.2269</v>
      </c>
      <c r="BC697">
        <v>385.90699999999998</v>
      </c>
      <c r="BE697" t="str">
        <f t="shared" si="74"/>
        <v>BIOCON44455</v>
      </c>
      <c r="BF697">
        <v>1</v>
      </c>
      <c r="BH697" t="str">
        <f t="shared" si="75"/>
        <v>INDUSTOWER44455</v>
      </c>
      <c r="BI697">
        <v>1</v>
      </c>
      <c r="BK697" t="str">
        <f t="shared" si="71"/>
        <v>INDUSTOWER44455</v>
      </c>
      <c r="BL697">
        <v>1</v>
      </c>
      <c r="BM697">
        <f t="shared" si="72"/>
        <v>1</v>
      </c>
      <c r="BQ697" t="str">
        <f t="shared" si="76"/>
        <v>BIOCON44455</v>
      </c>
      <c r="BR697">
        <v>1</v>
      </c>
      <c r="BS697">
        <f t="shared" si="73"/>
        <v>1</v>
      </c>
    </row>
    <row r="698" spans="1:71" x14ac:dyDescent="0.45">
      <c r="A698">
        <v>7</v>
      </c>
      <c r="B698" s="2">
        <v>44455</v>
      </c>
      <c r="C698" s="2">
        <v>44456</v>
      </c>
      <c r="D698" s="3" t="s">
        <v>27</v>
      </c>
      <c r="E698" t="s">
        <v>149</v>
      </c>
      <c r="F698" t="s">
        <v>333</v>
      </c>
      <c r="G698">
        <v>3200</v>
      </c>
      <c r="H698">
        <v>9600</v>
      </c>
      <c r="I698">
        <v>3</v>
      </c>
      <c r="J698" s="7">
        <v>231</v>
      </c>
      <c r="K698" s="5">
        <v>2217600</v>
      </c>
      <c r="L698" s="4">
        <v>233.78333332999901</v>
      </c>
      <c r="M698" s="4">
        <v>26719.999967990498</v>
      </c>
      <c r="N698" s="6">
        <v>425.74723199601158</v>
      </c>
      <c r="O698" s="6">
        <v>26294.252735994487</v>
      </c>
      <c r="P698" s="5">
        <v>2244319.9999679904</v>
      </c>
      <c r="Q698" s="7"/>
      <c r="R698">
        <v>1</v>
      </c>
      <c r="S698">
        <v>0</v>
      </c>
      <c r="T698">
        <v>1</v>
      </c>
      <c r="U698">
        <v>0</v>
      </c>
      <c r="V698">
        <v>900</v>
      </c>
      <c r="W698">
        <v>300</v>
      </c>
      <c r="X698">
        <v>122500</v>
      </c>
      <c r="Y698">
        <v>92500</v>
      </c>
      <c r="Z698" s="7">
        <v>3000000</v>
      </c>
      <c r="AA698">
        <v>2</v>
      </c>
      <c r="AC698" t="s">
        <v>728</v>
      </c>
      <c r="AD698" t="s">
        <v>571</v>
      </c>
      <c r="AE698" s="12">
        <v>44455.517361111109</v>
      </c>
      <c r="AF698">
        <v>1461.722</v>
      </c>
      <c r="AG698" s="12">
        <v>44456.395833333336</v>
      </c>
      <c r="AH698">
        <v>1437.4110000000001</v>
      </c>
      <c r="AI698" s="13">
        <v>-1.66E-2</v>
      </c>
      <c r="AJ698">
        <v>-28558.880000000001</v>
      </c>
      <c r="AK698" s="13">
        <v>-1.66E-2</v>
      </c>
      <c r="AL698">
        <v>1174.731</v>
      </c>
      <c r="AM698">
        <v>1717130.13</v>
      </c>
      <c r="AN698">
        <v>-1456252.23</v>
      </c>
      <c r="AO698">
        <v>42</v>
      </c>
      <c r="AP698">
        <v>-679.97</v>
      </c>
      <c r="AQ698" s="13">
        <v>-2.1600000000000001E-2</v>
      </c>
      <c r="AR698" s="13">
        <v>5.9999999999999995E-4</v>
      </c>
      <c r="AS698" t="s">
        <v>572</v>
      </c>
      <c r="AU698" s="2">
        <v>44455</v>
      </c>
      <c r="AV698" t="s">
        <v>149</v>
      </c>
      <c r="AW698" s="7">
        <v>231</v>
      </c>
      <c r="AX698" s="4">
        <v>233.78333332999901</v>
      </c>
      <c r="AZ698" s="2">
        <f t="shared" si="70"/>
        <v>44455</v>
      </c>
      <c r="BA698" t="s">
        <v>181</v>
      </c>
      <c r="BB698">
        <v>1461.722</v>
      </c>
      <c r="BC698">
        <v>1437.4110000000001</v>
      </c>
      <c r="BE698" t="str">
        <f t="shared" si="74"/>
        <v>HAL44455</v>
      </c>
      <c r="BF698">
        <v>1</v>
      </c>
      <c r="BH698" t="str">
        <f t="shared" si="75"/>
        <v>ITC44455</v>
      </c>
      <c r="BI698">
        <v>1</v>
      </c>
      <c r="BK698" t="str">
        <f t="shared" si="71"/>
        <v>ITC44455</v>
      </c>
      <c r="BL698">
        <v>1</v>
      </c>
      <c r="BM698">
        <f t="shared" si="72"/>
        <v>1</v>
      </c>
      <c r="BQ698" t="str">
        <f t="shared" si="76"/>
        <v>HAL44455</v>
      </c>
      <c r="BR698">
        <v>1</v>
      </c>
      <c r="BS698">
        <f t="shared" si="73"/>
        <v>1</v>
      </c>
    </row>
    <row r="699" spans="1:71" x14ac:dyDescent="0.45">
      <c r="A699">
        <v>8</v>
      </c>
      <c r="B699" s="2">
        <v>44455</v>
      </c>
      <c r="C699" s="2">
        <v>44456</v>
      </c>
      <c r="D699" s="3" t="s">
        <v>27</v>
      </c>
      <c r="E699" t="s">
        <v>38</v>
      </c>
      <c r="F699" t="s">
        <v>363</v>
      </c>
      <c r="G699">
        <v>350</v>
      </c>
      <c r="H699">
        <v>1400</v>
      </c>
      <c r="I699">
        <v>4</v>
      </c>
      <c r="J699" s="7">
        <v>1673.1</v>
      </c>
      <c r="K699" s="5">
        <v>2342340</v>
      </c>
      <c r="L699" s="4">
        <v>1643.65</v>
      </c>
      <c r="M699" s="4">
        <v>-41229.999999999745</v>
      </c>
      <c r="N699" s="6">
        <v>438.38666999999998</v>
      </c>
      <c r="O699" s="6">
        <v>-41668.386669999745</v>
      </c>
      <c r="P699" s="5">
        <v>2301110</v>
      </c>
      <c r="Q699" s="7"/>
      <c r="R699">
        <v>1</v>
      </c>
      <c r="S699">
        <v>0</v>
      </c>
      <c r="T699">
        <v>1</v>
      </c>
      <c r="U699">
        <v>0</v>
      </c>
      <c r="V699">
        <v>900</v>
      </c>
      <c r="W699">
        <v>300</v>
      </c>
      <c r="X699">
        <v>122500</v>
      </c>
      <c r="Y699">
        <v>92500</v>
      </c>
      <c r="Z699" s="7">
        <v>3000000</v>
      </c>
      <c r="AA699">
        <v>2</v>
      </c>
      <c r="AC699" t="s">
        <v>602</v>
      </c>
      <c r="AD699" t="s">
        <v>571</v>
      </c>
      <c r="AE699" s="12">
        <v>44455.520833333336</v>
      </c>
      <c r="AF699">
        <v>15200.77</v>
      </c>
      <c r="AG699" s="12">
        <v>44456.395833333336</v>
      </c>
      <c r="AH699">
        <v>15274.86</v>
      </c>
      <c r="AI699" s="13">
        <v>4.8999999999999998E-3</v>
      </c>
      <c r="AJ699">
        <v>8373.2199999999993</v>
      </c>
      <c r="AK699" s="13">
        <v>4.8999999999999998E-3</v>
      </c>
      <c r="AL699">
        <v>113.0141</v>
      </c>
      <c r="AM699">
        <v>1717902.13</v>
      </c>
      <c r="AN699">
        <v>-1447879.02</v>
      </c>
      <c r="AO699">
        <v>41</v>
      </c>
      <c r="AP699">
        <v>204.22</v>
      </c>
      <c r="AQ699" s="13">
        <v>-9.1000000000000004E-3</v>
      </c>
      <c r="AR699" s="13">
        <v>1.7000000000000001E-2</v>
      </c>
      <c r="AS699" t="s">
        <v>572</v>
      </c>
      <c r="AU699" s="2">
        <v>44455</v>
      </c>
      <c r="AV699" t="s">
        <v>38</v>
      </c>
      <c r="AW699" s="7">
        <v>1673.1</v>
      </c>
      <c r="AX699" s="4">
        <v>1643.65</v>
      </c>
      <c r="AZ699" s="2">
        <f t="shared" si="70"/>
        <v>44455</v>
      </c>
      <c r="BA699" t="s">
        <v>65</v>
      </c>
      <c r="BB699">
        <v>15200.77</v>
      </c>
      <c r="BC699">
        <v>15274.86</v>
      </c>
      <c r="BE699" t="str">
        <f t="shared" si="74"/>
        <v>BOSCHLTD44455</v>
      </c>
      <c r="BF699">
        <v>1</v>
      </c>
      <c r="BH699" t="str">
        <f t="shared" si="75"/>
        <v>MCX44455</v>
      </c>
      <c r="BI699">
        <v>1</v>
      </c>
      <c r="BK699" t="str">
        <f t="shared" si="71"/>
        <v>MCX44455</v>
      </c>
      <c r="BL699">
        <v>1</v>
      </c>
      <c r="BM699">
        <f t="shared" si="72"/>
        <v>1</v>
      </c>
      <c r="BQ699" t="str">
        <f t="shared" si="76"/>
        <v>BOSCHLTD44455</v>
      </c>
      <c r="BR699">
        <v>1</v>
      </c>
      <c r="BS699">
        <f t="shared" si="73"/>
        <v>1</v>
      </c>
    </row>
    <row r="700" spans="1:71" x14ac:dyDescent="0.45">
      <c r="A700">
        <v>9</v>
      </c>
      <c r="B700" s="2">
        <v>44455</v>
      </c>
      <c r="C700" s="2">
        <v>44456</v>
      </c>
      <c r="D700" s="3" t="s">
        <v>27</v>
      </c>
      <c r="E700" t="s">
        <v>100</v>
      </c>
      <c r="F700" t="s">
        <v>230</v>
      </c>
      <c r="G700">
        <v>16000</v>
      </c>
      <c r="H700">
        <v>48000</v>
      </c>
      <c r="I700">
        <v>3</v>
      </c>
      <c r="J700" s="7">
        <v>41.05</v>
      </c>
      <c r="K700" s="5">
        <v>1970399.9999999998</v>
      </c>
      <c r="L700" s="4">
        <v>41.1</v>
      </c>
      <c r="M700" s="4">
        <v>2400.0000000002046</v>
      </c>
      <c r="N700" s="6">
        <v>380.89071999999999</v>
      </c>
      <c r="O700" s="6">
        <v>2019.1092800002048</v>
      </c>
      <c r="P700" s="5">
        <v>1972800</v>
      </c>
      <c r="Q700" s="7"/>
      <c r="R700">
        <v>1</v>
      </c>
      <c r="S700">
        <v>0</v>
      </c>
      <c r="T700">
        <v>1</v>
      </c>
      <c r="U700">
        <v>0</v>
      </c>
      <c r="V700">
        <v>900</v>
      </c>
      <c r="W700">
        <v>300</v>
      </c>
      <c r="X700">
        <v>122500</v>
      </c>
      <c r="Y700">
        <v>92500</v>
      </c>
      <c r="Z700" s="7">
        <v>3000000</v>
      </c>
      <c r="AA700">
        <v>2</v>
      </c>
      <c r="AC700" t="s">
        <v>617</v>
      </c>
      <c r="AD700" t="s">
        <v>571</v>
      </c>
      <c r="AE700" s="12">
        <v>44456.520833333336</v>
      </c>
      <c r="AF700">
        <v>2159.777</v>
      </c>
      <c r="AG700" s="12">
        <v>44459.395833333336</v>
      </c>
      <c r="AH700">
        <v>2177.8200000000002</v>
      </c>
      <c r="AI700" s="13">
        <v>8.3999999999999995E-3</v>
      </c>
      <c r="AJ700">
        <v>14289.06</v>
      </c>
      <c r="AK700" s="13">
        <v>8.3999999999999995E-3</v>
      </c>
      <c r="AL700">
        <v>791.94489999999996</v>
      </c>
      <c r="AM700">
        <v>1710424.25</v>
      </c>
      <c r="AN700">
        <v>-1433589.95</v>
      </c>
      <c r="AO700">
        <v>41</v>
      </c>
      <c r="AP700">
        <v>348.51</v>
      </c>
      <c r="AQ700" s="13">
        <v>-5.5999999999999999E-3</v>
      </c>
      <c r="AR700" s="13">
        <v>4.0800000000000003E-2</v>
      </c>
      <c r="AS700" t="s">
        <v>572</v>
      </c>
      <c r="AU700" s="2">
        <v>44455</v>
      </c>
      <c r="AV700" t="s">
        <v>100</v>
      </c>
      <c r="AW700" s="7">
        <v>41.05</v>
      </c>
      <c r="AX700" s="4">
        <v>41.1</v>
      </c>
      <c r="AZ700" s="2">
        <f t="shared" si="70"/>
        <v>44456</v>
      </c>
      <c r="BA700" t="s">
        <v>86</v>
      </c>
      <c r="BB700">
        <v>2159.777</v>
      </c>
      <c r="BC700">
        <v>2177.8200000000002</v>
      </c>
      <c r="BE700" t="str">
        <f t="shared" si="74"/>
        <v>INDIGO44456</v>
      </c>
      <c r="BF700">
        <v>1</v>
      </c>
      <c r="BH700" t="str">
        <f t="shared" si="75"/>
        <v>PNB44455</v>
      </c>
      <c r="BI700">
        <v>1</v>
      </c>
      <c r="BK700" t="str">
        <f t="shared" si="71"/>
        <v>PNB44455</v>
      </c>
      <c r="BL700">
        <v>1</v>
      </c>
      <c r="BM700">
        <f t="shared" si="72"/>
        <v>1</v>
      </c>
      <c r="BQ700" t="str">
        <f t="shared" si="76"/>
        <v>INDIGO44456</v>
      </c>
      <c r="BR700">
        <v>1</v>
      </c>
      <c r="BS700">
        <f t="shared" si="73"/>
        <v>1</v>
      </c>
    </row>
    <row r="701" spans="1:71" x14ac:dyDescent="0.45">
      <c r="A701">
        <v>1</v>
      </c>
      <c r="B701" s="2">
        <v>44456</v>
      </c>
      <c r="C701" s="2">
        <v>44459</v>
      </c>
      <c r="D701" s="3" t="s">
        <v>27</v>
      </c>
      <c r="E701" t="s">
        <v>86</v>
      </c>
      <c r="F701" t="s">
        <v>267</v>
      </c>
      <c r="G701">
        <v>500</v>
      </c>
      <c r="H701">
        <v>1000</v>
      </c>
      <c r="I701">
        <v>2</v>
      </c>
      <c r="J701" s="7">
        <v>2158.6999999999998</v>
      </c>
      <c r="K701" s="5">
        <v>2158700</v>
      </c>
      <c r="L701" s="4">
        <v>2179.4250000000002</v>
      </c>
      <c r="M701" s="4">
        <v>20725.000000000364</v>
      </c>
      <c r="N701" s="6">
        <v>415.03437499999995</v>
      </c>
      <c r="O701" s="6">
        <v>20309.965625000365</v>
      </c>
      <c r="P701" s="5">
        <v>2179425</v>
      </c>
      <c r="Q701" s="7"/>
      <c r="R701">
        <v>2</v>
      </c>
      <c r="S701">
        <v>1</v>
      </c>
      <c r="T701">
        <v>2</v>
      </c>
      <c r="U701">
        <v>0</v>
      </c>
      <c r="V701">
        <v>900</v>
      </c>
      <c r="W701">
        <v>300</v>
      </c>
      <c r="X701">
        <v>123000</v>
      </c>
      <c r="Y701">
        <v>92500</v>
      </c>
      <c r="Z701" s="7">
        <v>3000000</v>
      </c>
      <c r="AA701">
        <v>2</v>
      </c>
      <c r="AC701" t="s">
        <v>643</v>
      </c>
      <c r="AD701" t="s">
        <v>571</v>
      </c>
      <c r="AE701" s="12">
        <v>44459.434027777781</v>
      </c>
      <c r="AF701">
        <v>33.045189999999998</v>
      </c>
      <c r="AG701" s="12">
        <v>44460.392361111109</v>
      </c>
      <c r="AH701">
        <v>33.612589999999997</v>
      </c>
      <c r="AI701" s="13">
        <v>1.72E-2</v>
      </c>
      <c r="AJ701">
        <v>29417.78</v>
      </c>
      <c r="AK701" s="13">
        <v>1.72E-2</v>
      </c>
      <c r="AL701">
        <v>51846.63</v>
      </c>
      <c r="AM701">
        <v>1713282</v>
      </c>
      <c r="AN701">
        <v>-1404172.18</v>
      </c>
      <c r="AO701">
        <v>65</v>
      </c>
      <c r="AP701">
        <v>452.58</v>
      </c>
      <c r="AQ701" s="13">
        <v>-7.4000000000000003E-3</v>
      </c>
      <c r="AR701" s="13">
        <v>6.2199999999999998E-2</v>
      </c>
      <c r="AS701" t="s">
        <v>572</v>
      </c>
      <c r="AU701" s="2">
        <v>44456</v>
      </c>
      <c r="AV701" t="s">
        <v>86</v>
      </c>
      <c r="AW701" s="7">
        <v>2158.6999999999998</v>
      </c>
      <c r="AX701" s="4">
        <v>2179.4250000000002</v>
      </c>
      <c r="AZ701" s="2">
        <f t="shared" si="70"/>
        <v>44459</v>
      </c>
      <c r="BA701" t="s">
        <v>71</v>
      </c>
      <c r="BB701">
        <v>33.045189999999998</v>
      </c>
      <c r="BC701">
        <v>33.612589999999997</v>
      </c>
      <c r="BE701" t="str">
        <f t="shared" si="74"/>
        <v>GMRINFRA44459</v>
      </c>
      <c r="BF701">
        <v>1</v>
      </c>
      <c r="BH701" t="str">
        <f t="shared" si="75"/>
        <v>INDIGO44456</v>
      </c>
      <c r="BI701">
        <v>1</v>
      </c>
      <c r="BK701" t="str">
        <f t="shared" si="71"/>
        <v>INDIGO44456</v>
      </c>
      <c r="BL701">
        <v>1</v>
      </c>
      <c r="BM701">
        <f t="shared" si="72"/>
        <v>1</v>
      </c>
      <c r="BQ701" t="str">
        <f t="shared" si="76"/>
        <v>GMRINFRA44459</v>
      </c>
      <c r="BR701">
        <v>1</v>
      </c>
      <c r="BS701">
        <f t="shared" si="73"/>
        <v>1</v>
      </c>
    </row>
    <row r="702" spans="1:71" x14ac:dyDescent="0.45">
      <c r="A702">
        <v>1</v>
      </c>
      <c r="B702" s="2">
        <v>44459</v>
      </c>
      <c r="C702" s="2">
        <v>44460</v>
      </c>
      <c r="D702" s="3" t="s">
        <v>27</v>
      </c>
      <c r="E702" t="s">
        <v>71</v>
      </c>
      <c r="F702" t="s">
        <v>209</v>
      </c>
      <c r="G702">
        <v>22500</v>
      </c>
      <c r="H702">
        <v>67500</v>
      </c>
      <c r="I702">
        <v>3</v>
      </c>
      <c r="J702" s="7">
        <v>33.049999999999997</v>
      </c>
      <c r="K702" s="5">
        <v>2230875</v>
      </c>
      <c r="L702" s="4">
        <v>33.65</v>
      </c>
      <c r="M702" s="4">
        <v>40500.000000000095</v>
      </c>
      <c r="N702" s="6">
        <v>429.71035000000006</v>
      </c>
      <c r="O702" s="6">
        <v>40070.289650000093</v>
      </c>
      <c r="P702" s="5">
        <v>2271375</v>
      </c>
      <c r="Q702" s="7"/>
      <c r="R702">
        <v>1</v>
      </c>
      <c r="S702">
        <v>0</v>
      </c>
      <c r="T702">
        <v>1</v>
      </c>
      <c r="U702">
        <v>0</v>
      </c>
      <c r="V702">
        <v>900</v>
      </c>
      <c r="W702">
        <v>300</v>
      </c>
      <c r="X702">
        <v>102500</v>
      </c>
      <c r="Y702">
        <v>92500</v>
      </c>
      <c r="Z702" s="7">
        <v>3000000</v>
      </c>
      <c r="AA702">
        <v>2</v>
      </c>
      <c r="AC702" t="s">
        <v>737</v>
      </c>
      <c r="AD702" t="s">
        <v>571</v>
      </c>
      <c r="AE702" s="12">
        <v>44459.434027777781</v>
      </c>
      <c r="AF702">
        <v>166.083</v>
      </c>
      <c r="AG702" s="12">
        <v>44460.392361111109</v>
      </c>
      <c r="AH702">
        <v>157.89750000000001</v>
      </c>
      <c r="AI702" s="13">
        <v>-4.9299999999999997E-2</v>
      </c>
      <c r="AJ702">
        <v>-84440.13</v>
      </c>
      <c r="AK702" s="13">
        <v>-4.9299999999999997E-2</v>
      </c>
      <c r="AL702">
        <v>10315.82</v>
      </c>
      <c r="AM702">
        <v>1713282</v>
      </c>
      <c r="AN702">
        <v>-1488612.31</v>
      </c>
      <c r="AO702">
        <v>65</v>
      </c>
      <c r="AP702">
        <v>-1299.08</v>
      </c>
      <c r="AQ702" s="13">
        <v>-5.3199999999999997E-2</v>
      </c>
      <c r="AR702" s="13">
        <v>1.7000000000000001E-2</v>
      </c>
      <c r="AS702" t="s">
        <v>572</v>
      </c>
      <c r="AU702" s="2">
        <v>44459</v>
      </c>
      <c r="AV702" t="s">
        <v>71</v>
      </c>
      <c r="AW702" s="7">
        <v>33.049999999999997</v>
      </c>
      <c r="AX702" s="4">
        <v>33.65</v>
      </c>
      <c r="AZ702" s="2">
        <f t="shared" si="70"/>
        <v>44459</v>
      </c>
      <c r="BA702" t="s">
        <v>187</v>
      </c>
      <c r="BB702">
        <v>166.083</v>
      </c>
      <c r="BC702">
        <v>157.89750000000001</v>
      </c>
      <c r="BE702" t="str">
        <f t="shared" si="74"/>
        <v>INDHOTEL44459</v>
      </c>
      <c r="BF702">
        <v>1</v>
      </c>
      <c r="BH702" t="str">
        <f t="shared" si="75"/>
        <v>GMRINFRA44459</v>
      </c>
      <c r="BI702">
        <v>1</v>
      </c>
      <c r="BK702" t="str">
        <f t="shared" si="71"/>
        <v>GMRINFRA44459</v>
      </c>
      <c r="BL702">
        <v>1</v>
      </c>
      <c r="BM702">
        <f t="shared" si="72"/>
        <v>1</v>
      </c>
      <c r="BQ702" t="str">
        <f t="shared" si="76"/>
        <v>INDHOTEL44459</v>
      </c>
      <c r="BR702">
        <v>1</v>
      </c>
      <c r="BS702">
        <f t="shared" si="73"/>
        <v>1</v>
      </c>
    </row>
    <row r="703" spans="1:71" x14ac:dyDescent="0.45">
      <c r="A703">
        <v>2</v>
      </c>
      <c r="B703" s="2">
        <v>44459</v>
      </c>
      <c r="C703" s="2">
        <v>44460</v>
      </c>
      <c r="D703" s="3" t="s">
        <v>27</v>
      </c>
      <c r="E703" t="s">
        <v>187</v>
      </c>
      <c r="F703" t="s">
        <v>355</v>
      </c>
      <c r="G703">
        <v>3900</v>
      </c>
      <c r="H703">
        <v>11700</v>
      </c>
      <c r="I703">
        <v>3</v>
      </c>
      <c r="J703" s="7">
        <v>166.05</v>
      </c>
      <c r="K703" s="5">
        <v>1942785.0000000002</v>
      </c>
      <c r="L703" s="4">
        <v>157.94999999999999</v>
      </c>
      <c r="M703" s="4">
        <v>-94770.000000000262</v>
      </c>
      <c r="N703" s="6">
        <v>364.11087999999995</v>
      </c>
      <c r="O703" s="6">
        <v>-95134.110880000255</v>
      </c>
      <c r="P703" s="5">
        <v>1848014.9999999998</v>
      </c>
      <c r="Q703" s="7"/>
      <c r="R703">
        <v>1</v>
      </c>
      <c r="S703">
        <v>0</v>
      </c>
      <c r="T703">
        <v>1</v>
      </c>
      <c r="U703">
        <v>0</v>
      </c>
      <c r="V703">
        <v>900</v>
      </c>
      <c r="W703">
        <v>300</v>
      </c>
      <c r="X703">
        <v>102500</v>
      </c>
      <c r="Y703">
        <v>92500</v>
      </c>
      <c r="Z703" s="7">
        <v>3000000</v>
      </c>
      <c r="AA703">
        <v>2</v>
      </c>
      <c r="AC703" t="s">
        <v>703</v>
      </c>
      <c r="AD703" t="s">
        <v>571</v>
      </c>
      <c r="AE703" s="12">
        <v>44459.434027777781</v>
      </c>
      <c r="AF703">
        <v>237.86179999999999</v>
      </c>
      <c r="AG703" s="12">
        <v>44460.392361111109</v>
      </c>
      <c r="AH703">
        <v>237.13140000000001</v>
      </c>
      <c r="AI703" s="13">
        <v>-3.0999999999999999E-3</v>
      </c>
      <c r="AJ703">
        <v>-5260.96</v>
      </c>
      <c r="AK703" s="13">
        <v>-3.0999999999999999E-3</v>
      </c>
      <c r="AL703">
        <v>7202.8469999999998</v>
      </c>
      <c r="AM703">
        <v>1713282</v>
      </c>
      <c r="AN703">
        <v>-1493873.27</v>
      </c>
      <c r="AO703">
        <v>65</v>
      </c>
      <c r="AP703">
        <v>-80.94</v>
      </c>
      <c r="AQ703" s="13">
        <v>-2.2100000000000002E-2</v>
      </c>
      <c r="AR703" s="13">
        <v>2.3E-3</v>
      </c>
      <c r="AS703" t="s">
        <v>572</v>
      </c>
      <c r="AU703" s="2">
        <v>44459</v>
      </c>
      <c r="AV703" t="s">
        <v>187</v>
      </c>
      <c r="AW703" s="7">
        <v>166.05</v>
      </c>
      <c r="AX703" s="4">
        <v>157.94999999999999</v>
      </c>
      <c r="AZ703" s="2">
        <f t="shared" si="70"/>
        <v>44459</v>
      </c>
      <c r="BA703" t="s">
        <v>149</v>
      </c>
      <c r="BB703">
        <v>237.86179999999999</v>
      </c>
      <c r="BC703">
        <v>237.13140000000001</v>
      </c>
      <c r="BE703" t="str">
        <f t="shared" si="74"/>
        <v>ITC44459</v>
      </c>
      <c r="BF703">
        <v>1</v>
      </c>
      <c r="BH703" t="str">
        <f t="shared" si="75"/>
        <v>INDHOTEL44459</v>
      </c>
      <c r="BI703">
        <v>1</v>
      </c>
      <c r="BK703" t="str">
        <f t="shared" si="71"/>
        <v>INDHOTEL44459</v>
      </c>
      <c r="BL703">
        <v>1</v>
      </c>
      <c r="BM703">
        <f t="shared" si="72"/>
        <v>1</v>
      </c>
      <c r="BQ703" t="str">
        <f t="shared" si="76"/>
        <v>ITC44459</v>
      </c>
      <c r="BR703">
        <v>1</v>
      </c>
      <c r="BS703">
        <f t="shared" si="73"/>
        <v>1</v>
      </c>
    </row>
    <row r="704" spans="1:71" x14ac:dyDescent="0.45">
      <c r="A704">
        <v>3</v>
      </c>
      <c r="B704" s="2">
        <v>44459</v>
      </c>
      <c r="C704" s="2">
        <v>44460</v>
      </c>
      <c r="D704" s="3" t="s">
        <v>27</v>
      </c>
      <c r="E704" t="s">
        <v>149</v>
      </c>
      <c r="F704" t="s">
        <v>333</v>
      </c>
      <c r="G704">
        <v>3200</v>
      </c>
      <c r="H704">
        <v>9600</v>
      </c>
      <c r="I704">
        <v>3</v>
      </c>
      <c r="J704" s="7">
        <v>237.8</v>
      </c>
      <c r="K704" s="5">
        <v>2282880</v>
      </c>
      <c r="L704" s="4">
        <v>237.2</v>
      </c>
      <c r="M704" s="4">
        <v>-5760.0000000002183</v>
      </c>
      <c r="N704" s="6">
        <v>432.74559999999997</v>
      </c>
      <c r="O704" s="6">
        <v>-6192.7456000002185</v>
      </c>
      <c r="P704" s="5">
        <v>2277120</v>
      </c>
      <c r="Q704" s="7"/>
      <c r="R704">
        <v>1</v>
      </c>
      <c r="S704">
        <v>0</v>
      </c>
      <c r="T704">
        <v>1</v>
      </c>
      <c r="U704">
        <v>0</v>
      </c>
      <c r="V704">
        <v>900</v>
      </c>
      <c r="W704">
        <v>300</v>
      </c>
      <c r="X704">
        <v>102500</v>
      </c>
      <c r="Y704">
        <v>92500</v>
      </c>
      <c r="Z704" s="7">
        <v>3000000</v>
      </c>
      <c r="AA704">
        <v>2</v>
      </c>
      <c r="AC704" t="s">
        <v>674</v>
      </c>
      <c r="AD704" t="s">
        <v>571</v>
      </c>
      <c r="AE704" s="12">
        <v>44459.434027777781</v>
      </c>
      <c r="AF704">
        <v>1447.7739999999999</v>
      </c>
      <c r="AG704" s="12">
        <v>44460.392361111109</v>
      </c>
      <c r="AH704">
        <v>1406.2529999999999</v>
      </c>
      <c r="AI704" s="13">
        <v>-2.87E-2</v>
      </c>
      <c r="AJ704">
        <v>-49135.57</v>
      </c>
      <c r="AK704" s="13">
        <v>-2.87E-2</v>
      </c>
      <c r="AL704">
        <v>1183.3910000000001</v>
      </c>
      <c r="AM704">
        <v>1713282</v>
      </c>
      <c r="AN704">
        <v>-1543008.84</v>
      </c>
      <c r="AO704">
        <v>65</v>
      </c>
      <c r="AP704">
        <v>-755.93</v>
      </c>
      <c r="AQ704" s="13">
        <v>-2.92E-2</v>
      </c>
      <c r="AR704" s="13">
        <v>3.09E-2</v>
      </c>
      <c r="AS704" t="s">
        <v>572</v>
      </c>
      <c r="AU704" s="2">
        <v>44459</v>
      </c>
      <c r="AV704" t="s">
        <v>149</v>
      </c>
      <c r="AW704" s="7">
        <v>237.8</v>
      </c>
      <c r="AX704" s="4">
        <v>237.2</v>
      </c>
      <c r="AZ704" s="2">
        <f t="shared" si="70"/>
        <v>44459</v>
      </c>
      <c r="BA704" t="s">
        <v>34</v>
      </c>
      <c r="BB704">
        <v>1447.7739999999999</v>
      </c>
      <c r="BC704">
        <v>1406.2529999999999</v>
      </c>
      <c r="BE704" t="str">
        <f t="shared" si="74"/>
        <v>PVR44459</v>
      </c>
      <c r="BF704">
        <v>1</v>
      </c>
      <c r="BH704" t="str">
        <f t="shared" si="75"/>
        <v>ITC44459</v>
      </c>
      <c r="BI704">
        <v>1</v>
      </c>
      <c r="BK704" t="str">
        <f t="shared" si="71"/>
        <v>ITC44459</v>
      </c>
      <c r="BL704">
        <v>1</v>
      </c>
      <c r="BM704">
        <f t="shared" si="72"/>
        <v>1</v>
      </c>
      <c r="BQ704" t="str">
        <f t="shared" si="76"/>
        <v>PVR44459</v>
      </c>
      <c r="BR704">
        <v>1</v>
      </c>
      <c r="BS704">
        <f t="shared" si="73"/>
        <v>1</v>
      </c>
    </row>
    <row r="705" spans="1:71" x14ac:dyDescent="0.45">
      <c r="A705">
        <v>4</v>
      </c>
      <c r="B705" s="2">
        <v>44459</v>
      </c>
      <c r="C705" s="2">
        <v>44460</v>
      </c>
      <c r="D705" s="3" t="s">
        <v>27</v>
      </c>
      <c r="E705" t="s">
        <v>34</v>
      </c>
      <c r="F705" t="s">
        <v>286</v>
      </c>
      <c r="G705">
        <v>407</v>
      </c>
      <c r="H705">
        <v>1628</v>
      </c>
      <c r="I705">
        <v>4</v>
      </c>
      <c r="J705" s="7">
        <v>1447.05</v>
      </c>
      <c r="K705" s="5">
        <v>2355797.4</v>
      </c>
      <c r="L705" s="4">
        <v>1406.9</v>
      </c>
      <c r="M705" s="4">
        <v>-65364.199999999779</v>
      </c>
      <c r="N705" s="6">
        <v>437.65654076000004</v>
      </c>
      <c r="O705" s="6">
        <v>-65801.856540759778</v>
      </c>
      <c r="P705" s="5">
        <v>2290433.2000000002</v>
      </c>
      <c r="Q705" s="7"/>
      <c r="R705">
        <v>1</v>
      </c>
      <c r="S705">
        <v>0</v>
      </c>
      <c r="T705">
        <v>1</v>
      </c>
      <c r="U705">
        <v>0</v>
      </c>
      <c r="V705">
        <v>900</v>
      </c>
      <c r="W705">
        <v>300</v>
      </c>
      <c r="X705">
        <v>102500</v>
      </c>
      <c r="Y705">
        <v>92500</v>
      </c>
      <c r="Z705" s="7">
        <v>3000000</v>
      </c>
      <c r="AA705">
        <v>2</v>
      </c>
      <c r="AC705" t="s">
        <v>601</v>
      </c>
      <c r="AD705" t="s">
        <v>571</v>
      </c>
      <c r="AE705" s="12">
        <v>44459.434027777781</v>
      </c>
      <c r="AF705">
        <v>262.34300000000002</v>
      </c>
      <c r="AG705" s="12">
        <v>44460.392361111109</v>
      </c>
      <c r="AH705">
        <v>257.59500000000003</v>
      </c>
      <c r="AI705" s="13">
        <v>-1.8100000000000002E-2</v>
      </c>
      <c r="AJ705">
        <v>-31007.74</v>
      </c>
      <c r="AK705" s="13">
        <v>-1.8100000000000002E-2</v>
      </c>
      <c r="AL705">
        <v>6530.6949999999997</v>
      </c>
      <c r="AM705">
        <v>1713282</v>
      </c>
      <c r="AN705">
        <v>-1574016.58</v>
      </c>
      <c r="AO705">
        <v>65</v>
      </c>
      <c r="AP705">
        <v>-477.04</v>
      </c>
      <c r="AQ705" s="13">
        <v>-2.9899999999999999E-2</v>
      </c>
      <c r="AR705" s="13">
        <v>2.29E-2</v>
      </c>
      <c r="AS705" t="s">
        <v>572</v>
      </c>
      <c r="AU705" s="2">
        <v>44459</v>
      </c>
      <c r="AV705" t="s">
        <v>34</v>
      </c>
      <c r="AW705" s="7">
        <v>1447.05</v>
      </c>
      <c r="AX705" s="4">
        <v>1406.9</v>
      </c>
      <c r="AZ705" s="2">
        <f t="shared" si="70"/>
        <v>44459</v>
      </c>
      <c r="BA705" t="s">
        <v>41</v>
      </c>
      <c r="BB705">
        <v>262.34300000000002</v>
      </c>
      <c r="BC705">
        <v>257.59500000000003</v>
      </c>
      <c r="BE705" t="str">
        <f t="shared" si="74"/>
        <v>ZEEL44459</v>
      </c>
      <c r="BF705">
        <v>1</v>
      </c>
      <c r="BH705" t="str">
        <f t="shared" si="75"/>
        <v>PVR44459</v>
      </c>
      <c r="BI705">
        <v>1</v>
      </c>
      <c r="BK705" t="str">
        <f t="shared" si="71"/>
        <v>PVR44459</v>
      </c>
      <c r="BL705">
        <v>1</v>
      </c>
      <c r="BM705">
        <f t="shared" si="72"/>
        <v>1</v>
      </c>
      <c r="BQ705" t="str">
        <f t="shared" si="76"/>
        <v>ZEEL44459</v>
      </c>
      <c r="BR705">
        <v>1</v>
      </c>
      <c r="BS705">
        <f t="shared" si="73"/>
        <v>1</v>
      </c>
    </row>
    <row r="706" spans="1:71" x14ac:dyDescent="0.45">
      <c r="A706">
        <v>5</v>
      </c>
      <c r="B706" s="2">
        <v>44459</v>
      </c>
      <c r="C706" s="2">
        <v>44460</v>
      </c>
      <c r="D706" s="3" t="s">
        <v>27</v>
      </c>
      <c r="E706" t="s">
        <v>41</v>
      </c>
      <c r="F706" t="s">
        <v>249</v>
      </c>
      <c r="G706">
        <v>3000</v>
      </c>
      <c r="H706">
        <v>9000</v>
      </c>
      <c r="I706">
        <v>3</v>
      </c>
      <c r="J706" s="7">
        <v>262.2</v>
      </c>
      <c r="K706" s="5">
        <v>2359800</v>
      </c>
      <c r="L706" s="4">
        <v>257.7</v>
      </c>
      <c r="M706" s="4">
        <v>-40500</v>
      </c>
      <c r="N706" s="6">
        <v>441.43186000000003</v>
      </c>
      <c r="O706" s="6">
        <v>-40941.431859999997</v>
      </c>
      <c r="P706" s="5">
        <v>2319300</v>
      </c>
      <c r="Q706" s="7"/>
      <c r="R706">
        <v>1</v>
      </c>
      <c r="S706">
        <v>0</v>
      </c>
      <c r="T706">
        <v>1</v>
      </c>
      <c r="U706">
        <v>0</v>
      </c>
      <c r="V706">
        <v>900</v>
      </c>
      <c r="W706">
        <v>300</v>
      </c>
      <c r="X706">
        <v>102500</v>
      </c>
      <c r="Y706">
        <v>92500</v>
      </c>
      <c r="Z706" s="7">
        <v>3000000</v>
      </c>
      <c r="AA706">
        <v>2</v>
      </c>
      <c r="AC706" t="s">
        <v>649</v>
      </c>
      <c r="AD706" t="s">
        <v>571</v>
      </c>
      <c r="AE706" s="12">
        <v>44460.517361111109</v>
      </c>
      <c r="AF706">
        <v>1697.779</v>
      </c>
      <c r="AG706" s="12">
        <v>44461.392361111109</v>
      </c>
      <c r="AH706">
        <v>1725.49</v>
      </c>
      <c r="AI706" s="13">
        <v>1.6299999999999999E-2</v>
      </c>
      <c r="AJ706">
        <v>27505.63</v>
      </c>
      <c r="AK706" s="13">
        <v>1.6299999999999999E-2</v>
      </c>
      <c r="AL706">
        <v>992.58900000000006</v>
      </c>
      <c r="AM706">
        <v>1685196.63</v>
      </c>
      <c r="AN706">
        <v>-1546510.94</v>
      </c>
      <c r="AO706">
        <v>41</v>
      </c>
      <c r="AP706">
        <v>670.87</v>
      </c>
      <c r="AQ706" s="13">
        <v>-1.6000000000000001E-3</v>
      </c>
      <c r="AR706" s="13">
        <v>2.9499999999999998E-2</v>
      </c>
      <c r="AS706" t="s">
        <v>572</v>
      </c>
      <c r="AU706" s="2">
        <v>44459</v>
      </c>
      <c r="AV706" t="s">
        <v>41</v>
      </c>
      <c r="AW706" s="7">
        <v>262.2</v>
      </c>
      <c r="AX706" s="4">
        <v>257.7</v>
      </c>
      <c r="AZ706" s="2">
        <f t="shared" si="70"/>
        <v>44460</v>
      </c>
      <c r="BA706" t="s">
        <v>138</v>
      </c>
      <c r="BB706">
        <v>1697.779</v>
      </c>
      <c r="BC706">
        <v>1725.49</v>
      </c>
      <c r="BE706" t="str">
        <f t="shared" si="74"/>
        <v>GODREJPROP44460</v>
      </c>
      <c r="BF706">
        <v>1</v>
      </c>
      <c r="BH706" t="str">
        <f t="shared" si="75"/>
        <v>ZEEL44459</v>
      </c>
      <c r="BI706">
        <v>1</v>
      </c>
      <c r="BK706" t="str">
        <f t="shared" si="71"/>
        <v>ZEEL44459</v>
      </c>
      <c r="BL706">
        <v>1</v>
      </c>
      <c r="BM706">
        <f t="shared" si="72"/>
        <v>1</v>
      </c>
      <c r="BQ706" t="str">
        <f t="shared" si="76"/>
        <v>GODREJPROP44460</v>
      </c>
      <c r="BR706">
        <v>1</v>
      </c>
      <c r="BS706">
        <f t="shared" si="73"/>
        <v>1</v>
      </c>
    </row>
    <row r="707" spans="1:71" x14ac:dyDescent="0.45">
      <c r="A707">
        <v>1</v>
      </c>
      <c r="B707" s="2">
        <v>44460</v>
      </c>
      <c r="C707" s="2">
        <v>44461</v>
      </c>
      <c r="D707" s="3" t="s">
        <v>27</v>
      </c>
      <c r="E707" t="s">
        <v>138</v>
      </c>
      <c r="F707" t="s">
        <v>306</v>
      </c>
      <c r="G707">
        <v>325</v>
      </c>
      <c r="H707">
        <v>1300</v>
      </c>
      <c r="I707">
        <v>4</v>
      </c>
      <c r="J707" s="7">
        <v>1696.95</v>
      </c>
      <c r="K707" s="5">
        <v>2206035</v>
      </c>
      <c r="L707" s="4">
        <v>1727.95</v>
      </c>
      <c r="M707" s="4">
        <v>40300</v>
      </c>
      <c r="N707" s="6">
        <v>425.48250200000001</v>
      </c>
      <c r="O707" s="6">
        <v>39874.517498000001</v>
      </c>
      <c r="P707" s="5">
        <v>2246335</v>
      </c>
      <c r="Q707" s="7"/>
      <c r="R707">
        <v>1</v>
      </c>
      <c r="S707">
        <v>0</v>
      </c>
      <c r="T707">
        <v>1</v>
      </c>
      <c r="U707">
        <v>0</v>
      </c>
      <c r="V707">
        <v>900</v>
      </c>
      <c r="W707">
        <v>300</v>
      </c>
      <c r="X707">
        <v>122500</v>
      </c>
      <c r="Y707">
        <v>92500</v>
      </c>
      <c r="Z707" s="7">
        <v>3000000</v>
      </c>
      <c r="AA707">
        <v>2</v>
      </c>
      <c r="AC707" t="s">
        <v>674</v>
      </c>
      <c r="AD707" t="s">
        <v>571</v>
      </c>
      <c r="AE707" s="12">
        <v>44460.517361111109</v>
      </c>
      <c r="AF707">
        <v>1473.34</v>
      </c>
      <c r="AG707" s="12">
        <v>44461.392361111109</v>
      </c>
      <c r="AH707">
        <v>1510.019</v>
      </c>
      <c r="AI707" s="13">
        <v>2.4899999999999999E-2</v>
      </c>
      <c r="AJ707">
        <v>41953.19</v>
      </c>
      <c r="AK707" s="13">
        <v>2.4899999999999999E-2</v>
      </c>
      <c r="AL707">
        <v>1143.7929999999999</v>
      </c>
      <c r="AM707">
        <v>1685196.63</v>
      </c>
      <c r="AN707">
        <v>-1504557.75</v>
      </c>
      <c r="AO707">
        <v>41</v>
      </c>
      <c r="AP707">
        <v>1023.25</v>
      </c>
      <c r="AQ707" s="13">
        <v>-5.0000000000000001E-4</v>
      </c>
      <c r="AR707" s="13">
        <v>3.5099999999999999E-2</v>
      </c>
      <c r="AS707" t="s">
        <v>572</v>
      </c>
      <c r="AU707" s="2">
        <v>44460</v>
      </c>
      <c r="AV707" t="s">
        <v>138</v>
      </c>
      <c r="AW707" s="7">
        <v>1696.95</v>
      </c>
      <c r="AX707" s="4">
        <v>1727.95</v>
      </c>
      <c r="AZ707" s="2">
        <f t="shared" si="70"/>
        <v>44460</v>
      </c>
      <c r="BA707" t="s">
        <v>34</v>
      </c>
      <c r="BB707">
        <v>1473.34</v>
      </c>
      <c r="BC707">
        <v>1510.019</v>
      </c>
      <c r="BE707" t="str">
        <f t="shared" si="74"/>
        <v>PVR44460</v>
      </c>
      <c r="BF707">
        <v>1</v>
      </c>
      <c r="BH707" t="str">
        <f t="shared" si="75"/>
        <v>GODREJPROP44460</v>
      </c>
      <c r="BI707">
        <v>1</v>
      </c>
      <c r="BK707" t="str">
        <f t="shared" si="71"/>
        <v>GODREJPROP44460</v>
      </c>
      <c r="BL707">
        <v>1</v>
      </c>
      <c r="BM707">
        <f t="shared" si="72"/>
        <v>1</v>
      </c>
      <c r="BQ707" t="str">
        <f t="shared" si="76"/>
        <v>PVR44460</v>
      </c>
      <c r="BR707">
        <v>1</v>
      </c>
      <c r="BS707">
        <f t="shared" si="73"/>
        <v>1</v>
      </c>
    </row>
    <row r="708" spans="1:71" x14ac:dyDescent="0.45">
      <c r="A708">
        <v>2</v>
      </c>
      <c r="B708" s="2">
        <v>44460</v>
      </c>
      <c r="C708" s="2">
        <v>44461</v>
      </c>
      <c r="D708" s="3" t="s">
        <v>27</v>
      </c>
      <c r="E708" t="s">
        <v>34</v>
      </c>
      <c r="F708" t="s">
        <v>286</v>
      </c>
      <c r="G708">
        <v>407</v>
      </c>
      <c r="H708">
        <v>1628</v>
      </c>
      <c r="I708">
        <v>4</v>
      </c>
      <c r="J708" s="7">
        <v>1472.6</v>
      </c>
      <c r="K708" s="5">
        <v>2397392.7999999998</v>
      </c>
      <c r="L708" s="4">
        <v>1510.75</v>
      </c>
      <c r="M708" s="4">
        <v>62108.20000000015</v>
      </c>
      <c r="N708" s="6">
        <v>460.57754348000003</v>
      </c>
      <c r="O708" s="6">
        <v>61647.622456520148</v>
      </c>
      <c r="P708" s="5">
        <v>2459501</v>
      </c>
      <c r="Q708" s="7"/>
      <c r="R708">
        <v>1</v>
      </c>
      <c r="S708">
        <v>0</v>
      </c>
      <c r="T708">
        <v>1</v>
      </c>
      <c r="U708">
        <v>0</v>
      </c>
      <c r="V708">
        <v>900</v>
      </c>
      <c r="W708">
        <v>300</v>
      </c>
      <c r="X708">
        <v>122500</v>
      </c>
      <c r="Y708">
        <v>92500</v>
      </c>
      <c r="Z708" s="7">
        <v>3000000</v>
      </c>
      <c r="AA708">
        <v>2</v>
      </c>
      <c r="AC708" t="s">
        <v>649</v>
      </c>
      <c r="AD708" t="s">
        <v>571</v>
      </c>
      <c r="AE708" s="12">
        <v>44461.517361111109</v>
      </c>
      <c r="AF708">
        <v>1843.82</v>
      </c>
      <c r="AG708" s="12">
        <v>44462.392361111109</v>
      </c>
      <c r="AH708">
        <v>2050.837</v>
      </c>
      <c r="AI708" s="13">
        <v>0.1123</v>
      </c>
      <c r="AJ708">
        <v>190767.13</v>
      </c>
      <c r="AK708" s="13">
        <v>0.1123</v>
      </c>
      <c r="AL708">
        <v>921.50459999999998</v>
      </c>
      <c r="AM708">
        <v>1699088.38</v>
      </c>
      <c r="AN708">
        <v>-1313790.6299999999</v>
      </c>
      <c r="AO708">
        <v>41</v>
      </c>
      <c r="AP708">
        <v>4652.8599999999997</v>
      </c>
      <c r="AQ708" s="13">
        <v>-1.5E-3</v>
      </c>
      <c r="AR708" s="13">
        <v>0.1123</v>
      </c>
      <c r="AS708" t="s">
        <v>572</v>
      </c>
      <c r="AU708" s="2">
        <v>44460</v>
      </c>
      <c r="AV708" t="s">
        <v>34</v>
      </c>
      <c r="AW708" s="7">
        <v>1472.6</v>
      </c>
      <c r="AX708" s="4">
        <v>1510.75</v>
      </c>
      <c r="AZ708" s="2">
        <f t="shared" si="70"/>
        <v>44461</v>
      </c>
      <c r="BA708" t="s">
        <v>138</v>
      </c>
      <c r="BB708">
        <v>1843.82</v>
      </c>
      <c r="BC708">
        <v>2050.837</v>
      </c>
      <c r="BE708" t="str">
        <f t="shared" si="74"/>
        <v>GODREJPROP44461</v>
      </c>
      <c r="BF708">
        <v>1</v>
      </c>
      <c r="BH708" t="str">
        <f t="shared" si="75"/>
        <v>PVR44460</v>
      </c>
      <c r="BI708">
        <v>1</v>
      </c>
      <c r="BK708" t="str">
        <f t="shared" si="71"/>
        <v>PVR44460</v>
      </c>
      <c r="BL708">
        <v>1</v>
      </c>
      <c r="BM708">
        <f t="shared" si="72"/>
        <v>1</v>
      </c>
      <c r="BQ708" t="str">
        <f t="shared" si="76"/>
        <v>GODREJPROP44461</v>
      </c>
      <c r="BR708">
        <v>1</v>
      </c>
      <c r="BS708">
        <f t="shared" si="73"/>
        <v>1</v>
      </c>
    </row>
    <row r="709" spans="1:71" x14ac:dyDescent="0.45">
      <c r="A709">
        <v>1</v>
      </c>
      <c r="B709" s="2">
        <v>44461</v>
      </c>
      <c r="C709" s="2">
        <v>44462</v>
      </c>
      <c r="D709" s="3" t="s">
        <v>27</v>
      </c>
      <c r="E709" t="s">
        <v>113</v>
      </c>
      <c r="F709" t="s">
        <v>268</v>
      </c>
      <c r="G709">
        <v>2500</v>
      </c>
      <c r="H709">
        <v>10000</v>
      </c>
      <c r="I709">
        <v>4</v>
      </c>
      <c r="J709" s="7">
        <v>231.05</v>
      </c>
      <c r="K709" s="5">
        <v>2310500</v>
      </c>
      <c r="L709" s="4">
        <v>233.875</v>
      </c>
      <c r="M709" s="4">
        <v>28249.999999999887</v>
      </c>
      <c r="N709" s="6">
        <v>441.65654999999998</v>
      </c>
      <c r="O709" s="6">
        <v>27808.343449999888</v>
      </c>
      <c r="P709" s="5">
        <v>2338750</v>
      </c>
      <c r="Q709" s="7"/>
      <c r="R709">
        <v>1</v>
      </c>
      <c r="S709">
        <v>0</v>
      </c>
      <c r="T709">
        <v>2</v>
      </c>
      <c r="U709">
        <v>0</v>
      </c>
      <c r="V709">
        <v>900</v>
      </c>
      <c r="W709">
        <v>300</v>
      </c>
      <c r="X709">
        <v>122500</v>
      </c>
      <c r="Y709">
        <v>92500</v>
      </c>
      <c r="Z709" s="7">
        <v>3000000</v>
      </c>
      <c r="AA709">
        <v>2</v>
      </c>
      <c r="AC709" t="s">
        <v>630</v>
      </c>
      <c r="AD709" t="s">
        <v>571</v>
      </c>
      <c r="AE709" s="12">
        <v>44461.517361111109</v>
      </c>
      <c r="AF709">
        <v>774.83460000000002</v>
      </c>
      <c r="AG709" s="12">
        <v>44462.392361111109</v>
      </c>
      <c r="AH709">
        <v>776.2586</v>
      </c>
      <c r="AI709" s="13">
        <v>1.8E-3</v>
      </c>
      <c r="AJ709">
        <v>3122.6</v>
      </c>
      <c r="AK709" s="13">
        <v>1.8E-3</v>
      </c>
      <c r="AL709">
        <v>2192.84</v>
      </c>
      <c r="AM709">
        <v>1699088.38</v>
      </c>
      <c r="AN709">
        <v>-1310668.02</v>
      </c>
      <c r="AO709">
        <v>41</v>
      </c>
      <c r="AP709">
        <v>76.16</v>
      </c>
      <c r="AQ709" s="13">
        <v>-5.8999999999999999E-3</v>
      </c>
      <c r="AR709" s="13">
        <v>1.3599999999999999E-2</v>
      </c>
      <c r="AS709" t="s">
        <v>572</v>
      </c>
      <c r="AU709" s="2">
        <v>44461</v>
      </c>
      <c r="AV709" t="s">
        <v>113</v>
      </c>
      <c r="AW709" s="7">
        <v>231.05</v>
      </c>
      <c r="AX709" s="4">
        <v>233.875</v>
      </c>
      <c r="AZ709" s="2">
        <f t="shared" si="70"/>
        <v>44461</v>
      </c>
      <c r="BA709" t="s">
        <v>174</v>
      </c>
      <c r="BB709">
        <v>774.83460000000002</v>
      </c>
      <c r="BC709">
        <v>776.2586</v>
      </c>
      <c r="BE709" t="str">
        <f t="shared" si="74"/>
        <v>MCDOWELL_N44461</v>
      </c>
      <c r="BF709">
        <v>1</v>
      </c>
      <c r="BH709" t="str">
        <f t="shared" si="75"/>
        <v>APOLLOTYRE44461</v>
      </c>
      <c r="BI709">
        <v>1</v>
      </c>
      <c r="BK709" t="str">
        <f t="shared" si="71"/>
        <v>APOLLOTYRE44461</v>
      </c>
      <c r="BL709">
        <v>1</v>
      </c>
      <c r="BM709">
        <f t="shared" si="72"/>
        <v>1</v>
      </c>
      <c r="BQ709" t="str">
        <f t="shared" si="76"/>
        <v>MCDOWELL_N44461</v>
      </c>
      <c r="BR709">
        <v>1</v>
      </c>
      <c r="BS709">
        <f t="shared" si="73"/>
        <v>1</v>
      </c>
    </row>
    <row r="710" spans="1:71" x14ac:dyDescent="0.45">
      <c r="A710">
        <v>2</v>
      </c>
      <c r="B710" s="2">
        <v>44461</v>
      </c>
      <c r="C710" s="2">
        <v>44462</v>
      </c>
      <c r="D710" s="3" t="s">
        <v>27</v>
      </c>
      <c r="E710" t="s">
        <v>95</v>
      </c>
      <c r="F710" t="s">
        <v>217</v>
      </c>
      <c r="G710">
        <v>400</v>
      </c>
      <c r="H710">
        <v>800</v>
      </c>
      <c r="I710">
        <v>2</v>
      </c>
      <c r="J710" s="7">
        <v>2658.95</v>
      </c>
      <c r="K710" s="5">
        <v>2127160</v>
      </c>
      <c r="L710" s="4">
        <v>2675.8249999999998</v>
      </c>
      <c r="M710" s="4">
        <v>13500</v>
      </c>
      <c r="N710" s="6">
        <v>408.797572</v>
      </c>
      <c r="O710" s="6">
        <v>13091.202428000001</v>
      </c>
      <c r="P710" s="5">
        <v>2140660</v>
      </c>
      <c r="Q710" s="7"/>
      <c r="R710">
        <v>1</v>
      </c>
      <c r="S710">
        <v>0</v>
      </c>
      <c r="T710">
        <v>2</v>
      </c>
      <c r="U710">
        <v>0</v>
      </c>
      <c r="V710">
        <v>900</v>
      </c>
      <c r="W710">
        <v>300</v>
      </c>
      <c r="X710">
        <v>122500</v>
      </c>
      <c r="Y710">
        <v>92500</v>
      </c>
      <c r="Z710" s="7">
        <v>3000000</v>
      </c>
      <c r="AA710">
        <v>2</v>
      </c>
      <c r="AC710" t="s">
        <v>601</v>
      </c>
      <c r="AD710" t="s">
        <v>571</v>
      </c>
      <c r="AE710" s="12">
        <v>44461.517361111109</v>
      </c>
      <c r="AF710">
        <v>314.69159999999999</v>
      </c>
      <c r="AG710" s="12">
        <v>44462.392361111109</v>
      </c>
      <c r="AH710">
        <v>349.24829999999997</v>
      </c>
      <c r="AI710" s="13">
        <v>0.10979999999999999</v>
      </c>
      <c r="AJ710">
        <v>186579.15</v>
      </c>
      <c r="AK710" s="13">
        <v>0.10979999999999999</v>
      </c>
      <c r="AL710">
        <v>5399.2179999999998</v>
      </c>
      <c r="AM710">
        <v>1699088.38</v>
      </c>
      <c r="AN710">
        <v>-1124088.8700000001</v>
      </c>
      <c r="AO710">
        <v>41</v>
      </c>
      <c r="AP710">
        <v>4550.71</v>
      </c>
      <c r="AQ710" s="13">
        <v>-5.1000000000000004E-3</v>
      </c>
      <c r="AR710" s="13">
        <v>0.1535</v>
      </c>
      <c r="AS710" t="s">
        <v>572</v>
      </c>
      <c r="AU710" s="2">
        <v>44461</v>
      </c>
      <c r="AV710" t="s">
        <v>95</v>
      </c>
      <c r="AW710" s="7">
        <v>2658.95</v>
      </c>
      <c r="AX710" s="4">
        <v>2675.8249999999998</v>
      </c>
      <c r="AZ710" s="2">
        <f t="shared" si="70"/>
        <v>44461</v>
      </c>
      <c r="BA710" t="s">
        <v>41</v>
      </c>
      <c r="BB710">
        <v>314.69159999999999</v>
      </c>
      <c r="BC710">
        <v>349.24829999999997</v>
      </c>
      <c r="BE710" t="str">
        <f t="shared" si="74"/>
        <v>ZEEL44461</v>
      </c>
      <c r="BF710">
        <v>1</v>
      </c>
      <c r="BH710" t="str">
        <f t="shared" si="75"/>
        <v>BALKRISIND44461</v>
      </c>
      <c r="BI710">
        <v>1</v>
      </c>
      <c r="BK710" t="str">
        <f t="shared" si="71"/>
        <v>BALKRISIND44461</v>
      </c>
      <c r="BL710">
        <v>1</v>
      </c>
      <c r="BM710">
        <f t="shared" si="72"/>
        <v>1</v>
      </c>
      <c r="BQ710" t="str">
        <f t="shared" si="76"/>
        <v>ZEEL44461</v>
      </c>
      <c r="BR710">
        <v>1</v>
      </c>
      <c r="BS710">
        <f t="shared" si="73"/>
        <v>1</v>
      </c>
    </row>
    <row r="711" spans="1:71" x14ac:dyDescent="0.45">
      <c r="A711">
        <v>3</v>
      </c>
      <c r="B711" s="2">
        <v>44461</v>
      </c>
      <c r="C711" s="2">
        <v>44462</v>
      </c>
      <c r="D711" s="3" t="s">
        <v>27</v>
      </c>
      <c r="E711" t="s">
        <v>90</v>
      </c>
      <c r="F711" t="s">
        <v>299</v>
      </c>
      <c r="G711">
        <v>3300</v>
      </c>
      <c r="H711">
        <v>6600</v>
      </c>
      <c r="I711">
        <v>2</v>
      </c>
      <c r="J711" s="7">
        <v>364.55</v>
      </c>
      <c r="K711" s="5">
        <v>2406030</v>
      </c>
      <c r="L711" s="4">
        <v>387.7</v>
      </c>
      <c r="M711" s="4">
        <v>152789.99999999985</v>
      </c>
      <c r="N711" s="6">
        <v>473.33791000000008</v>
      </c>
      <c r="O711" s="6">
        <v>152316.66208999985</v>
      </c>
      <c r="P711" s="5">
        <v>2558820</v>
      </c>
      <c r="Q711" s="7"/>
      <c r="R711">
        <v>2</v>
      </c>
      <c r="S711">
        <v>1</v>
      </c>
      <c r="T711">
        <v>1</v>
      </c>
      <c r="U711">
        <v>0</v>
      </c>
      <c r="V711">
        <v>900</v>
      </c>
      <c r="W711">
        <v>300</v>
      </c>
      <c r="X711">
        <v>123000</v>
      </c>
      <c r="Y711">
        <v>92500</v>
      </c>
      <c r="Z711" s="7">
        <v>3000000</v>
      </c>
      <c r="AA711">
        <v>2</v>
      </c>
      <c r="AC711" t="s">
        <v>604</v>
      </c>
      <c r="AD711" t="s">
        <v>571</v>
      </c>
      <c r="AE711" s="12">
        <v>44461.520833333336</v>
      </c>
      <c r="AF711">
        <v>364.7516</v>
      </c>
      <c r="AG711" s="12">
        <v>44462.392361111109</v>
      </c>
      <c r="AH711">
        <v>386.95639999999997</v>
      </c>
      <c r="AI711" s="13">
        <v>6.0900000000000003E-2</v>
      </c>
      <c r="AJ711">
        <v>103690.44</v>
      </c>
      <c r="AK711" s="13">
        <v>6.0900000000000003E-2</v>
      </c>
      <c r="AL711">
        <v>4669.7309999999998</v>
      </c>
      <c r="AM711">
        <v>1703291.88</v>
      </c>
      <c r="AN711">
        <v>-1020398.43</v>
      </c>
      <c r="AO711">
        <v>40</v>
      </c>
      <c r="AP711">
        <v>2592.2600000000002</v>
      </c>
      <c r="AQ711" s="13">
        <v>-1.67E-2</v>
      </c>
      <c r="AR711" s="13">
        <v>6.1400000000000003E-2</v>
      </c>
      <c r="AS711" t="s">
        <v>572</v>
      </c>
      <c r="AU711" s="2">
        <v>44461</v>
      </c>
      <c r="AV711" t="s">
        <v>90</v>
      </c>
      <c r="AW711" s="7">
        <v>364.55</v>
      </c>
      <c r="AX711" s="4">
        <v>387.7</v>
      </c>
      <c r="AZ711" s="2">
        <f t="shared" si="70"/>
        <v>44461</v>
      </c>
      <c r="BA711" t="s">
        <v>90</v>
      </c>
      <c r="BB711">
        <v>364.7516</v>
      </c>
      <c r="BC711">
        <v>386.95639999999997</v>
      </c>
      <c r="BE711" t="str">
        <f t="shared" si="74"/>
        <v>DLF44461</v>
      </c>
      <c r="BF711">
        <v>1</v>
      </c>
      <c r="BH711" t="str">
        <f t="shared" si="75"/>
        <v>DLF44461</v>
      </c>
      <c r="BI711">
        <v>1</v>
      </c>
      <c r="BK711" t="str">
        <f t="shared" si="71"/>
        <v>DLF44461</v>
      </c>
      <c r="BL711">
        <v>1</v>
      </c>
      <c r="BM711">
        <f t="shared" si="72"/>
        <v>1</v>
      </c>
      <c r="BQ711" t="str">
        <f t="shared" si="76"/>
        <v>DLF44461</v>
      </c>
      <c r="BR711">
        <v>1</v>
      </c>
      <c r="BS711">
        <f t="shared" si="73"/>
        <v>1</v>
      </c>
    </row>
    <row r="712" spans="1:71" x14ac:dyDescent="0.45">
      <c r="A712">
        <v>4</v>
      </c>
      <c r="B712" s="2">
        <v>44461</v>
      </c>
      <c r="C712" s="2">
        <v>44462</v>
      </c>
      <c r="D712" s="3" t="s">
        <v>27</v>
      </c>
      <c r="E712" t="s">
        <v>138</v>
      </c>
      <c r="F712" t="s">
        <v>306</v>
      </c>
      <c r="G712">
        <v>650</v>
      </c>
      <c r="H712">
        <v>1300</v>
      </c>
      <c r="I712">
        <v>2</v>
      </c>
      <c r="J712" s="7">
        <v>1842.9</v>
      </c>
      <c r="K712" s="5">
        <v>2395770</v>
      </c>
      <c r="L712" s="4">
        <v>2054.9</v>
      </c>
      <c r="M712" s="4">
        <v>275600</v>
      </c>
      <c r="N712" s="6">
        <v>486.904044</v>
      </c>
      <c r="O712" s="6">
        <v>275113.09595599998</v>
      </c>
      <c r="P712" s="5">
        <v>2671370</v>
      </c>
      <c r="Q712" s="7"/>
      <c r="R712">
        <v>1</v>
      </c>
      <c r="S712">
        <v>0</v>
      </c>
      <c r="T712">
        <v>1</v>
      </c>
      <c r="U712">
        <v>0</v>
      </c>
      <c r="V712">
        <v>900</v>
      </c>
      <c r="W712">
        <v>300</v>
      </c>
      <c r="X712">
        <v>122500</v>
      </c>
      <c r="Y712">
        <v>92500</v>
      </c>
      <c r="Z712" s="7">
        <v>3000000</v>
      </c>
      <c r="AA712">
        <v>2</v>
      </c>
      <c r="AC712" t="s">
        <v>737</v>
      </c>
      <c r="AD712" t="s">
        <v>571</v>
      </c>
      <c r="AE712" s="12">
        <v>44461.520833333336</v>
      </c>
      <c r="AF712">
        <v>173.6816</v>
      </c>
      <c r="AG712" s="12">
        <v>44462.392361111109</v>
      </c>
      <c r="AH712">
        <v>182.87190000000001</v>
      </c>
      <c r="AI712" s="13">
        <v>5.2900000000000003E-2</v>
      </c>
      <c r="AJ712">
        <v>90129.08</v>
      </c>
      <c r="AK712" s="13">
        <v>5.2900000000000003E-2</v>
      </c>
      <c r="AL712">
        <v>9806.9789999999994</v>
      </c>
      <c r="AM712">
        <v>1703291.88</v>
      </c>
      <c r="AN712">
        <v>-930269.35</v>
      </c>
      <c r="AO712">
        <v>40</v>
      </c>
      <c r="AP712">
        <v>2253.23</v>
      </c>
      <c r="AQ712" s="13">
        <v>-9.1000000000000004E-3</v>
      </c>
      <c r="AR712" s="13">
        <v>5.2900000000000003E-2</v>
      </c>
      <c r="AS712" t="s">
        <v>572</v>
      </c>
      <c r="AU712" s="2">
        <v>44461</v>
      </c>
      <c r="AV712" t="s">
        <v>138</v>
      </c>
      <c r="AW712" s="7">
        <v>1842.9</v>
      </c>
      <c r="AX712" s="4">
        <v>2054.9</v>
      </c>
      <c r="AZ712" s="2">
        <f t="shared" si="70"/>
        <v>44461</v>
      </c>
      <c r="BA712" t="s">
        <v>187</v>
      </c>
      <c r="BB712">
        <v>173.6816</v>
      </c>
      <c r="BC712">
        <v>182.87190000000001</v>
      </c>
      <c r="BE712" t="str">
        <f t="shared" si="74"/>
        <v>INDHOTEL44461</v>
      </c>
      <c r="BF712">
        <v>1</v>
      </c>
      <c r="BH712" t="str">
        <f t="shared" si="75"/>
        <v>GODREJPROP44461</v>
      </c>
      <c r="BI712">
        <v>1</v>
      </c>
      <c r="BK712" t="str">
        <f t="shared" si="71"/>
        <v>GODREJPROP44461</v>
      </c>
      <c r="BL712">
        <v>1</v>
      </c>
      <c r="BM712">
        <f t="shared" si="72"/>
        <v>1</v>
      </c>
      <c r="BQ712" t="str">
        <f t="shared" si="76"/>
        <v>INDHOTEL44461</v>
      </c>
      <c r="BR712">
        <v>1</v>
      </c>
      <c r="BS712">
        <f t="shared" si="73"/>
        <v>1</v>
      </c>
    </row>
    <row r="713" spans="1:71" x14ac:dyDescent="0.45">
      <c r="A713">
        <v>5</v>
      </c>
      <c r="B713" s="2">
        <v>44461</v>
      </c>
      <c r="C713" s="2">
        <v>44462</v>
      </c>
      <c r="D713" s="3" t="s">
        <v>27</v>
      </c>
      <c r="E713" t="s">
        <v>187</v>
      </c>
      <c r="F713" t="s">
        <v>355</v>
      </c>
      <c r="G713">
        <v>3900</v>
      </c>
      <c r="H713">
        <v>11700</v>
      </c>
      <c r="I713">
        <v>3</v>
      </c>
      <c r="J713" s="7">
        <v>173.6</v>
      </c>
      <c r="K713" s="5">
        <v>2031120</v>
      </c>
      <c r="L713" s="4">
        <v>182.8</v>
      </c>
      <c r="M713" s="4">
        <v>107640.0000000002</v>
      </c>
      <c r="N713" s="6">
        <v>404.27744799999999</v>
      </c>
      <c r="O713" s="6">
        <v>107235.72255200021</v>
      </c>
      <c r="P713" s="5">
        <v>2138760</v>
      </c>
      <c r="Q713" s="7"/>
      <c r="R713">
        <v>2</v>
      </c>
      <c r="S713">
        <v>1</v>
      </c>
      <c r="T713">
        <v>1</v>
      </c>
      <c r="U713">
        <v>0</v>
      </c>
      <c r="V713">
        <v>900</v>
      </c>
      <c r="W713">
        <v>300</v>
      </c>
      <c r="X713">
        <v>123000</v>
      </c>
      <c r="Y713">
        <v>92500</v>
      </c>
      <c r="Z713" s="7">
        <v>3000000</v>
      </c>
      <c r="AA713">
        <v>2</v>
      </c>
      <c r="AC713" t="s">
        <v>723</v>
      </c>
      <c r="AD713" t="s">
        <v>571</v>
      </c>
      <c r="AE713" s="12">
        <v>44461.520833333336</v>
      </c>
      <c r="AF713">
        <v>624.96230000000003</v>
      </c>
      <c r="AG713" s="12">
        <v>44462.392361111109</v>
      </c>
      <c r="AH713">
        <v>619.00980000000004</v>
      </c>
      <c r="AI713" s="13">
        <v>-9.4999999999999998E-3</v>
      </c>
      <c r="AJ713">
        <v>-16103.02</v>
      </c>
      <c r="AK713" s="13">
        <v>-9.4999999999999998E-3</v>
      </c>
      <c r="AL713">
        <v>2705.2539999999999</v>
      </c>
      <c r="AM713">
        <v>1690681.88</v>
      </c>
      <c r="AN713">
        <v>-946372.37</v>
      </c>
      <c r="AO713">
        <v>40</v>
      </c>
      <c r="AP713">
        <v>-402.58</v>
      </c>
      <c r="AQ713" s="13">
        <v>-1.3100000000000001E-2</v>
      </c>
      <c r="AR713" s="13">
        <v>1.52E-2</v>
      </c>
      <c r="AS713" t="s">
        <v>572</v>
      </c>
      <c r="AU713" s="2">
        <v>44461</v>
      </c>
      <c r="AV713" t="s">
        <v>187</v>
      </c>
      <c r="AW713" s="7">
        <v>173.6</v>
      </c>
      <c r="AX713" s="4">
        <v>182.8</v>
      </c>
      <c r="AZ713" s="2">
        <f t="shared" ref="AZ713:AZ776" si="77">DATE(YEAR(AE713),MONTH(AE713),DAY(AE713))</f>
        <v>44461</v>
      </c>
      <c r="BA713" t="s">
        <v>180</v>
      </c>
      <c r="BB713">
        <v>624.96230000000003</v>
      </c>
      <c r="BC713">
        <v>619.00980000000004</v>
      </c>
      <c r="BE713" t="str">
        <f t="shared" si="74"/>
        <v>STAR44461</v>
      </c>
      <c r="BF713">
        <v>1</v>
      </c>
      <c r="BH713" t="str">
        <f t="shared" si="75"/>
        <v>INDHOTEL44461</v>
      </c>
      <c r="BI713">
        <v>1</v>
      </c>
      <c r="BK713" t="str">
        <f t="shared" ref="BK713:BK776" si="78">CONCATENATE(AV713,AU713)</f>
        <v>INDHOTEL44461</v>
      </c>
      <c r="BL713">
        <v>1</v>
      </c>
      <c r="BM713">
        <f t="shared" ref="BM713:BM776" si="79">IFERROR(VLOOKUP(BK713,$BE$9:$BF$1058,2,0),"ERROR")</f>
        <v>1</v>
      </c>
      <c r="BQ713" t="str">
        <f t="shared" si="76"/>
        <v>STAR44461</v>
      </c>
      <c r="BR713">
        <v>1</v>
      </c>
      <c r="BS713">
        <f t="shared" ref="BS713:BS776" si="80">IFERROR(VLOOKUP(BQ713,$BH$9:$BI$1058,2,0),"ERROR")</f>
        <v>1</v>
      </c>
    </row>
    <row r="714" spans="1:71" x14ac:dyDescent="0.45">
      <c r="A714">
        <v>6</v>
      </c>
      <c r="B714" s="2">
        <v>44461</v>
      </c>
      <c r="C714" s="2">
        <v>44462</v>
      </c>
      <c r="D714" s="3" t="s">
        <v>27</v>
      </c>
      <c r="E714" t="s">
        <v>183</v>
      </c>
      <c r="F714" t="s">
        <v>365</v>
      </c>
      <c r="G714">
        <v>75</v>
      </c>
      <c r="H714">
        <v>225</v>
      </c>
      <c r="I714">
        <v>3</v>
      </c>
      <c r="J714" s="7">
        <v>8728.5</v>
      </c>
      <c r="K714" s="5">
        <v>1963912.5</v>
      </c>
      <c r="L714" s="4">
        <v>8614.4666666699995</v>
      </c>
      <c r="M714" s="4">
        <v>-25657.499999250103</v>
      </c>
      <c r="N714" s="6">
        <v>376.29707050009347</v>
      </c>
      <c r="O714" s="6">
        <v>-26033.797069750195</v>
      </c>
      <c r="P714" s="5">
        <v>1938255.0000007499</v>
      </c>
      <c r="Q714" s="7"/>
      <c r="R714">
        <v>1</v>
      </c>
      <c r="S714">
        <v>0</v>
      </c>
      <c r="T714">
        <v>2</v>
      </c>
      <c r="U714">
        <v>0</v>
      </c>
      <c r="V714">
        <v>900</v>
      </c>
      <c r="W714">
        <v>300</v>
      </c>
      <c r="X714">
        <v>122500</v>
      </c>
      <c r="Y714">
        <v>92500</v>
      </c>
      <c r="Z714" s="7">
        <v>3000000</v>
      </c>
      <c r="AA714">
        <v>2</v>
      </c>
      <c r="AC714" t="s">
        <v>622</v>
      </c>
      <c r="AD714" t="s">
        <v>571</v>
      </c>
      <c r="AE714" s="12">
        <v>44461.517361111109</v>
      </c>
      <c r="AF714">
        <v>231.16550000000001</v>
      </c>
      <c r="AG714" s="12">
        <v>44462.395833333336</v>
      </c>
      <c r="AH714">
        <v>233.91579999999999</v>
      </c>
      <c r="AI714" s="13">
        <v>1.1900000000000001E-2</v>
      </c>
      <c r="AJ714">
        <v>20214.97</v>
      </c>
      <c r="AK714" s="13">
        <v>1.1900000000000001E-2</v>
      </c>
      <c r="AL714">
        <v>7350.0950000000003</v>
      </c>
      <c r="AM714">
        <v>1699088.38</v>
      </c>
      <c r="AN714">
        <v>-926157.41</v>
      </c>
      <c r="AO714">
        <v>42</v>
      </c>
      <c r="AP714">
        <v>481.31</v>
      </c>
      <c r="AQ714" s="13">
        <v>-4.7999999999999996E-3</v>
      </c>
      <c r="AR714" s="13">
        <v>2.52E-2</v>
      </c>
      <c r="AS714" t="s">
        <v>572</v>
      </c>
      <c r="AU714" s="2">
        <v>44461</v>
      </c>
      <c r="AV714" t="s">
        <v>183</v>
      </c>
      <c r="AW714" s="7">
        <v>8728.5</v>
      </c>
      <c r="AX714" s="4">
        <v>8614.4666666699995</v>
      </c>
      <c r="AZ714" s="2">
        <f t="shared" si="77"/>
        <v>44461</v>
      </c>
      <c r="BA714" t="s">
        <v>113</v>
      </c>
      <c r="BB714">
        <v>231.16550000000001</v>
      </c>
      <c r="BC714">
        <v>233.91579999999999</v>
      </c>
      <c r="BE714" t="str">
        <f t="shared" ref="BE714:BE777" si="81">CONCATENATE(BA714,AZ714)</f>
        <v>APOLLOTYRE44461</v>
      </c>
      <c r="BF714">
        <v>1</v>
      </c>
      <c r="BH714" t="str">
        <f t="shared" ref="BH714:BH777" si="82">CONCATENATE(AV714,AU714)</f>
        <v>INDIAMART44461</v>
      </c>
      <c r="BI714">
        <v>1</v>
      </c>
      <c r="BK714" t="str">
        <f t="shared" si="78"/>
        <v>INDIAMART44461</v>
      </c>
      <c r="BL714">
        <v>1</v>
      </c>
      <c r="BM714">
        <f t="shared" si="79"/>
        <v>1</v>
      </c>
      <c r="BQ714" t="str">
        <f t="shared" ref="BQ714:BQ777" si="83">CONCATENATE(BA714,AZ714)</f>
        <v>APOLLOTYRE44461</v>
      </c>
      <c r="BR714">
        <v>1</v>
      </c>
      <c r="BS714">
        <f t="shared" si="80"/>
        <v>1</v>
      </c>
    </row>
    <row r="715" spans="1:71" x14ac:dyDescent="0.45">
      <c r="A715">
        <v>7</v>
      </c>
      <c r="B715" s="2">
        <v>44461</v>
      </c>
      <c r="C715" s="2">
        <v>44462</v>
      </c>
      <c r="D715" s="3" t="s">
        <v>27</v>
      </c>
      <c r="E715" t="s">
        <v>135</v>
      </c>
      <c r="F715" t="s">
        <v>229</v>
      </c>
      <c r="G715">
        <v>2000</v>
      </c>
      <c r="H715">
        <v>6000</v>
      </c>
      <c r="I715">
        <v>3</v>
      </c>
      <c r="J715" s="7">
        <v>426.65</v>
      </c>
      <c r="K715" s="5">
        <v>2559900</v>
      </c>
      <c r="L715" s="4">
        <v>437.15</v>
      </c>
      <c r="M715" s="4">
        <v>63000</v>
      </c>
      <c r="N715" s="6">
        <v>488.18488000000002</v>
      </c>
      <c r="O715" s="6">
        <v>62511.815119999999</v>
      </c>
      <c r="P715" s="5">
        <v>2622900</v>
      </c>
      <c r="Q715" s="7"/>
      <c r="R715">
        <v>1</v>
      </c>
      <c r="S715">
        <v>0</v>
      </c>
      <c r="T715">
        <v>1</v>
      </c>
      <c r="U715">
        <v>0</v>
      </c>
      <c r="V715">
        <v>900</v>
      </c>
      <c r="W715">
        <v>300</v>
      </c>
      <c r="X715">
        <v>122500</v>
      </c>
      <c r="Y715">
        <v>92500</v>
      </c>
      <c r="Z715" s="7">
        <v>3000000</v>
      </c>
      <c r="AA715">
        <v>2</v>
      </c>
      <c r="AC715" t="s">
        <v>623</v>
      </c>
      <c r="AD715" t="s">
        <v>571</v>
      </c>
      <c r="AE715" s="12">
        <v>44461.517361111109</v>
      </c>
      <c r="AF715">
        <v>2660.288</v>
      </c>
      <c r="AG715" s="12">
        <v>44462.395833333336</v>
      </c>
      <c r="AH715">
        <v>2672.8240000000001</v>
      </c>
      <c r="AI715" s="13">
        <v>4.7000000000000002E-3</v>
      </c>
      <c r="AJ715">
        <v>8006.57</v>
      </c>
      <c r="AK715" s="13">
        <v>4.7000000000000002E-3</v>
      </c>
      <c r="AL715">
        <v>638.68589999999995</v>
      </c>
      <c r="AM715">
        <v>1699088.5</v>
      </c>
      <c r="AN715">
        <v>-918150.84</v>
      </c>
      <c r="AO715">
        <v>42</v>
      </c>
      <c r="AP715">
        <v>190.63</v>
      </c>
      <c r="AQ715" s="13">
        <v>-6.7000000000000002E-3</v>
      </c>
      <c r="AR715" s="13">
        <v>2.58E-2</v>
      </c>
      <c r="AS715" t="s">
        <v>572</v>
      </c>
      <c r="AU715" s="2">
        <v>44461</v>
      </c>
      <c r="AV715" t="s">
        <v>135</v>
      </c>
      <c r="AW715" s="7">
        <v>426.65</v>
      </c>
      <c r="AX715" s="4">
        <v>437.15</v>
      </c>
      <c r="AZ715" s="2">
        <f t="shared" si="77"/>
        <v>44461</v>
      </c>
      <c r="BA715" t="s">
        <v>95</v>
      </c>
      <c r="BB715">
        <v>2660.288</v>
      </c>
      <c r="BC715">
        <v>2672.8240000000001</v>
      </c>
      <c r="BE715" t="str">
        <f t="shared" si="81"/>
        <v>BALKRISIND44461</v>
      </c>
      <c r="BF715">
        <v>1</v>
      </c>
      <c r="BH715" t="str">
        <f t="shared" si="82"/>
        <v>LICHSGFIN44461</v>
      </c>
      <c r="BI715">
        <v>1</v>
      </c>
      <c r="BK715" t="str">
        <f t="shared" si="78"/>
        <v>LICHSGFIN44461</v>
      </c>
      <c r="BL715">
        <v>1</v>
      </c>
      <c r="BM715">
        <f t="shared" si="79"/>
        <v>1</v>
      </c>
      <c r="BQ715" t="str">
        <f t="shared" si="83"/>
        <v>BALKRISIND44461</v>
      </c>
      <c r="BR715">
        <v>1</v>
      </c>
      <c r="BS715">
        <f t="shared" si="80"/>
        <v>1</v>
      </c>
    </row>
    <row r="716" spans="1:71" x14ac:dyDescent="0.45">
      <c r="A716">
        <v>8</v>
      </c>
      <c r="B716" s="2">
        <v>44461</v>
      </c>
      <c r="C716" s="2">
        <v>44462</v>
      </c>
      <c r="D716" s="3" t="s">
        <v>27</v>
      </c>
      <c r="E716" t="s">
        <v>174</v>
      </c>
      <c r="F716" t="s">
        <v>354</v>
      </c>
      <c r="G716">
        <v>1250</v>
      </c>
      <c r="H716">
        <v>2500</v>
      </c>
      <c r="I716">
        <v>2</v>
      </c>
      <c r="J716" s="7">
        <v>774.45</v>
      </c>
      <c r="K716" s="5">
        <v>1936125</v>
      </c>
      <c r="L716" s="4">
        <v>776.7</v>
      </c>
      <c r="M716" s="4">
        <v>5625</v>
      </c>
      <c r="N716" s="6">
        <v>375.49322500000005</v>
      </c>
      <c r="O716" s="6">
        <v>5249.5067749999998</v>
      </c>
      <c r="P716" s="5">
        <v>1941750</v>
      </c>
      <c r="Q716" s="7"/>
      <c r="R716">
        <v>1</v>
      </c>
      <c r="S716">
        <v>0</v>
      </c>
      <c r="T716">
        <v>1</v>
      </c>
      <c r="U716">
        <v>0</v>
      </c>
      <c r="V716">
        <v>900</v>
      </c>
      <c r="W716">
        <v>300</v>
      </c>
      <c r="X716">
        <v>122500</v>
      </c>
      <c r="Y716">
        <v>92500</v>
      </c>
      <c r="Z716" s="7">
        <v>3000000</v>
      </c>
      <c r="AA716">
        <v>2</v>
      </c>
      <c r="AC716" t="s">
        <v>732</v>
      </c>
      <c r="AD716" t="s">
        <v>571</v>
      </c>
      <c r="AE716" s="12">
        <v>44461.517361111109</v>
      </c>
      <c r="AF716">
        <v>8729.4619999999995</v>
      </c>
      <c r="AG716" s="12">
        <v>44462.395833333336</v>
      </c>
      <c r="AH716">
        <v>8605.0370000000003</v>
      </c>
      <c r="AI716" s="13">
        <v>-1.43E-2</v>
      </c>
      <c r="AJ716">
        <v>-24216.91</v>
      </c>
      <c r="AK716" s="13">
        <v>-1.43E-2</v>
      </c>
      <c r="AL716">
        <v>194.63839999999999</v>
      </c>
      <c r="AM716">
        <v>1699088.5</v>
      </c>
      <c r="AN716">
        <v>-942367.75</v>
      </c>
      <c r="AO716">
        <v>42</v>
      </c>
      <c r="AP716">
        <v>-576.59</v>
      </c>
      <c r="AQ716" s="13">
        <v>-2.06E-2</v>
      </c>
      <c r="AR716" s="13">
        <v>6.7999999999999996E-3</v>
      </c>
      <c r="AS716" t="s">
        <v>572</v>
      </c>
      <c r="AU716" s="2">
        <v>44461</v>
      </c>
      <c r="AV716" t="s">
        <v>174</v>
      </c>
      <c r="AW716" s="7">
        <v>774.45</v>
      </c>
      <c r="AX716" s="4">
        <v>776.7</v>
      </c>
      <c r="AZ716" s="2">
        <f t="shared" si="77"/>
        <v>44461</v>
      </c>
      <c r="BA716" t="s">
        <v>183</v>
      </c>
      <c r="BB716">
        <v>8729.4619999999995</v>
      </c>
      <c r="BC716">
        <v>8605.0370000000003</v>
      </c>
      <c r="BE716" t="str">
        <f t="shared" si="81"/>
        <v>INDIAMART44461</v>
      </c>
      <c r="BF716">
        <v>1</v>
      </c>
      <c r="BH716" t="str">
        <f t="shared" si="82"/>
        <v>MCDOWELL_N44461</v>
      </c>
      <c r="BI716">
        <v>1</v>
      </c>
      <c r="BK716" t="str">
        <f t="shared" si="78"/>
        <v>MCDOWELL_N44461</v>
      </c>
      <c r="BL716">
        <v>1</v>
      </c>
      <c r="BM716">
        <f t="shared" si="79"/>
        <v>1</v>
      </c>
      <c r="BQ716" t="str">
        <f t="shared" si="83"/>
        <v>INDIAMART44461</v>
      </c>
      <c r="BR716">
        <v>1</v>
      </c>
      <c r="BS716">
        <f t="shared" si="80"/>
        <v>1</v>
      </c>
    </row>
    <row r="717" spans="1:71" x14ac:dyDescent="0.45">
      <c r="A717">
        <v>9</v>
      </c>
      <c r="B717" s="2">
        <v>44461</v>
      </c>
      <c r="C717" s="2">
        <v>44462</v>
      </c>
      <c r="D717" s="3" t="s">
        <v>27</v>
      </c>
      <c r="E717" t="s">
        <v>180</v>
      </c>
      <c r="F717" t="s">
        <v>360</v>
      </c>
      <c r="G717">
        <v>675</v>
      </c>
      <c r="H717">
        <v>3375</v>
      </c>
      <c r="I717">
        <v>5</v>
      </c>
      <c r="J717" s="7">
        <v>624.65</v>
      </c>
      <c r="K717" s="5">
        <v>2108193.75</v>
      </c>
      <c r="L717" s="4">
        <v>611.70000000000005</v>
      </c>
      <c r="M717" s="4">
        <v>-43706.249999999767</v>
      </c>
      <c r="N717" s="6">
        <v>398.46058375000007</v>
      </c>
      <c r="O717" s="6">
        <v>-44104.710583749766</v>
      </c>
      <c r="P717" s="5">
        <v>2064487.5000000002</v>
      </c>
      <c r="Q717" s="7"/>
      <c r="R717">
        <v>2</v>
      </c>
      <c r="S717">
        <v>1</v>
      </c>
      <c r="T717">
        <v>2</v>
      </c>
      <c r="U717">
        <v>0</v>
      </c>
      <c r="V717">
        <v>900</v>
      </c>
      <c r="W717">
        <v>300</v>
      </c>
      <c r="X717">
        <v>123000</v>
      </c>
      <c r="Y717">
        <v>92500</v>
      </c>
      <c r="Z717" s="7">
        <v>3000000</v>
      </c>
      <c r="AA717">
        <v>2</v>
      </c>
      <c r="AC717" t="s">
        <v>582</v>
      </c>
      <c r="AD717" t="s">
        <v>571</v>
      </c>
      <c r="AE717" s="12">
        <v>44461.517361111109</v>
      </c>
      <c r="AF717">
        <v>426.92529999999999</v>
      </c>
      <c r="AG717" s="12">
        <v>44462.395833333336</v>
      </c>
      <c r="AH717">
        <v>435.06450000000001</v>
      </c>
      <c r="AI717" s="13">
        <v>1.9099999999999999E-2</v>
      </c>
      <c r="AJ717">
        <v>32392.6</v>
      </c>
      <c r="AK717" s="13">
        <v>1.9099999999999999E-2</v>
      </c>
      <c r="AL717">
        <v>3979.826</v>
      </c>
      <c r="AM717">
        <v>1699088.38</v>
      </c>
      <c r="AN717">
        <v>-909975.15</v>
      </c>
      <c r="AO717">
        <v>42</v>
      </c>
      <c r="AP717">
        <v>771.25</v>
      </c>
      <c r="AQ717" s="13">
        <v>-7.9000000000000008E-3</v>
      </c>
      <c r="AR717" s="13">
        <v>2.5700000000000001E-2</v>
      </c>
      <c r="AS717" t="s">
        <v>572</v>
      </c>
      <c r="AU717" s="2">
        <v>44461</v>
      </c>
      <c r="AV717" t="s">
        <v>180</v>
      </c>
      <c r="AW717" s="7">
        <v>624.65</v>
      </c>
      <c r="AX717" s="4">
        <v>611.70000000000005</v>
      </c>
      <c r="AZ717" s="2">
        <f t="shared" si="77"/>
        <v>44461</v>
      </c>
      <c r="BA717" t="s">
        <v>135</v>
      </c>
      <c r="BB717">
        <v>426.92529999999999</v>
      </c>
      <c r="BC717">
        <v>435.06450000000001</v>
      </c>
      <c r="BE717" t="str">
        <f t="shared" si="81"/>
        <v>LICHSGFIN44461</v>
      </c>
      <c r="BF717">
        <v>1</v>
      </c>
      <c r="BH717" t="str">
        <f t="shared" si="82"/>
        <v>STAR44461</v>
      </c>
      <c r="BI717">
        <v>1</v>
      </c>
      <c r="BK717" t="str">
        <f t="shared" si="78"/>
        <v>STAR44461</v>
      </c>
      <c r="BL717">
        <v>1</v>
      </c>
      <c r="BM717">
        <f t="shared" si="79"/>
        <v>1</v>
      </c>
      <c r="BQ717" t="str">
        <f t="shared" si="83"/>
        <v>LICHSGFIN44461</v>
      </c>
      <c r="BR717">
        <v>1</v>
      </c>
      <c r="BS717">
        <f t="shared" si="80"/>
        <v>1</v>
      </c>
    </row>
    <row r="718" spans="1:71" x14ac:dyDescent="0.45">
      <c r="A718">
        <v>10</v>
      </c>
      <c r="B718" s="2">
        <v>44461</v>
      </c>
      <c r="C718" s="2">
        <v>44462</v>
      </c>
      <c r="D718" s="3" t="s">
        <v>27</v>
      </c>
      <c r="E718" t="s">
        <v>41</v>
      </c>
      <c r="F718" t="s">
        <v>249</v>
      </c>
      <c r="G718">
        <v>3000</v>
      </c>
      <c r="H718">
        <v>6000</v>
      </c>
      <c r="I718">
        <v>2</v>
      </c>
      <c r="J718" s="7">
        <v>314.55</v>
      </c>
      <c r="K718" s="5">
        <v>1887300</v>
      </c>
      <c r="L718" s="4">
        <v>350.4</v>
      </c>
      <c r="M718" s="4">
        <v>215099.9999999998</v>
      </c>
      <c r="N718" s="6">
        <v>393.33262000000002</v>
      </c>
      <c r="O718" s="6">
        <v>214706.6673799998</v>
      </c>
      <c r="P718" s="5">
        <v>2102400</v>
      </c>
      <c r="Q718" s="7"/>
      <c r="R718">
        <v>1</v>
      </c>
      <c r="S718">
        <v>0</v>
      </c>
      <c r="T718">
        <v>1</v>
      </c>
      <c r="U718">
        <v>0</v>
      </c>
      <c r="V718">
        <v>900</v>
      </c>
      <c r="W718">
        <v>300</v>
      </c>
      <c r="X718">
        <v>122500</v>
      </c>
      <c r="Y718">
        <v>92500</v>
      </c>
      <c r="Z718" s="7">
        <v>3000000</v>
      </c>
      <c r="AA718">
        <v>2</v>
      </c>
      <c r="AC718" t="s">
        <v>733</v>
      </c>
      <c r="AD718" t="s">
        <v>571</v>
      </c>
      <c r="AE718" s="12">
        <v>44462.517361111109</v>
      </c>
      <c r="AF718">
        <v>683.04060000000004</v>
      </c>
      <c r="AG718" s="12">
        <v>44463.392361111109</v>
      </c>
      <c r="AH718">
        <v>671.31420000000003</v>
      </c>
      <c r="AI718" s="13">
        <v>-1.72E-2</v>
      </c>
      <c r="AJ718">
        <v>-31211.4</v>
      </c>
      <c r="AK718" s="13">
        <v>-1.72E-2</v>
      </c>
      <c r="AL718">
        <v>2661.6350000000002</v>
      </c>
      <c r="AM718">
        <v>1818004.88</v>
      </c>
      <c r="AN718">
        <v>-941186.55</v>
      </c>
      <c r="AO718">
        <v>41</v>
      </c>
      <c r="AP718">
        <v>-761.25</v>
      </c>
      <c r="AQ718" s="13">
        <v>-1.9800000000000002E-2</v>
      </c>
      <c r="AR718" s="13">
        <v>1.5100000000000001E-2</v>
      </c>
      <c r="AS718" t="s">
        <v>572</v>
      </c>
      <c r="AU718" s="2">
        <v>44461</v>
      </c>
      <c r="AV718" t="s">
        <v>41</v>
      </c>
      <c r="AW718" s="7">
        <v>314.55</v>
      </c>
      <c r="AX718" s="4">
        <v>350.4</v>
      </c>
      <c r="AZ718" s="2">
        <f t="shared" si="77"/>
        <v>44462</v>
      </c>
      <c r="BA718" t="s">
        <v>184</v>
      </c>
      <c r="BB718">
        <v>683.04060000000004</v>
      </c>
      <c r="BC718">
        <v>671.31420000000003</v>
      </c>
      <c r="BE718" t="str">
        <f t="shared" si="81"/>
        <v>CANFINHOME44462</v>
      </c>
      <c r="BF718">
        <v>1</v>
      </c>
      <c r="BH718" t="str">
        <f t="shared" si="82"/>
        <v>ZEEL44461</v>
      </c>
      <c r="BI718">
        <v>1</v>
      </c>
      <c r="BK718" t="str">
        <f t="shared" si="78"/>
        <v>ZEEL44461</v>
      </c>
      <c r="BL718">
        <v>1</v>
      </c>
      <c r="BM718">
        <f t="shared" si="79"/>
        <v>1</v>
      </c>
      <c r="BQ718" t="str">
        <f t="shared" si="83"/>
        <v>CANFINHOME44462</v>
      </c>
      <c r="BR718">
        <v>1</v>
      </c>
      <c r="BS718">
        <f t="shared" si="80"/>
        <v>1</v>
      </c>
    </row>
    <row r="719" spans="1:71" x14ac:dyDescent="0.45">
      <c r="A719">
        <v>1</v>
      </c>
      <c r="B719" s="2">
        <v>44462</v>
      </c>
      <c r="C719" s="2">
        <v>44463</v>
      </c>
      <c r="D719" s="3" t="s">
        <v>27</v>
      </c>
      <c r="E719" t="s">
        <v>148</v>
      </c>
      <c r="F719" t="s">
        <v>257</v>
      </c>
      <c r="G719">
        <v>75</v>
      </c>
      <c r="H719">
        <v>150</v>
      </c>
      <c r="I719">
        <v>2</v>
      </c>
      <c r="J719" s="7">
        <v>18778.75</v>
      </c>
      <c r="K719" s="5">
        <v>2816812.5</v>
      </c>
      <c r="L719" s="4">
        <v>18431.900000000001</v>
      </c>
      <c r="M719" s="4">
        <v>-52027.499999999782</v>
      </c>
      <c r="N719" s="6">
        <v>517.32204849999994</v>
      </c>
      <c r="O719" s="6">
        <v>-52544.82204849978</v>
      </c>
      <c r="P719" s="5">
        <v>2764785</v>
      </c>
      <c r="Q719" s="7"/>
      <c r="R719">
        <v>1</v>
      </c>
      <c r="S719">
        <v>0</v>
      </c>
      <c r="T719">
        <v>2</v>
      </c>
      <c r="U719">
        <v>0</v>
      </c>
      <c r="V719">
        <v>900</v>
      </c>
      <c r="W719">
        <v>300</v>
      </c>
      <c r="X719">
        <v>122500</v>
      </c>
      <c r="Y719">
        <v>92500</v>
      </c>
      <c r="Z719" s="7">
        <v>3000000</v>
      </c>
      <c r="AA719">
        <v>2</v>
      </c>
      <c r="AC719" t="s">
        <v>630</v>
      </c>
      <c r="AD719" t="s">
        <v>571</v>
      </c>
      <c r="AE719" s="12">
        <v>44462.517361111109</v>
      </c>
      <c r="AF719">
        <v>819.87900000000002</v>
      </c>
      <c r="AG719" s="12">
        <v>44463.392361111109</v>
      </c>
      <c r="AH719">
        <v>830.53459999999995</v>
      </c>
      <c r="AI719" s="13">
        <v>1.2999999999999999E-2</v>
      </c>
      <c r="AJ719">
        <v>23627.79</v>
      </c>
      <c r="AK719" s="13">
        <v>1.2999999999999999E-2</v>
      </c>
      <c r="AL719">
        <v>2217.4059999999999</v>
      </c>
      <c r="AM719">
        <v>1818004.88</v>
      </c>
      <c r="AN719">
        <v>-917558.75</v>
      </c>
      <c r="AO719">
        <v>41</v>
      </c>
      <c r="AP719">
        <v>576.29</v>
      </c>
      <c r="AQ719" s="13">
        <v>-5.9999999999999995E-4</v>
      </c>
      <c r="AR719" s="13">
        <v>3.0599999999999999E-2</v>
      </c>
      <c r="AS719" t="s">
        <v>572</v>
      </c>
      <c r="AU719" s="2">
        <v>44462</v>
      </c>
      <c r="AV719" t="s">
        <v>148</v>
      </c>
      <c r="AW719" s="7">
        <v>18778.75</v>
      </c>
      <c r="AX719" s="4">
        <v>18431.900000000001</v>
      </c>
      <c r="AZ719" s="2">
        <f t="shared" si="77"/>
        <v>44462</v>
      </c>
      <c r="BA719" t="s">
        <v>174</v>
      </c>
      <c r="BB719">
        <v>819.87900000000002</v>
      </c>
      <c r="BC719">
        <v>830.53459999999995</v>
      </c>
      <c r="BE719" t="str">
        <f t="shared" si="81"/>
        <v>MCDOWELL_N44462</v>
      </c>
      <c r="BF719">
        <v>1</v>
      </c>
      <c r="BH719" t="str">
        <f t="shared" si="82"/>
        <v>BAJAJFINSV44462</v>
      </c>
      <c r="BI719">
        <v>1</v>
      </c>
      <c r="BK719" t="str">
        <f t="shared" si="78"/>
        <v>BAJAJFINSV44462</v>
      </c>
      <c r="BL719">
        <v>1</v>
      </c>
      <c r="BM719">
        <f t="shared" si="79"/>
        <v>1</v>
      </c>
      <c r="BQ719" t="str">
        <f t="shared" si="83"/>
        <v>MCDOWELL_N44462</v>
      </c>
      <c r="BR719">
        <v>1</v>
      </c>
      <c r="BS719">
        <f t="shared" si="80"/>
        <v>1</v>
      </c>
    </row>
    <row r="720" spans="1:71" x14ac:dyDescent="0.45">
      <c r="A720">
        <v>2</v>
      </c>
      <c r="B720" s="2">
        <v>44462</v>
      </c>
      <c r="C720" s="2">
        <v>44463</v>
      </c>
      <c r="D720" s="3" t="s">
        <v>27</v>
      </c>
      <c r="E720" t="s">
        <v>184</v>
      </c>
      <c r="F720" t="s">
        <v>366</v>
      </c>
      <c r="G720">
        <v>975</v>
      </c>
      <c r="H720">
        <v>3900</v>
      </c>
      <c r="I720">
        <v>4</v>
      </c>
      <c r="J720" s="7">
        <v>683.55</v>
      </c>
      <c r="K720" s="5">
        <v>2665845</v>
      </c>
      <c r="L720" s="4">
        <v>671.2</v>
      </c>
      <c r="M720" s="4">
        <v>-48164.999999999643</v>
      </c>
      <c r="N720" s="6">
        <v>492.25961500000005</v>
      </c>
      <c r="O720" s="6">
        <v>-48657.259614999646</v>
      </c>
      <c r="P720" s="5">
        <v>2617680</v>
      </c>
      <c r="Q720" s="7"/>
      <c r="R720">
        <v>1</v>
      </c>
      <c r="S720">
        <v>0</v>
      </c>
      <c r="T720">
        <v>1</v>
      </c>
      <c r="U720">
        <v>0</v>
      </c>
      <c r="V720">
        <v>900</v>
      </c>
      <c r="W720">
        <v>300</v>
      </c>
      <c r="X720">
        <v>122500</v>
      </c>
      <c r="Y720">
        <v>92500</v>
      </c>
      <c r="Z720" s="7">
        <v>3000000</v>
      </c>
      <c r="AA720">
        <v>2</v>
      </c>
      <c r="AC720" t="s">
        <v>604</v>
      </c>
      <c r="AD720" t="s">
        <v>571</v>
      </c>
      <c r="AE720" s="12">
        <v>44462.520833333336</v>
      </c>
      <c r="AF720">
        <v>388.89429999999999</v>
      </c>
      <c r="AG720" s="12">
        <v>44463.392361111109</v>
      </c>
      <c r="AH720">
        <v>402.12450000000001</v>
      </c>
      <c r="AI720" s="13">
        <v>3.4000000000000002E-2</v>
      </c>
      <c r="AJ720">
        <v>61905.68</v>
      </c>
      <c r="AK720" s="13">
        <v>3.4000000000000002E-2</v>
      </c>
      <c r="AL720">
        <v>4679.1189999999997</v>
      </c>
      <c r="AM720">
        <v>1819682.75</v>
      </c>
      <c r="AN720">
        <v>-855653.08</v>
      </c>
      <c r="AO720">
        <v>40</v>
      </c>
      <c r="AP720">
        <v>1547.64</v>
      </c>
      <c r="AQ720" s="13">
        <v>-1.17E-2</v>
      </c>
      <c r="AR720" s="13">
        <v>6.0400000000000002E-2</v>
      </c>
      <c r="AS720" t="s">
        <v>572</v>
      </c>
      <c r="AU720" s="2">
        <v>44462</v>
      </c>
      <c r="AV720" t="s">
        <v>184</v>
      </c>
      <c r="AW720" s="7">
        <v>683.55</v>
      </c>
      <c r="AX720" s="4">
        <v>671.2</v>
      </c>
      <c r="AZ720" s="2">
        <f t="shared" si="77"/>
        <v>44462</v>
      </c>
      <c r="BA720" t="s">
        <v>90</v>
      </c>
      <c r="BB720">
        <v>388.89429999999999</v>
      </c>
      <c r="BC720">
        <v>402.12450000000001</v>
      </c>
      <c r="BE720" t="str">
        <f t="shared" si="81"/>
        <v>DLF44462</v>
      </c>
      <c r="BF720">
        <v>1</v>
      </c>
      <c r="BH720" t="str">
        <f t="shared" si="82"/>
        <v>CANFINHOME44462</v>
      </c>
      <c r="BI720">
        <v>1</v>
      </c>
      <c r="BK720" t="str">
        <f t="shared" si="78"/>
        <v>CANFINHOME44462</v>
      </c>
      <c r="BL720">
        <v>1</v>
      </c>
      <c r="BM720">
        <f t="shared" si="79"/>
        <v>1</v>
      </c>
      <c r="BQ720" t="str">
        <f t="shared" si="83"/>
        <v>DLF44462</v>
      </c>
      <c r="BR720">
        <v>1</v>
      </c>
      <c r="BS720">
        <f t="shared" si="80"/>
        <v>1</v>
      </c>
    </row>
    <row r="721" spans="1:71" x14ac:dyDescent="0.45">
      <c r="A721">
        <v>3</v>
      </c>
      <c r="B721" s="2">
        <v>44462</v>
      </c>
      <c r="C721" s="2">
        <v>44463</v>
      </c>
      <c r="D721" s="3" t="s">
        <v>27</v>
      </c>
      <c r="E721" t="s">
        <v>68</v>
      </c>
      <c r="F721" t="s">
        <v>296</v>
      </c>
      <c r="G721">
        <v>1250</v>
      </c>
      <c r="H721">
        <v>3750</v>
      </c>
      <c r="I721">
        <v>3</v>
      </c>
      <c r="J721" s="7">
        <v>594.9</v>
      </c>
      <c r="K721" s="5">
        <v>2230875</v>
      </c>
      <c r="L721" s="4">
        <v>587.79999999999995</v>
      </c>
      <c r="M721" s="4">
        <v>-26625.000000000084</v>
      </c>
      <c r="N721" s="6">
        <v>421.34657500000003</v>
      </c>
      <c r="O721" s="6">
        <v>-27046.346575000083</v>
      </c>
      <c r="P721" s="5">
        <v>2204250</v>
      </c>
      <c r="Q721" s="7"/>
      <c r="R721">
        <v>2</v>
      </c>
      <c r="S721">
        <v>1</v>
      </c>
      <c r="T721">
        <v>1</v>
      </c>
      <c r="U721">
        <v>0</v>
      </c>
      <c r="V721">
        <v>900</v>
      </c>
      <c r="W721">
        <v>300</v>
      </c>
      <c r="X721">
        <v>123000</v>
      </c>
      <c r="Y721">
        <v>92500</v>
      </c>
      <c r="Z721" s="7">
        <v>3000000</v>
      </c>
      <c r="AA721">
        <v>2</v>
      </c>
      <c r="AC721" t="s">
        <v>649</v>
      </c>
      <c r="AD721" t="s">
        <v>571</v>
      </c>
      <c r="AE721" s="12">
        <v>44462.520833333336</v>
      </c>
      <c r="AF721">
        <v>2089.1260000000002</v>
      </c>
      <c r="AG721" s="12">
        <v>44463.392361111109</v>
      </c>
      <c r="AH721">
        <v>2209.1959999999999</v>
      </c>
      <c r="AI721" s="13">
        <v>5.7500000000000002E-2</v>
      </c>
      <c r="AJ721">
        <v>104584.06</v>
      </c>
      <c r="AK721" s="13">
        <v>5.7500000000000002E-2</v>
      </c>
      <c r="AL721">
        <v>871.0258</v>
      </c>
      <c r="AM721">
        <v>1819682.75</v>
      </c>
      <c r="AN721">
        <v>-751069.01</v>
      </c>
      <c r="AO721">
        <v>40</v>
      </c>
      <c r="AP721">
        <v>2614.6</v>
      </c>
      <c r="AQ721" s="13">
        <v>-2.3E-3</v>
      </c>
      <c r="AR721" s="13">
        <v>0.1011</v>
      </c>
      <c r="AS721" t="s">
        <v>572</v>
      </c>
      <c r="AU721" s="2">
        <v>44462</v>
      </c>
      <c r="AV721" t="s">
        <v>68</v>
      </c>
      <c r="AW721" s="7">
        <v>594.9</v>
      </c>
      <c r="AX721" s="4">
        <v>587.79999999999995</v>
      </c>
      <c r="AZ721" s="2">
        <f t="shared" si="77"/>
        <v>44462</v>
      </c>
      <c r="BA721" t="s">
        <v>138</v>
      </c>
      <c r="BB721">
        <v>2089.1260000000002</v>
      </c>
      <c r="BC721">
        <v>2209.1959999999999</v>
      </c>
      <c r="BE721" t="str">
        <f t="shared" si="81"/>
        <v>GODREJPROP44462</v>
      </c>
      <c r="BF721">
        <v>1</v>
      </c>
      <c r="BH721" t="str">
        <f t="shared" si="82"/>
        <v>CHOLAFIN44462</v>
      </c>
      <c r="BI721">
        <v>1</v>
      </c>
      <c r="BK721" t="str">
        <f t="shared" si="78"/>
        <v>CHOLAFIN44462</v>
      </c>
      <c r="BL721">
        <v>1</v>
      </c>
      <c r="BM721">
        <f t="shared" si="79"/>
        <v>1</v>
      </c>
      <c r="BQ721" t="str">
        <f t="shared" si="83"/>
        <v>GODREJPROP44462</v>
      </c>
      <c r="BR721">
        <v>1</v>
      </c>
      <c r="BS721">
        <f t="shared" si="80"/>
        <v>1</v>
      </c>
    </row>
    <row r="722" spans="1:71" x14ac:dyDescent="0.45">
      <c r="A722">
        <v>4</v>
      </c>
      <c r="B722" s="2">
        <v>44462</v>
      </c>
      <c r="C722" s="2">
        <v>44463</v>
      </c>
      <c r="D722" s="3" t="s">
        <v>27</v>
      </c>
      <c r="E722" t="s">
        <v>90</v>
      </c>
      <c r="F722" t="s">
        <v>299</v>
      </c>
      <c r="G722">
        <v>3300</v>
      </c>
      <c r="H722">
        <v>6600</v>
      </c>
      <c r="I722">
        <v>2</v>
      </c>
      <c r="J722" s="7">
        <v>389.05</v>
      </c>
      <c r="K722" s="5">
        <v>2567730</v>
      </c>
      <c r="L722" s="4">
        <v>402.3</v>
      </c>
      <c r="M722" s="4">
        <v>87450</v>
      </c>
      <c r="N722" s="6">
        <v>492.55618600000008</v>
      </c>
      <c r="O722" s="6">
        <v>86957.443813999998</v>
      </c>
      <c r="P722" s="5">
        <v>2655180</v>
      </c>
      <c r="Q722" s="7"/>
      <c r="R722">
        <v>2</v>
      </c>
      <c r="S722">
        <v>1</v>
      </c>
      <c r="T722">
        <v>1</v>
      </c>
      <c r="U722">
        <v>0</v>
      </c>
      <c r="V722">
        <v>900</v>
      </c>
      <c r="W722">
        <v>300</v>
      </c>
      <c r="X722">
        <v>123000</v>
      </c>
      <c r="Y722">
        <v>92500</v>
      </c>
      <c r="Z722" s="7">
        <v>3000000</v>
      </c>
      <c r="AA722">
        <v>2</v>
      </c>
      <c r="AC722" t="s">
        <v>737</v>
      </c>
      <c r="AD722" t="s">
        <v>571</v>
      </c>
      <c r="AE722" s="12">
        <v>44462.524305555555</v>
      </c>
      <c r="AF722">
        <v>183.49539999999999</v>
      </c>
      <c r="AG722" s="12">
        <v>44463.392361111109</v>
      </c>
      <c r="AH722">
        <v>181.4092</v>
      </c>
      <c r="AI722" s="13">
        <v>-1.14E-2</v>
      </c>
      <c r="AJ722">
        <v>-20699.240000000002</v>
      </c>
      <c r="AK722" s="13">
        <v>-1.14E-2</v>
      </c>
      <c r="AL722">
        <v>9921.9809999999998</v>
      </c>
      <c r="AM722">
        <v>1820637.75</v>
      </c>
      <c r="AN722">
        <v>-771768.25</v>
      </c>
      <c r="AO722">
        <v>39</v>
      </c>
      <c r="AP722">
        <v>-530.75</v>
      </c>
      <c r="AQ722" s="13">
        <v>-1.8200000000000001E-2</v>
      </c>
      <c r="AR722" s="13">
        <v>1.8800000000000001E-2</v>
      </c>
      <c r="AS722" t="s">
        <v>572</v>
      </c>
      <c r="AU722" s="2">
        <v>44462</v>
      </c>
      <c r="AV722" t="s">
        <v>90</v>
      </c>
      <c r="AW722" s="7">
        <v>389.05</v>
      </c>
      <c r="AX722" s="4">
        <v>402.3</v>
      </c>
      <c r="AZ722" s="2">
        <f t="shared" si="77"/>
        <v>44462</v>
      </c>
      <c r="BA722" t="s">
        <v>187</v>
      </c>
      <c r="BB722">
        <v>183.49539999999999</v>
      </c>
      <c r="BC722">
        <v>181.4092</v>
      </c>
      <c r="BE722" t="str">
        <f t="shared" si="81"/>
        <v>INDHOTEL44462</v>
      </c>
      <c r="BF722">
        <v>1</v>
      </c>
      <c r="BH722" t="str">
        <f t="shared" si="82"/>
        <v>DLF44462</v>
      </c>
      <c r="BI722">
        <v>1</v>
      </c>
      <c r="BK722" t="str">
        <f t="shared" si="78"/>
        <v>DLF44462</v>
      </c>
      <c r="BL722">
        <v>1</v>
      </c>
      <c r="BM722">
        <f t="shared" si="79"/>
        <v>1</v>
      </c>
      <c r="BQ722" t="str">
        <f t="shared" si="83"/>
        <v>INDHOTEL44462</v>
      </c>
      <c r="BR722">
        <v>1</v>
      </c>
      <c r="BS722">
        <f t="shared" si="80"/>
        <v>1</v>
      </c>
    </row>
    <row r="723" spans="1:71" x14ac:dyDescent="0.45">
      <c r="A723">
        <v>5</v>
      </c>
      <c r="B723" s="2">
        <v>44462</v>
      </c>
      <c r="C723" s="2">
        <v>44463</v>
      </c>
      <c r="D723" s="3" t="s">
        <v>27</v>
      </c>
      <c r="E723" t="s">
        <v>138</v>
      </c>
      <c r="F723" t="s">
        <v>306</v>
      </c>
      <c r="G723">
        <v>650</v>
      </c>
      <c r="H723">
        <v>1300</v>
      </c>
      <c r="I723">
        <v>2</v>
      </c>
      <c r="J723" s="7">
        <v>2088.5500000000002</v>
      </c>
      <c r="K723" s="5">
        <v>2715115.0000000005</v>
      </c>
      <c r="L723" s="4">
        <v>2209.15</v>
      </c>
      <c r="M723" s="4">
        <v>156779.99999999988</v>
      </c>
      <c r="N723" s="6">
        <v>526.13224600000012</v>
      </c>
      <c r="O723" s="6">
        <v>156253.86775399989</v>
      </c>
      <c r="P723" s="5">
        <v>2871895</v>
      </c>
      <c r="Q723" s="7"/>
      <c r="R723">
        <v>2</v>
      </c>
      <c r="S723">
        <v>1</v>
      </c>
      <c r="T723">
        <v>1</v>
      </c>
      <c r="U723">
        <v>0</v>
      </c>
      <c r="V723">
        <v>900</v>
      </c>
      <c r="W723">
        <v>300</v>
      </c>
      <c r="X723">
        <v>123000</v>
      </c>
      <c r="Y723">
        <v>92500</v>
      </c>
      <c r="Z723" s="7">
        <v>3000000</v>
      </c>
      <c r="AA723">
        <v>2</v>
      </c>
      <c r="AC723" t="s">
        <v>627</v>
      </c>
      <c r="AD723" t="s">
        <v>571</v>
      </c>
      <c r="AE723" s="12">
        <v>44462.517361111109</v>
      </c>
      <c r="AF723">
        <v>18788.14</v>
      </c>
      <c r="AG723" s="12">
        <v>44463.395833333336</v>
      </c>
      <c r="AH723">
        <v>18426.96</v>
      </c>
      <c r="AI723" s="13">
        <v>-1.9199999999999998E-2</v>
      </c>
      <c r="AJ723">
        <v>-34949.01</v>
      </c>
      <c r="AK723" s="13">
        <v>-1.9199999999999998E-2</v>
      </c>
      <c r="AL723">
        <v>96.763409999999993</v>
      </c>
      <c r="AM723">
        <v>1818005</v>
      </c>
      <c r="AN723">
        <v>-806717.26</v>
      </c>
      <c r="AO723">
        <v>42</v>
      </c>
      <c r="AP723">
        <v>-832.12</v>
      </c>
      <c r="AQ723" s="13">
        <v>-1.9199999999999998E-2</v>
      </c>
      <c r="AR723" s="13">
        <v>0</v>
      </c>
      <c r="AS723" t="s">
        <v>572</v>
      </c>
      <c r="AU723" s="2">
        <v>44462</v>
      </c>
      <c r="AV723" t="s">
        <v>138</v>
      </c>
      <c r="AW723" s="7">
        <v>2088.5500000000002</v>
      </c>
      <c r="AX723" s="4">
        <v>2209.15</v>
      </c>
      <c r="AZ723" s="2">
        <f t="shared" si="77"/>
        <v>44462</v>
      </c>
      <c r="BA723" t="s">
        <v>148</v>
      </c>
      <c r="BB723">
        <v>18788.14</v>
      </c>
      <c r="BC723">
        <v>18426.96</v>
      </c>
      <c r="BE723" t="str">
        <f t="shared" si="81"/>
        <v>BAJAJFINSV44462</v>
      </c>
      <c r="BF723">
        <v>1</v>
      </c>
      <c r="BH723" t="str">
        <f t="shared" si="82"/>
        <v>GODREJPROP44462</v>
      </c>
      <c r="BI723">
        <v>1</v>
      </c>
      <c r="BK723" t="str">
        <f t="shared" si="78"/>
        <v>GODREJPROP44462</v>
      </c>
      <c r="BL723">
        <v>1</v>
      </c>
      <c r="BM723">
        <f t="shared" si="79"/>
        <v>1</v>
      </c>
      <c r="BQ723" t="str">
        <f t="shared" si="83"/>
        <v>BAJAJFINSV44462</v>
      </c>
      <c r="BR723">
        <v>1</v>
      </c>
      <c r="BS723">
        <f t="shared" si="80"/>
        <v>1</v>
      </c>
    </row>
    <row r="724" spans="1:71" x14ac:dyDescent="0.45">
      <c r="A724">
        <v>6</v>
      </c>
      <c r="B724" s="2">
        <v>44462</v>
      </c>
      <c r="C724" s="2">
        <v>44463</v>
      </c>
      <c r="D724" s="3" t="s">
        <v>27</v>
      </c>
      <c r="E724" t="s">
        <v>187</v>
      </c>
      <c r="F724" t="s">
        <v>355</v>
      </c>
      <c r="G724">
        <v>3900</v>
      </c>
      <c r="H724">
        <v>11700</v>
      </c>
      <c r="I724">
        <v>3</v>
      </c>
      <c r="J724" s="7">
        <v>183.51666667000001</v>
      </c>
      <c r="K724" s="5">
        <v>2147145.0000390001</v>
      </c>
      <c r="L724" s="4">
        <v>181.5</v>
      </c>
      <c r="M724" s="4">
        <v>-23595.000039000075</v>
      </c>
      <c r="N724" s="6">
        <v>407.55699700173943</v>
      </c>
      <c r="O724" s="6">
        <v>-24002.557036001814</v>
      </c>
      <c r="P724" s="5">
        <v>2123550</v>
      </c>
      <c r="Q724" s="7"/>
      <c r="R724">
        <v>3</v>
      </c>
      <c r="S724">
        <v>2</v>
      </c>
      <c r="T724">
        <v>1</v>
      </c>
      <c r="U724">
        <v>0</v>
      </c>
      <c r="V724">
        <v>900</v>
      </c>
      <c r="W724">
        <v>300</v>
      </c>
      <c r="X724">
        <v>124000</v>
      </c>
      <c r="Y724">
        <v>92500</v>
      </c>
      <c r="Z724" s="7">
        <v>3000000</v>
      </c>
      <c r="AA724">
        <v>2</v>
      </c>
      <c r="AC724" t="s">
        <v>609</v>
      </c>
      <c r="AD724" t="s">
        <v>571</v>
      </c>
      <c r="AE724" s="12">
        <v>44462.517361111109</v>
      </c>
      <c r="AF724">
        <v>143.97</v>
      </c>
      <c r="AG724" s="12">
        <v>44463.395833333336</v>
      </c>
      <c r="AH724">
        <v>143.20670000000001</v>
      </c>
      <c r="AI724" s="13">
        <v>-5.3E-3</v>
      </c>
      <c r="AJ724">
        <v>-9638.7000000000007</v>
      </c>
      <c r="AK724" s="13">
        <v>-5.3E-3</v>
      </c>
      <c r="AL724">
        <v>12627.67</v>
      </c>
      <c r="AM724">
        <v>1818004.88</v>
      </c>
      <c r="AN724">
        <v>-816355.96</v>
      </c>
      <c r="AO724">
        <v>42</v>
      </c>
      <c r="AP724">
        <v>-229.49</v>
      </c>
      <c r="AQ724" s="13">
        <v>-8.5000000000000006E-3</v>
      </c>
      <c r="AR724" s="13">
        <v>1.06E-2</v>
      </c>
      <c r="AS724" t="s">
        <v>572</v>
      </c>
      <c r="AU724" s="2">
        <v>44462</v>
      </c>
      <c r="AV724" t="s">
        <v>187</v>
      </c>
      <c r="AW724" s="7">
        <v>183.51666667000001</v>
      </c>
      <c r="AX724" s="4">
        <v>181.5</v>
      </c>
      <c r="AZ724" s="2">
        <f t="shared" si="77"/>
        <v>44462</v>
      </c>
      <c r="BA724" t="s">
        <v>77</v>
      </c>
      <c r="BB724">
        <v>143.97</v>
      </c>
      <c r="BC724">
        <v>143.20670000000001</v>
      </c>
      <c r="BE724" t="str">
        <f t="shared" si="81"/>
        <v>TATAPOWER44462</v>
      </c>
      <c r="BF724">
        <v>1</v>
      </c>
      <c r="BH724" t="str">
        <f t="shared" si="82"/>
        <v>INDHOTEL44462</v>
      </c>
      <c r="BI724">
        <v>1</v>
      </c>
      <c r="BK724" t="str">
        <f t="shared" si="78"/>
        <v>INDHOTEL44462</v>
      </c>
      <c r="BL724">
        <v>1</v>
      </c>
      <c r="BM724">
        <f t="shared" si="79"/>
        <v>1</v>
      </c>
      <c r="BQ724" t="str">
        <f t="shared" si="83"/>
        <v>TATAPOWER44462</v>
      </c>
      <c r="BR724">
        <v>1</v>
      </c>
      <c r="BS724">
        <f t="shared" si="80"/>
        <v>1</v>
      </c>
    </row>
    <row r="725" spans="1:71" x14ac:dyDescent="0.45">
      <c r="A725">
        <v>7</v>
      </c>
      <c r="B725" s="2">
        <v>44462</v>
      </c>
      <c r="C725" s="2">
        <v>44463</v>
      </c>
      <c r="D725" s="3" t="s">
        <v>27</v>
      </c>
      <c r="E725" t="s">
        <v>174</v>
      </c>
      <c r="F725" t="s">
        <v>354</v>
      </c>
      <c r="G725">
        <v>1250</v>
      </c>
      <c r="H725">
        <v>2500</v>
      </c>
      <c r="I725">
        <v>2</v>
      </c>
      <c r="J725" s="7">
        <v>819.7</v>
      </c>
      <c r="K725" s="5">
        <v>2049250</v>
      </c>
      <c r="L725" s="4">
        <v>830.95</v>
      </c>
      <c r="M725" s="4">
        <v>28125</v>
      </c>
      <c r="N725" s="6">
        <v>397.43747500000006</v>
      </c>
      <c r="O725" s="6">
        <v>27727.562525000001</v>
      </c>
      <c r="P725" s="5">
        <v>2077375</v>
      </c>
      <c r="Q725" s="7"/>
      <c r="R725">
        <v>1</v>
      </c>
      <c r="S725">
        <v>0</v>
      </c>
      <c r="T725">
        <v>1</v>
      </c>
      <c r="U725">
        <v>0</v>
      </c>
      <c r="V725">
        <v>900</v>
      </c>
      <c r="W725">
        <v>300</v>
      </c>
      <c r="X725">
        <v>122500</v>
      </c>
      <c r="Y725">
        <v>92500</v>
      </c>
      <c r="Z725" s="7">
        <v>3000000</v>
      </c>
      <c r="AA725">
        <v>2</v>
      </c>
      <c r="AC725" t="s">
        <v>603</v>
      </c>
      <c r="AD725" t="s">
        <v>571</v>
      </c>
      <c r="AE725" s="12">
        <v>44462.520833333336</v>
      </c>
      <c r="AF725">
        <v>595.19460000000004</v>
      </c>
      <c r="AG725" s="12">
        <v>44463.395833333336</v>
      </c>
      <c r="AH725">
        <v>583.51589999999999</v>
      </c>
      <c r="AI725" s="13">
        <v>-1.9599999999999999E-2</v>
      </c>
      <c r="AJ725">
        <v>-35705.18</v>
      </c>
      <c r="AK725" s="13">
        <v>-1.9599999999999999E-2</v>
      </c>
      <c r="AL725">
        <v>3057.29</v>
      </c>
      <c r="AM725">
        <v>1819682.75</v>
      </c>
      <c r="AN725">
        <v>-852061.14</v>
      </c>
      <c r="AO725">
        <v>41</v>
      </c>
      <c r="AP725">
        <v>-870.86</v>
      </c>
      <c r="AQ725" s="13">
        <v>-2.1499999999999998E-2</v>
      </c>
      <c r="AR725" s="13">
        <v>4.1000000000000003E-3</v>
      </c>
      <c r="AS725" t="s">
        <v>572</v>
      </c>
      <c r="AU725" s="2">
        <v>44462</v>
      </c>
      <c r="AV725" t="s">
        <v>174</v>
      </c>
      <c r="AW725" s="7">
        <v>819.7</v>
      </c>
      <c r="AX725" s="4">
        <v>830.95</v>
      </c>
      <c r="AZ725" s="2">
        <f t="shared" si="77"/>
        <v>44462</v>
      </c>
      <c r="BA725" t="s">
        <v>68</v>
      </c>
      <c r="BB725">
        <v>595.19460000000004</v>
      </c>
      <c r="BC725">
        <v>583.51589999999999</v>
      </c>
      <c r="BE725" t="str">
        <f t="shared" si="81"/>
        <v>CHOLAFIN44462</v>
      </c>
      <c r="BF725">
        <v>1</v>
      </c>
      <c r="BH725" t="str">
        <f t="shared" si="82"/>
        <v>MCDOWELL_N44462</v>
      </c>
      <c r="BI725">
        <v>1</v>
      </c>
      <c r="BK725" t="str">
        <f t="shared" si="78"/>
        <v>MCDOWELL_N44462</v>
      </c>
      <c r="BL725">
        <v>1</v>
      </c>
      <c r="BM725">
        <f t="shared" si="79"/>
        <v>1</v>
      </c>
      <c r="BQ725" t="str">
        <f t="shared" si="83"/>
        <v>CHOLAFIN44462</v>
      </c>
      <c r="BR725">
        <v>1</v>
      </c>
      <c r="BS725">
        <f t="shared" si="80"/>
        <v>1</v>
      </c>
    </row>
    <row r="726" spans="1:71" x14ac:dyDescent="0.45">
      <c r="A726">
        <v>8</v>
      </c>
      <c r="B726" s="2">
        <v>44462</v>
      </c>
      <c r="C726" s="2">
        <v>44463</v>
      </c>
      <c r="D726" s="3" t="s">
        <v>27</v>
      </c>
      <c r="E726" t="s">
        <v>77</v>
      </c>
      <c r="F726" t="s">
        <v>281</v>
      </c>
      <c r="G726">
        <v>6750</v>
      </c>
      <c r="H726">
        <v>20250</v>
      </c>
      <c r="I726">
        <v>3</v>
      </c>
      <c r="J726" s="7">
        <v>143.9</v>
      </c>
      <c r="K726" s="5">
        <v>2913975</v>
      </c>
      <c r="L726" s="4">
        <v>143.23333332999999</v>
      </c>
      <c r="M726" s="4">
        <v>-13500.000067500245</v>
      </c>
      <c r="N726" s="6">
        <v>538.56246999158952</v>
      </c>
      <c r="O726" s="6">
        <v>-14038.562537491835</v>
      </c>
      <c r="P726" s="5">
        <v>2900474.9999325001</v>
      </c>
      <c r="Q726" s="7"/>
      <c r="R726">
        <v>1</v>
      </c>
      <c r="S726">
        <v>0</v>
      </c>
      <c r="T726">
        <v>2</v>
      </c>
      <c r="U726">
        <v>0</v>
      </c>
      <c r="V726">
        <v>900</v>
      </c>
      <c r="W726">
        <v>300</v>
      </c>
      <c r="X726">
        <v>122500</v>
      </c>
      <c r="Y726">
        <v>92500</v>
      </c>
      <c r="Z726" s="7">
        <v>3000000</v>
      </c>
      <c r="AA726">
        <v>2</v>
      </c>
      <c r="AC726" t="s">
        <v>653</v>
      </c>
      <c r="AD726" t="s">
        <v>571</v>
      </c>
      <c r="AE726" s="12">
        <v>44463.517361111109</v>
      </c>
      <c r="AF726">
        <v>3497.2420000000002</v>
      </c>
      <c r="AG726" s="12">
        <v>44466.392361111109</v>
      </c>
      <c r="AH726">
        <v>3430.46</v>
      </c>
      <c r="AI726" s="13">
        <v>-1.9099999999999999E-2</v>
      </c>
      <c r="AJ726">
        <v>-34937.11</v>
      </c>
      <c r="AK726" s="13">
        <v>-1.9099999999999999E-2</v>
      </c>
      <c r="AL726">
        <v>523.15160000000003</v>
      </c>
      <c r="AM726">
        <v>1829587.75</v>
      </c>
      <c r="AN726">
        <v>-886998.24</v>
      </c>
      <c r="AO726">
        <v>41</v>
      </c>
      <c r="AP726">
        <v>-852.12</v>
      </c>
      <c r="AQ726" s="13">
        <v>-1.9099999999999999E-2</v>
      </c>
      <c r="AR726" s="13">
        <v>2.0000000000000001E-4</v>
      </c>
      <c r="AS726" t="s">
        <v>572</v>
      </c>
      <c r="AU726" s="2">
        <v>44462</v>
      </c>
      <c r="AV726" t="s">
        <v>77</v>
      </c>
      <c r="AW726" s="7">
        <v>143.9</v>
      </c>
      <c r="AX726" s="4">
        <v>143.23333332999999</v>
      </c>
      <c r="AZ726" s="2">
        <f t="shared" si="77"/>
        <v>44463</v>
      </c>
      <c r="BA726" t="s">
        <v>31</v>
      </c>
      <c r="BB726">
        <v>3497.2420000000002</v>
      </c>
      <c r="BC726">
        <v>3430.46</v>
      </c>
      <c r="BE726" t="str">
        <f t="shared" si="81"/>
        <v>ASIANPAINT44463</v>
      </c>
      <c r="BF726">
        <v>1</v>
      </c>
      <c r="BH726" t="str">
        <f t="shared" si="82"/>
        <v>TATAPOWER44462</v>
      </c>
      <c r="BI726">
        <v>1</v>
      </c>
      <c r="BK726" t="str">
        <f t="shared" si="78"/>
        <v>TATAPOWER44462</v>
      </c>
      <c r="BL726">
        <v>1</v>
      </c>
      <c r="BM726">
        <f t="shared" si="79"/>
        <v>1</v>
      </c>
      <c r="BQ726" t="str">
        <f t="shared" si="83"/>
        <v>ASIANPAINT44463</v>
      </c>
      <c r="BR726">
        <v>1</v>
      </c>
      <c r="BS726">
        <f t="shared" si="80"/>
        <v>1</v>
      </c>
    </row>
    <row r="727" spans="1:71" x14ac:dyDescent="0.45">
      <c r="A727">
        <v>1</v>
      </c>
      <c r="B727" s="2">
        <v>44463</v>
      </c>
      <c r="C727" s="2">
        <v>44466</v>
      </c>
      <c r="D727" s="3" t="s">
        <v>27</v>
      </c>
      <c r="E727" t="s">
        <v>177</v>
      </c>
      <c r="F727" t="s">
        <v>357</v>
      </c>
      <c r="G727">
        <v>2600</v>
      </c>
      <c r="H727">
        <v>10400</v>
      </c>
      <c r="I727">
        <v>4</v>
      </c>
      <c r="J727" s="7">
        <v>227.9</v>
      </c>
      <c r="K727" s="5">
        <v>2370160</v>
      </c>
      <c r="L727" s="4">
        <v>222.11250000000001</v>
      </c>
      <c r="M727" s="4">
        <v>-60189.999999999942</v>
      </c>
      <c r="N727" s="6">
        <v>440.73139800000007</v>
      </c>
      <c r="O727" s="6">
        <v>-60630.731397999945</v>
      </c>
      <c r="P727" s="5">
        <v>2309970</v>
      </c>
      <c r="Q727" s="7"/>
      <c r="R727">
        <v>2</v>
      </c>
      <c r="S727">
        <v>2</v>
      </c>
      <c r="T727">
        <v>1</v>
      </c>
      <c r="U727">
        <v>0</v>
      </c>
      <c r="V727">
        <v>900</v>
      </c>
      <c r="W727">
        <v>300</v>
      </c>
      <c r="X727">
        <v>123500</v>
      </c>
      <c r="Y727">
        <v>92500</v>
      </c>
      <c r="Z727" s="7">
        <v>3000000</v>
      </c>
      <c r="AA727">
        <v>2</v>
      </c>
      <c r="AC727" t="s">
        <v>738</v>
      </c>
      <c r="AD727" t="s">
        <v>571</v>
      </c>
      <c r="AE727" s="12">
        <v>44463.517361111109</v>
      </c>
      <c r="AF727">
        <v>1681.1279999999999</v>
      </c>
      <c r="AG727" s="12">
        <v>44466.392361111109</v>
      </c>
      <c r="AH727">
        <v>1667.816</v>
      </c>
      <c r="AI727" s="13">
        <v>-7.9000000000000008E-3</v>
      </c>
      <c r="AJ727">
        <v>-14487.58</v>
      </c>
      <c r="AK727" s="13">
        <v>-7.9000000000000008E-3</v>
      </c>
      <c r="AL727">
        <v>1088.31</v>
      </c>
      <c r="AM727">
        <v>1829587.88</v>
      </c>
      <c r="AN727">
        <v>-901485.83</v>
      </c>
      <c r="AO727">
        <v>41</v>
      </c>
      <c r="AP727">
        <v>-353.36</v>
      </c>
      <c r="AQ727" s="13">
        <v>-1.9599999999999999E-2</v>
      </c>
      <c r="AR727" s="13">
        <v>5.9999999999999995E-4</v>
      </c>
      <c r="AS727" t="s">
        <v>572</v>
      </c>
      <c r="AU727" s="2">
        <v>44463</v>
      </c>
      <c r="AV727" t="s">
        <v>177</v>
      </c>
      <c r="AW727" s="7">
        <v>227.9</v>
      </c>
      <c r="AX727" s="4">
        <v>222.11250000000001</v>
      </c>
      <c r="AZ727" s="2">
        <f t="shared" si="77"/>
        <v>44463</v>
      </c>
      <c r="BA727" t="s">
        <v>38</v>
      </c>
      <c r="BB727">
        <v>1681.1279999999999</v>
      </c>
      <c r="BC727">
        <v>1667.816</v>
      </c>
      <c r="BE727" t="str">
        <f t="shared" si="81"/>
        <v>MCX44463</v>
      </c>
      <c r="BF727">
        <v>1</v>
      </c>
      <c r="BH727" t="str">
        <f t="shared" si="82"/>
        <v>ABFRL44463</v>
      </c>
      <c r="BI727">
        <v>1</v>
      </c>
      <c r="BK727" t="str">
        <f t="shared" si="78"/>
        <v>ABFRL44463</v>
      </c>
      <c r="BL727">
        <v>1</v>
      </c>
      <c r="BM727">
        <f t="shared" si="79"/>
        <v>1</v>
      </c>
      <c r="BQ727" t="str">
        <f t="shared" si="83"/>
        <v>MCX44463</v>
      </c>
      <c r="BR727">
        <v>1</v>
      </c>
      <c r="BS727">
        <f t="shared" si="80"/>
        <v>1</v>
      </c>
    </row>
    <row r="728" spans="1:71" x14ac:dyDescent="0.45">
      <c r="A728">
        <v>2</v>
      </c>
      <c r="B728" s="2">
        <v>44463</v>
      </c>
      <c r="C728" s="2">
        <v>44466</v>
      </c>
      <c r="D728" s="3" t="s">
        <v>27</v>
      </c>
      <c r="E728" t="s">
        <v>31</v>
      </c>
      <c r="F728" t="s">
        <v>312</v>
      </c>
      <c r="G728">
        <v>300</v>
      </c>
      <c r="H728">
        <v>600</v>
      </c>
      <c r="I728">
        <v>2</v>
      </c>
      <c r="J728" s="7">
        <v>3495.5</v>
      </c>
      <c r="K728" s="5">
        <v>2097300</v>
      </c>
      <c r="L728" s="4">
        <v>3432.15</v>
      </c>
      <c r="M728" s="4">
        <v>-38009.999999999942</v>
      </c>
      <c r="N728" s="6">
        <v>397.32711400000005</v>
      </c>
      <c r="O728" s="6">
        <v>-38407.327113999942</v>
      </c>
      <c r="P728" s="5">
        <v>2059290</v>
      </c>
      <c r="Q728" s="7"/>
      <c r="R728">
        <v>1</v>
      </c>
      <c r="S728">
        <v>0</v>
      </c>
      <c r="T728">
        <v>1</v>
      </c>
      <c r="U728">
        <v>0</v>
      </c>
      <c r="V728">
        <v>900</v>
      </c>
      <c r="W728">
        <v>300</v>
      </c>
      <c r="X728">
        <v>122500</v>
      </c>
      <c r="Y728">
        <v>92500</v>
      </c>
      <c r="Z728" s="7">
        <v>3000000</v>
      </c>
      <c r="AA728">
        <v>2</v>
      </c>
      <c r="AC728" t="s">
        <v>607</v>
      </c>
      <c r="AD728" t="s">
        <v>571</v>
      </c>
      <c r="AE728" s="12">
        <v>44463.517361111109</v>
      </c>
      <c r="AF728">
        <v>893.97609999999997</v>
      </c>
      <c r="AG728" s="12">
        <v>44466.392361111109</v>
      </c>
      <c r="AH728">
        <v>917.13909999999998</v>
      </c>
      <c r="AI728" s="13">
        <v>2.5899999999999999E-2</v>
      </c>
      <c r="AJ728">
        <v>47404.78</v>
      </c>
      <c r="AK728" s="13">
        <v>2.5899999999999999E-2</v>
      </c>
      <c r="AL728">
        <v>2046.5730000000001</v>
      </c>
      <c r="AM728">
        <v>1829587.75</v>
      </c>
      <c r="AN728">
        <v>-854081.04</v>
      </c>
      <c r="AO728">
        <v>41</v>
      </c>
      <c r="AP728">
        <v>1156.21</v>
      </c>
      <c r="AQ728" s="13">
        <v>-1.7899999999999999E-2</v>
      </c>
      <c r="AR728" s="13">
        <v>3.7699999999999997E-2</v>
      </c>
      <c r="AS728" t="s">
        <v>572</v>
      </c>
      <c r="AU728" s="2">
        <v>44463</v>
      </c>
      <c r="AV728" t="s">
        <v>31</v>
      </c>
      <c r="AW728" s="7">
        <v>3495.5</v>
      </c>
      <c r="AX728" s="4">
        <v>3432.15</v>
      </c>
      <c r="AZ728" s="2">
        <f t="shared" si="77"/>
        <v>44463</v>
      </c>
      <c r="BA728" t="s">
        <v>142</v>
      </c>
      <c r="BB728">
        <v>893.97609999999997</v>
      </c>
      <c r="BC728">
        <v>917.13909999999998</v>
      </c>
      <c r="BE728" t="str">
        <f t="shared" si="81"/>
        <v>TATACHEM44463</v>
      </c>
      <c r="BF728">
        <v>1</v>
      </c>
      <c r="BH728" t="str">
        <f t="shared" si="82"/>
        <v>ASIANPAINT44463</v>
      </c>
      <c r="BI728">
        <v>1</v>
      </c>
      <c r="BK728" t="str">
        <f t="shared" si="78"/>
        <v>ASIANPAINT44463</v>
      </c>
      <c r="BL728">
        <v>1</v>
      </c>
      <c r="BM728">
        <f t="shared" si="79"/>
        <v>1</v>
      </c>
      <c r="BQ728" t="str">
        <f t="shared" si="83"/>
        <v>TATACHEM44463</v>
      </c>
      <c r="BR728">
        <v>1</v>
      </c>
      <c r="BS728">
        <f t="shared" si="80"/>
        <v>1</v>
      </c>
    </row>
    <row r="729" spans="1:71" x14ac:dyDescent="0.45">
      <c r="A729">
        <v>3</v>
      </c>
      <c r="B729" s="2">
        <v>44463</v>
      </c>
      <c r="C729" s="2">
        <v>44466</v>
      </c>
      <c r="D729" s="3" t="s">
        <v>27</v>
      </c>
      <c r="E729" t="s">
        <v>156</v>
      </c>
      <c r="F729" t="s">
        <v>335</v>
      </c>
      <c r="G729">
        <v>2800</v>
      </c>
      <c r="H729">
        <v>8400</v>
      </c>
      <c r="I729">
        <v>3</v>
      </c>
      <c r="J729" s="7">
        <v>312.75</v>
      </c>
      <c r="K729" s="5">
        <v>2627100</v>
      </c>
      <c r="L729" s="4">
        <v>320.46666667</v>
      </c>
      <c r="M729" s="4">
        <v>64820.000027999959</v>
      </c>
      <c r="N729" s="6">
        <v>499.78189200348879</v>
      </c>
      <c r="O729" s="6">
        <v>64320.218135996467</v>
      </c>
      <c r="P729" s="5">
        <v>2691920.0000279997</v>
      </c>
      <c r="Q729" s="7"/>
      <c r="R729">
        <v>1</v>
      </c>
      <c r="S729">
        <v>0</v>
      </c>
      <c r="T729">
        <v>2</v>
      </c>
      <c r="U729">
        <v>0</v>
      </c>
      <c r="V729">
        <v>900</v>
      </c>
      <c r="W729">
        <v>300</v>
      </c>
      <c r="X729">
        <v>122500</v>
      </c>
      <c r="Y729">
        <v>92500</v>
      </c>
      <c r="Z729" s="7">
        <v>3000000</v>
      </c>
      <c r="AA729">
        <v>2</v>
      </c>
      <c r="AC729" t="s">
        <v>716</v>
      </c>
      <c r="AD729" t="s">
        <v>571</v>
      </c>
      <c r="AE729" s="12">
        <v>44463.524305555555</v>
      </c>
      <c r="AF729">
        <v>228.0377</v>
      </c>
      <c r="AG729" s="12">
        <v>44466.392361111109</v>
      </c>
      <c r="AH729">
        <v>222.43870000000001</v>
      </c>
      <c r="AI729" s="13">
        <v>-2.46E-2</v>
      </c>
      <c r="AJ729">
        <v>-45017.7</v>
      </c>
      <c r="AK729" s="13">
        <v>-2.46E-2</v>
      </c>
      <c r="AL729">
        <v>8040.3119999999999</v>
      </c>
      <c r="AM729">
        <v>1833494</v>
      </c>
      <c r="AN729">
        <v>-899098.75</v>
      </c>
      <c r="AO729">
        <v>39</v>
      </c>
      <c r="AP729">
        <v>-1154.3</v>
      </c>
      <c r="AQ729" s="13">
        <v>-2.8400000000000002E-2</v>
      </c>
      <c r="AR729" s="13">
        <v>1.1900000000000001E-2</v>
      </c>
      <c r="AS729" t="s">
        <v>572</v>
      </c>
      <c r="AU729" s="2">
        <v>44463</v>
      </c>
      <c r="AV729" t="s">
        <v>156</v>
      </c>
      <c r="AW729" s="7">
        <v>312.75</v>
      </c>
      <c r="AX729" s="4">
        <v>320.46666667</v>
      </c>
      <c r="AZ729" s="2">
        <f t="shared" si="77"/>
        <v>44463</v>
      </c>
      <c r="BA729" t="s">
        <v>177</v>
      </c>
      <c r="BB729">
        <v>228.0377</v>
      </c>
      <c r="BC729">
        <v>222.43870000000001</v>
      </c>
      <c r="BE729" t="str">
        <f t="shared" si="81"/>
        <v>ABFRL44463</v>
      </c>
      <c r="BF729">
        <v>1</v>
      </c>
      <c r="BH729" t="str">
        <f t="shared" si="82"/>
        <v>INDUSTOWER44463</v>
      </c>
      <c r="BI729">
        <v>1</v>
      </c>
      <c r="BK729" t="str">
        <f t="shared" si="78"/>
        <v>INDUSTOWER44463</v>
      </c>
      <c r="BL729">
        <v>1</v>
      </c>
      <c r="BM729">
        <f t="shared" si="79"/>
        <v>1</v>
      </c>
      <c r="BQ729" t="str">
        <f t="shared" si="83"/>
        <v>ABFRL44463</v>
      </c>
      <c r="BR729">
        <v>1</v>
      </c>
      <c r="BS729">
        <f t="shared" si="80"/>
        <v>1</v>
      </c>
    </row>
    <row r="730" spans="1:71" x14ac:dyDescent="0.45">
      <c r="A730">
        <v>4</v>
      </c>
      <c r="B730" s="2">
        <v>44463</v>
      </c>
      <c r="C730" s="2">
        <v>44466</v>
      </c>
      <c r="D730" s="3" t="s">
        <v>27</v>
      </c>
      <c r="E730" t="s">
        <v>38</v>
      </c>
      <c r="F730" t="s">
        <v>363</v>
      </c>
      <c r="G730">
        <v>350</v>
      </c>
      <c r="H730">
        <v>1400</v>
      </c>
      <c r="I730">
        <v>4</v>
      </c>
      <c r="J730" s="7">
        <v>1680.3</v>
      </c>
      <c r="K730" s="5">
        <v>2352420</v>
      </c>
      <c r="L730" s="4">
        <v>1660.0625</v>
      </c>
      <c r="M730" s="4">
        <v>-28332.499999999935</v>
      </c>
      <c r="N730" s="6">
        <v>441.69923450000005</v>
      </c>
      <c r="O730" s="6">
        <v>-28774.199234499934</v>
      </c>
      <c r="P730" s="5">
        <v>2324087.5</v>
      </c>
      <c r="Q730" s="7"/>
      <c r="R730">
        <v>1</v>
      </c>
      <c r="S730">
        <v>0</v>
      </c>
      <c r="T730">
        <v>2</v>
      </c>
      <c r="U730">
        <v>0</v>
      </c>
      <c r="V730">
        <v>900</v>
      </c>
      <c r="W730">
        <v>300</v>
      </c>
      <c r="X730">
        <v>122500</v>
      </c>
      <c r="Y730">
        <v>92500</v>
      </c>
      <c r="Z730" s="7">
        <v>3000000</v>
      </c>
      <c r="AA730">
        <v>2</v>
      </c>
      <c r="AC730" t="s">
        <v>586</v>
      </c>
      <c r="AD730" t="s">
        <v>571</v>
      </c>
      <c r="AE730" s="12">
        <v>44463.517361111109</v>
      </c>
      <c r="AF730">
        <v>312.93049999999999</v>
      </c>
      <c r="AG730" s="12">
        <v>44466.395833333336</v>
      </c>
      <c r="AH730">
        <v>320.47919999999999</v>
      </c>
      <c r="AI730" s="13">
        <v>2.41E-2</v>
      </c>
      <c r="AJ730">
        <v>44134.43</v>
      </c>
      <c r="AK730" s="13">
        <v>2.41E-2</v>
      </c>
      <c r="AL730">
        <v>5846.6270000000004</v>
      </c>
      <c r="AM730">
        <v>1829587.75</v>
      </c>
      <c r="AN730">
        <v>-854964.31</v>
      </c>
      <c r="AO730">
        <v>42</v>
      </c>
      <c r="AP730">
        <v>1050.82</v>
      </c>
      <c r="AQ730" s="13">
        <v>-2.0500000000000001E-2</v>
      </c>
      <c r="AR730" s="13">
        <v>4.3799999999999999E-2</v>
      </c>
      <c r="AS730" t="s">
        <v>572</v>
      </c>
      <c r="AU730" s="2">
        <v>44463</v>
      </c>
      <c r="AV730" t="s">
        <v>38</v>
      </c>
      <c r="AW730" s="7">
        <v>1680.3</v>
      </c>
      <c r="AX730" s="4">
        <v>1660.0625</v>
      </c>
      <c r="AZ730" s="2">
        <f t="shared" si="77"/>
        <v>44463</v>
      </c>
      <c r="BA730" t="s">
        <v>156</v>
      </c>
      <c r="BB730">
        <v>312.93049999999999</v>
      </c>
      <c r="BC730">
        <v>320.47919999999999</v>
      </c>
      <c r="BE730" t="str">
        <f t="shared" si="81"/>
        <v>INDUSTOWER44463</v>
      </c>
      <c r="BF730">
        <v>1</v>
      </c>
      <c r="BH730" t="str">
        <f t="shared" si="82"/>
        <v>MCX44463</v>
      </c>
      <c r="BI730">
        <v>1</v>
      </c>
      <c r="BK730" t="str">
        <f t="shared" si="78"/>
        <v>MCX44463</v>
      </c>
      <c r="BL730">
        <v>1</v>
      </c>
      <c r="BM730">
        <f t="shared" si="79"/>
        <v>1</v>
      </c>
      <c r="BQ730" t="str">
        <f t="shared" si="83"/>
        <v>INDUSTOWER44463</v>
      </c>
      <c r="BR730">
        <v>1</v>
      </c>
      <c r="BS730">
        <f t="shared" si="80"/>
        <v>1</v>
      </c>
    </row>
    <row r="731" spans="1:71" x14ac:dyDescent="0.45">
      <c r="A731">
        <v>5</v>
      </c>
      <c r="B731" s="2">
        <v>44463</v>
      </c>
      <c r="C731" s="2">
        <v>44466</v>
      </c>
      <c r="D731" s="3" t="s">
        <v>27</v>
      </c>
      <c r="E731" t="s">
        <v>142</v>
      </c>
      <c r="F731" t="s">
        <v>311</v>
      </c>
      <c r="G731">
        <v>1000</v>
      </c>
      <c r="H731">
        <v>3000</v>
      </c>
      <c r="I731">
        <v>3</v>
      </c>
      <c r="J731" s="7">
        <v>893.55</v>
      </c>
      <c r="K731" s="5">
        <v>2680650</v>
      </c>
      <c r="L731" s="4">
        <v>916.55</v>
      </c>
      <c r="M731" s="4">
        <v>69000</v>
      </c>
      <c r="N731" s="6">
        <v>509.36338000000001</v>
      </c>
      <c r="O731" s="6">
        <v>68490.636620000005</v>
      </c>
      <c r="P731" s="5">
        <v>2749650</v>
      </c>
      <c r="Q731" s="7"/>
      <c r="R731">
        <v>1</v>
      </c>
      <c r="S731">
        <v>0</v>
      </c>
      <c r="T731">
        <v>1</v>
      </c>
      <c r="U731">
        <v>0</v>
      </c>
      <c r="V731">
        <v>900</v>
      </c>
      <c r="W731">
        <v>300</v>
      </c>
      <c r="X731">
        <v>122500</v>
      </c>
      <c r="Y731">
        <v>92500</v>
      </c>
      <c r="Z731" s="7">
        <v>3000000</v>
      </c>
      <c r="AA731">
        <v>2</v>
      </c>
      <c r="AC731" t="s">
        <v>740</v>
      </c>
      <c r="AD731" t="s">
        <v>571</v>
      </c>
      <c r="AE731" s="12">
        <v>44470.517361111109</v>
      </c>
      <c r="AF731">
        <v>282.81729999999999</v>
      </c>
      <c r="AG731" s="12">
        <v>44473.392361111109</v>
      </c>
      <c r="AH731">
        <v>283.07940000000002</v>
      </c>
      <c r="AI731" s="13">
        <v>8.9999999999999998E-4</v>
      </c>
      <c r="AJ731">
        <v>1695.03</v>
      </c>
      <c r="AK731" s="13">
        <v>8.9999999999999998E-4</v>
      </c>
      <c r="AL731">
        <v>6467.098</v>
      </c>
      <c r="AM731">
        <v>1829007.13</v>
      </c>
      <c r="AN731">
        <v>-853269.29</v>
      </c>
      <c r="AO731">
        <v>41</v>
      </c>
      <c r="AP731">
        <v>41.34</v>
      </c>
      <c r="AQ731" s="13">
        <v>-2.06E-2</v>
      </c>
      <c r="AR731" s="13">
        <v>1.2999999999999999E-2</v>
      </c>
      <c r="AS731" t="s">
        <v>572</v>
      </c>
      <c r="AU731" s="2">
        <v>44463</v>
      </c>
      <c r="AV731" t="s">
        <v>142</v>
      </c>
      <c r="AW731" s="7">
        <v>893.55</v>
      </c>
      <c r="AX731" s="4">
        <v>916.55</v>
      </c>
      <c r="AZ731" s="2">
        <f t="shared" si="77"/>
        <v>44470</v>
      </c>
      <c r="BA731" t="s">
        <v>193</v>
      </c>
      <c r="BB731">
        <v>282.81729999999999</v>
      </c>
      <c r="BC731">
        <v>283.07940000000002</v>
      </c>
      <c r="BE731" t="str">
        <f t="shared" si="81"/>
        <v>DELTACORP44470</v>
      </c>
      <c r="BF731">
        <v>1</v>
      </c>
      <c r="BH731" t="str">
        <f t="shared" si="82"/>
        <v>TATACHEM44463</v>
      </c>
      <c r="BI731">
        <v>1</v>
      </c>
      <c r="BK731" t="str">
        <f t="shared" si="78"/>
        <v>TATACHEM44463</v>
      </c>
      <c r="BL731">
        <v>1</v>
      </c>
      <c r="BM731">
        <f t="shared" si="79"/>
        <v>1</v>
      </c>
      <c r="BQ731" t="str">
        <f t="shared" si="83"/>
        <v>DELTACORP44470</v>
      </c>
      <c r="BR731">
        <v>1</v>
      </c>
      <c r="BS731" t="str">
        <f t="shared" si="80"/>
        <v>ERROR</v>
      </c>
    </row>
    <row r="732" spans="1:71" x14ac:dyDescent="0.45">
      <c r="A732">
        <v>1</v>
      </c>
      <c r="B732" s="2">
        <v>44470</v>
      </c>
      <c r="C732" s="2">
        <v>44473</v>
      </c>
      <c r="D732" s="3" t="s">
        <v>27</v>
      </c>
      <c r="E732" t="s">
        <v>152</v>
      </c>
      <c r="F732" t="s">
        <v>332</v>
      </c>
      <c r="G732">
        <v>550</v>
      </c>
      <c r="H732">
        <v>1100</v>
      </c>
      <c r="I732">
        <v>2</v>
      </c>
      <c r="J732" s="7">
        <v>1842.85</v>
      </c>
      <c r="K732" s="5">
        <v>2027135</v>
      </c>
      <c r="L732" s="4">
        <v>1846.0250000000001</v>
      </c>
      <c r="M732" s="4">
        <v>3492.5000000002001</v>
      </c>
      <c r="N732" s="6">
        <v>390.62640750000008</v>
      </c>
      <c r="O732" s="6">
        <v>3101.8735925002002</v>
      </c>
      <c r="P732" s="5">
        <v>2030627.5</v>
      </c>
      <c r="Q732" s="7"/>
      <c r="R732">
        <v>1</v>
      </c>
      <c r="S732">
        <v>0</v>
      </c>
      <c r="T732">
        <v>2</v>
      </c>
      <c r="U732">
        <v>0</v>
      </c>
      <c r="V732">
        <v>900</v>
      </c>
      <c r="W732">
        <v>300</v>
      </c>
      <c r="X732">
        <v>122500</v>
      </c>
      <c r="Y732">
        <v>92500</v>
      </c>
      <c r="Z732" s="7">
        <v>3000000</v>
      </c>
      <c r="AA732">
        <v>2</v>
      </c>
      <c r="AC732" t="s">
        <v>741</v>
      </c>
      <c r="AD732" t="s">
        <v>571</v>
      </c>
      <c r="AE732" s="12">
        <v>44470.517361111109</v>
      </c>
      <c r="AF732">
        <v>4812.3770000000004</v>
      </c>
      <c r="AG732" s="12">
        <v>44473.392361111109</v>
      </c>
      <c r="AH732">
        <v>5019.1890000000003</v>
      </c>
      <c r="AI732" s="13">
        <v>4.2999999999999997E-2</v>
      </c>
      <c r="AJ732">
        <v>78601.62</v>
      </c>
      <c r="AK732" s="13">
        <v>4.2999999999999997E-2</v>
      </c>
      <c r="AL732">
        <v>380.06310000000002</v>
      </c>
      <c r="AM732">
        <v>1829007.13</v>
      </c>
      <c r="AN732">
        <v>-774667.67</v>
      </c>
      <c r="AO732">
        <v>41</v>
      </c>
      <c r="AP732">
        <v>1917.11</v>
      </c>
      <c r="AQ732" s="13">
        <v>-5.5999999999999999E-3</v>
      </c>
      <c r="AR732" s="13">
        <v>4.5999999999999999E-2</v>
      </c>
      <c r="AS732" t="s">
        <v>572</v>
      </c>
      <c r="AU732" s="2">
        <v>44470</v>
      </c>
      <c r="AV732" t="s">
        <v>152</v>
      </c>
      <c r="AW732" s="7">
        <v>1842.85</v>
      </c>
      <c r="AX732" s="4">
        <v>1846.0250000000001</v>
      </c>
      <c r="AZ732" s="2">
        <f t="shared" si="77"/>
        <v>44470</v>
      </c>
      <c r="BA732" t="s">
        <v>188</v>
      </c>
      <c r="BB732">
        <v>4812.3770000000004</v>
      </c>
      <c r="BC732">
        <v>5019.1890000000003</v>
      </c>
      <c r="BE732" t="str">
        <f t="shared" si="81"/>
        <v>DIXON44470</v>
      </c>
      <c r="BF732">
        <v>1</v>
      </c>
      <c r="BH732" t="str">
        <f t="shared" si="82"/>
        <v>BATAINDIA44470</v>
      </c>
      <c r="BI732">
        <v>1</v>
      </c>
      <c r="BK732" t="str">
        <f t="shared" si="78"/>
        <v>BATAINDIA44470</v>
      </c>
      <c r="BL732">
        <v>1</v>
      </c>
      <c r="BM732" t="str">
        <f t="shared" si="79"/>
        <v>ERROR</v>
      </c>
      <c r="BQ732" t="str">
        <f t="shared" si="83"/>
        <v>DIXON44470</v>
      </c>
      <c r="BR732">
        <v>1</v>
      </c>
      <c r="BS732">
        <f t="shared" si="80"/>
        <v>1</v>
      </c>
    </row>
    <row r="733" spans="1:71" x14ac:dyDescent="0.45">
      <c r="A733">
        <v>2</v>
      </c>
      <c r="B733" s="2">
        <v>44470</v>
      </c>
      <c r="C733" s="2">
        <v>44473</v>
      </c>
      <c r="D733" s="3" t="s">
        <v>27</v>
      </c>
      <c r="E733" t="s">
        <v>188</v>
      </c>
      <c r="F733" t="s">
        <v>368</v>
      </c>
      <c r="G733">
        <v>125</v>
      </c>
      <c r="H733">
        <v>500</v>
      </c>
      <c r="I733">
        <v>4</v>
      </c>
      <c r="J733" s="7">
        <v>4810</v>
      </c>
      <c r="K733" s="5">
        <v>2405000</v>
      </c>
      <c r="L733" s="4">
        <v>5021.7</v>
      </c>
      <c r="M733" s="4">
        <v>105849.99999999991</v>
      </c>
      <c r="N733" s="6">
        <v>467.31491000000005</v>
      </c>
      <c r="O733" s="6">
        <v>105382.68508999991</v>
      </c>
      <c r="P733" s="5">
        <v>2510850</v>
      </c>
      <c r="Q733" s="7"/>
      <c r="R733">
        <v>1</v>
      </c>
      <c r="S733">
        <v>0</v>
      </c>
      <c r="T733">
        <v>1</v>
      </c>
      <c r="U733">
        <v>0</v>
      </c>
      <c r="V733">
        <v>900</v>
      </c>
      <c r="W733">
        <v>300</v>
      </c>
      <c r="X733">
        <v>122500</v>
      </c>
      <c r="Y733">
        <v>92500</v>
      </c>
      <c r="Z733" s="7">
        <v>3000000</v>
      </c>
      <c r="AA733">
        <v>2</v>
      </c>
      <c r="AC733" t="s">
        <v>643</v>
      </c>
      <c r="AD733" t="s">
        <v>571</v>
      </c>
      <c r="AE733" s="12">
        <v>44470.517361111109</v>
      </c>
      <c r="AF733">
        <v>40.338799999999999</v>
      </c>
      <c r="AG733" s="12">
        <v>44473.392361111109</v>
      </c>
      <c r="AH733">
        <v>40.809519999999999</v>
      </c>
      <c r="AI733" s="13">
        <v>1.17E-2</v>
      </c>
      <c r="AJ733">
        <v>21342.98</v>
      </c>
      <c r="AK733" s="13">
        <v>1.17E-2</v>
      </c>
      <c r="AL733">
        <v>45341.14</v>
      </c>
      <c r="AM733">
        <v>1829007.13</v>
      </c>
      <c r="AN733">
        <v>-753324.69</v>
      </c>
      <c r="AO733">
        <v>41</v>
      </c>
      <c r="AP733">
        <v>520.55999999999995</v>
      </c>
      <c r="AQ733" s="13">
        <v>-7.1999999999999998E-3</v>
      </c>
      <c r="AR733" s="13">
        <v>3.5000000000000003E-2</v>
      </c>
      <c r="AS733" t="s">
        <v>572</v>
      </c>
      <c r="AU733" s="2">
        <v>44470</v>
      </c>
      <c r="AV733" t="s">
        <v>188</v>
      </c>
      <c r="AW733" s="7">
        <v>4810</v>
      </c>
      <c r="AX733" s="4">
        <v>5021.7</v>
      </c>
      <c r="AZ733" s="2">
        <f t="shared" si="77"/>
        <v>44470</v>
      </c>
      <c r="BA733" t="s">
        <v>71</v>
      </c>
      <c r="BB733">
        <v>40.338799999999999</v>
      </c>
      <c r="BC733">
        <v>40.809519999999999</v>
      </c>
      <c r="BE733" t="str">
        <f t="shared" si="81"/>
        <v>GMRINFRA44470</v>
      </c>
      <c r="BF733">
        <v>1</v>
      </c>
      <c r="BH733" t="str">
        <f t="shared" si="82"/>
        <v>DIXON44470</v>
      </c>
      <c r="BI733">
        <v>1</v>
      </c>
      <c r="BK733" t="str">
        <f t="shared" si="78"/>
        <v>DIXON44470</v>
      </c>
      <c r="BL733">
        <v>1</v>
      </c>
      <c r="BM733">
        <f t="shared" si="79"/>
        <v>1</v>
      </c>
      <c r="BQ733" t="str">
        <f t="shared" si="83"/>
        <v>GMRINFRA44470</v>
      </c>
      <c r="BR733">
        <v>1</v>
      </c>
      <c r="BS733">
        <f t="shared" si="80"/>
        <v>1</v>
      </c>
    </row>
    <row r="734" spans="1:71" x14ac:dyDescent="0.45">
      <c r="A734">
        <v>3</v>
      </c>
      <c r="B734" s="2">
        <v>44470</v>
      </c>
      <c r="C734" s="2">
        <v>44473</v>
      </c>
      <c r="D734" s="3" t="s">
        <v>27</v>
      </c>
      <c r="E734" t="s">
        <v>71</v>
      </c>
      <c r="F734" t="s">
        <v>209</v>
      </c>
      <c r="G734">
        <v>22500</v>
      </c>
      <c r="H734">
        <v>67500</v>
      </c>
      <c r="I734">
        <v>3</v>
      </c>
      <c r="J734" s="7">
        <v>40.299999999999997</v>
      </c>
      <c r="K734" s="5">
        <v>2720250</v>
      </c>
      <c r="L734" s="4">
        <v>40.85</v>
      </c>
      <c r="M734" s="4">
        <v>37125.000000000291</v>
      </c>
      <c r="N734" s="6">
        <v>512.09207500000002</v>
      </c>
      <c r="O734" s="6">
        <v>36612.907925000291</v>
      </c>
      <c r="P734" s="5">
        <v>2757375</v>
      </c>
      <c r="Q734" s="7"/>
      <c r="R734">
        <v>1</v>
      </c>
      <c r="S734">
        <v>0</v>
      </c>
      <c r="T734">
        <v>1</v>
      </c>
      <c r="U734">
        <v>0</v>
      </c>
      <c r="V734">
        <v>900</v>
      </c>
      <c r="W734">
        <v>300</v>
      </c>
      <c r="X734">
        <v>122500</v>
      </c>
      <c r="Y734">
        <v>92500</v>
      </c>
      <c r="Z734" s="7">
        <v>3000000</v>
      </c>
      <c r="AA734">
        <v>2</v>
      </c>
      <c r="AC734" t="s">
        <v>594</v>
      </c>
      <c r="AD734" t="s">
        <v>571</v>
      </c>
      <c r="AE734" s="12">
        <v>44470.517361111109</v>
      </c>
      <c r="AF734">
        <v>404.41860000000003</v>
      </c>
      <c r="AG734" s="12">
        <v>44473.392361111109</v>
      </c>
      <c r="AH734">
        <v>405.95940000000002</v>
      </c>
      <c r="AI734" s="13">
        <v>3.8E-3</v>
      </c>
      <c r="AJ734">
        <v>6968.36</v>
      </c>
      <c r="AK734" s="13">
        <v>3.8E-3</v>
      </c>
      <c r="AL734">
        <v>4522.5600000000004</v>
      </c>
      <c r="AM734">
        <v>1829007.13</v>
      </c>
      <c r="AN734">
        <v>-746356.33</v>
      </c>
      <c r="AO734">
        <v>41</v>
      </c>
      <c r="AP734">
        <v>169.96</v>
      </c>
      <c r="AQ734" s="13">
        <v>-7.1000000000000004E-3</v>
      </c>
      <c r="AR734" s="13">
        <v>1.1900000000000001E-2</v>
      </c>
      <c r="AS734" t="s">
        <v>572</v>
      </c>
      <c r="AU734" s="2">
        <v>44470</v>
      </c>
      <c r="AV734" t="s">
        <v>71</v>
      </c>
      <c r="AW734" s="7">
        <v>40.299999999999997</v>
      </c>
      <c r="AX734" s="4">
        <v>40.85</v>
      </c>
      <c r="AZ734" s="2">
        <f t="shared" si="77"/>
        <v>44470</v>
      </c>
      <c r="BA734" t="s">
        <v>51</v>
      </c>
      <c r="BB734">
        <v>404.41860000000003</v>
      </c>
      <c r="BC734">
        <v>405.95940000000002</v>
      </c>
      <c r="BE734" t="str">
        <f t="shared" si="81"/>
        <v>JINDALSTEL44470</v>
      </c>
      <c r="BF734">
        <v>1</v>
      </c>
      <c r="BH734" t="str">
        <f t="shared" si="82"/>
        <v>GMRINFRA44470</v>
      </c>
      <c r="BI734">
        <v>1</v>
      </c>
      <c r="BK734" t="str">
        <f t="shared" si="78"/>
        <v>GMRINFRA44470</v>
      </c>
      <c r="BL734">
        <v>1</v>
      </c>
      <c r="BM734">
        <f t="shared" si="79"/>
        <v>1</v>
      </c>
      <c r="BQ734" t="str">
        <f t="shared" si="83"/>
        <v>JINDALSTEL44470</v>
      </c>
      <c r="BR734">
        <v>1</v>
      </c>
      <c r="BS734">
        <f t="shared" si="80"/>
        <v>1</v>
      </c>
    </row>
    <row r="735" spans="1:71" x14ac:dyDescent="0.45">
      <c r="A735">
        <v>4</v>
      </c>
      <c r="B735" s="2">
        <v>44470</v>
      </c>
      <c r="C735" s="2">
        <v>44473</v>
      </c>
      <c r="D735" s="3" t="s">
        <v>27</v>
      </c>
      <c r="E735" t="s">
        <v>51</v>
      </c>
      <c r="F735" t="s">
        <v>213</v>
      </c>
      <c r="G735">
        <v>2500</v>
      </c>
      <c r="H735">
        <v>5000</v>
      </c>
      <c r="I735">
        <v>2</v>
      </c>
      <c r="J735" s="7">
        <v>404.05</v>
      </c>
      <c r="K735" s="5">
        <v>2020250</v>
      </c>
      <c r="L735" s="4">
        <v>406.2</v>
      </c>
      <c r="M735" s="4">
        <v>10749.999999999887</v>
      </c>
      <c r="N735" s="6">
        <v>390.36574999999993</v>
      </c>
      <c r="O735" s="6">
        <v>10359.634249999886</v>
      </c>
      <c r="P735" s="5">
        <v>2031000</v>
      </c>
      <c r="Q735" s="7"/>
      <c r="R735">
        <v>1</v>
      </c>
      <c r="S735">
        <v>0</v>
      </c>
      <c r="T735">
        <v>1</v>
      </c>
      <c r="U735">
        <v>0</v>
      </c>
      <c r="V735">
        <v>900</v>
      </c>
      <c r="W735">
        <v>300</v>
      </c>
      <c r="X735">
        <v>122500</v>
      </c>
      <c r="Y735">
        <v>92500</v>
      </c>
      <c r="Z735" s="7">
        <v>3000000</v>
      </c>
      <c r="AA735">
        <v>2</v>
      </c>
      <c r="AC735" t="s">
        <v>656</v>
      </c>
      <c r="AD735" t="s">
        <v>571</v>
      </c>
      <c r="AE735" s="12">
        <v>44470.517361111109</v>
      </c>
      <c r="AF735">
        <v>1531.2460000000001</v>
      </c>
      <c r="AG735" s="12">
        <v>44473.392361111109</v>
      </c>
      <c r="AH735">
        <v>1535.8019999999999</v>
      </c>
      <c r="AI735" s="13">
        <v>3.0000000000000001E-3</v>
      </c>
      <c r="AJ735">
        <v>5441.94</v>
      </c>
      <c r="AK735" s="13">
        <v>3.0000000000000001E-3</v>
      </c>
      <c r="AL735">
        <v>1194.4570000000001</v>
      </c>
      <c r="AM735">
        <v>1829007.13</v>
      </c>
      <c r="AN735">
        <v>-740914.38</v>
      </c>
      <c r="AO735">
        <v>41</v>
      </c>
      <c r="AP735">
        <v>132.72999999999999</v>
      </c>
      <c r="AQ735" s="13">
        <v>-4.1000000000000003E-3</v>
      </c>
      <c r="AR735" s="13">
        <v>1.2200000000000001E-2</v>
      </c>
      <c r="AS735" t="s">
        <v>572</v>
      </c>
      <c r="AU735" s="2">
        <v>44470</v>
      </c>
      <c r="AV735" t="s">
        <v>51</v>
      </c>
      <c r="AW735" s="7">
        <v>404.05</v>
      </c>
      <c r="AX735" s="4">
        <v>406.2</v>
      </c>
      <c r="AZ735" s="2">
        <f t="shared" si="77"/>
        <v>44470</v>
      </c>
      <c r="BA735" t="s">
        <v>39</v>
      </c>
      <c r="BB735">
        <v>1531.2460000000001</v>
      </c>
      <c r="BC735">
        <v>1535.8019999999999</v>
      </c>
      <c r="BE735" t="str">
        <f t="shared" si="81"/>
        <v>MUTHOOTFIN44470</v>
      </c>
      <c r="BF735">
        <v>1</v>
      </c>
      <c r="BH735" t="str">
        <f t="shared" si="82"/>
        <v>JINDALSTEL44470</v>
      </c>
      <c r="BI735">
        <v>1</v>
      </c>
      <c r="BK735" t="str">
        <f t="shared" si="78"/>
        <v>JINDALSTEL44470</v>
      </c>
      <c r="BL735">
        <v>1</v>
      </c>
      <c r="BM735">
        <f t="shared" si="79"/>
        <v>1</v>
      </c>
      <c r="BQ735" t="str">
        <f t="shared" si="83"/>
        <v>MUTHOOTFIN44470</v>
      </c>
      <c r="BR735">
        <v>1</v>
      </c>
      <c r="BS735">
        <f t="shared" si="80"/>
        <v>1</v>
      </c>
    </row>
    <row r="736" spans="1:71" x14ac:dyDescent="0.45">
      <c r="A736">
        <v>5</v>
      </c>
      <c r="B736" s="2">
        <v>44470</v>
      </c>
      <c r="C736" s="2">
        <v>44473</v>
      </c>
      <c r="D736" s="3" t="s">
        <v>27</v>
      </c>
      <c r="E736" t="s">
        <v>79</v>
      </c>
      <c r="F736" t="s">
        <v>265</v>
      </c>
      <c r="G736">
        <v>1350</v>
      </c>
      <c r="H736">
        <v>4050</v>
      </c>
      <c r="I736">
        <v>3</v>
      </c>
      <c r="J736" s="7">
        <v>683.8</v>
      </c>
      <c r="K736" s="5">
        <v>2769390</v>
      </c>
      <c r="L736" s="4">
        <v>669.05</v>
      </c>
      <c r="M736" s="4">
        <v>-59737.5</v>
      </c>
      <c r="N736" s="6">
        <v>508.33749550000005</v>
      </c>
      <c r="O736" s="6">
        <v>-60245.837495500004</v>
      </c>
      <c r="P736" s="5">
        <v>2709652.5</v>
      </c>
      <c r="Q736" s="7"/>
      <c r="R736">
        <v>1</v>
      </c>
      <c r="S736">
        <v>0</v>
      </c>
      <c r="T736">
        <v>1</v>
      </c>
      <c r="U736">
        <v>0</v>
      </c>
      <c r="V736">
        <v>900</v>
      </c>
      <c r="W736">
        <v>300</v>
      </c>
      <c r="X736">
        <v>122500</v>
      </c>
      <c r="Y736">
        <v>92500</v>
      </c>
      <c r="Z736" s="7">
        <v>3000000</v>
      </c>
      <c r="AA736">
        <v>2</v>
      </c>
      <c r="AC736" t="s">
        <v>648</v>
      </c>
      <c r="AD736" t="s">
        <v>571</v>
      </c>
      <c r="AE736" s="12">
        <v>44470.517361111109</v>
      </c>
      <c r="AF736">
        <v>527.36350000000004</v>
      </c>
      <c r="AG736" s="12">
        <v>44473.392361111109</v>
      </c>
      <c r="AH736">
        <v>526.36959999999999</v>
      </c>
      <c r="AI736" s="13">
        <v>-1.9E-3</v>
      </c>
      <c r="AJ736">
        <v>-3447.05</v>
      </c>
      <c r="AK736" s="13">
        <v>-1.9E-3</v>
      </c>
      <c r="AL736">
        <v>3468.2089999999998</v>
      </c>
      <c r="AM736">
        <v>1829007.13</v>
      </c>
      <c r="AN736">
        <v>-744361.44</v>
      </c>
      <c r="AO736">
        <v>41</v>
      </c>
      <c r="AP736">
        <v>-84.07</v>
      </c>
      <c r="AQ736" s="13">
        <v>-1.24E-2</v>
      </c>
      <c r="AR736" s="13">
        <v>1.1999999999999999E-3</v>
      </c>
      <c r="AS736" t="s">
        <v>572</v>
      </c>
      <c r="AU736" s="2">
        <v>44470</v>
      </c>
      <c r="AV736" t="s">
        <v>79</v>
      </c>
      <c r="AW736" s="7">
        <v>683.8</v>
      </c>
      <c r="AX736" s="4">
        <v>669.05</v>
      </c>
      <c r="AZ736" s="2">
        <f t="shared" si="77"/>
        <v>44470</v>
      </c>
      <c r="BA736" t="s">
        <v>94</v>
      </c>
      <c r="BB736">
        <v>527.36350000000004</v>
      </c>
      <c r="BC736">
        <v>526.36959999999999</v>
      </c>
      <c r="BE736" t="str">
        <f t="shared" si="81"/>
        <v>SUNTV44470</v>
      </c>
      <c r="BF736">
        <v>1</v>
      </c>
      <c r="BH736" t="str">
        <f t="shared" si="82"/>
        <v>JSWSTEEL44470</v>
      </c>
      <c r="BI736">
        <v>1</v>
      </c>
      <c r="BK736" t="str">
        <f t="shared" si="78"/>
        <v>JSWSTEEL44470</v>
      </c>
      <c r="BL736">
        <v>1</v>
      </c>
      <c r="BM736" t="str">
        <f t="shared" si="79"/>
        <v>ERROR</v>
      </c>
      <c r="BQ736" t="str">
        <f t="shared" si="83"/>
        <v>SUNTV44470</v>
      </c>
      <c r="BR736">
        <v>1</v>
      </c>
      <c r="BS736">
        <f t="shared" si="80"/>
        <v>1</v>
      </c>
    </row>
    <row r="737" spans="1:71" x14ac:dyDescent="0.45">
      <c r="A737">
        <v>6</v>
      </c>
      <c r="B737" s="2">
        <v>44470</v>
      </c>
      <c r="C737" s="2">
        <v>44473</v>
      </c>
      <c r="D737" s="3" t="s">
        <v>27</v>
      </c>
      <c r="E737" t="s">
        <v>49</v>
      </c>
      <c r="F737" t="s">
        <v>264</v>
      </c>
      <c r="G737">
        <v>6000</v>
      </c>
      <c r="H737">
        <v>12000</v>
      </c>
      <c r="I737">
        <v>2</v>
      </c>
      <c r="J737" s="7">
        <v>180.95</v>
      </c>
      <c r="K737" s="5">
        <v>2171400</v>
      </c>
      <c r="L737" s="4">
        <v>179.55</v>
      </c>
      <c r="M737" s="4">
        <v>-16799.999999999727</v>
      </c>
      <c r="N737" s="6">
        <v>412.50760000000002</v>
      </c>
      <c r="O737" s="6">
        <v>-17212.507599999728</v>
      </c>
      <c r="P737" s="5">
        <v>2154600</v>
      </c>
      <c r="Q737" s="7"/>
      <c r="R737">
        <v>2</v>
      </c>
      <c r="S737">
        <v>1</v>
      </c>
      <c r="T737">
        <v>2</v>
      </c>
      <c r="U737">
        <v>0</v>
      </c>
      <c r="V737">
        <v>900</v>
      </c>
      <c r="W737">
        <v>300</v>
      </c>
      <c r="X737">
        <v>123000</v>
      </c>
      <c r="Y737">
        <v>92500</v>
      </c>
      <c r="Z737" s="7">
        <v>3000000</v>
      </c>
      <c r="AA737">
        <v>2</v>
      </c>
      <c r="AC737" t="s">
        <v>739</v>
      </c>
      <c r="AD737" t="s">
        <v>571</v>
      </c>
      <c r="AE737" s="12">
        <v>44470.517361111109</v>
      </c>
      <c r="AF737">
        <v>21381.54</v>
      </c>
      <c r="AG737" s="12">
        <v>44473.395833333336</v>
      </c>
      <c r="AH737">
        <v>22637.34</v>
      </c>
      <c r="AI737" s="13">
        <v>5.8700000000000002E-2</v>
      </c>
      <c r="AJ737">
        <v>107422.93</v>
      </c>
      <c r="AK737" s="13">
        <v>5.8700000000000002E-2</v>
      </c>
      <c r="AL737">
        <v>85.541439999999994</v>
      </c>
      <c r="AM737">
        <v>1829007.25</v>
      </c>
      <c r="AN737">
        <v>-636938.5</v>
      </c>
      <c r="AO737">
        <v>42</v>
      </c>
      <c r="AP737">
        <v>2557.69</v>
      </c>
      <c r="AQ737" s="13">
        <v>-8.9999999999999998E-4</v>
      </c>
      <c r="AR737" s="13">
        <v>7.4399999999999994E-2</v>
      </c>
      <c r="AS737" t="s">
        <v>572</v>
      </c>
      <c r="AU737" s="2">
        <v>44470</v>
      </c>
      <c r="AV737" t="s">
        <v>49</v>
      </c>
      <c r="AW737" s="7">
        <v>180.95</v>
      </c>
      <c r="AX737" s="4">
        <v>179.55</v>
      </c>
      <c r="AZ737" s="2">
        <f t="shared" si="77"/>
        <v>44470</v>
      </c>
      <c r="BA737" t="s">
        <v>206</v>
      </c>
      <c r="BB737">
        <v>21381.54</v>
      </c>
      <c r="BC737">
        <v>22637.34</v>
      </c>
      <c r="BE737" t="str">
        <f t="shared" si="81"/>
        <v>ABBOTINDIA44470</v>
      </c>
      <c r="BF737">
        <v>1</v>
      </c>
      <c r="BH737" t="str">
        <f t="shared" si="82"/>
        <v>MANAPPURAM44470</v>
      </c>
      <c r="BI737">
        <v>1</v>
      </c>
      <c r="BK737" t="str">
        <f t="shared" si="78"/>
        <v>MANAPPURAM44470</v>
      </c>
      <c r="BL737">
        <v>1</v>
      </c>
      <c r="BM737">
        <f t="shared" si="79"/>
        <v>1</v>
      </c>
      <c r="BQ737" t="str">
        <f t="shared" si="83"/>
        <v>ABBOTINDIA44470</v>
      </c>
      <c r="BR737">
        <v>1</v>
      </c>
      <c r="BS737" t="str">
        <f t="shared" si="80"/>
        <v>ERROR</v>
      </c>
    </row>
    <row r="738" spans="1:71" x14ac:dyDescent="0.45">
      <c r="A738">
        <v>7</v>
      </c>
      <c r="B738" s="2">
        <v>44470</v>
      </c>
      <c r="C738" s="2">
        <v>44473</v>
      </c>
      <c r="D738" s="3" t="s">
        <v>27</v>
      </c>
      <c r="E738" t="s">
        <v>39</v>
      </c>
      <c r="F738" t="s">
        <v>269</v>
      </c>
      <c r="G738">
        <v>750</v>
      </c>
      <c r="H738">
        <v>1500</v>
      </c>
      <c r="I738">
        <v>2</v>
      </c>
      <c r="J738" s="7">
        <v>1543.5</v>
      </c>
      <c r="K738" s="5">
        <v>2315250</v>
      </c>
      <c r="L738" s="4">
        <v>1536.55</v>
      </c>
      <c r="M738" s="4">
        <v>-10425.000000000069</v>
      </c>
      <c r="N738" s="6">
        <v>437.641345</v>
      </c>
      <c r="O738" s="6">
        <v>-10862.641345000069</v>
      </c>
      <c r="P738" s="5">
        <v>2304825</v>
      </c>
      <c r="Q738" s="7"/>
      <c r="R738">
        <v>2</v>
      </c>
      <c r="S738">
        <v>1</v>
      </c>
      <c r="T738">
        <v>1</v>
      </c>
      <c r="U738">
        <v>0</v>
      </c>
      <c r="V738">
        <v>900</v>
      </c>
      <c r="W738">
        <v>300</v>
      </c>
      <c r="X738">
        <v>123000</v>
      </c>
      <c r="Y738">
        <v>92500</v>
      </c>
      <c r="Z738" s="7">
        <v>3000000</v>
      </c>
      <c r="AA738">
        <v>2</v>
      </c>
      <c r="AC738" t="s">
        <v>588</v>
      </c>
      <c r="AD738" t="s">
        <v>571</v>
      </c>
      <c r="AE738" s="12">
        <v>44470.517361111109</v>
      </c>
      <c r="AF738">
        <v>196.21019999999999</v>
      </c>
      <c r="AG738" s="12">
        <v>44473.395833333336</v>
      </c>
      <c r="AH738">
        <v>193.80600000000001</v>
      </c>
      <c r="AI738" s="13">
        <v>-1.23E-2</v>
      </c>
      <c r="AJ738">
        <v>-22411.17</v>
      </c>
      <c r="AK738" s="13">
        <v>-1.23E-2</v>
      </c>
      <c r="AL738">
        <v>9321.6730000000007</v>
      </c>
      <c r="AM738">
        <v>1829007.25</v>
      </c>
      <c r="AN738">
        <v>-659349.67000000004</v>
      </c>
      <c r="AO738">
        <v>42</v>
      </c>
      <c r="AP738">
        <v>-533.6</v>
      </c>
      <c r="AQ738" s="13">
        <v>-1.23E-2</v>
      </c>
      <c r="AR738" s="13">
        <v>2E-3</v>
      </c>
      <c r="AS738" t="s">
        <v>572</v>
      </c>
      <c r="AU738" s="2">
        <v>44470</v>
      </c>
      <c r="AV738" t="s">
        <v>39</v>
      </c>
      <c r="AW738" s="7">
        <v>1543.5</v>
      </c>
      <c r="AX738" s="4">
        <v>1536.55</v>
      </c>
      <c r="AZ738" s="2">
        <f t="shared" si="77"/>
        <v>44470</v>
      </c>
      <c r="BA738" t="s">
        <v>52</v>
      </c>
      <c r="BB738">
        <v>196.21019999999999</v>
      </c>
      <c r="BC738">
        <v>193.80600000000001</v>
      </c>
      <c r="BE738" t="str">
        <f t="shared" si="81"/>
        <v>RBLBANK44470</v>
      </c>
      <c r="BF738">
        <v>1</v>
      </c>
      <c r="BH738" t="str">
        <f t="shared" si="82"/>
        <v>MUTHOOTFIN44470</v>
      </c>
      <c r="BI738">
        <v>1</v>
      </c>
      <c r="BK738" t="str">
        <f t="shared" si="78"/>
        <v>MUTHOOTFIN44470</v>
      </c>
      <c r="BL738">
        <v>1</v>
      </c>
      <c r="BM738">
        <f t="shared" si="79"/>
        <v>1</v>
      </c>
      <c r="BQ738" t="str">
        <f t="shared" si="83"/>
        <v>RBLBANK44470</v>
      </c>
      <c r="BR738">
        <v>1</v>
      </c>
      <c r="BS738">
        <f t="shared" si="80"/>
        <v>1</v>
      </c>
    </row>
    <row r="739" spans="1:71" x14ac:dyDescent="0.45">
      <c r="A739">
        <v>8</v>
      </c>
      <c r="B739" s="2">
        <v>44470</v>
      </c>
      <c r="C739" s="2">
        <v>44473</v>
      </c>
      <c r="D739" s="3" t="s">
        <v>27</v>
      </c>
      <c r="E739" t="s">
        <v>52</v>
      </c>
      <c r="F739" t="s">
        <v>248</v>
      </c>
      <c r="G739">
        <v>2900</v>
      </c>
      <c r="H739">
        <v>11600</v>
      </c>
      <c r="I739">
        <v>4</v>
      </c>
      <c r="J739" s="7">
        <v>196.1</v>
      </c>
      <c r="K739" s="5">
        <v>2274760</v>
      </c>
      <c r="L739" s="4">
        <v>195.05</v>
      </c>
      <c r="M739" s="4">
        <v>-12179.999999999802</v>
      </c>
      <c r="N739" s="6">
        <v>430.57176400000003</v>
      </c>
      <c r="O739" s="6">
        <v>-12610.571763999802</v>
      </c>
      <c r="P739" s="5">
        <v>2262580</v>
      </c>
      <c r="Q739" s="7"/>
      <c r="R739">
        <v>1</v>
      </c>
      <c r="S739">
        <v>0</v>
      </c>
      <c r="T739">
        <v>1</v>
      </c>
      <c r="U739">
        <v>0</v>
      </c>
      <c r="V739">
        <v>900</v>
      </c>
      <c r="W739">
        <v>300</v>
      </c>
      <c r="X739">
        <v>122500</v>
      </c>
      <c r="Y739">
        <v>92500</v>
      </c>
      <c r="Z739" s="7">
        <v>3000000</v>
      </c>
      <c r="AA739">
        <v>2</v>
      </c>
      <c r="AC739" t="s">
        <v>666</v>
      </c>
      <c r="AD739" t="s">
        <v>571</v>
      </c>
      <c r="AE739" s="12">
        <v>44470.517361111109</v>
      </c>
      <c r="AF739">
        <v>1086.462</v>
      </c>
      <c r="AG739" s="12">
        <v>44473.395833333336</v>
      </c>
      <c r="AH739">
        <v>1031.617</v>
      </c>
      <c r="AI739" s="13">
        <v>-5.0500000000000003E-2</v>
      </c>
      <c r="AJ739">
        <v>-92328.97</v>
      </c>
      <c r="AK739" s="13">
        <v>-5.0500000000000003E-2</v>
      </c>
      <c r="AL739">
        <v>1683.453</v>
      </c>
      <c r="AM739">
        <v>1829007.13</v>
      </c>
      <c r="AN739">
        <v>-751678.64</v>
      </c>
      <c r="AO739">
        <v>42</v>
      </c>
      <c r="AP739">
        <v>-2198.31</v>
      </c>
      <c r="AQ739" s="13">
        <v>-5.96E-2</v>
      </c>
      <c r="AR739" s="13">
        <v>2.8999999999999998E-3</v>
      </c>
      <c r="AS739" t="s">
        <v>572</v>
      </c>
      <c r="AU739" s="2">
        <v>44470</v>
      </c>
      <c r="AV739" t="s">
        <v>52</v>
      </c>
      <c r="AW739" s="7">
        <v>196.1</v>
      </c>
      <c r="AX739" s="4">
        <v>195.05</v>
      </c>
      <c r="AZ739" s="2">
        <f t="shared" si="77"/>
        <v>44470</v>
      </c>
      <c r="BA739" t="s">
        <v>163</v>
      </c>
      <c r="BB739">
        <v>1086.462</v>
      </c>
      <c r="BC739">
        <v>1031.617</v>
      </c>
      <c r="BE739" t="str">
        <f t="shared" si="81"/>
        <v>TRENT44470</v>
      </c>
      <c r="BF739">
        <v>1</v>
      </c>
      <c r="BH739" t="str">
        <f t="shared" si="82"/>
        <v>RBLBANK44470</v>
      </c>
      <c r="BI739">
        <v>1</v>
      </c>
      <c r="BK739" t="str">
        <f t="shared" si="78"/>
        <v>RBLBANK44470</v>
      </c>
      <c r="BL739">
        <v>1</v>
      </c>
      <c r="BM739">
        <f t="shared" si="79"/>
        <v>1</v>
      </c>
      <c r="BQ739" t="str">
        <f t="shared" si="83"/>
        <v>TRENT44470</v>
      </c>
      <c r="BR739">
        <v>1</v>
      </c>
      <c r="BS739">
        <f t="shared" si="80"/>
        <v>1</v>
      </c>
    </row>
    <row r="740" spans="1:71" x14ac:dyDescent="0.45">
      <c r="A740">
        <v>9</v>
      </c>
      <c r="B740" s="2">
        <v>44470</v>
      </c>
      <c r="C740" s="2">
        <v>44473</v>
      </c>
      <c r="D740" s="3" t="s">
        <v>27</v>
      </c>
      <c r="E740" t="s">
        <v>94</v>
      </c>
      <c r="F740" t="s">
        <v>237</v>
      </c>
      <c r="G740">
        <v>1500</v>
      </c>
      <c r="H740">
        <v>4500</v>
      </c>
      <c r="I740">
        <v>3</v>
      </c>
      <c r="J740" s="7">
        <v>526.85</v>
      </c>
      <c r="K740" s="5">
        <v>2370825</v>
      </c>
      <c r="L740" s="4">
        <v>526.6</v>
      </c>
      <c r="M740" s="4">
        <v>-1125</v>
      </c>
      <c r="N740" s="6">
        <v>448.20341500000001</v>
      </c>
      <c r="O740" s="6">
        <v>-1573.2034149999999</v>
      </c>
      <c r="P740" s="5">
        <v>2369700</v>
      </c>
      <c r="Q740" s="7"/>
      <c r="R740">
        <v>1</v>
      </c>
      <c r="S740">
        <v>0</v>
      </c>
      <c r="T740">
        <v>1</v>
      </c>
      <c r="U740">
        <v>0</v>
      </c>
      <c r="V740">
        <v>900</v>
      </c>
      <c r="W740">
        <v>300</v>
      </c>
      <c r="X740">
        <v>122500</v>
      </c>
      <c r="Y740">
        <v>92500</v>
      </c>
      <c r="Z740" s="7">
        <v>3000000</v>
      </c>
      <c r="AA740">
        <v>2</v>
      </c>
      <c r="AC740" t="s">
        <v>646</v>
      </c>
      <c r="AD740" t="s">
        <v>571</v>
      </c>
      <c r="AE740" s="12">
        <v>44470.520833333336</v>
      </c>
      <c r="AF740">
        <v>181.0427</v>
      </c>
      <c r="AG740" s="12">
        <v>44473.395833333336</v>
      </c>
      <c r="AH740">
        <v>179.37049999999999</v>
      </c>
      <c r="AI740" s="13">
        <v>-9.1999999999999998E-3</v>
      </c>
      <c r="AJ740">
        <v>-16884.13</v>
      </c>
      <c r="AK740" s="13">
        <v>-9.1999999999999998E-3</v>
      </c>
      <c r="AL740">
        <v>10096.959999999999</v>
      </c>
      <c r="AM740">
        <v>1827980</v>
      </c>
      <c r="AN740">
        <v>-768562.77</v>
      </c>
      <c r="AO740">
        <v>41</v>
      </c>
      <c r="AP740">
        <v>-411.81</v>
      </c>
      <c r="AQ740" s="13">
        <v>-2.12E-2</v>
      </c>
      <c r="AR740" s="13">
        <v>1.38E-2</v>
      </c>
      <c r="AS740" t="s">
        <v>572</v>
      </c>
      <c r="AU740" s="2">
        <v>44470</v>
      </c>
      <c r="AV740" t="s">
        <v>94</v>
      </c>
      <c r="AW740" s="7">
        <v>526.85</v>
      </c>
      <c r="AX740" s="4">
        <v>526.6</v>
      </c>
      <c r="AZ740" s="2">
        <f t="shared" si="77"/>
        <v>44470</v>
      </c>
      <c r="BA740" t="s">
        <v>49</v>
      </c>
      <c r="BB740">
        <v>181.0427</v>
      </c>
      <c r="BC740">
        <v>179.37049999999999</v>
      </c>
      <c r="BE740" t="str">
        <f t="shared" si="81"/>
        <v>MANAPPURAM44470</v>
      </c>
      <c r="BF740">
        <v>1</v>
      </c>
      <c r="BH740" t="str">
        <f t="shared" si="82"/>
        <v>SUNTV44470</v>
      </c>
      <c r="BI740">
        <v>1</v>
      </c>
      <c r="BK740" t="str">
        <f t="shared" si="78"/>
        <v>SUNTV44470</v>
      </c>
      <c r="BL740">
        <v>1</v>
      </c>
      <c r="BM740">
        <f t="shared" si="79"/>
        <v>1</v>
      </c>
      <c r="BQ740" t="str">
        <f t="shared" si="83"/>
        <v>MANAPPURAM44470</v>
      </c>
      <c r="BR740">
        <v>1</v>
      </c>
      <c r="BS740">
        <f t="shared" si="80"/>
        <v>1</v>
      </c>
    </row>
    <row r="741" spans="1:71" x14ac:dyDescent="0.45">
      <c r="A741">
        <v>10</v>
      </c>
      <c r="B741" s="2">
        <v>44470</v>
      </c>
      <c r="C741" s="2">
        <v>44473</v>
      </c>
      <c r="D741" s="3" t="s">
        <v>27</v>
      </c>
      <c r="E741" t="s">
        <v>163</v>
      </c>
      <c r="F741" t="s">
        <v>342</v>
      </c>
      <c r="G741">
        <v>725</v>
      </c>
      <c r="H741">
        <v>2175</v>
      </c>
      <c r="I741">
        <v>3</v>
      </c>
      <c r="J741" s="7">
        <v>1085.9000000000001</v>
      </c>
      <c r="K741" s="5">
        <v>2361832.5</v>
      </c>
      <c r="L741" s="4">
        <v>1032.8166666699999</v>
      </c>
      <c r="M741" s="4">
        <v>-115456.24999275041</v>
      </c>
      <c r="N741" s="6">
        <v>432.43621025090334</v>
      </c>
      <c r="O741" s="6">
        <v>-115888.68620300131</v>
      </c>
      <c r="P741" s="5">
        <v>2246376.2500072499</v>
      </c>
      <c r="Q741" s="7"/>
      <c r="R741">
        <v>1</v>
      </c>
      <c r="S741">
        <v>0</v>
      </c>
      <c r="T741">
        <v>2</v>
      </c>
      <c r="U741">
        <v>0</v>
      </c>
      <c r="V741">
        <v>900</v>
      </c>
      <c r="W741">
        <v>300</v>
      </c>
      <c r="X741">
        <v>122500</v>
      </c>
      <c r="Y741">
        <v>92500</v>
      </c>
      <c r="Z741" s="7">
        <v>3000000</v>
      </c>
      <c r="AA741">
        <v>2</v>
      </c>
      <c r="AC741" t="s">
        <v>742</v>
      </c>
      <c r="AD741" t="s">
        <v>571</v>
      </c>
      <c r="AE741" s="12">
        <v>44473.434027777781</v>
      </c>
      <c r="AF741">
        <v>2362.7739999999999</v>
      </c>
      <c r="AG741" s="12">
        <v>44474.392361111109</v>
      </c>
      <c r="AH741">
        <v>2366.8359999999998</v>
      </c>
      <c r="AI741" s="13">
        <v>1.6999999999999999E-3</v>
      </c>
      <c r="AJ741">
        <v>3174.07</v>
      </c>
      <c r="AK741" s="13">
        <v>1.6999999999999999E-3</v>
      </c>
      <c r="AL741">
        <v>781.40679999999998</v>
      </c>
      <c r="AM741">
        <v>1846287.38</v>
      </c>
      <c r="AN741">
        <v>-765388.69</v>
      </c>
      <c r="AO741">
        <v>65</v>
      </c>
      <c r="AP741">
        <v>48.83</v>
      </c>
      <c r="AQ741" s="13">
        <v>-9.1000000000000004E-3</v>
      </c>
      <c r="AR741" s="13">
        <v>2.8000000000000001E-2</v>
      </c>
      <c r="AS741" t="s">
        <v>572</v>
      </c>
      <c r="AU741" s="2">
        <v>44470</v>
      </c>
      <c r="AV741" t="s">
        <v>163</v>
      </c>
      <c r="AW741" s="7">
        <v>1085.9000000000001</v>
      </c>
      <c r="AX741" s="4">
        <v>1032.8166666699999</v>
      </c>
      <c r="AZ741" s="2">
        <f t="shared" si="77"/>
        <v>44473</v>
      </c>
      <c r="BA741" t="s">
        <v>189</v>
      </c>
      <c r="BB741">
        <v>2362.7739999999999</v>
      </c>
      <c r="BC741">
        <v>2366.8359999999998</v>
      </c>
      <c r="BE741" t="str">
        <f t="shared" si="81"/>
        <v>ASTRAL44473</v>
      </c>
      <c r="BF741">
        <v>1</v>
      </c>
      <c r="BH741" t="str">
        <f t="shared" si="82"/>
        <v>TRENT44470</v>
      </c>
      <c r="BI741">
        <v>1</v>
      </c>
      <c r="BK741" t="str">
        <f t="shared" si="78"/>
        <v>TRENT44470</v>
      </c>
      <c r="BL741">
        <v>1</v>
      </c>
      <c r="BM741">
        <f t="shared" si="79"/>
        <v>1</v>
      </c>
      <c r="BQ741" t="str">
        <f t="shared" si="83"/>
        <v>ASTRAL44473</v>
      </c>
      <c r="BR741">
        <v>1</v>
      </c>
      <c r="BS741">
        <f t="shared" si="80"/>
        <v>1</v>
      </c>
    </row>
    <row r="742" spans="1:71" x14ac:dyDescent="0.45">
      <c r="A742">
        <v>1</v>
      </c>
      <c r="B742" s="2">
        <v>44473</v>
      </c>
      <c r="C742" s="2">
        <v>44474</v>
      </c>
      <c r="D742" s="3" t="s">
        <v>27</v>
      </c>
      <c r="E742" t="s">
        <v>189</v>
      </c>
      <c r="F742" t="s">
        <v>361</v>
      </c>
      <c r="G742">
        <v>275</v>
      </c>
      <c r="H742">
        <v>1100</v>
      </c>
      <c r="I742">
        <v>4</v>
      </c>
      <c r="J742" s="7">
        <v>2361.6</v>
      </c>
      <c r="K742" s="5">
        <v>2597760</v>
      </c>
      <c r="L742" s="4">
        <v>2368</v>
      </c>
      <c r="M742" s="4">
        <v>7040.0000000001</v>
      </c>
      <c r="N742" s="6">
        <v>487.61817600000001</v>
      </c>
      <c r="O742" s="6">
        <v>6552.3818240001001</v>
      </c>
      <c r="P742" s="5">
        <v>2604800</v>
      </c>
      <c r="Q742" s="7"/>
      <c r="R742">
        <v>1</v>
      </c>
      <c r="S742">
        <v>0</v>
      </c>
      <c r="T742">
        <v>1</v>
      </c>
      <c r="U742">
        <v>0</v>
      </c>
      <c r="V742">
        <v>900</v>
      </c>
      <c r="W742">
        <v>300</v>
      </c>
      <c r="X742">
        <v>102500</v>
      </c>
      <c r="Y742">
        <v>92500</v>
      </c>
      <c r="Z742" s="7">
        <v>3000000</v>
      </c>
      <c r="AA742">
        <v>2</v>
      </c>
      <c r="AC742" t="s">
        <v>708</v>
      </c>
      <c r="AD742" t="s">
        <v>571</v>
      </c>
      <c r="AE742" s="12">
        <v>44473.434027777781</v>
      </c>
      <c r="AF742">
        <v>5258.0410000000002</v>
      </c>
      <c r="AG742" s="12">
        <v>44474.392361111109</v>
      </c>
      <c r="AH742">
        <v>5205.4290000000001</v>
      </c>
      <c r="AI742" s="13">
        <v>-0.01</v>
      </c>
      <c r="AJ742">
        <v>-18473.97</v>
      </c>
      <c r="AK742" s="13">
        <v>-0.01</v>
      </c>
      <c r="AL742">
        <v>351.13600000000002</v>
      </c>
      <c r="AM742">
        <v>1846287.38</v>
      </c>
      <c r="AN742">
        <v>-783862.66</v>
      </c>
      <c r="AO742">
        <v>65</v>
      </c>
      <c r="AP742">
        <v>-284.20999999999998</v>
      </c>
      <c r="AQ742" s="13">
        <v>-1.3299999999999999E-2</v>
      </c>
      <c r="AR742" s="13">
        <v>6.1000000000000004E-3</v>
      </c>
      <c r="AS742" t="s">
        <v>572</v>
      </c>
      <c r="AU742" s="2">
        <v>44473</v>
      </c>
      <c r="AV742" t="s">
        <v>189</v>
      </c>
      <c r="AW742" s="7">
        <v>2361.6</v>
      </c>
      <c r="AX742" s="4">
        <v>2368</v>
      </c>
      <c r="AZ742" s="2">
        <f t="shared" si="77"/>
        <v>44473</v>
      </c>
      <c r="BA742" t="s">
        <v>112</v>
      </c>
      <c r="BB742">
        <v>5258.0410000000002</v>
      </c>
      <c r="BC742">
        <v>5205.4290000000001</v>
      </c>
      <c r="BE742" t="str">
        <f t="shared" si="81"/>
        <v>DIVISLAB44473</v>
      </c>
      <c r="BF742">
        <v>1</v>
      </c>
      <c r="BH742" t="str">
        <f t="shared" si="82"/>
        <v>ASTRAL44473</v>
      </c>
      <c r="BI742">
        <v>1</v>
      </c>
      <c r="BK742" t="str">
        <f t="shared" si="78"/>
        <v>ASTRAL44473</v>
      </c>
      <c r="BL742">
        <v>1</v>
      </c>
      <c r="BM742">
        <f t="shared" si="79"/>
        <v>1</v>
      </c>
      <c r="BQ742" t="str">
        <f t="shared" si="83"/>
        <v>DIVISLAB44473</v>
      </c>
      <c r="BR742">
        <v>1</v>
      </c>
      <c r="BS742">
        <f t="shared" si="80"/>
        <v>1</v>
      </c>
    </row>
    <row r="743" spans="1:71" x14ac:dyDescent="0.45">
      <c r="A743">
        <v>2</v>
      </c>
      <c r="B743" s="2">
        <v>44473</v>
      </c>
      <c r="C743" s="2">
        <v>44474</v>
      </c>
      <c r="D743" s="3" t="s">
        <v>27</v>
      </c>
      <c r="E743" t="s">
        <v>85</v>
      </c>
      <c r="F743" t="s">
        <v>219</v>
      </c>
      <c r="G743">
        <v>650</v>
      </c>
      <c r="H743">
        <v>3250</v>
      </c>
      <c r="I743">
        <v>5</v>
      </c>
      <c r="J743" s="7">
        <v>738.1</v>
      </c>
      <c r="K743" s="5">
        <v>2398825</v>
      </c>
      <c r="L743" s="4">
        <v>726.71</v>
      </c>
      <c r="M743" s="4">
        <v>-37017.499999999956</v>
      </c>
      <c r="N743" s="6">
        <v>448.46880949999996</v>
      </c>
      <c r="O743" s="6">
        <v>-37465.968809499958</v>
      </c>
      <c r="P743" s="5">
        <v>2361807.5</v>
      </c>
      <c r="Q743" s="7"/>
      <c r="R743">
        <v>2</v>
      </c>
      <c r="S743">
        <v>1</v>
      </c>
      <c r="T743">
        <v>2</v>
      </c>
      <c r="U743">
        <v>0</v>
      </c>
      <c r="V743">
        <v>900</v>
      </c>
      <c r="W743">
        <v>300</v>
      </c>
      <c r="X743">
        <v>103000</v>
      </c>
      <c r="Y743">
        <v>92500</v>
      </c>
      <c r="Z743" s="7">
        <v>3000000</v>
      </c>
      <c r="AA743">
        <v>2</v>
      </c>
      <c r="AC743" t="s">
        <v>597</v>
      </c>
      <c r="AD743" t="s">
        <v>571</v>
      </c>
      <c r="AE743" s="12">
        <v>44473.440972222219</v>
      </c>
      <c r="AF743">
        <v>2770.002</v>
      </c>
      <c r="AG743" s="12">
        <v>44474.392361111109</v>
      </c>
      <c r="AH743">
        <v>2811.6439999999998</v>
      </c>
      <c r="AI743" s="13">
        <v>1.4999999999999999E-2</v>
      </c>
      <c r="AJ743">
        <v>27747.919999999998</v>
      </c>
      <c r="AK743" s="13">
        <v>1.4999999999999999E-2</v>
      </c>
      <c r="AL743">
        <v>666.34450000000004</v>
      </c>
      <c r="AM743">
        <v>1845775.63</v>
      </c>
      <c r="AN743">
        <v>-756114.74</v>
      </c>
      <c r="AO743">
        <v>63</v>
      </c>
      <c r="AP743">
        <v>440.44</v>
      </c>
      <c r="AQ743" s="13">
        <v>-5.0000000000000001E-3</v>
      </c>
      <c r="AR743" s="13">
        <v>3.0300000000000001E-2</v>
      </c>
      <c r="AS743" t="s">
        <v>572</v>
      </c>
      <c r="AU743" s="2">
        <v>44473</v>
      </c>
      <c r="AV743" t="s">
        <v>85</v>
      </c>
      <c r="AW743" s="7">
        <v>738.1</v>
      </c>
      <c r="AX743" s="4">
        <v>726.71</v>
      </c>
      <c r="AZ743" s="2">
        <f t="shared" si="77"/>
        <v>44473</v>
      </c>
      <c r="BA743" t="s">
        <v>67</v>
      </c>
      <c r="BB743">
        <v>2770.002</v>
      </c>
      <c r="BC743">
        <v>2811.6439999999998</v>
      </c>
      <c r="BE743" t="str">
        <f t="shared" si="81"/>
        <v>PEL44473</v>
      </c>
      <c r="BF743">
        <v>1</v>
      </c>
      <c r="BH743" t="str">
        <f t="shared" si="82"/>
        <v>AUROPHARMA44473</v>
      </c>
      <c r="BI743">
        <v>1</v>
      </c>
      <c r="BK743" t="str">
        <f t="shared" si="78"/>
        <v>AUROPHARMA44473</v>
      </c>
      <c r="BL743">
        <v>1</v>
      </c>
      <c r="BM743">
        <f t="shared" si="79"/>
        <v>1</v>
      </c>
      <c r="BQ743" t="str">
        <f t="shared" si="83"/>
        <v>PEL44473</v>
      </c>
      <c r="BR743">
        <v>1</v>
      </c>
      <c r="BS743">
        <f t="shared" si="80"/>
        <v>1</v>
      </c>
    </row>
    <row r="744" spans="1:71" x14ac:dyDescent="0.45">
      <c r="A744">
        <v>3</v>
      </c>
      <c r="B744" s="2">
        <v>44473</v>
      </c>
      <c r="C744" s="2">
        <v>44474</v>
      </c>
      <c r="D744" s="3" t="s">
        <v>27</v>
      </c>
      <c r="E744" t="s">
        <v>112</v>
      </c>
      <c r="F744" t="s">
        <v>262</v>
      </c>
      <c r="G744">
        <v>200</v>
      </c>
      <c r="H744">
        <v>400</v>
      </c>
      <c r="I744">
        <v>2</v>
      </c>
      <c r="J744" s="7">
        <v>5257.75</v>
      </c>
      <c r="K744" s="5">
        <v>2103100</v>
      </c>
      <c r="L744" s="4">
        <v>5208</v>
      </c>
      <c r="M744" s="4">
        <v>-19900</v>
      </c>
      <c r="N744" s="6">
        <v>400.56498000000011</v>
      </c>
      <c r="O744" s="6">
        <v>-20300.564979999999</v>
      </c>
      <c r="P744" s="5">
        <v>2083200</v>
      </c>
      <c r="Q744" s="7"/>
      <c r="R744">
        <v>1</v>
      </c>
      <c r="S744">
        <v>0</v>
      </c>
      <c r="T744">
        <v>1</v>
      </c>
      <c r="U744">
        <v>0</v>
      </c>
      <c r="V744">
        <v>900</v>
      </c>
      <c r="W744">
        <v>300</v>
      </c>
      <c r="X744">
        <v>102500</v>
      </c>
      <c r="Y744">
        <v>92500</v>
      </c>
      <c r="Z744" s="7">
        <v>3000000</v>
      </c>
      <c r="AA744">
        <v>2</v>
      </c>
      <c r="AC744" t="s">
        <v>687</v>
      </c>
      <c r="AD744" t="s">
        <v>571</v>
      </c>
      <c r="AE744" s="12">
        <v>44473.4375</v>
      </c>
      <c r="AF744">
        <v>738.45899999999995</v>
      </c>
      <c r="AG744" s="12">
        <v>44474.395833333336</v>
      </c>
      <c r="AH744">
        <v>725.77350000000001</v>
      </c>
      <c r="AI744" s="13">
        <v>-1.72E-2</v>
      </c>
      <c r="AJ744">
        <v>-31776.68</v>
      </c>
      <c r="AK744" s="13">
        <v>-1.72E-2</v>
      </c>
      <c r="AL744">
        <v>2504.9609999999998</v>
      </c>
      <c r="AM744">
        <v>1849811.13</v>
      </c>
      <c r="AN744">
        <v>-787891.42</v>
      </c>
      <c r="AO744">
        <v>65</v>
      </c>
      <c r="AP744">
        <v>-488.87</v>
      </c>
      <c r="AQ744" s="13">
        <v>-1.72E-2</v>
      </c>
      <c r="AR744" s="13">
        <v>5.5999999999999999E-3</v>
      </c>
      <c r="AS744" t="s">
        <v>572</v>
      </c>
      <c r="AU744" s="2">
        <v>44473</v>
      </c>
      <c r="AV744" t="s">
        <v>112</v>
      </c>
      <c r="AW744" s="7">
        <v>5257.75</v>
      </c>
      <c r="AX744" s="4">
        <v>5208</v>
      </c>
      <c r="AZ744" s="2">
        <f t="shared" si="77"/>
        <v>44473</v>
      </c>
      <c r="BA744" t="s">
        <v>85</v>
      </c>
      <c r="BB744">
        <v>738.45899999999995</v>
      </c>
      <c r="BC744">
        <v>725.77350000000001</v>
      </c>
      <c r="BE744" t="str">
        <f t="shared" si="81"/>
        <v>AUROPHARMA44473</v>
      </c>
      <c r="BF744">
        <v>1</v>
      </c>
      <c r="BH744" t="str">
        <f t="shared" si="82"/>
        <v>DIVISLAB44473</v>
      </c>
      <c r="BI744">
        <v>1</v>
      </c>
      <c r="BK744" t="str">
        <f t="shared" si="78"/>
        <v>DIVISLAB44473</v>
      </c>
      <c r="BL744">
        <v>1</v>
      </c>
      <c r="BM744">
        <f t="shared" si="79"/>
        <v>1</v>
      </c>
      <c r="BQ744" t="str">
        <f t="shared" si="83"/>
        <v>AUROPHARMA44473</v>
      </c>
      <c r="BR744">
        <v>1</v>
      </c>
      <c r="BS744">
        <f t="shared" si="80"/>
        <v>1</v>
      </c>
    </row>
    <row r="745" spans="1:71" x14ac:dyDescent="0.45">
      <c r="A745">
        <v>4</v>
      </c>
      <c r="B745" s="2">
        <v>44473</v>
      </c>
      <c r="C745" s="2">
        <v>44474</v>
      </c>
      <c r="D745" s="3" t="s">
        <v>27</v>
      </c>
      <c r="E745" t="s">
        <v>67</v>
      </c>
      <c r="F745" t="s">
        <v>242</v>
      </c>
      <c r="G745">
        <v>275</v>
      </c>
      <c r="H745">
        <v>825</v>
      </c>
      <c r="I745">
        <v>3</v>
      </c>
      <c r="J745" s="7">
        <v>2765.65</v>
      </c>
      <c r="K745" s="5">
        <v>2281661.25</v>
      </c>
      <c r="L745" s="4">
        <v>2811.46666667</v>
      </c>
      <c r="M745" s="4">
        <v>37798.750002749919</v>
      </c>
      <c r="N745" s="6">
        <v>437.9668077503427</v>
      </c>
      <c r="O745" s="6">
        <v>37360.783194999574</v>
      </c>
      <c r="P745" s="5">
        <v>2319460.0000027502</v>
      </c>
      <c r="Q745" s="7"/>
      <c r="R745">
        <v>1</v>
      </c>
      <c r="S745">
        <v>0</v>
      </c>
      <c r="T745">
        <v>1</v>
      </c>
      <c r="U745">
        <v>0</v>
      </c>
      <c r="V745">
        <v>900</v>
      </c>
      <c r="W745">
        <v>300</v>
      </c>
      <c r="X745">
        <v>102500</v>
      </c>
      <c r="Y745">
        <v>92500</v>
      </c>
      <c r="Z745" s="7">
        <v>3000000</v>
      </c>
      <c r="AA745">
        <v>2</v>
      </c>
      <c r="AC745" t="s">
        <v>716</v>
      </c>
      <c r="AD745" t="s">
        <v>571</v>
      </c>
      <c r="AE745" s="12">
        <v>44474.517361111109</v>
      </c>
      <c r="AF745">
        <v>248.82480000000001</v>
      </c>
      <c r="AG745" s="12">
        <v>44475.392361111109</v>
      </c>
      <c r="AH745">
        <v>254.809</v>
      </c>
      <c r="AI745" s="13">
        <v>2.4E-2</v>
      </c>
      <c r="AJ745">
        <v>44309.97</v>
      </c>
      <c r="AK745" s="13">
        <v>2.4E-2</v>
      </c>
      <c r="AL745">
        <v>7404.4930000000004</v>
      </c>
      <c r="AM745">
        <v>1842421.75</v>
      </c>
      <c r="AN745">
        <v>-743581.46</v>
      </c>
      <c r="AO745">
        <v>41</v>
      </c>
      <c r="AP745">
        <v>1080.73</v>
      </c>
      <c r="AQ745" s="13">
        <v>-9.1000000000000004E-3</v>
      </c>
      <c r="AR745" s="13">
        <v>4.7500000000000001E-2</v>
      </c>
      <c r="AS745" t="s">
        <v>572</v>
      </c>
      <c r="AU745" s="2">
        <v>44473</v>
      </c>
      <c r="AV745" t="s">
        <v>67</v>
      </c>
      <c r="AW745" s="7">
        <v>2765.65</v>
      </c>
      <c r="AX745" s="4">
        <v>2811.46666667</v>
      </c>
      <c r="AZ745" s="2">
        <f t="shared" si="77"/>
        <v>44474</v>
      </c>
      <c r="BA745" t="s">
        <v>177</v>
      </c>
      <c r="BB745">
        <v>248.82480000000001</v>
      </c>
      <c r="BC745">
        <v>254.809</v>
      </c>
      <c r="BE745" t="str">
        <f t="shared" si="81"/>
        <v>ABFRL44474</v>
      </c>
      <c r="BF745">
        <v>1</v>
      </c>
      <c r="BH745" t="str">
        <f t="shared" si="82"/>
        <v>PEL44473</v>
      </c>
      <c r="BI745">
        <v>1</v>
      </c>
      <c r="BK745" t="str">
        <f t="shared" si="78"/>
        <v>PEL44473</v>
      </c>
      <c r="BL745">
        <v>1</v>
      </c>
      <c r="BM745">
        <f t="shared" si="79"/>
        <v>1</v>
      </c>
      <c r="BQ745" t="str">
        <f t="shared" si="83"/>
        <v>ABFRL44474</v>
      </c>
      <c r="BR745">
        <v>1</v>
      </c>
      <c r="BS745">
        <f t="shared" si="80"/>
        <v>1</v>
      </c>
    </row>
    <row r="746" spans="1:71" x14ac:dyDescent="0.45">
      <c r="A746">
        <v>1</v>
      </c>
      <c r="B746" s="2">
        <v>44474</v>
      </c>
      <c r="C746" s="2">
        <v>44475</v>
      </c>
      <c r="D746" s="3" t="s">
        <v>27</v>
      </c>
      <c r="E746" t="s">
        <v>177</v>
      </c>
      <c r="F746" t="s">
        <v>357</v>
      </c>
      <c r="G746">
        <v>2600</v>
      </c>
      <c r="H746">
        <v>10400</v>
      </c>
      <c r="I746">
        <v>4</v>
      </c>
      <c r="J746" s="7">
        <v>248.7</v>
      </c>
      <c r="K746" s="5">
        <v>2586480</v>
      </c>
      <c r="L746" s="4">
        <v>254.95</v>
      </c>
      <c r="M746" s="4">
        <v>65000</v>
      </c>
      <c r="N746" s="6">
        <v>492.93141600000007</v>
      </c>
      <c r="O746" s="6">
        <v>64507.068584000001</v>
      </c>
      <c r="P746" s="5">
        <v>2651480</v>
      </c>
      <c r="Q746" s="7"/>
      <c r="R746">
        <v>1</v>
      </c>
      <c r="S746">
        <v>0</v>
      </c>
      <c r="T746">
        <v>1</v>
      </c>
      <c r="U746">
        <v>0</v>
      </c>
      <c r="V746">
        <v>900</v>
      </c>
      <c r="W746">
        <v>300</v>
      </c>
      <c r="X746">
        <v>122500</v>
      </c>
      <c r="Y746">
        <v>92500</v>
      </c>
      <c r="Z746" s="7">
        <v>3000000</v>
      </c>
      <c r="AA746">
        <v>2</v>
      </c>
      <c r="AC746" t="s">
        <v>657</v>
      </c>
      <c r="AD746" t="s">
        <v>571</v>
      </c>
      <c r="AE746" s="12">
        <v>44474.517361111109</v>
      </c>
      <c r="AF746">
        <v>518.49300000000005</v>
      </c>
      <c r="AG746" s="12">
        <v>44475.392361111109</v>
      </c>
      <c r="AH746">
        <v>516.89139999999998</v>
      </c>
      <c r="AI746" s="13">
        <v>-3.0999999999999999E-3</v>
      </c>
      <c r="AJ746">
        <v>-5691.15</v>
      </c>
      <c r="AK746" s="13">
        <v>-3.0999999999999999E-3</v>
      </c>
      <c r="AL746">
        <v>3553.4169999999999</v>
      </c>
      <c r="AM746">
        <v>1842421.75</v>
      </c>
      <c r="AN746">
        <v>-749272.61</v>
      </c>
      <c r="AO746">
        <v>41</v>
      </c>
      <c r="AP746">
        <v>-138.81</v>
      </c>
      <c r="AQ746" s="13">
        <v>-7.4999999999999997E-3</v>
      </c>
      <c r="AR746" s="13">
        <v>4.7999999999999996E-3</v>
      </c>
      <c r="AS746" t="s">
        <v>572</v>
      </c>
      <c r="AU746" s="2">
        <v>44474</v>
      </c>
      <c r="AV746" t="s">
        <v>177</v>
      </c>
      <c r="AW746" s="7">
        <v>248.7</v>
      </c>
      <c r="AX746" s="4">
        <v>254.95</v>
      </c>
      <c r="AZ746" s="2">
        <f t="shared" si="77"/>
        <v>44474</v>
      </c>
      <c r="BA746" t="s">
        <v>111</v>
      </c>
      <c r="BB746">
        <v>518.49300000000005</v>
      </c>
      <c r="BC746">
        <v>516.89139999999998</v>
      </c>
      <c r="BE746" t="str">
        <f t="shared" si="81"/>
        <v>TORNTPOWER44474</v>
      </c>
      <c r="BF746">
        <v>1</v>
      </c>
      <c r="BH746" t="str">
        <f t="shared" si="82"/>
        <v>ABFRL44474</v>
      </c>
      <c r="BI746">
        <v>1</v>
      </c>
      <c r="BK746" t="str">
        <f t="shared" si="78"/>
        <v>ABFRL44474</v>
      </c>
      <c r="BL746">
        <v>1</v>
      </c>
      <c r="BM746">
        <f t="shared" si="79"/>
        <v>1</v>
      </c>
      <c r="BQ746" t="str">
        <f t="shared" si="83"/>
        <v>TORNTPOWER44474</v>
      </c>
      <c r="BR746">
        <v>1</v>
      </c>
      <c r="BS746">
        <f t="shared" si="80"/>
        <v>1</v>
      </c>
    </row>
    <row r="747" spans="1:71" x14ac:dyDescent="0.45">
      <c r="A747">
        <v>2</v>
      </c>
      <c r="B747" s="2">
        <v>44474</v>
      </c>
      <c r="C747" s="2">
        <v>44475</v>
      </c>
      <c r="D747" s="3" t="s">
        <v>27</v>
      </c>
      <c r="E747" t="s">
        <v>185</v>
      </c>
      <c r="F747" t="s">
        <v>367</v>
      </c>
      <c r="G747">
        <v>625</v>
      </c>
      <c r="H747">
        <v>3125</v>
      </c>
      <c r="I747">
        <v>5</v>
      </c>
      <c r="J747" s="7">
        <v>830.88</v>
      </c>
      <c r="K747" s="5">
        <v>2596500</v>
      </c>
      <c r="L747" s="4">
        <v>832.28</v>
      </c>
      <c r="M747" s="4">
        <v>4374.9999999999291</v>
      </c>
      <c r="N747" s="6">
        <v>487.07292500000005</v>
      </c>
      <c r="O747" s="6">
        <v>3887.9270749999291</v>
      </c>
      <c r="P747" s="5">
        <v>2600875</v>
      </c>
      <c r="Q747" s="7"/>
      <c r="R747">
        <v>1</v>
      </c>
      <c r="S747">
        <v>0</v>
      </c>
      <c r="T747">
        <v>2</v>
      </c>
      <c r="U747">
        <v>0</v>
      </c>
      <c r="V747">
        <v>900</v>
      </c>
      <c r="W747">
        <v>300</v>
      </c>
      <c r="X747">
        <v>122500</v>
      </c>
      <c r="Y747">
        <v>92500</v>
      </c>
      <c r="Z747" s="7">
        <v>3000000</v>
      </c>
      <c r="AA747">
        <v>2</v>
      </c>
      <c r="AC747" t="s">
        <v>734</v>
      </c>
      <c r="AD747" t="s">
        <v>571</v>
      </c>
      <c r="AE747" s="12">
        <v>44474.517361111109</v>
      </c>
      <c r="AF747">
        <v>831.30769999999995</v>
      </c>
      <c r="AG747" s="12">
        <v>44475.395833333336</v>
      </c>
      <c r="AH747">
        <v>831.16800000000001</v>
      </c>
      <c r="AI747" s="13">
        <v>-2.0000000000000001E-4</v>
      </c>
      <c r="AJ747">
        <v>-309.62</v>
      </c>
      <c r="AK747" s="13">
        <v>-2.0000000000000001E-4</v>
      </c>
      <c r="AL747">
        <v>2216.2930000000001</v>
      </c>
      <c r="AM747">
        <v>1842421.75</v>
      </c>
      <c r="AN747">
        <v>-749582.23</v>
      </c>
      <c r="AO747">
        <v>42</v>
      </c>
      <c r="AP747">
        <v>-7.37</v>
      </c>
      <c r="AQ747" s="13">
        <v>-8.8000000000000005E-3</v>
      </c>
      <c r="AR747" s="13">
        <v>9.2999999999999992E-3</v>
      </c>
      <c r="AS747" t="s">
        <v>572</v>
      </c>
      <c r="AU747" s="2">
        <v>44474</v>
      </c>
      <c r="AV747" t="s">
        <v>185</v>
      </c>
      <c r="AW747" s="7">
        <v>830.88</v>
      </c>
      <c r="AX747" s="4">
        <v>832.28</v>
      </c>
      <c r="AZ747" s="2">
        <f t="shared" si="77"/>
        <v>44474</v>
      </c>
      <c r="BA747" t="s">
        <v>185</v>
      </c>
      <c r="BB747">
        <v>831.30769999999995</v>
      </c>
      <c r="BC747">
        <v>831.16800000000001</v>
      </c>
      <c r="BE747" t="str">
        <f t="shared" si="81"/>
        <v>COROMANDEL44474</v>
      </c>
      <c r="BF747">
        <v>1</v>
      </c>
      <c r="BH747" t="str">
        <f t="shared" si="82"/>
        <v>COROMANDEL44474</v>
      </c>
      <c r="BI747">
        <v>1</v>
      </c>
      <c r="BK747" t="str">
        <f t="shared" si="78"/>
        <v>COROMANDEL44474</v>
      </c>
      <c r="BL747">
        <v>1</v>
      </c>
      <c r="BM747">
        <f t="shared" si="79"/>
        <v>1</v>
      </c>
      <c r="BQ747" t="str">
        <f t="shared" si="83"/>
        <v>COROMANDEL44474</v>
      </c>
      <c r="BR747">
        <v>1</v>
      </c>
      <c r="BS747">
        <f t="shared" si="80"/>
        <v>1</v>
      </c>
    </row>
    <row r="748" spans="1:71" x14ac:dyDescent="0.45">
      <c r="A748">
        <v>3</v>
      </c>
      <c r="B748" s="2">
        <v>44474</v>
      </c>
      <c r="C748" s="2">
        <v>44475</v>
      </c>
      <c r="D748" s="3" t="s">
        <v>27</v>
      </c>
      <c r="E748" t="s">
        <v>56</v>
      </c>
      <c r="F748" t="s">
        <v>212</v>
      </c>
      <c r="G748">
        <v>70000</v>
      </c>
      <c r="H748">
        <v>210000</v>
      </c>
      <c r="I748">
        <v>3</v>
      </c>
      <c r="J748" s="7">
        <v>12.05</v>
      </c>
      <c r="K748" s="5">
        <v>2530500</v>
      </c>
      <c r="L748" s="4">
        <v>11.9</v>
      </c>
      <c r="M748" s="4">
        <v>-31500.000000000076</v>
      </c>
      <c r="N748" s="6">
        <v>471.4357</v>
      </c>
      <c r="O748" s="6">
        <v>-31971.435700000075</v>
      </c>
      <c r="P748" s="5">
        <v>2499000</v>
      </c>
      <c r="Q748" s="7"/>
      <c r="R748">
        <v>1</v>
      </c>
      <c r="S748">
        <v>0</v>
      </c>
      <c r="T748">
        <v>1</v>
      </c>
      <c r="U748">
        <v>0</v>
      </c>
      <c r="V748">
        <v>900</v>
      </c>
      <c r="W748">
        <v>300</v>
      </c>
      <c r="X748">
        <v>122500</v>
      </c>
      <c r="Y748">
        <v>92500</v>
      </c>
      <c r="Z748" s="7">
        <v>3000000</v>
      </c>
      <c r="AA748">
        <v>2</v>
      </c>
      <c r="AC748" t="s">
        <v>614</v>
      </c>
      <c r="AD748" t="s">
        <v>571</v>
      </c>
      <c r="AE748" s="12">
        <v>44474.517361111109</v>
      </c>
      <c r="AF748">
        <v>12.04627</v>
      </c>
      <c r="AG748" s="12">
        <v>44475.395833333336</v>
      </c>
      <c r="AH748">
        <v>11.7882</v>
      </c>
      <c r="AI748" s="13">
        <v>-2.1399999999999999E-2</v>
      </c>
      <c r="AJ748">
        <v>-39470.629999999997</v>
      </c>
      <c r="AK748" s="13">
        <v>-2.1399999999999999E-2</v>
      </c>
      <c r="AL748">
        <v>152945.5</v>
      </c>
      <c r="AM748">
        <v>1842421.75</v>
      </c>
      <c r="AN748">
        <v>-789052.86</v>
      </c>
      <c r="AO748">
        <v>42</v>
      </c>
      <c r="AP748">
        <v>-939.78</v>
      </c>
      <c r="AQ748" s="13">
        <v>-3.6999999999999998E-2</v>
      </c>
      <c r="AR748" s="13">
        <v>2.9999999999999997E-4</v>
      </c>
      <c r="AS748" t="s">
        <v>572</v>
      </c>
      <c r="AU748" s="2">
        <v>44474</v>
      </c>
      <c r="AV748" t="s">
        <v>56</v>
      </c>
      <c r="AW748" s="7">
        <v>12.05</v>
      </c>
      <c r="AX748" s="4">
        <v>11.9</v>
      </c>
      <c r="AZ748" s="2">
        <f t="shared" si="77"/>
        <v>44474</v>
      </c>
      <c r="BA748" t="s">
        <v>56</v>
      </c>
      <c r="BB748">
        <v>12.04627</v>
      </c>
      <c r="BC748">
        <v>11.7882</v>
      </c>
      <c r="BE748" t="str">
        <f t="shared" si="81"/>
        <v>IDEA44474</v>
      </c>
      <c r="BF748">
        <v>1</v>
      </c>
      <c r="BH748" t="str">
        <f t="shared" si="82"/>
        <v>IDEA44474</v>
      </c>
      <c r="BI748">
        <v>1</v>
      </c>
      <c r="BK748" t="str">
        <f t="shared" si="78"/>
        <v>IDEA44474</v>
      </c>
      <c r="BL748">
        <v>1</v>
      </c>
      <c r="BM748">
        <f t="shared" si="79"/>
        <v>1</v>
      </c>
      <c r="BQ748" t="str">
        <f t="shared" si="83"/>
        <v>IDEA44474</v>
      </c>
      <c r="BR748">
        <v>1</v>
      </c>
      <c r="BS748">
        <f t="shared" si="80"/>
        <v>1</v>
      </c>
    </row>
    <row r="749" spans="1:71" x14ac:dyDescent="0.45">
      <c r="A749">
        <v>4</v>
      </c>
      <c r="B749" s="2">
        <v>44474</v>
      </c>
      <c r="C749" s="2">
        <v>44475</v>
      </c>
      <c r="D749" s="3" t="s">
        <v>27</v>
      </c>
      <c r="E749" t="s">
        <v>129</v>
      </c>
      <c r="F749" t="s">
        <v>293</v>
      </c>
      <c r="G749">
        <v>7700</v>
      </c>
      <c r="H749">
        <v>15400</v>
      </c>
      <c r="I749">
        <v>2</v>
      </c>
      <c r="J749" s="7">
        <v>159.94999999999999</v>
      </c>
      <c r="K749" s="5">
        <v>2463230</v>
      </c>
      <c r="L749" s="4">
        <v>170.35</v>
      </c>
      <c r="M749" s="4">
        <v>160160.00000000009</v>
      </c>
      <c r="N749" s="6">
        <v>483.93445200000008</v>
      </c>
      <c r="O749" s="6">
        <v>159676.0655480001</v>
      </c>
      <c r="P749" s="5">
        <v>2623390</v>
      </c>
      <c r="Q749" s="7"/>
      <c r="R749">
        <v>2</v>
      </c>
      <c r="S749">
        <v>2</v>
      </c>
      <c r="T749">
        <v>2</v>
      </c>
      <c r="U749">
        <v>0</v>
      </c>
      <c r="V749">
        <v>900</v>
      </c>
      <c r="W749">
        <v>300</v>
      </c>
      <c r="X749">
        <v>123500</v>
      </c>
      <c r="Y749">
        <v>92500</v>
      </c>
      <c r="Z749" s="7">
        <v>3000000</v>
      </c>
      <c r="AA749">
        <v>2</v>
      </c>
      <c r="AC749" t="s">
        <v>597</v>
      </c>
      <c r="AD749" t="s">
        <v>571</v>
      </c>
      <c r="AE749" s="12">
        <v>44474.517361111109</v>
      </c>
      <c r="AF749">
        <v>2910.951</v>
      </c>
      <c r="AG749" s="12">
        <v>44475.395833333336</v>
      </c>
      <c r="AH749">
        <v>2909.038</v>
      </c>
      <c r="AI749" s="13">
        <v>-6.9999999999999999E-4</v>
      </c>
      <c r="AJ749">
        <v>-1210.79</v>
      </c>
      <c r="AK749" s="13">
        <v>-6.9999999999999999E-4</v>
      </c>
      <c r="AL749">
        <v>632.92769999999996</v>
      </c>
      <c r="AM749">
        <v>1842421.75</v>
      </c>
      <c r="AN749">
        <v>-790263.65</v>
      </c>
      <c r="AO749">
        <v>42</v>
      </c>
      <c r="AP749">
        <v>-28.83</v>
      </c>
      <c r="AQ749" s="13">
        <v>-4.1000000000000003E-3</v>
      </c>
      <c r="AR749" s="13">
        <v>1.2800000000000001E-2</v>
      </c>
      <c r="AS749" t="s">
        <v>572</v>
      </c>
      <c r="AU749" s="2">
        <v>44474</v>
      </c>
      <c r="AV749" t="s">
        <v>129</v>
      </c>
      <c r="AW749" s="7">
        <v>159.94999999999999</v>
      </c>
      <c r="AX749" s="4">
        <v>170.35</v>
      </c>
      <c r="AZ749" s="2">
        <f t="shared" si="77"/>
        <v>44474</v>
      </c>
      <c r="BA749" t="s">
        <v>67</v>
      </c>
      <c r="BB749">
        <v>2910.951</v>
      </c>
      <c r="BC749">
        <v>2909.038</v>
      </c>
      <c r="BE749" t="str">
        <f t="shared" si="81"/>
        <v>PEL44474</v>
      </c>
      <c r="BF749">
        <v>1</v>
      </c>
      <c r="BH749" t="str">
        <f t="shared" si="82"/>
        <v>ONGC44474</v>
      </c>
      <c r="BI749">
        <v>1</v>
      </c>
      <c r="BK749" t="str">
        <f t="shared" si="78"/>
        <v>ONGC44474</v>
      </c>
      <c r="BL749">
        <v>1</v>
      </c>
      <c r="BM749">
        <f t="shared" si="79"/>
        <v>1</v>
      </c>
      <c r="BQ749" t="str">
        <f t="shared" si="83"/>
        <v>PEL44474</v>
      </c>
      <c r="BR749">
        <v>1</v>
      </c>
      <c r="BS749">
        <f t="shared" si="80"/>
        <v>1</v>
      </c>
    </row>
    <row r="750" spans="1:71" x14ac:dyDescent="0.45">
      <c r="A750">
        <v>5</v>
      </c>
      <c r="B750" s="2">
        <v>44474</v>
      </c>
      <c r="C750" s="2">
        <v>44475</v>
      </c>
      <c r="D750" s="3" t="s">
        <v>27</v>
      </c>
      <c r="E750" t="s">
        <v>67</v>
      </c>
      <c r="F750" t="s">
        <v>242</v>
      </c>
      <c r="G750">
        <v>275</v>
      </c>
      <c r="H750">
        <v>825</v>
      </c>
      <c r="I750">
        <v>3</v>
      </c>
      <c r="J750" s="7">
        <v>2909.5</v>
      </c>
      <c r="K750" s="5">
        <v>2400337.5</v>
      </c>
      <c r="L750" s="4">
        <v>2910.8666666699901</v>
      </c>
      <c r="M750" s="4">
        <v>1127.5000027418173</v>
      </c>
      <c r="N750" s="6">
        <v>453.47759150034165</v>
      </c>
      <c r="O750" s="6">
        <v>674.02241124147565</v>
      </c>
      <c r="P750" s="5">
        <v>2401465.0000027418</v>
      </c>
      <c r="Q750" s="7"/>
      <c r="R750">
        <v>1</v>
      </c>
      <c r="S750">
        <v>0</v>
      </c>
      <c r="T750">
        <v>2</v>
      </c>
      <c r="U750">
        <v>0</v>
      </c>
      <c r="V750">
        <v>900</v>
      </c>
      <c r="W750">
        <v>300</v>
      </c>
      <c r="X750">
        <v>122500</v>
      </c>
      <c r="Y750">
        <v>92500</v>
      </c>
      <c r="Z750" s="7">
        <v>3000000</v>
      </c>
      <c r="AA750">
        <v>2</v>
      </c>
      <c r="AC750" t="s">
        <v>609</v>
      </c>
      <c r="AD750" t="s">
        <v>571</v>
      </c>
      <c r="AE750" s="12">
        <v>44474.517361111109</v>
      </c>
      <c r="AF750">
        <v>183.9828</v>
      </c>
      <c r="AG750" s="12">
        <v>44475.395833333336</v>
      </c>
      <c r="AH750">
        <v>180.11969999999999</v>
      </c>
      <c r="AI750" s="13">
        <v>-2.1000000000000001E-2</v>
      </c>
      <c r="AJ750">
        <v>-38685.46</v>
      </c>
      <c r="AK750" s="13">
        <v>-2.1000000000000001E-2</v>
      </c>
      <c r="AL750">
        <v>10014.1</v>
      </c>
      <c r="AM750">
        <v>1842421.75</v>
      </c>
      <c r="AN750">
        <v>-828949.11</v>
      </c>
      <c r="AO750">
        <v>42</v>
      </c>
      <c r="AP750">
        <v>-921.08</v>
      </c>
      <c r="AQ750" s="13">
        <v>-2.4899999999999999E-2</v>
      </c>
      <c r="AR750" s="13">
        <v>4.2999999999999997E-2</v>
      </c>
      <c r="AS750" t="s">
        <v>572</v>
      </c>
      <c r="AU750" s="2">
        <v>44474</v>
      </c>
      <c r="AV750" t="s">
        <v>67</v>
      </c>
      <c r="AW750" s="7">
        <v>2909.5</v>
      </c>
      <c r="AX750" s="4">
        <v>2910.8666666699901</v>
      </c>
      <c r="AZ750" s="2">
        <f t="shared" si="77"/>
        <v>44474</v>
      </c>
      <c r="BA750" t="s">
        <v>77</v>
      </c>
      <c r="BB750">
        <v>183.9828</v>
      </c>
      <c r="BC750">
        <v>180.11969999999999</v>
      </c>
      <c r="BE750" t="str">
        <f t="shared" si="81"/>
        <v>TATAPOWER44474</v>
      </c>
      <c r="BF750">
        <v>1</v>
      </c>
      <c r="BH750" t="str">
        <f t="shared" si="82"/>
        <v>PEL44474</v>
      </c>
      <c r="BI750">
        <v>1</v>
      </c>
      <c r="BK750" t="str">
        <f t="shared" si="78"/>
        <v>PEL44474</v>
      </c>
      <c r="BL750">
        <v>1</v>
      </c>
      <c r="BM750">
        <f t="shared" si="79"/>
        <v>1</v>
      </c>
      <c r="BQ750" t="str">
        <f t="shared" si="83"/>
        <v>TATAPOWER44474</v>
      </c>
      <c r="BR750">
        <v>1</v>
      </c>
      <c r="BS750">
        <f t="shared" si="80"/>
        <v>1</v>
      </c>
    </row>
    <row r="751" spans="1:71" x14ac:dyDescent="0.45">
      <c r="A751">
        <v>6</v>
      </c>
      <c r="B751" s="2">
        <v>44474</v>
      </c>
      <c r="C751" s="2">
        <v>44475</v>
      </c>
      <c r="D751" s="3" t="s">
        <v>27</v>
      </c>
      <c r="E751" t="s">
        <v>77</v>
      </c>
      <c r="F751" t="s">
        <v>281</v>
      </c>
      <c r="G751">
        <v>6750</v>
      </c>
      <c r="H751">
        <v>13500</v>
      </c>
      <c r="I751">
        <v>2</v>
      </c>
      <c r="J751" s="7">
        <v>183.85</v>
      </c>
      <c r="K751" s="5">
        <v>2481975</v>
      </c>
      <c r="L751" s="4">
        <v>180.25</v>
      </c>
      <c r="M751" s="4">
        <v>-48599.99999999992</v>
      </c>
      <c r="N751" s="6">
        <v>461.09460999999999</v>
      </c>
      <c r="O751" s="6">
        <v>-49061.09460999992</v>
      </c>
      <c r="P751" s="5">
        <v>2433375</v>
      </c>
      <c r="Q751" s="7"/>
      <c r="R751">
        <v>1</v>
      </c>
      <c r="S751">
        <v>0</v>
      </c>
      <c r="T751">
        <v>2</v>
      </c>
      <c r="U751">
        <v>0</v>
      </c>
      <c r="V751">
        <v>900</v>
      </c>
      <c r="W751">
        <v>300</v>
      </c>
      <c r="X751">
        <v>122500</v>
      </c>
      <c r="Y751">
        <v>92500</v>
      </c>
      <c r="Z751" s="7">
        <v>3000000</v>
      </c>
      <c r="AA751">
        <v>2</v>
      </c>
      <c r="AC751" t="s">
        <v>647</v>
      </c>
      <c r="AD751" t="s">
        <v>571</v>
      </c>
      <c r="AE751" s="12">
        <v>44474.524305555555</v>
      </c>
      <c r="AF751">
        <v>160.01400000000001</v>
      </c>
      <c r="AG751" s="12">
        <v>44475.395833333336</v>
      </c>
      <c r="AH751">
        <v>170.2296</v>
      </c>
      <c r="AI751" s="13">
        <v>6.3799999999999996E-2</v>
      </c>
      <c r="AJ751">
        <v>117517.62</v>
      </c>
      <c r="AK751" s="13">
        <v>6.3799999999999996E-2</v>
      </c>
      <c r="AL751">
        <v>11503.74</v>
      </c>
      <c r="AM751">
        <v>1840759.38</v>
      </c>
      <c r="AN751">
        <v>-711431.49</v>
      </c>
      <c r="AO751">
        <v>40</v>
      </c>
      <c r="AP751">
        <v>2937.94</v>
      </c>
      <c r="AQ751" s="13">
        <v>-6.9999999999999999E-4</v>
      </c>
      <c r="AR751" s="13">
        <v>7.9600000000000004E-2</v>
      </c>
      <c r="AS751" t="s">
        <v>572</v>
      </c>
      <c r="AU751" s="2">
        <v>44474</v>
      </c>
      <c r="AV751" t="s">
        <v>77</v>
      </c>
      <c r="AW751" s="7">
        <v>183.85</v>
      </c>
      <c r="AX751" s="4">
        <v>180.25</v>
      </c>
      <c r="AZ751" s="2">
        <f t="shared" si="77"/>
        <v>44474</v>
      </c>
      <c r="BA751" t="s">
        <v>129</v>
      </c>
      <c r="BB751">
        <v>160.01400000000001</v>
      </c>
      <c r="BC751">
        <v>170.2296</v>
      </c>
      <c r="BE751" t="str">
        <f t="shared" si="81"/>
        <v>ONGC44474</v>
      </c>
      <c r="BF751">
        <v>1</v>
      </c>
      <c r="BH751" t="str">
        <f t="shared" si="82"/>
        <v>TATAPOWER44474</v>
      </c>
      <c r="BI751">
        <v>1</v>
      </c>
      <c r="BK751" t="str">
        <f t="shared" si="78"/>
        <v>TATAPOWER44474</v>
      </c>
      <c r="BL751">
        <v>1</v>
      </c>
      <c r="BM751">
        <f t="shared" si="79"/>
        <v>1</v>
      </c>
      <c r="BQ751" t="str">
        <f t="shared" si="83"/>
        <v>ONGC44474</v>
      </c>
      <c r="BR751">
        <v>1</v>
      </c>
      <c r="BS751">
        <f t="shared" si="80"/>
        <v>1</v>
      </c>
    </row>
    <row r="752" spans="1:71" x14ac:dyDescent="0.45">
      <c r="A752">
        <v>7</v>
      </c>
      <c r="B752" s="2">
        <v>44474</v>
      </c>
      <c r="C752" s="2">
        <v>44475</v>
      </c>
      <c r="D752" s="3" t="s">
        <v>27</v>
      </c>
      <c r="E752" t="s">
        <v>111</v>
      </c>
      <c r="F752" t="s">
        <v>247</v>
      </c>
      <c r="G752">
        <v>1500</v>
      </c>
      <c r="H752">
        <v>4500</v>
      </c>
      <c r="I752">
        <v>3</v>
      </c>
      <c r="J752" s="7">
        <v>518.25</v>
      </c>
      <c r="K752" s="5">
        <v>2332125</v>
      </c>
      <c r="L752" s="4">
        <v>517.15</v>
      </c>
      <c r="M752" s="4">
        <v>-4950.0000000001019</v>
      </c>
      <c r="N752" s="6">
        <v>441.17877999999996</v>
      </c>
      <c r="O752" s="6">
        <v>-5391.1787800001021</v>
      </c>
      <c r="P752" s="5">
        <v>2327175</v>
      </c>
      <c r="Q752" s="7"/>
      <c r="R752">
        <v>1</v>
      </c>
      <c r="S752">
        <v>0</v>
      </c>
      <c r="T752">
        <v>1</v>
      </c>
      <c r="U752">
        <v>0</v>
      </c>
      <c r="V752">
        <v>900</v>
      </c>
      <c r="W752">
        <v>300</v>
      </c>
      <c r="X752">
        <v>122500</v>
      </c>
      <c r="Y752">
        <v>92500</v>
      </c>
      <c r="Z752" s="7">
        <v>3000000</v>
      </c>
      <c r="AA752">
        <v>2</v>
      </c>
      <c r="AC752" t="s">
        <v>616</v>
      </c>
      <c r="AD752" t="s">
        <v>571</v>
      </c>
      <c r="AE752" s="12">
        <v>44475.517361111109</v>
      </c>
      <c r="AF752">
        <v>253.38740000000001</v>
      </c>
      <c r="AG752" s="12">
        <v>44476.392361111109</v>
      </c>
      <c r="AH752">
        <v>243.8904</v>
      </c>
      <c r="AI752" s="13">
        <v>-3.7499999999999999E-2</v>
      </c>
      <c r="AJ752">
        <v>-69627.41</v>
      </c>
      <c r="AK752" s="13">
        <v>-3.7499999999999999E-2</v>
      </c>
      <c r="AL752">
        <v>7331.5159999999996</v>
      </c>
      <c r="AM752">
        <v>1857713.75</v>
      </c>
      <c r="AN752">
        <v>-781058.9</v>
      </c>
      <c r="AO752">
        <v>41</v>
      </c>
      <c r="AP752">
        <v>-1698.23</v>
      </c>
      <c r="AQ752" s="13">
        <v>-5.3999999999999999E-2</v>
      </c>
      <c r="AR752" s="13">
        <v>2.3999999999999998E-3</v>
      </c>
      <c r="AS752" t="s">
        <v>572</v>
      </c>
      <c r="AU752" s="2">
        <v>44474</v>
      </c>
      <c r="AV752" t="s">
        <v>111</v>
      </c>
      <c r="AW752" s="7">
        <v>518.25</v>
      </c>
      <c r="AX752" s="4">
        <v>517.15</v>
      </c>
      <c r="AZ752" s="2">
        <f t="shared" si="77"/>
        <v>44475</v>
      </c>
      <c r="BA752" t="s">
        <v>66</v>
      </c>
      <c r="BB752">
        <v>253.38740000000001</v>
      </c>
      <c r="BC752">
        <v>243.8904</v>
      </c>
      <c r="BE752" t="str">
        <f t="shared" si="81"/>
        <v>IBULHSGFIN44475</v>
      </c>
      <c r="BF752">
        <v>1</v>
      </c>
      <c r="BH752" t="str">
        <f t="shared" si="82"/>
        <v>TORNTPOWER44474</v>
      </c>
      <c r="BI752">
        <v>1</v>
      </c>
      <c r="BK752" t="str">
        <f t="shared" si="78"/>
        <v>TORNTPOWER44474</v>
      </c>
      <c r="BL752">
        <v>1</v>
      </c>
      <c r="BM752">
        <f t="shared" si="79"/>
        <v>1</v>
      </c>
      <c r="BQ752" t="str">
        <f t="shared" si="83"/>
        <v>IBULHSGFIN44475</v>
      </c>
      <c r="BR752">
        <v>1</v>
      </c>
      <c r="BS752">
        <f t="shared" si="80"/>
        <v>1</v>
      </c>
    </row>
    <row r="753" spans="1:71" x14ac:dyDescent="0.45">
      <c r="A753">
        <v>1</v>
      </c>
      <c r="B753" s="2">
        <v>44475</v>
      </c>
      <c r="C753" s="2">
        <v>44476</v>
      </c>
      <c r="D753" s="3" t="s">
        <v>27</v>
      </c>
      <c r="E753" t="s">
        <v>65</v>
      </c>
      <c r="F753" t="s">
        <v>244</v>
      </c>
      <c r="G753">
        <v>50</v>
      </c>
      <c r="H753">
        <v>150</v>
      </c>
      <c r="I753">
        <v>3</v>
      </c>
      <c r="J753" s="6">
        <v>17098.650000000001</v>
      </c>
      <c r="K753" s="5">
        <v>2564797.5</v>
      </c>
      <c r="L753" s="4">
        <v>17415.349999999999</v>
      </c>
      <c r="M753" s="4">
        <v>47504.999999999563</v>
      </c>
      <c r="N753" s="6">
        <v>487.08285999999998</v>
      </c>
      <c r="O753" s="6">
        <v>47017.917139999561</v>
      </c>
      <c r="P753" s="5">
        <v>2612302.5</v>
      </c>
      <c r="Q753" s="7"/>
      <c r="R753">
        <v>2</v>
      </c>
      <c r="S753">
        <v>2</v>
      </c>
      <c r="T753">
        <v>2</v>
      </c>
      <c r="U753">
        <v>0</v>
      </c>
      <c r="V753">
        <v>900</v>
      </c>
      <c r="W753">
        <v>300</v>
      </c>
      <c r="X753">
        <v>123500</v>
      </c>
      <c r="Y753">
        <v>92500</v>
      </c>
      <c r="Z753" s="7">
        <v>3000000</v>
      </c>
      <c r="AA753">
        <v>2</v>
      </c>
      <c r="AC753" t="s">
        <v>607</v>
      </c>
      <c r="AD753" t="s">
        <v>571</v>
      </c>
      <c r="AE753" s="12">
        <v>44475.517361111109</v>
      </c>
      <c r="AF753">
        <v>976.83810000000005</v>
      </c>
      <c r="AG753" s="12">
        <v>44476.392361111109</v>
      </c>
      <c r="AH753">
        <v>964.46749999999997</v>
      </c>
      <c r="AI753" s="13">
        <v>-1.2699999999999999E-2</v>
      </c>
      <c r="AJ753">
        <v>-23525.94</v>
      </c>
      <c r="AK753" s="13">
        <v>-1.2699999999999999E-2</v>
      </c>
      <c r="AL753">
        <v>1901.7619999999999</v>
      </c>
      <c r="AM753">
        <v>1857713.75</v>
      </c>
      <c r="AN753">
        <v>-804584.84</v>
      </c>
      <c r="AO753">
        <v>41</v>
      </c>
      <c r="AP753">
        <v>-573.79999999999995</v>
      </c>
      <c r="AQ753" s="13">
        <v>-1.8499999999999999E-2</v>
      </c>
      <c r="AR753" s="13">
        <v>8.2000000000000007E-3</v>
      </c>
      <c r="AS753" t="s">
        <v>572</v>
      </c>
      <c r="AU753" s="2">
        <v>44475</v>
      </c>
      <c r="AV753" t="s">
        <v>65</v>
      </c>
      <c r="AW753" s="6">
        <v>17098.650000000001</v>
      </c>
      <c r="AX753" s="4">
        <v>17415.349999999999</v>
      </c>
      <c r="AZ753" s="2">
        <f t="shared" si="77"/>
        <v>44475</v>
      </c>
      <c r="BA753" t="s">
        <v>142</v>
      </c>
      <c r="BB753">
        <v>976.83810000000005</v>
      </c>
      <c r="BC753">
        <v>964.46749999999997</v>
      </c>
      <c r="BE753" t="str">
        <f t="shared" si="81"/>
        <v>TATACHEM44475</v>
      </c>
      <c r="BF753">
        <v>1</v>
      </c>
      <c r="BH753" t="str">
        <f t="shared" si="82"/>
        <v>BOSCHLTD44475</v>
      </c>
      <c r="BI753">
        <v>1</v>
      </c>
      <c r="BK753" t="str">
        <f t="shared" si="78"/>
        <v>BOSCHLTD44475</v>
      </c>
      <c r="BL753">
        <v>1</v>
      </c>
      <c r="BM753">
        <f t="shared" si="79"/>
        <v>1</v>
      </c>
      <c r="BQ753" t="str">
        <f t="shared" si="83"/>
        <v>TATACHEM44475</v>
      </c>
      <c r="BR753">
        <v>1</v>
      </c>
      <c r="BS753">
        <f t="shared" si="80"/>
        <v>1</v>
      </c>
    </row>
    <row r="754" spans="1:71" x14ac:dyDescent="0.45">
      <c r="A754">
        <v>2</v>
      </c>
      <c r="B754" s="2">
        <v>44475</v>
      </c>
      <c r="C754" s="2">
        <v>44476</v>
      </c>
      <c r="D754" s="3" t="s">
        <v>27</v>
      </c>
      <c r="E754" t="s">
        <v>200</v>
      </c>
      <c r="F754" t="s">
        <v>369</v>
      </c>
      <c r="G754">
        <v>250</v>
      </c>
      <c r="H754">
        <v>1000</v>
      </c>
      <c r="I754">
        <v>4</v>
      </c>
      <c r="J754" s="6">
        <v>2138.5124999999998</v>
      </c>
      <c r="K754" s="5">
        <v>2138512.5</v>
      </c>
      <c r="L754" s="4">
        <v>2102.6750000000002</v>
      </c>
      <c r="M754" s="4">
        <v>-35837.499999999636</v>
      </c>
      <c r="N754" s="6">
        <v>404.57096250000006</v>
      </c>
      <c r="O754" s="6">
        <v>-36242.070962499638</v>
      </c>
      <c r="P754" s="5">
        <v>2102675</v>
      </c>
      <c r="Q754" s="7"/>
      <c r="R754">
        <v>2</v>
      </c>
      <c r="S754">
        <v>1</v>
      </c>
      <c r="T754">
        <v>2</v>
      </c>
      <c r="U754">
        <v>0</v>
      </c>
      <c r="V754">
        <v>900</v>
      </c>
      <c r="W754">
        <v>300</v>
      </c>
      <c r="X754">
        <v>123000</v>
      </c>
      <c r="Y754">
        <v>92500</v>
      </c>
      <c r="Z754" s="7">
        <v>3000000</v>
      </c>
      <c r="AA754">
        <v>2</v>
      </c>
      <c r="AC754" t="s">
        <v>682</v>
      </c>
      <c r="AD754" t="s">
        <v>571</v>
      </c>
      <c r="AE754" s="12">
        <v>44475.524305555555</v>
      </c>
      <c r="AF754">
        <v>2885.5540000000001</v>
      </c>
      <c r="AG754" s="12">
        <v>44476.392361111109</v>
      </c>
      <c r="AH754">
        <v>2875.491</v>
      </c>
      <c r="AI754" s="13">
        <v>-3.5000000000000001E-3</v>
      </c>
      <c r="AJ754">
        <v>-6474.66</v>
      </c>
      <c r="AK754" s="13">
        <v>-3.5000000000000001E-3</v>
      </c>
      <c r="AL754">
        <v>643.41229999999996</v>
      </c>
      <c r="AM754">
        <v>1856601</v>
      </c>
      <c r="AN754">
        <v>-811059.5</v>
      </c>
      <c r="AO754">
        <v>39</v>
      </c>
      <c r="AP754">
        <v>-166.02</v>
      </c>
      <c r="AQ754" s="13">
        <v>-1.5800000000000002E-2</v>
      </c>
      <c r="AR754" s="13">
        <v>1.89E-2</v>
      </c>
      <c r="AS754" t="s">
        <v>572</v>
      </c>
      <c r="AU754" s="2">
        <v>44475</v>
      </c>
      <c r="AV754" t="s">
        <v>200</v>
      </c>
      <c r="AW754" s="6">
        <v>2138.5124999999998</v>
      </c>
      <c r="AX754" s="4">
        <v>2102.6750000000002</v>
      </c>
      <c r="AZ754" s="2">
        <f t="shared" si="77"/>
        <v>44475</v>
      </c>
      <c r="BA754" t="s">
        <v>160</v>
      </c>
      <c r="BB754">
        <v>2885.5540000000001</v>
      </c>
      <c r="BC754">
        <v>2875.491</v>
      </c>
      <c r="BE754" t="str">
        <f t="shared" si="81"/>
        <v>DEEPAKNTR44475</v>
      </c>
      <c r="BF754">
        <v>1</v>
      </c>
      <c r="BH754" t="str">
        <f t="shared" si="82"/>
        <v>DALBHARAT44475</v>
      </c>
      <c r="BI754">
        <v>1</v>
      </c>
      <c r="BK754" t="str">
        <f t="shared" si="78"/>
        <v>DALBHARAT44475</v>
      </c>
      <c r="BL754">
        <v>1</v>
      </c>
      <c r="BM754">
        <f t="shared" si="79"/>
        <v>1</v>
      </c>
      <c r="BQ754" t="str">
        <f t="shared" si="83"/>
        <v>DEEPAKNTR44475</v>
      </c>
      <c r="BR754">
        <v>1</v>
      </c>
      <c r="BS754">
        <f t="shared" si="80"/>
        <v>1</v>
      </c>
    </row>
    <row r="755" spans="1:71" x14ac:dyDescent="0.45">
      <c r="A755">
        <v>3</v>
      </c>
      <c r="B755" s="2">
        <v>44475</v>
      </c>
      <c r="C755" s="2">
        <v>44476</v>
      </c>
      <c r="D755" s="3" t="s">
        <v>27</v>
      </c>
      <c r="E755" t="s">
        <v>160</v>
      </c>
      <c r="F755" t="s">
        <v>338</v>
      </c>
      <c r="G755">
        <v>250</v>
      </c>
      <c r="H755">
        <v>1000</v>
      </c>
      <c r="I755">
        <v>4</v>
      </c>
      <c r="J755" s="6">
        <v>2866.3</v>
      </c>
      <c r="K755" s="5">
        <v>2866300</v>
      </c>
      <c r="L755" s="4">
        <v>2876.9</v>
      </c>
      <c r="M755" s="4">
        <v>10599.999999999909</v>
      </c>
      <c r="N755" s="6">
        <v>533.49871999999993</v>
      </c>
      <c r="O755" s="6">
        <v>10066.501279999909</v>
      </c>
      <c r="P755" s="5">
        <v>2876900</v>
      </c>
      <c r="Q755" s="7"/>
      <c r="R755">
        <v>2</v>
      </c>
      <c r="S755">
        <v>1</v>
      </c>
      <c r="T755">
        <v>1</v>
      </c>
      <c r="U755">
        <v>0</v>
      </c>
      <c r="V755">
        <v>900</v>
      </c>
      <c r="W755">
        <v>300</v>
      </c>
      <c r="X755">
        <v>123000</v>
      </c>
      <c r="Y755">
        <v>92500</v>
      </c>
      <c r="Z755" s="7">
        <v>3000000</v>
      </c>
      <c r="AA755">
        <v>2</v>
      </c>
      <c r="AC755" t="s">
        <v>763</v>
      </c>
      <c r="AD755" t="s">
        <v>571</v>
      </c>
      <c r="AE755" s="12">
        <v>44475.517361111109</v>
      </c>
      <c r="AF755">
        <v>2140.2280000000001</v>
      </c>
      <c r="AG755" s="12">
        <v>44476.395833333336</v>
      </c>
      <c r="AH755">
        <v>2098.8490000000002</v>
      </c>
      <c r="AI755" s="13">
        <v>-1.9300000000000001E-2</v>
      </c>
      <c r="AJ755">
        <v>-35916.9</v>
      </c>
      <c r="AK755" s="13">
        <v>-1.9300000000000001E-2</v>
      </c>
      <c r="AL755">
        <v>867.9982</v>
      </c>
      <c r="AM755">
        <v>1857713.75</v>
      </c>
      <c r="AN755">
        <v>-846976.4</v>
      </c>
      <c r="AO755">
        <v>42</v>
      </c>
      <c r="AP755">
        <v>-855.16</v>
      </c>
      <c r="AQ755" s="13">
        <v>-2.1399999999999999E-2</v>
      </c>
      <c r="AR755" s="13">
        <v>3.5999999999999999E-3</v>
      </c>
      <c r="AS755" t="s">
        <v>572</v>
      </c>
      <c r="AU755" s="2">
        <v>44475</v>
      </c>
      <c r="AV755" t="s">
        <v>160</v>
      </c>
      <c r="AW755" s="6">
        <v>2866.3</v>
      </c>
      <c r="AX755" s="4">
        <v>2876.9</v>
      </c>
      <c r="AZ755" s="2">
        <f t="shared" si="77"/>
        <v>44475</v>
      </c>
      <c r="BA755" t="s">
        <v>200</v>
      </c>
      <c r="BB755">
        <v>2140.2280000000001</v>
      </c>
      <c r="BC755">
        <v>2098.8490000000002</v>
      </c>
      <c r="BE755" t="str">
        <f t="shared" si="81"/>
        <v>DALBHARAT44475</v>
      </c>
      <c r="BF755">
        <v>1</v>
      </c>
      <c r="BH755" t="str">
        <f t="shared" si="82"/>
        <v>DEEPAKNTR44475</v>
      </c>
      <c r="BI755">
        <v>1</v>
      </c>
      <c r="BK755" t="str">
        <f t="shared" si="78"/>
        <v>DEEPAKNTR44475</v>
      </c>
      <c r="BL755">
        <v>1</v>
      </c>
      <c r="BM755">
        <f t="shared" si="79"/>
        <v>1</v>
      </c>
      <c r="BQ755" t="str">
        <f t="shared" si="83"/>
        <v>DALBHARAT44475</v>
      </c>
      <c r="BR755">
        <v>1</v>
      </c>
      <c r="BS755">
        <f t="shared" si="80"/>
        <v>1</v>
      </c>
    </row>
    <row r="756" spans="1:71" x14ac:dyDescent="0.45">
      <c r="A756">
        <v>4</v>
      </c>
      <c r="B756" s="2">
        <v>44475</v>
      </c>
      <c r="C756" s="2">
        <v>44476</v>
      </c>
      <c r="D756" s="3" t="s">
        <v>27</v>
      </c>
      <c r="E756" t="s">
        <v>66</v>
      </c>
      <c r="F756" t="s">
        <v>215</v>
      </c>
      <c r="G756">
        <v>3100</v>
      </c>
      <c r="H756">
        <v>9300</v>
      </c>
      <c r="I756">
        <v>3</v>
      </c>
      <c r="J756" s="6">
        <v>253.25</v>
      </c>
      <c r="K756" s="5">
        <v>2355225</v>
      </c>
      <c r="L756" s="4">
        <v>244</v>
      </c>
      <c r="M756" s="4">
        <v>-86025</v>
      </c>
      <c r="N756" s="6">
        <v>434.98535500000003</v>
      </c>
      <c r="O756" s="6">
        <v>-86459.985354999997</v>
      </c>
      <c r="P756" s="5">
        <v>2269200</v>
      </c>
      <c r="Q756" s="7"/>
      <c r="R756">
        <v>1</v>
      </c>
      <c r="S756">
        <v>0</v>
      </c>
      <c r="T756">
        <v>1</v>
      </c>
      <c r="U756">
        <v>0</v>
      </c>
      <c r="V756">
        <v>900</v>
      </c>
      <c r="W756">
        <v>300</v>
      </c>
      <c r="X756">
        <v>122500</v>
      </c>
      <c r="Y756">
        <v>92500</v>
      </c>
      <c r="Z756" s="7">
        <v>3000000</v>
      </c>
      <c r="AA756">
        <v>2</v>
      </c>
      <c r="AC756" t="s">
        <v>673</v>
      </c>
      <c r="AD756" t="s">
        <v>571</v>
      </c>
      <c r="AE756" s="12">
        <v>44475.520833333336</v>
      </c>
      <c r="AF756">
        <v>899.06119999999999</v>
      </c>
      <c r="AG756" s="12">
        <v>44476.395833333336</v>
      </c>
      <c r="AH756">
        <v>916.60249999999996</v>
      </c>
      <c r="AI756" s="13">
        <v>1.95E-2</v>
      </c>
      <c r="AJ756">
        <v>36247.31</v>
      </c>
      <c r="AK756" s="13">
        <v>1.95E-2</v>
      </c>
      <c r="AL756">
        <v>2066.3980000000001</v>
      </c>
      <c r="AM756">
        <v>1857818.5</v>
      </c>
      <c r="AN756">
        <v>-810729.09</v>
      </c>
      <c r="AO756">
        <v>41</v>
      </c>
      <c r="AP756">
        <v>884.08</v>
      </c>
      <c r="AQ756" s="13">
        <v>-1.8800000000000001E-2</v>
      </c>
      <c r="AR756" s="13">
        <v>3.95E-2</v>
      </c>
      <c r="AS756" t="s">
        <v>572</v>
      </c>
      <c r="AU756" s="2">
        <v>44475</v>
      </c>
      <c r="AV756" t="s">
        <v>66</v>
      </c>
      <c r="AW756" s="6">
        <v>253.25</v>
      </c>
      <c r="AX756" s="4">
        <v>244</v>
      </c>
      <c r="AZ756" s="2">
        <f t="shared" si="77"/>
        <v>44475</v>
      </c>
      <c r="BA756" t="s">
        <v>167</v>
      </c>
      <c r="BB756">
        <v>899.06119999999999</v>
      </c>
      <c r="BC756">
        <v>916.60249999999996</v>
      </c>
      <c r="BE756" t="str">
        <f t="shared" si="81"/>
        <v>IRCTC44475</v>
      </c>
      <c r="BF756">
        <v>1</v>
      </c>
      <c r="BH756" t="str">
        <f t="shared" si="82"/>
        <v>IBULHSGFIN44475</v>
      </c>
      <c r="BI756">
        <v>1</v>
      </c>
      <c r="BK756" t="str">
        <f t="shared" si="78"/>
        <v>IBULHSGFIN44475</v>
      </c>
      <c r="BL756">
        <v>1</v>
      </c>
      <c r="BM756">
        <f t="shared" si="79"/>
        <v>1</v>
      </c>
      <c r="BQ756" t="str">
        <f t="shared" si="83"/>
        <v>IRCTC44475</v>
      </c>
      <c r="BR756">
        <v>1</v>
      </c>
      <c r="BS756">
        <f t="shared" si="80"/>
        <v>1</v>
      </c>
    </row>
    <row r="757" spans="1:71" x14ac:dyDescent="0.45">
      <c r="A757">
        <v>5</v>
      </c>
      <c r="B757" s="2">
        <v>44475</v>
      </c>
      <c r="C757" s="2">
        <v>44476</v>
      </c>
      <c r="D757" s="3" t="s">
        <v>27</v>
      </c>
      <c r="E757" t="s">
        <v>167</v>
      </c>
      <c r="F757" t="s">
        <v>346</v>
      </c>
      <c r="G757">
        <v>875</v>
      </c>
      <c r="H757">
        <v>650</v>
      </c>
      <c r="I757">
        <v>0.74285714285714288</v>
      </c>
      <c r="J757" s="6">
        <v>4493.1000000000004</v>
      </c>
      <c r="K757" s="5">
        <v>2920515.0000000005</v>
      </c>
      <c r="L757" s="4">
        <v>4584.0749999999998</v>
      </c>
      <c r="M757" s="4">
        <v>59133.749999999643</v>
      </c>
      <c r="N757" s="6">
        <v>548.71920325000008</v>
      </c>
      <c r="O757" s="6">
        <v>58585.030796749641</v>
      </c>
      <c r="P757" s="5">
        <v>2979648.75</v>
      </c>
      <c r="Q757" s="7"/>
      <c r="R757">
        <v>2</v>
      </c>
      <c r="S757">
        <v>1</v>
      </c>
      <c r="T757">
        <v>2</v>
      </c>
      <c r="U757">
        <v>0</v>
      </c>
      <c r="V757">
        <v>900</v>
      </c>
      <c r="W757">
        <v>300</v>
      </c>
      <c r="X757">
        <v>123000</v>
      </c>
      <c r="Y757">
        <v>92500</v>
      </c>
      <c r="Z757" s="7">
        <v>3000000</v>
      </c>
      <c r="AA757">
        <v>2</v>
      </c>
      <c r="AC757" t="s">
        <v>602</v>
      </c>
      <c r="AD757" t="s">
        <v>571</v>
      </c>
      <c r="AE757" s="12">
        <v>44475.524305555555</v>
      </c>
      <c r="AF757">
        <v>17107.189999999999</v>
      </c>
      <c r="AG757" s="12">
        <v>44476.395833333336</v>
      </c>
      <c r="AH757">
        <v>17411.12</v>
      </c>
      <c r="AI757" s="13">
        <v>1.78E-2</v>
      </c>
      <c r="AJ757">
        <v>32984.78</v>
      </c>
      <c r="AK757" s="13">
        <v>1.78E-2</v>
      </c>
      <c r="AL757">
        <v>108.5275</v>
      </c>
      <c r="AM757">
        <v>1856601</v>
      </c>
      <c r="AN757">
        <v>-777744.31</v>
      </c>
      <c r="AO757">
        <v>40</v>
      </c>
      <c r="AP757">
        <v>824.62</v>
      </c>
      <c r="AQ757" s="13">
        <v>-1.32E-2</v>
      </c>
      <c r="AR757" s="13">
        <v>3.4599999999999999E-2</v>
      </c>
      <c r="AS757" t="s">
        <v>572</v>
      </c>
      <c r="AU757" s="2">
        <v>44475</v>
      </c>
      <c r="AV757" t="s">
        <v>167</v>
      </c>
      <c r="AW757" s="6">
        <v>4493.1000000000004</v>
      </c>
      <c r="AX757" s="4">
        <v>4584.0749999999998</v>
      </c>
      <c r="AZ757" s="2">
        <f t="shared" si="77"/>
        <v>44475</v>
      </c>
      <c r="BA757" t="s">
        <v>65</v>
      </c>
      <c r="BB757">
        <v>17107.189999999999</v>
      </c>
      <c r="BC757">
        <v>17411.12</v>
      </c>
      <c r="BE757" t="str">
        <f t="shared" si="81"/>
        <v>BOSCHLTD44475</v>
      </c>
      <c r="BF757">
        <v>1</v>
      </c>
      <c r="BH757" t="str">
        <f t="shared" si="82"/>
        <v>IRCTC44475</v>
      </c>
      <c r="BI757">
        <v>1</v>
      </c>
      <c r="BK757" t="str">
        <f t="shared" si="78"/>
        <v>IRCTC44475</v>
      </c>
      <c r="BL757">
        <v>1</v>
      </c>
      <c r="BM757">
        <f t="shared" si="79"/>
        <v>1</v>
      </c>
      <c r="BQ757" t="str">
        <f t="shared" si="83"/>
        <v>BOSCHLTD44475</v>
      </c>
      <c r="BR757">
        <v>1</v>
      </c>
      <c r="BS757">
        <f t="shared" si="80"/>
        <v>1</v>
      </c>
    </row>
    <row r="758" spans="1:71" x14ac:dyDescent="0.45">
      <c r="A758">
        <v>6</v>
      </c>
      <c r="B758" s="2">
        <v>44475</v>
      </c>
      <c r="C758" s="2">
        <v>44476</v>
      </c>
      <c r="D758" s="3" t="s">
        <v>27</v>
      </c>
      <c r="E758" t="s">
        <v>142</v>
      </c>
      <c r="F758" t="s">
        <v>311</v>
      </c>
      <c r="G758">
        <v>1000</v>
      </c>
      <c r="H758">
        <v>2000</v>
      </c>
      <c r="I758">
        <v>2</v>
      </c>
      <c r="J758" s="6">
        <v>976.6</v>
      </c>
      <c r="K758" s="5">
        <v>1953200</v>
      </c>
      <c r="L758" s="4">
        <v>964.8</v>
      </c>
      <c r="M758" s="4">
        <v>-23600.000000000138</v>
      </c>
      <c r="N758" s="6">
        <v>374.74088</v>
      </c>
      <c r="O758" s="6">
        <v>-23974.740880000139</v>
      </c>
      <c r="P758" s="5">
        <v>1929600</v>
      </c>
      <c r="Q758" s="7"/>
      <c r="R758">
        <v>1</v>
      </c>
      <c r="S758">
        <v>0</v>
      </c>
      <c r="T758">
        <v>1</v>
      </c>
      <c r="U758">
        <v>0</v>
      </c>
      <c r="V758">
        <v>900</v>
      </c>
      <c r="W758">
        <v>300</v>
      </c>
      <c r="X758">
        <v>122500</v>
      </c>
      <c r="Y758">
        <v>92500</v>
      </c>
      <c r="Z758" s="7">
        <v>3000000</v>
      </c>
      <c r="AA758">
        <v>2</v>
      </c>
      <c r="AC758" t="s">
        <v>716</v>
      </c>
      <c r="AD758" t="s">
        <v>571</v>
      </c>
      <c r="AE758" s="12">
        <v>44476.517361111109</v>
      </c>
      <c r="AF758">
        <v>260.43099999999998</v>
      </c>
      <c r="AG758" s="12">
        <v>44477.392361111109</v>
      </c>
      <c r="AH758">
        <v>256.26260000000002</v>
      </c>
      <c r="AI758" s="13">
        <v>-1.6E-2</v>
      </c>
      <c r="AJ758">
        <v>-29521.87</v>
      </c>
      <c r="AK758" s="13">
        <v>-1.6E-2</v>
      </c>
      <c r="AL758">
        <v>7082.3019999999997</v>
      </c>
      <c r="AM758">
        <v>1844451.13</v>
      </c>
      <c r="AN758">
        <v>-807266.18</v>
      </c>
      <c r="AO758">
        <v>41</v>
      </c>
      <c r="AP758">
        <v>-720.05</v>
      </c>
      <c r="AQ758" s="13">
        <v>-2.0299999999999999E-2</v>
      </c>
      <c r="AR758" s="13">
        <v>9.1000000000000004E-3</v>
      </c>
      <c r="AS758" t="s">
        <v>572</v>
      </c>
      <c r="AU758" s="2">
        <v>44475</v>
      </c>
      <c r="AV758" t="s">
        <v>142</v>
      </c>
      <c r="AW758" s="6">
        <v>976.6</v>
      </c>
      <c r="AX758" s="4">
        <v>964.8</v>
      </c>
      <c r="AZ758" s="2">
        <f t="shared" si="77"/>
        <v>44476</v>
      </c>
      <c r="BA758" t="s">
        <v>177</v>
      </c>
      <c r="BB758">
        <v>260.43099999999998</v>
      </c>
      <c r="BC758">
        <v>256.26260000000002</v>
      </c>
      <c r="BE758" t="str">
        <f t="shared" si="81"/>
        <v>ABFRL44476</v>
      </c>
      <c r="BF758">
        <v>1</v>
      </c>
      <c r="BH758" t="str">
        <f t="shared" si="82"/>
        <v>TATACHEM44475</v>
      </c>
      <c r="BI758">
        <v>1</v>
      </c>
      <c r="BK758" t="str">
        <f t="shared" si="78"/>
        <v>TATACHEM44475</v>
      </c>
      <c r="BL758">
        <v>1</v>
      </c>
      <c r="BM758">
        <f t="shared" si="79"/>
        <v>1</v>
      </c>
      <c r="BQ758" t="str">
        <f t="shared" si="83"/>
        <v>ABFRL44476</v>
      </c>
      <c r="BR758">
        <v>1</v>
      </c>
      <c r="BS758">
        <f t="shared" si="80"/>
        <v>1</v>
      </c>
    </row>
    <row r="759" spans="1:71" x14ac:dyDescent="0.45">
      <c r="A759">
        <v>1</v>
      </c>
      <c r="B759" s="2">
        <v>44476</v>
      </c>
      <c r="C759" s="2">
        <v>44477</v>
      </c>
      <c r="D759" s="3" t="s">
        <v>27</v>
      </c>
      <c r="E759" t="s">
        <v>155</v>
      </c>
      <c r="F759" t="s">
        <v>334</v>
      </c>
      <c r="G759">
        <v>850</v>
      </c>
      <c r="H759">
        <v>2550</v>
      </c>
      <c r="I759">
        <v>3</v>
      </c>
      <c r="J759" s="7">
        <v>1112.5</v>
      </c>
      <c r="K759" s="5">
        <v>2836875</v>
      </c>
      <c r="L759" s="4">
        <v>1095.71666667</v>
      </c>
      <c r="M759" s="4">
        <v>-42797.499991500015</v>
      </c>
      <c r="N759" s="6">
        <v>521.86668150105913</v>
      </c>
      <c r="O759" s="6">
        <v>-43319.366673001074</v>
      </c>
      <c r="P759" s="5">
        <v>2794077.5000085002</v>
      </c>
      <c r="Q759" s="7"/>
      <c r="R759">
        <v>1</v>
      </c>
      <c r="S759">
        <v>0</v>
      </c>
      <c r="T759">
        <v>2</v>
      </c>
      <c r="U759">
        <v>0</v>
      </c>
      <c r="V759">
        <v>900</v>
      </c>
      <c r="W759">
        <v>300</v>
      </c>
      <c r="X759">
        <v>122500</v>
      </c>
      <c r="Y759">
        <v>92500</v>
      </c>
      <c r="Z759" s="7">
        <v>3000000</v>
      </c>
      <c r="AA759">
        <v>2</v>
      </c>
      <c r="AC759" t="s">
        <v>665</v>
      </c>
      <c r="AD759" t="s">
        <v>571</v>
      </c>
      <c r="AE759" s="12">
        <v>44476.517361111109</v>
      </c>
      <c r="AF759">
        <v>36179.57</v>
      </c>
      <c r="AG759" s="12">
        <v>44477.392361111109</v>
      </c>
      <c r="AH759">
        <v>36837.97</v>
      </c>
      <c r="AI759" s="13">
        <v>1.8200000000000001E-2</v>
      </c>
      <c r="AJ759">
        <v>33565.54</v>
      </c>
      <c r="AK759" s="13">
        <v>1.8200000000000001E-2</v>
      </c>
      <c r="AL759">
        <v>50.980460000000001</v>
      </c>
      <c r="AM759">
        <v>1844451.13</v>
      </c>
      <c r="AN759">
        <v>-773700.64</v>
      </c>
      <c r="AO759">
        <v>41</v>
      </c>
      <c r="AP759">
        <v>818.67</v>
      </c>
      <c r="AQ759" s="13">
        <v>-5.0000000000000001E-3</v>
      </c>
      <c r="AR759" s="13">
        <v>3.2199999999999999E-2</v>
      </c>
      <c r="AS759" t="s">
        <v>572</v>
      </c>
      <c r="AU759" s="2">
        <v>44476</v>
      </c>
      <c r="AV759" t="s">
        <v>155</v>
      </c>
      <c r="AW759" s="7">
        <v>1112.5</v>
      </c>
      <c r="AX759" s="4">
        <v>1095.71666667</v>
      </c>
      <c r="AZ759" s="2">
        <f t="shared" si="77"/>
        <v>44476</v>
      </c>
      <c r="BA759" t="s">
        <v>33</v>
      </c>
      <c r="BB759">
        <v>36179.57</v>
      </c>
      <c r="BC759">
        <v>36837.97</v>
      </c>
      <c r="BE759" t="str">
        <f t="shared" si="81"/>
        <v>PAGEIND44476</v>
      </c>
      <c r="BF759">
        <v>1</v>
      </c>
      <c r="BH759" t="str">
        <f t="shared" si="82"/>
        <v>AARTIIND44476</v>
      </c>
      <c r="BI759">
        <v>1</v>
      </c>
      <c r="BK759" t="str">
        <f t="shared" si="78"/>
        <v>AARTIIND44476</v>
      </c>
      <c r="BL759">
        <v>1</v>
      </c>
      <c r="BM759">
        <f t="shared" si="79"/>
        <v>1</v>
      </c>
      <c r="BQ759" t="str">
        <f t="shared" si="83"/>
        <v>PAGEIND44476</v>
      </c>
      <c r="BR759">
        <v>1</v>
      </c>
      <c r="BS759">
        <f t="shared" si="80"/>
        <v>1</v>
      </c>
    </row>
    <row r="760" spans="1:71" x14ac:dyDescent="0.45">
      <c r="A760">
        <v>2</v>
      </c>
      <c r="B760" s="2">
        <v>44476</v>
      </c>
      <c r="C760" s="2">
        <v>44477</v>
      </c>
      <c r="D760" s="3" t="s">
        <v>27</v>
      </c>
      <c r="E760" t="s">
        <v>177</v>
      </c>
      <c r="F760" t="s">
        <v>357</v>
      </c>
      <c r="G760">
        <v>2600</v>
      </c>
      <c r="H760">
        <v>10400</v>
      </c>
      <c r="I760">
        <v>4</v>
      </c>
      <c r="J760" s="7">
        <v>260.25</v>
      </c>
      <c r="K760" s="5">
        <v>2706600</v>
      </c>
      <c r="L760" s="4">
        <v>256.39999999999998</v>
      </c>
      <c r="M760" s="4">
        <v>-40040.000000000233</v>
      </c>
      <c r="N760" s="6">
        <v>500.16773599999999</v>
      </c>
      <c r="O760" s="6">
        <v>-40540.167736000236</v>
      </c>
      <c r="P760" s="5">
        <v>2666559.9999999995</v>
      </c>
      <c r="Q760" s="7"/>
      <c r="R760">
        <v>1</v>
      </c>
      <c r="S760">
        <v>0</v>
      </c>
      <c r="T760">
        <v>1</v>
      </c>
      <c r="U760">
        <v>0</v>
      </c>
      <c r="V760">
        <v>900</v>
      </c>
      <c r="W760">
        <v>300</v>
      </c>
      <c r="X760">
        <v>122500</v>
      </c>
      <c r="Y760">
        <v>92500</v>
      </c>
      <c r="Z760" s="7">
        <v>3000000</v>
      </c>
      <c r="AA760">
        <v>2</v>
      </c>
      <c r="AC760" t="s">
        <v>608</v>
      </c>
      <c r="AD760" t="s">
        <v>571</v>
      </c>
      <c r="AE760" s="12">
        <v>44476.517361111109</v>
      </c>
      <c r="AF760">
        <v>368.31869999999998</v>
      </c>
      <c r="AG760" s="12">
        <v>44477.392361111109</v>
      </c>
      <c r="AH760">
        <v>392.37380000000002</v>
      </c>
      <c r="AI760" s="13">
        <v>6.5299999999999997E-2</v>
      </c>
      <c r="AJ760">
        <v>120462.15</v>
      </c>
      <c r="AK760" s="13">
        <v>6.5299999999999997E-2</v>
      </c>
      <c r="AL760">
        <v>5007.759</v>
      </c>
      <c r="AM760">
        <v>1844451.25</v>
      </c>
      <c r="AN760">
        <v>-653238.49</v>
      </c>
      <c r="AO760">
        <v>41</v>
      </c>
      <c r="AP760">
        <v>2938.1</v>
      </c>
      <c r="AQ760" s="13">
        <v>-1.6999999999999999E-3</v>
      </c>
      <c r="AR760" s="13">
        <v>8.0600000000000005E-2</v>
      </c>
      <c r="AS760" t="s">
        <v>572</v>
      </c>
      <c r="AU760" s="2">
        <v>44476</v>
      </c>
      <c r="AV760" t="s">
        <v>177</v>
      </c>
      <c r="AW760" s="7">
        <v>260.25</v>
      </c>
      <c r="AX760" s="4">
        <v>256.39999999999998</v>
      </c>
      <c r="AZ760" s="2">
        <f t="shared" si="77"/>
        <v>44476</v>
      </c>
      <c r="BA760" t="s">
        <v>53</v>
      </c>
      <c r="BB760">
        <v>368.31869999999998</v>
      </c>
      <c r="BC760">
        <v>392.37380000000002</v>
      </c>
      <c r="BE760" t="str">
        <f t="shared" si="81"/>
        <v>TATAMOTORS44476</v>
      </c>
      <c r="BF760">
        <v>1</v>
      </c>
      <c r="BH760" t="str">
        <f t="shared" si="82"/>
        <v>ABFRL44476</v>
      </c>
      <c r="BI760">
        <v>1</v>
      </c>
      <c r="BK760" t="str">
        <f t="shared" si="78"/>
        <v>ABFRL44476</v>
      </c>
      <c r="BL760">
        <v>1</v>
      </c>
      <c r="BM760">
        <f t="shared" si="79"/>
        <v>1</v>
      </c>
      <c r="BQ760" t="str">
        <f t="shared" si="83"/>
        <v>TATAMOTORS44476</v>
      </c>
      <c r="BR760">
        <v>1</v>
      </c>
      <c r="BS760">
        <f t="shared" si="80"/>
        <v>1</v>
      </c>
    </row>
    <row r="761" spans="1:71" x14ac:dyDescent="0.45">
      <c r="A761">
        <v>3</v>
      </c>
      <c r="B761" s="2">
        <v>44476</v>
      </c>
      <c r="C761" s="2">
        <v>44477</v>
      </c>
      <c r="D761" s="3" t="s">
        <v>27</v>
      </c>
      <c r="E761" t="s">
        <v>187</v>
      </c>
      <c r="F761" t="s">
        <v>355</v>
      </c>
      <c r="G761">
        <v>3900</v>
      </c>
      <c r="H761">
        <v>11700</v>
      </c>
      <c r="I761">
        <v>3</v>
      </c>
      <c r="J761" s="7">
        <v>197.8</v>
      </c>
      <c r="K761" s="5">
        <v>2314260</v>
      </c>
      <c r="L761" s="4">
        <v>209.25</v>
      </c>
      <c r="M761" s="4">
        <v>133964.99999999985</v>
      </c>
      <c r="N761" s="6">
        <v>455.464831</v>
      </c>
      <c r="O761" s="6">
        <v>133509.53516899986</v>
      </c>
      <c r="P761" s="5">
        <v>2448225</v>
      </c>
      <c r="Q761" s="7"/>
      <c r="R761">
        <v>2</v>
      </c>
      <c r="S761">
        <v>2</v>
      </c>
      <c r="T761">
        <v>1</v>
      </c>
      <c r="U761">
        <v>0</v>
      </c>
      <c r="V761">
        <v>900</v>
      </c>
      <c r="W761">
        <v>300</v>
      </c>
      <c r="X761">
        <v>123500</v>
      </c>
      <c r="Y761">
        <v>92500</v>
      </c>
      <c r="Z761" s="7">
        <v>3000000</v>
      </c>
      <c r="AA761">
        <v>2</v>
      </c>
      <c r="AC761" t="s">
        <v>743</v>
      </c>
      <c r="AD761" t="s">
        <v>571</v>
      </c>
      <c r="AE761" s="12">
        <v>44476.520833333336</v>
      </c>
      <c r="AF761">
        <v>950.41219999999998</v>
      </c>
      <c r="AG761" s="12">
        <v>44477.392361111109</v>
      </c>
      <c r="AH761">
        <v>938.98019999999997</v>
      </c>
      <c r="AI761" s="13">
        <v>-1.2E-2</v>
      </c>
      <c r="AJ761">
        <v>-22142.720000000001</v>
      </c>
      <c r="AK761" s="13">
        <v>-1.2E-2</v>
      </c>
      <c r="AL761">
        <v>1936.924</v>
      </c>
      <c r="AM761">
        <v>1840875.88</v>
      </c>
      <c r="AN761">
        <v>-675381.21</v>
      </c>
      <c r="AO761">
        <v>40</v>
      </c>
      <c r="AP761">
        <v>-553.57000000000005</v>
      </c>
      <c r="AQ761" s="13">
        <v>-2.64E-2</v>
      </c>
      <c r="AR761" s="13">
        <v>2.9000000000000001E-2</v>
      </c>
      <c r="AS761" t="s">
        <v>572</v>
      </c>
      <c r="AU761" s="2">
        <v>44476</v>
      </c>
      <c r="AV761" t="s">
        <v>187</v>
      </c>
      <c r="AW761" s="7">
        <v>197.8</v>
      </c>
      <c r="AX761" s="4">
        <v>209.25</v>
      </c>
      <c r="AZ761" s="2">
        <f t="shared" si="77"/>
        <v>44476</v>
      </c>
      <c r="BA761" t="s">
        <v>190</v>
      </c>
      <c r="BB761">
        <v>950.41219999999998</v>
      </c>
      <c r="BC761">
        <v>938.98019999999997</v>
      </c>
      <c r="BE761" t="str">
        <f t="shared" si="81"/>
        <v>OBEROIRLTY44476</v>
      </c>
      <c r="BF761">
        <v>1</v>
      </c>
      <c r="BH761" t="str">
        <f t="shared" si="82"/>
        <v>INDHOTEL44476</v>
      </c>
      <c r="BI761">
        <v>1</v>
      </c>
      <c r="BK761" t="str">
        <f t="shared" si="78"/>
        <v>INDHOTEL44476</v>
      </c>
      <c r="BL761">
        <v>1</v>
      </c>
      <c r="BM761">
        <f t="shared" si="79"/>
        <v>1</v>
      </c>
      <c r="BQ761" t="str">
        <f t="shared" si="83"/>
        <v>OBEROIRLTY44476</v>
      </c>
      <c r="BR761">
        <v>1</v>
      </c>
      <c r="BS761">
        <f t="shared" si="80"/>
        <v>1</v>
      </c>
    </row>
    <row r="762" spans="1:71" x14ac:dyDescent="0.45">
      <c r="A762">
        <v>4</v>
      </c>
      <c r="B762" s="2">
        <v>44476</v>
      </c>
      <c r="C762" s="2">
        <v>44477</v>
      </c>
      <c r="D762" s="3" t="s">
        <v>27</v>
      </c>
      <c r="E762" t="s">
        <v>49</v>
      </c>
      <c r="F762" t="s">
        <v>264</v>
      </c>
      <c r="G762">
        <v>6000</v>
      </c>
      <c r="H762">
        <v>12000</v>
      </c>
      <c r="I762">
        <v>2</v>
      </c>
      <c r="J762" s="7">
        <v>194.1</v>
      </c>
      <c r="K762" s="5">
        <v>2329200</v>
      </c>
      <c r="L762" s="4">
        <v>193.15</v>
      </c>
      <c r="M762" s="4">
        <v>-11399.999999999864</v>
      </c>
      <c r="N762" s="6">
        <v>439.88019999999995</v>
      </c>
      <c r="O762" s="6">
        <v>-11839.880199999863</v>
      </c>
      <c r="P762" s="5">
        <v>2317800</v>
      </c>
      <c r="Q762" s="7"/>
      <c r="R762">
        <v>2</v>
      </c>
      <c r="S762">
        <v>1</v>
      </c>
      <c r="T762">
        <v>2</v>
      </c>
      <c r="U762">
        <v>0</v>
      </c>
      <c r="V762">
        <v>900</v>
      </c>
      <c r="W762">
        <v>300</v>
      </c>
      <c r="X762">
        <v>123000</v>
      </c>
      <c r="Y762">
        <v>92500</v>
      </c>
      <c r="Z762" s="7">
        <v>3000000</v>
      </c>
      <c r="AA762">
        <v>2</v>
      </c>
      <c r="AC762" t="s">
        <v>704</v>
      </c>
      <c r="AD762" t="s">
        <v>571</v>
      </c>
      <c r="AE762" s="12">
        <v>44476.520833333336</v>
      </c>
      <c r="AF762">
        <v>2371.7350000000001</v>
      </c>
      <c r="AG762" s="12">
        <v>44477.392361111109</v>
      </c>
      <c r="AH762">
        <v>2387.7840000000001</v>
      </c>
      <c r="AI762" s="13">
        <v>6.7999999999999996E-3</v>
      </c>
      <c r="AJ762">
        <v>12456.79</v>
      </c>
      <c r="AK762" s="13">
        <v>6.7999999999999996E-3</v>
      </c>
      <c r="AL762">
        <v>776.17250000000001</v>
      </c>
      <c r="AM762">
        <v>1840875.88</v>
      </c>
      <c r="AN762">
        <v>-662924.41</v>
      </c>
      <c r="AO762">
        <v>40</v>
      </c>
      <c r="AP762">
        <v>311.42</v>
      </c>
      <c r="AQ762" s="13">
        <v>-1.11E-2</v>
      </c>
      <c r="AR762" s="13">
        <v>1.83E-2</v>
      </c>
      <c r="AS762" t="s">
        <v>572</v>
      </c>
      <c r="AU762" s="2">
        <v>44476</v>
      </c>
      <c r="AV762" t="s">
        <v>49</v>
      </c>
      <c r="AW762" s="7">
        <v>194.1</v>
      </c>
      <c r="AX762" s="4">
        <v>193.15</v>
      </c>
      <c r="AZ762" s="2">
        <f t="shared" si="77"/>
        <v>44476</v>
      </c>
      <c r="BA762" t="s">
        <v>35</v>
      </c>
      <c r="BB762">
        <v>2371.7350000000001</v>
      </c>
      <c r="BC762">
        <v>2387.7840000000001</v>
      </c>
      <c r="BE762" t="str">
        <f t="shared" si="81"/>
        <v>TITAN44476</v>
      </c>
      <c r="BF762">
        <v>1</v>
      </c>
      <c r="BH762" t="str">
        <f t="shared" si="82"/>
        <v>MANAPPURAM44476</v>
      </c>
      <c r="BI762">
        <v>1</v>
      </c>
      <c r="BK762" t="str">
        <f t="shared" si="78"/>
        <v>MANAPPURAM44476</v>
      </c>
      <c r="BL762">
        <v>1</v>
      </c>
      <c r="BM762">
        <f t="shared" si="79"/>
        <v>1</v>
      </c>
      <c r="BQ762" t="str">
        <f t="shared" si="83"/>
        <v>TITAN44476</v>
      </c>
      <c r="BR762">
        <v>1</v>
      </c>
      <c r="BS762">
        <f t="shared" si="80"/>
        <v>1</v>
      </c>
    </row>
    <row r="763" spans="1:71" x14ac:dyDescent="0.45">
      <c r="A763">
        <v>5</v>
      </c>
      <c r="B763" s="2">
        <v>44476</v>
      </c>
      <c r="C763" s="2">
        <v>44477</v>
      </c>
      <c r="D763" s="3" t="s">
        <v>27</v>
      </c>
      <c r="E763" t="s">
        <v>75</v>
      </c>
      <c r="F763" t="s">
        <v>252</v>
      </c>
      <c r="G763">
        <v>3500</v>
      </c>
      <c r="H763">
        <v>10500</v>
      </c>
      <c r="I763">
        <v>3</v>
      </c>
      <c r="J763" s="7">
        <v>236.85</v>
      </c>
      <c r="K763" s="5">
        <v>2486925</v>
      </c>
      <c r="L763" s="4">
        <v>242.6</v>
      </c>
      <c r="M763" s="4">
        <v>60375</v>
      </c>
      <c r="N763" s="6">
        <v>475.51043500000003</v>
      </c>
      <c r="O763" s="6">
        <v>59899.489565000003</v>
      </c>
      <c r="P763" s="5">
        <v>2547300</v>
      </c>
      <c r="Q763" s="7"/>
      <c r="R763">
        <v>2</v>
      </c>
      <c r="S763">
        <v>2</v>
      </c>
      <c r="T763">
        <v>1</v>
      </c>
      <c r="U763">
        <v>0</v>
      </c>
      <c r="V763">
        <v>900</v>
      </c>
      <c r="W763">
        <v>300</v>
      </c>
      <c r="X763">
        <v>123500</v>
      </c>
      <c r="Y763">
        <v>92500</v>
      </c>
      <c r="Z763" s="7">
        <v>3000000</v>
      </c>
      <c r="AA763">
        <v>2</v>
      </c>
      <c r="AC763" t="s">
        <v>666</v>
      </c>
      <c r="AD763" t="s">
        <v>571</v>
      </c>
      <c r="AE763" s="12">
        <v>44476.520833333336</v>
      </c>
      <c r="AF763">
        <v>1114.836</v>
      </c>
      <c r="AG763" s="12">
        <v>44477.392361111109</v>
      </c>
      <c r="AH763">
        <v>1092.67</v>
      </c>
      <c r="AI763" s="13">
        <v>-1.9900000000000001E-2</v>
      </c>
      <c r="AJ763">
        <v>-36601.660000000003</v>
      </c>
      <c r="AK763" s="13">
        <v>-1.9900000000000001E-2</v>
      </c>
      <c r="AL763">
        <v>1651.2529999999999</v>
      </c>
      <c r="AM763">
        <v>1840875.88</v>
      </c>
      <c r="AN763">
        <v>-699526.08</v>
      </c>
      <c r="AO763">
        <v>40</v>
      </c>
      <c r="AP763">
        <v>-915.04</v>
      </c>
      <c r="AQ763" s="13">
        <v>-2.1299999999999999E-2</v>
      </c>
      <c r="AR763" s="13">
        <v>1.4E-2</v>
      </c>
      <c r="AS763" t="s">
        <v>572</v>
      </c>
      <c r="AU763" s="2">
        <v>44476</v>
      </c>
      <c r="AV763" t="s">
        <v>75</v>
      </c>
      <c r="AW763" s="7">
        <v>236.85</v>
      </c>
      <c r="AX763" s="4">
        <v>242.6</v>
      </c>
      <c r="AZ763" s="2">
        <f t="shared" si="77"/>
        <v>44476</v>
      </c>
      <c r="BA763" t="s">
        <v>163</v>
      </c>
      <c r="BB763">
        <v>1114.836</v>
      </c>
      <c r="BC763">
        <v>1092.67</v>
      </c>
      <c r="BE763" t="str">
        <f t="shared" si="81"/>
        <v>TRENT44476</v>
      </c>
      <c r="BF763">
        <v>1</v>
      </c>
      <c r="BH763" t="str">
        <f t="shared" si="82"/>
        <v>MOTHERSUMI44476</v>
      </c>
      <c r="BI763">
        <v>1</v>
      </c>
      <c r="BK763" t="str">
        <f t="shared" si="78"/>
        <v>MOTHERSUMI44476</v>
      </c>
      <c r="BL763">
        <v>1</v>
      </c>
      <c r="BM763">
        <f t="shared" si="79"/>
        <v>1</v>
      </c>
      <c r="BQ763" t="str">
        <f t="shared" si="83"/>
        <v>TRENT44476</v>
      </c>
      <c r="BR763">
        <v>1</v>
      </c>
      <c r="BS763">
        <f t="shared" si="80"/>
        <v>1</v>
      </c>
    </row>
    <row r="764" spans="1:71" x14ac:dyDescent="0.45">
      <c r="A764">
        <v>6</v>
      </c>
      <c r="B764" s="2">
        <v>44476</v>
      </c>
      <c r="C764" s="2">
        <v>44477</v>
      </c>
      <c r="D764" s="3" t="s">
        <v>27</v>
      </c>
      <c r="E764" t="s">
        <v>190</v>
      </c>
      <c r="F764" t="s">
        <v>370</v>
      </c>
      <c r="G764">
        <v>700</v>
      </c>
      <c r="H764">
        <v>2800</v>
      </c>
      <c r="I764">
        <v>4</v>
      </c>
      <c r="J764" s="7">
        <v>949.95</v>
      </c>
      <c r="K764" s="5">
        <v>2659860</v>
      </c>
      <c r="L764" s="4">
        <v>939.05</v>
      </c>
      <c r="M764" s="4">
        <v>-30520.000000000255</v>
      </c>
      <c r="N764" s="6">
        <v>493.44552000000004</v>
      </c>
      <c r="O764" s="6">
        <v>-31013.445520000256</v>
      </c>
      <c r="P764" s="5">
        <v>2629340</v>
      </c>
      <c r="Q764" s="7"/>
      <c r="R764">
        <v>2</v>
      </c>
      <c r="S764">
        <v>1</v>
      </c>
      <c r="T764">
        <v>1</v>
      </c>
      <c r="U764">
        <v>0</v>
      </c>
      <c r="V764">
        <v>900</v>
      </c>
      <c r="W764">
        <v>300</v>
      </c>
      <c r="X764">
        <v>123000</v>
      </c>
      <c r="Y764">
        <v>92500</v>
      </c>
      <c r="Z764" s="7">
        <v>3000000</v>
      </c>
      <c r="AA764">
        <v>2</v>
      </c>
      <c r="AC764" t="s">
        <v>737</v>
      </c>
      <c r="AD764" t="s">
        <v>571</v>
      </c>
      <c r="AE764" s="12">
        <v>44476.524305555555</v>
      </c>
      <c r="AF764">
        <v>197.89019999999999</v>
      </c>
      <c r="AG764" s="12">
        <v>44477.392361111109</v>
      </c>
      <c r="AH764">
        <v>209.1953</v>
      </c>
      <c r="AI764" s="13">
        <v>5.7099999999999998E-2</v>
      </c>
      <c r="AJ764">
        <v>104956.13</v>
      </c>
      <c r="AK764" s="13">
        <v>5.7099999999999998E-2</v>
      </c>
      <c r="AL764">
        <v>9283.9629999999997</v>
      </c>
      <c r="AM764">
        <v>1837205.25</v>
      </c>
      <c r="AN764">
        <v>-594569.94999999995</v>
      </c>
      <c r="AO764">
        <v>39</v>
      </c>
      <c r="AP764">
        <v>2691.18</v>
      </c>
      <c r="AQ764" s="13">
        <v>-1.54E-2</v>
      </c>
      <c r="AR764" s="13">
        <v>6.0400000000000002E-2</v>
      </c>
      <c r="AS764" t="s">
        <v>572</v>
      </c>
      <c r="AU764" s="2">
        <v>44476</v>
      </c>
      <c r="AV764" t="s">
        <v>190</v>
      </c>
      <c r="AW764" s="7">
        <v>949.95</v>
      </c>
      <c r="AX764" s="4">
        <v>939.05</v>
      </c>
      <c r="AZ764" s="2">
        <f t="shared" si="77"/>
        <v>44476</v>
      </c>
      <c r="BA764" t="s">
        <v>187</v>
      </c>
      <c r="BB764">
        <v>197.89019999999999</v>
      </c>
      <c r="BC764">
        <v>209.1953</v>
      </c>
      <c r="BE764" t="str">
        <f t="shared" si="81"/>
        <v>INDHOTEL44476</v>
      </c>
      <c r="BF764">
        <v>1</v>
      </c>
      <c r="BH764" t="str">
        <f t="shared" si="82"/>
        <v>OBEROIRLTY44476</v>
      </c>
      <c r="BI764">
        <v>1</v>
      </c>
      <c r="BK764" t="str">
        <f t="shared" si="78"/>
        <v>OBEROIRLTY44476</v>
      </c>
      <c r="BL764">
        <v>1</v>
      </c>
      <c r="BM764">
        <f t="shared" si="79"/>
        <v>1</v>
      </c>
      <c r="BQ764" t="str">
        <f t="shared" si="83"/>
        <v>INDHOTEL44476</v>
      </c>
      <c r="BR764">
        <v>1</v>
      </c>
      <c r="BS764">
        <f t="shared" si="80"/>
        <v>1</v>
      </c>
    </row>
    <row r="765" spans="1:71" x14ac:dyDescent="0.45">
      <c r="A765">
        <v>7</v>
      </c>
      <c r="B765" s="2">
        <v>44476</v>
      </c>
      <c r="C765" s="2">
        <v>44477</v>
      </c>
      <c r="D765" s="3" t="s">
        <v>27</v>
      </c>
      <c r="E765" t="s">
        <v>33</v>
      </c>
      <c r="F765" t="s">
        <v>239</v>
      </c>
      <c r="G765">
        <v>30</v>
      </c>
      <c r="H765">
        <v>60</v>
      </c>
      <c r="I765">
        <v>2</v>
      </c>
      <c r="J765" s="7">
        <v>36161.599999999999</v>
      </c>
      <c r="K765" s="5">
        <v>2169696</v>
      </c>
      <c r="L765" s="4">
        <v>36841.9</v>
      </c>
      <c r="M765" s="4">
        <v>40818.000000000175</v>
      </c>
      <c r="N765" s="6">
        <v>419.39848599999993</v>
      </c>
      <c r="O765" s="6">
        <v>40398.601514000176</v>
      </c>
      <c r="P765" s="5">
        <v>2210514</v>
      </c>
      <c r="Q765" s="7"/>
      <c r="R765">
        <v>1</v>
      </c>
      <c r="S765">
        <v>0</v>
      </c>
      <c r="T765">
        <v>1</v>
      </c>
      <c r="U765">
        <v>0</v>
      </c>
      <c r="V765">
        <v>900</v>
      </c>
      <c r="W765">
        <v>300</v>
      </c>
      <c r="X765">
        <v>122500</v>
      </c>
      <c r="Y765">
        <v>92500</v>
      </c>
      <c r="Z765" s="7">
        <v>3000000</v>
      </c>
      <c r="AA765">
        <v>2</v>
      </c>
      <c r="AC765" t="s">
        <v>633</v>
      </c>
      <c r="AD765" t="s">
        <v>571</v>
      </c>
      <c r="AE765" s="12">
        <v>44476.524305555555</v>
      </c>
      <c r="AF765">
        <v>236.86840000000001</v>
      </c>
      <c r="AG765" s="12">
        <v>44477.392361111109</v>
      </c>
      <c r="AH765">
        <v>242.57859999999999</v>
      </c>
      <c r="AI765" s="13">
        <v>2.41E-2</v>
      </c>
      <c r="AJ765">
        <v>44289.62</v>
      </c>
      <c r="AK765" s="13">
        <v>2.41E-2</v>
      </c>
      <c r="AL765">
        <v>7756.2290000000003</v>
      </c>
      <c r="AM765">
        <v>1837205.25</v>
      </c>
      <c r="AN765">
        <v>-550280.32999999996</v>
      </c>
      <c r="AO765">
        <v>39</v>
      </c>
      <c r="AP765">
        <v>1135.6300000000001</v>
      </c>
      <c r="AQ765" s="13">
        <v>-4.8999999999999998E-3</v>
      </c>
      <c r="AR765" s="13">
        <v>3.1199999999999999E-2</v>
      </c>
      <c r="AS765" t="s">
        <v>572</v>
      </c>
      <c r="AU765" s="2">
        <v>44476</v>
      </c>
      <c r="AV765" t="s">
        <v>33</v>
      </c>
      <c r="AW765" s="7">
        <v>36161.599999999999</v>
      </c>
      <c r="AX765" s="4">
        <v>36841.9</v>
      </c>
      <c r="AZ765" s="2">
        <f t="shared" si="77"/>
        <v>44476</v>
      </c>
      <c r="BA765" t="s">
        <v>75</v>
      </c>
      <c r="BB765">
        <v>236.86840000000001</v>
      </c>
      <c r="BC765">
        <v>242.57859999999999</v>
      </c>
      <c r="BE765" t="str">
        <f t="shared" si="81"/>
        <v>MOTHERSUMI44476</v>
      </c>
      <c r="BF765">
        <v>1</v>
      </c>
      <c r="BH765" t="str">
        <f t="shared" si="82"/>
        <v>PAGEIND44476</v>
      </c>
      <c r="BI765">
        <v>1</v>
      </c>
      <c r="BK765" t="str">
        <f t="shared" si="78"/>
        <v>PAGEIND44476</v>
      </c>
      <c r="BL765">
        <v>1</v>
      </c>
      <c r="BM765">
        <f t="shared" si="79"/>
        <v>1</v>
      </c>
      <c r="BQ765" t="str">
        <f t="shared" si="83"/>
        <v>MOTHERSUMI44476</v>
      </c>
      <c r="BR765">
        <v>1</v>
      </c>
      <c r="BS765">
        <f t="shared" si="80"/>
        <v>1</v>
      </c>
    </row>
    <row r="766" spans="1:71" x14ac:dyDescent="0.45">
      <c r="A766">
        <v>8</v>
      </c>
      <c r="B766" s="2">
        <v>44476</v>
      </c>
      <c r="C766" s="2">
        <v>44477</v>
      </c>
      <c r="D766" s="3" t="s">
        <v>27</v>
      </c>
      <c r="E766" t="s">
        <v>53</v>
      </c>
      <c r="F766" t="s">
        <v>214</v>
      </c>
      <c r="G766">
        <v>2850</v>
      </c>
      <c r="H766">
        <v>5700</v>
      </c>
      <c r="I766">
        <v>2</v>
      </c>
      <c r="J766" s="7">
        <v>368.15</v>
      </c>
      <c r="K766" s="5">
        <v>2098455</v>
      </c>
      <c r="L766" s="4">
        <v>392.6</v>
      </c>
      <c r="M766" s="4">
        <v>139365.00000000026</v>
      </c>
      <c r="N766" s="6">
        <v>419.62346500000007</v>
      </c>
      <c r="O766" s="6">
        <v>138945.37653500025</v>
      </c>
      <c r="P766" s="5">
        <v>2237820</v>
      </c>
      <c r="Q766" s="7"/>
      <c r="R766">
        <v>1</v>
      </c>
      <c r="S766">
        <v>0</v>
      </c>
      <c r="T766">
        <v>1</v>
      </c>
      <c r="U766">
        <v>0</v>
      </c>
      <c r="V766">
        <v>900</v>
      </c>
      <c r="W766">
        <v>300</v>
      </c>
      <c r="X766">
        <v>122500</v>
      </c>
      <c r="Y766">
        <v>92500</v>
      </c>
      <c r="Z766" s="7">
        <v>3000000</v>
      </c>
      <c r="AA766">
        <v>2</v>
      </c>
      <c r="AC766" t="s">
        <v>584</v>
      </c>
      <c r="AD766" t="s">
        <v>571</v>
      </c>
      <c r="AE766" s="12">
        <v>44476.517361111109</v>
      </c>
      <c r="AF766">
        <v>1113.037</v>
      </c>
      <c r="AG766" s="12">
        <v>44477.395833333336</v>
      </c>
      <c r="AH766">
        <v>1094.354</v>
      </c>
      <c r="AI766" s="13">
        <v>-1.6799999999999999E-2</v>
      </c>
      <c r="AJ766">
        <v>-30960.22</v>
      </c>
      <c r="AK766" s="13">
        <v>-1.6799999999999999E-2</v>
      </c>
      <c r="AL766">
        <v>1657.133</v>
      </c>
      <c r="AM766">
        <v>1844451.13</v>
      </c>
      <c r="AN766">
        <v>-581240.55000000005</v>
      </c>
      <c r="AO766">
        <v>42</v>
      </c>
      <c r="AP766">
        <v>-737.15</v>
      </c>
      <c r="AQ766" s="13">
        <v>-3.6200000000000003E-2</v>
      </c>
      <c r="AR766" s="13">
        <v>1E-3</v>
      </c>
      <c r="AS766" t="s">
        <v>572</v>
      </c>
      <c r="AU766" s="2">
        <v>44476</v>
      </c>
      <c r="AV766" t="s">
        <v>53</v>
      </c>
      <c r="AW766" s="7">
        <v>368.15</v>
      </c>
      <c r="AX766" s="4">
        <v>392.6</v>
      </c>
      <c r="AZ766" s="2">
        <f t="shared" si="77"/>
        <v>44476</v>
      </c>
      <c r="BA766" t="s">
        <v>155</v>
      </c>
      <c r="BB766">
        <v>1113.037</v>
      </c>
      <c r="BC766">
        <v>1094.354</v>
      </c>
      <c r="BE766" t="str">
        <f t="shared" si="81"/>
        <v>AARTIIND44476</v>
      </c>
      <c r="BF766">
        <v>1</v>
      </c>
      <c r="BH766" t="str">
        <f t="shared" si="82"/>
        <v>TATAMOTORS44476</v>
      </c>
      <c r="BI766">
        <v>1</v>
      </c>
      <c r="BK766" t="str">
        <f t="shared" si="78"/>
        <v>TATAMOTORS44476</v>
      </c>
      <c r="BL766">
        <v>1</v>
      </c>
      <c r="BM766">
        <f t="shared" si="79"/>
        <v>1</v>
      </c>
      <c r="BQ766" t="str">
        <f t="shared" si="83"/>
        <v>AARTIIND44476</v>
      </c>
      <c r="BR766">
        <v>1</v>
      </c>
      <c r="BS766">
        <f t="shared" si="80"/>
        <v>1</v>
      </c>
    </row>
    <row r="767" spans="1:71" x14ac:dyDescent="0.45">
      <c r="A767">
        <v>9</v>
      </c>
      <c r="B767" s="2">
        <v>44476</v>
      </c>
      <c r="C767" s="2">
        <v>44477</v>
      </c>
      <c r="D767" s="3" t="s">
        <v>27</v>
      </c>
      <c r="E767" t="s">
        <v>35</v>
      </c>
      <c r="F767" t="s">
        <v>300</v>
      </c>
      <c r="G767">
        <v>375</v>
      </c>
      <c r="H767">
        <v>1125</v>
      </c>
      <c r="I767">
        <v>3</v>
      </c>
      <c r="J767" s="7">
        <v>2369.4</v>
      </c>
      <c r="K767" s="5">
        <v>2665575</v>
      </c>
      <c r="L767" s="4">
        <v>2388.9499999999998</v>
      </c>
      <c r="M767" s="4">
        <v>21993.749999999694</v>
      </c>
      <c r="N767" s="6">
        <v>500.95571125000009</v>
      </c>
      <c r="O767" s="6">
        <v>21492.794288749694</v>
      </c>
      <c r="P767" s="5">
        <v>2687568.75</v>
      </c>
      <c r="Q767" s="7"/>
      <c r="R767">
        <v>2</v>
      </c>
      <c r="S767">
        <v>1</v>
      </c>
      <c r="T767">
        <v>1</v>
      </c>
      <c r="U767">
        <v>0</v>
      </c>
      <c r="V767">
        <v>900</v>
      </c>
      <c r="W767">
        <v>300</v>
      </c>
      <c r="X767">
        <v>123000</v>
      </c>
      <c r="Y767">
        <v>92500</v>
      </c>
      <c r="Z767" s="7">
        <v>3000000</v>
      </c>
      <c r="AA767">
        <v>2</v>
      </c>
      <c r="AC767" t="s">
        <v>646</v>
      </c>
      <c r="AD767" t="s">
        <v>571</v>
      </c>
      <c r="AE767" s="12">
        <v>44476.520833333336</v>
      </c>
      <c r="AF767">
        <v>194.172</v>
      </c>
      <c r="AG767" s="12">
        <v>44477.395833333336</v>
      </c>
      <c r="AH767">
        <v>192.8569</v>
      </c>
      <c r="AI767" s="13">
        <v>-6.7999999999999996E-3</v>
      </c>
      <c r="AJ767">
        <v>-12468</v>
      </c>
      <c r="AK767" s="13">
        <v>-6.7999999999999996E-3</v>
      </c>
      <c r="AL767">
        <v>9480.6460000000006</v>
      </c>
      <c r="AM767">
        <v>1840875.88</v>
      </c>
      <c r="AN767">
        <v>-593708.55000000005</v>
      </c>
      <c r="AO767">
        <v>41</v>
      </c>
      <c r="AP767">
        <v>-304.10000000000002</v>
      </c>
      <c r="AQ767" s="13">
        <v>-6.7999999999999996E-3</v>
      </c>
      <c r="AR767" s="13">
        <v>7.6E-3</v>
      </c>
      <c r="AS767" t="s">
        <v>572</v>
      </c>
      <c r="AU767" s="2">
        <v>44476</v>
      </c>
      <c r="AV767" t="s">
        <v>35</v>
      </c>
      <c r="AW767" s="7">
        <v>2369.4</v>
      </c>
      <c r="AX767" s="4">
        <v>2388.9499999999998</v>
      </c>
      <c r="AZ767" s="2">
        <f t="shared" si="77"/>
        <v>44476</v>
      </c>
      <c r="BA767" t="s">
        <v>49</v>
      </c>
      <c r="BB767">
        <v>194.172</v>
      </c>
      <c r="BC767">
        <v>192.8569</v>
      </c>
      <c r="BE767" t="str">
        <f t="shared" si="81"/>
        <v>MANAPPURAM44476</v>
      </c>
      <c r="BF767">
        <v>1</v>
      </c>
      <c r="BH767" t="str">
        <f t="shared" si="82"/>
        <v>TITAN44476</v>
      </c>
      <c r="BI767">
        <v>1</v>
      </c>
      <c r="BK767" t="str">
        <f t="shared" si="78"/>
        <v>TITAN44476</v>
      </c>
      <c r="BL767">
        <v>1</v>
      </c>
      <c r="BM767">
        <f t="shared" si="79"/>
        <v>1</v>
      </c>
      <c r="BQ767" t="str">
        <f t="shared" si="83"/>
        <v>MANAPPURAM44476</v>
      </c>
      <c r="BR767">
        <v>1</v>
      </c>
      <c r="BS767">
        <f t="shared" si="80"/>
        <v>1</v>
      </c>
    </row>
    <row r="768" spans="1:71" x14ac:dyDescent="0.45">
      <c r="A768">
        <v>10</v>
      </c>
      <c r="B768" s="2">
        <v>44476</v>
      </c>
      <c r="C768" s="2">
        <v>44477</v>
      </c>
      <c r="D768" s="3" t="s">
        <v>27</v>
      </c>
      <c r="E768" t="s">
        <v>163</v>
      </c>
      <c r="F768" t="s">
        <v>342</v>
      </c>
      <c r="G768">
        <v>725</v>
      </c>
      <c r="H768">
        <v>2175</v>
      </c>
      <c r="I768">
        <v>3</v>
      </c>
      <c r="J768" s="7">
        <v>1115.9000000000001</v>
      </c>
      <c r="K768" s="5">
        <v>2427082.5</v>
      </c>
      <c r="L768" s="4">
        <v>1093.2</v>
      </c>
      <c r="M768" s="4">
        <v>-49372.500000000102</v>
      </c>
      <c r="N768" s="6">
        <v>451.71054550000002</v>
      </c>
      <c r="O768" s="6">
        <v>-49824.2105455001</v>
      </c>
      <c r="P768" s="5">
        <v>2377710</v>
      </c>
      <c r="Q768" s="7"/>
      <c r="R768">
        <v>2</v>
      </c>
      <c r="S768">
        <v>1</v>
      </c>
      <c r="T768">
        <v>1</v>
      </c>
      <c r="U768">
        <v>0</v>
      </c>
      <c r="V768">
        <v>900</v>
      </c>
      <c r="W768">
        <v>300</v>
      </c>
      <c r="X768">
        <v>123000</v>
      </c>
      <c r="Y768">
        <v>92500</v>
      </c>
      <c r="Z768" s="7">
        <v>3000000</v>
      </c>
      <c r="AA768">
        <v>2</v>
      </c>
      <c r="AC768" t="s">
        <v>684</v>
      </c>
      <c r="AD768" t="s">
        <v>571</v>
      </c>
      <c r="AE768" s="12">
        <v>44477.517361111109</v>
      </c>
      <c r="AF768">
        <v>344.48039999999997</v>
      </c>
      <c r="AG768" s="12">
        <v>44480.392361111109</v>
      </c>
      <c r="AH768">
        <v>330.90899999999999</v>
      </c>
      <c r="AI768" s="13">
        <v>-3.9399999999999998E-2</v>
      </c>
      <c r="AJ768">
        <v>-74115.42</v>
      </c>
      <c r="AK768" s="13">
        <v>-3.9399999999999998E-2</v>
      </c>
      <c r="AL768">
        <v>5461.1469999999999</v>
      </c>
      <c r="AM768">
        <v>1881258.25</v>
      </c>
      <c r="AN768">
        <v>-667823.96</v>
      </c>
      <c r="AO768">
        <v>41</v>
      </c>
      <c r="AP768">
        <v>-1807.69</v>
      </c>
      <c r="AQ768" s="13">
        <v>-4.3900000000000002E-2</v>
      </c>
      <c r="AR768" s="13">
        <v>1.44E-2</v>
      </c>
      <c r="AS768" t="s">
        <v>572</v>
      </c>
      <c r="AU768" s="2">
        <v>44476</v>
      </c>
      <c r="AV768" t="s">
        <v>163</v>
      </c>
      <c r="AW768" s="7">
        <v>1115.9000000000001</v>
      </c>
      <c r="AX768" s="4">
        <v>1093.2</v>
      </c>
      <c r="AZ768" s="2">
        <f t="shared" si="77"/>
        <v>44477</v>
      </c>
      <c r="BA768" t="s">
        <v>126</v>
      </c>
      <c r="BB768">
        <v>344.48039999999997</v>
      </c>
      <c r="BC768">
        <v>330.90899999999999</v>
      </c>
      <c r="BE768" t="str">
        <f t="shared" si="81"/>
        <v>BANDHANBNK44477</v>
      </c>
      <c r="BF768">
        <v>1</v>
      </c>
      <c r="BH768" t="str">
        <f t="shared" si="82"/>
        <v>TRENT44476</v>
      </c>
      <c r="BI768">
        <v>1</v>
      </c>
      <c r="BK768" t="str">
        <f t="shared" si="78"/>
        <v>TRENT44476</v>
      </c>
      <c r="BL768">
        <v>1</v>
      </c>
      <c r="BM768">
        <f t="shared" si="79"/>
        <v>1</v>
      </c>
      <c r="BQ768" t="str">
        <f t="shared" si="83"/>
        <v>BANDHANBNK44477</v>
      </c>
      <c r="BR768">
        <v>1</v>
      </c>
      <c r="BS768">
        <f t="shared" si="80"/>
        <v>1</v>
      </c>
    </row>
    <row r="769" spans="1:71" x14ac:dyDescent="0.45">
      <c r="A769">
        <v>1</v>
      </c>
      <c r="B769" s="2">
        <v>44477</v>
      </c>
      <c r="C769" s="2">
        <v>44480</v>
      </c>
      <c r="D769" s="3" t="s">
        <v>27</v>
      </c>
      <c r="E769" t="s">
        <v>126</v>
      </c>
      <c r="F769" t="s">
        <v>290</v>
      </c>
      <c r="G769">
        <v>1800</v>
      </c>
      <c r="H769">
        <v>7200</v>
      </c>
      <c r="I769">
        <v>4</v>
      </c>
      <c r="J769" s="7">
        <v>344.3</v>
      </c>
      <c r="K769" s="5">
        <v>2478960</v>
      </c>
      <c r="L769" s="4">
        <v>331.1</v>
      </c>
      <c r="M769" s="4">
        <v>-95039.999999999913</v>
      </c>
      <c r="N769" s="6">
        <v>454.79804800000011</v>
      </c>
      <c r="O769" s="6">
        <v>-95494.79804799991</v>
      </c>
      <c r="P769" s="5">
        <v>2383920</v>
      </c>
      <c r="Q769" s="7"/>
      <c r="R769">
        <v>1</v>
      </c>
      <c r="S769">
        <v>0</v>
      </c>
      <c r="T769">
        <v>1</v>
      </c>
      <c r="U769">
        <v>0</v>
      </c>
      <c r="V769">
        <v>900</v>
      </c>
      <c r="W769">
        <v>300</v>
      </c>
      <c r="X769">
        <v>122500</v>
      </c>
      <c r="Y769">
        <v>92500</v>
      </c>
      <c r="Z769" s="7">
        <v>3000000</v>
      </c>
      <c r="AA769">
        <v>2</v>
      </c>
      <c r="AC769" t="s">
        <v>624</v>
      </c>
      <c r="AD769" t="s">
        <v>571</v>
      </c>
      <c r="AE769" s="12">
        <v>44477.517361111109</v>
      </c>
      <c r="AF769">
        <v>5712.4030000000002</v>
      </c>
      <c r="AG769" s="12">
        <v>44480.392361111109</v>
      </c>
      <c r="AH769">
        <v>5301.4170000000004</v>
      </c>
      <c r="AI769" s="13">
        <v>-7.1900000000000006E-2</v>
      </c>
      <c r="AJ769">
        <v>-135349.47</v>
      </c>
      <c r="AK769" s="13">
        <v>-7.1900000000000006E-2</v>
      </c>
      <c r="AL769">
        <v>329.32870000000003</v>
      </c>
      <c r="AM769">
        <v>1881258.25</v>
      </c>
      <c r="AN769">
        <v>-803173.44</v>
      </c>
      <c r="AO769">
        <v>41</v>
      </c>
      <c r="AP769">
        <v>-3301.21</v>
      </c>
      <c r="AQ769" s="13">
        <v>-0.1007</v>
      </c>
      <c r="AR769" s="13">
        <v>2.0999999999999999E-3</v>
      </c>
      <c r="AS769" t="s">
        <v>572</v>
      </c>
      <c r="AU769" s="2">
        <v>44477</v>
      </c>
      <c r="AV769" t="s">
        <v>126</v>
      </c>
      <c r="AW769" s="7">
        <v>344.3</v>
      </c>
      <c r="AX769" s="4">
        <v>331.1</v>
      </c>
      <c r="AZ769" s="2">
        <f t="shared" si="77"/>
        <v>44477</v>
      </c>
      <c r="BA769" t="s">
        <v>153</v>
      </c>
      <c r="BB769">
        <v>5712.4030000000002</v>
      </c>
      <c r="BC769">
        <v>5301.4170000000004</v>
      </c>
      <c r="BE769" t="str">
        <f t="shared" si="81"/>
        <v>COFORGE44477</v>
      </c>
      <c r="BF769">
        <v>1</v>
      </c>
      <c r="BH769" t="str">
        <f t="shared" si="82"/>
        <v>BANDHANBNK44477</v>
      </c>
      <c r="BI769">
        <v>1</v>
      </c>
      <c r="BK769" t="str">
        <f t="shared" si="78"/>
        <v>BANDHANBNK44477</v>
      </c>
      <c r="BL769">
        <v>1</v>
      </c>
      <c r="BM769">
        <f t="shared" si="79"/>
        <v>1</v>
      </c>
      <c r="BQ769" t="str">
        <f t="shared" si="83"/>
        <v>COFORGE44477</v>
      </c>
      <c r="BR769">
        <v>1</v>
      </c>
      <c r="BS769">
        <f t="shared" si="80"/>
        <v>1</v>
      </c>
    </row>
    <row r="770" spans="1:71" x14ac:dyDescent="0.45">
      <c r="A770">
        <v>2</v>
      </c>
      <c r="B770" s="2">
        <v>44477</v>
      </c>
      <c r="C770" s="2">
        <v>44480</v>
      </c>
      <c r="D770" s="3" t="s">
        <v>27</v>
      </c>
      <c r="E770" t="s">
        <v>153</v>
      </c>
      <c r="F770" t="s">
        <v>331</v>
      </c>
      <c r="G770">
        <v>200</v>
      </c>
      <c r="H770">
        <v>400</v>
      </c>
      <c r="I770">
        <v>2</v>
      </c>
      <c r="J770" s="7">
        <v>5707.55</v>
      </c>
      <c r="K770" s="5">
        <v>2283020</v>
      </c>
      <c r="L770" s="4">
        <v>5304</v>
      </c>
      <c r="M770" s="4">
        <v>-161420.00000000006</v>
      </c>
      <c r="N770" s="6">
        <v>413.37405200000001</v>
      </c>
      <c r="O770" s="6">
        <v>-161833.37405200006</v>
      </c>
      <c r="P770" s="5">
        <v>2121600</v>
      </c>
      <c r="Q770" s="7"/>
      <c r="R770">
        <v>1</v>
      </c>
      <c r="S770">
        <v>0</v>
      </c>
      <c r="T770">
        <v>1</v>
      </c>
      <c r="U770">
        <v>0</v>
      </c>
      <c r="V770">
        <v>900</v>
      </c>
      <c r="W770">
        <v>300</v>
      </c>
      <c r="X770">
        <v>122500</v>
      </c>
      <c r="Y770">
        <v>92500</v>
      </c>
      <c r="Z770" s="7">
        <v>3000000</v>
      </c>
      <c r="AA770">
        <v>2</v>
      </c>
      <c r="AC770" t="s">
        <v>625</v>
      </c>
      <c r="AD770" t="s">
        <v>571</v>
      </c>
      <c r="AE770" s="12">
        <v>44477.517361111109</v>
      </c>
      <c r="AF770">
        <v>4462.2299999999996</v>
      </c>
      <c r="AG770" s="12">
        <v>44480.392361111109</v>
      </c>
      <c r="AH770">
        <v>4250.2539999999999</v>
      </c>
      <c r="AI770" s="13">
        <v>-4.7500000000000001E-2</v>
      </c>
      <c r="AJ770">
        <v>-89368.24</v>
      </c>
      <c r="AK770" s="13">
        <v>-4.7500000000000001E-2</v>
      </c>
      <c r="AL770">
        <v>421.596</v>
      </c>
      <c r="AM770">
        <v>1881258.38</v>
      </c>
      <c r="AN770">
        <v>-892541.67</v>
      </c>
      <c r="AO770">
        <v>41</v>
      </c>
      <c r="AP770">
        <v>-2179.71</v>
      </c>
      <c r="AQ770" s="13">
        <v>-6.5500000000000003E-2</v>
      </c>
      <c r="AR770" s="13">
        <v>5.8999999999999999E-3</v>
      </c>
      <c r="AS770" t="s">
        <v>572</v>
      </c>
      <c r="AU770" s="2">
        <v>44477</v>
      </c>
      <c r="AV770" t="s">
        <v>153</v>
      </c>
      <c r="AW770" s="7">
        <v>5707.55</v>
      </c>
      <c r="AX770" s="4">
        <v>5304</v>
      </c>
      <c r="AZ770" s="2">
        <f t="shared" si="77"/>
        <v>44477</v>
      </c>
      <c r="BA770" t="s">
        <v>109</v>
      </c>
      <c r="BB770">
        <v>4462.2299999999996</v>
      </c>
      <c r="BC770">
        <v>4250.2539999999999</v>
      </c>
      <c r="BE770" t="str">
        <f t="shared" si="81"/>
        <v>MINDTREE44477</v>
      </c>
      <c r="BF770">
        <v>1</v>
      </c>
      <c r="BH770" t="str">
        <f t="shared" si="82"/>
        <v>COFORGE44477</v>
      </c>
      <c r="BI770">
        <v>1</v>
      </c>
      <c r="BK770" t="str">
        <f t="shared" si="78"/>
        <v>COFORGE44477</v>
      </c>
      <c r="BL770">
        <v>1</v>
      </c>
      <c r="BM770">
        <f t="shared" si="79"/>
        <v>1</v>
      </c>
      <c r="BQ770" t="str">
        <f t="shared" si="83"/>
        <v>MINDTREE44477</v>
      </c>
      <c r="BR770">
        <v>1</v>
      </c>
      <c r="BS770">
        <f t="shared" si="80"/>
        <v>1</v>
      </c>
    </row>
    <row r="771" spans="1:71" x14ac:dyDescent="0.45">
      <c r="A771">
        <v>3</v>
      </c>
      <c r="B771" s="2">
        <v>44477</v>
      </c>
      <c r="C771" s="2">
        <v>44480</v>
      </c>
      <c r="D771" s="3" t="s">
        <v>27</v>
      </c>
      <c r="E771" t="s">
        <v>109</v>
      </c>
      <c r="F771" t="s">
        <v>210</v>
      </c>
      <c r="G771">
        <v>400</v>
      </c>
      <c r="H771">
        <v>400</v>
      </c>
      <c r="I771">
        <v>1</v>
      </c>
      <c r="J771" s="7">
        <v>4460.8999999999996</v>
      </c>
      <c r="K771" s="5">
        <v>1784359.9999999998</v>
      </c>
      <c r="L771" s="4">
        <v>4252.3500000000004</v>
      </c>
      <c r="M771" s="4">
        <v>-83419.999999999709</v>
      </c>
      <c r="N771" s="6">
        <v>338.71958000000001</v>
      </c>
      <c r="O771" s="6">
        <v>-83758.719579999713</v>
      </c>
      <c r="P771" s="5">
        <v>1700940.0000000002</v>
      </c>
      <c r="Q771" s="7"/>
      <c r="R771">
        <v>1</v>
      </c>
      <c r="S771">
        <v>0</v>
      </c>
      <c r="T771">
        <v>1</v>
      </c>
      <c r="U771">
        <v>0</v>
      </c>
      <c r="V771">
        <v>900</v>
      </c>
      <c r="W771">
        <v>300</v>
      </c>
      <c r="X771">
        <v>122500</v>
      </c>
      <c r="Y771">
        <v>92500</v>
      </c>
      <c r="Z771" s="7">
        <v>3000000</v>
      </c>
      <c r="AA771">
        <v>2</v>
      </c>
      <c r="AC771" t="s">
        <v>744</v>
      </c>
      <c r="AD771" t="s">
        <v>571</v>
      </c>
      <c r="AE771" s="12">
        <v>44477.527777777781</v>
      </c>
      <c r="AF771">
        <v>4028.8249999999998</v>
      </c>
      <c r="AG771" s="12">
        <v>44480.392361111109</v>
      </c>
      <c r="AH771">
        <v>3937.8240000000001</v>
      </c>
      <c r="AI771" s="13">
        <v>-2.2599999999999999E-2</v>
      </c>
      <c r="AJ771">
        <v>-42517.760000000002</v>
      </c>
      <c r="AK771" s="13">
        <v>-2.2599999999999999E-2</v>
      </c>
      <c r="AL771">
        <v>467.22809999999998</v>
      </c>
      <c r="AM771">
        <v>1882380.13</v>
      </c>
      <c r="AN771">
        <v>-935059.43</v>
      </c>
      <c r="AO771">
        <v>38</v>
      </c>
      <c r="AP771">
        <v>-1118.8900000000001</v>
      </c>
      <c r="AQ771" s="13">
        <v>-2.9499999999999998E-2</v>
      </c>
      <c r="AR771" s="13">
        <v>1.49E-2</v>
      </c>
      <c r="AS771" t="s">
        <v>572</v>
      </c>
      <c r="AU771" s="2">
        <v>44477</v>
      </c>
      <c r="AV771" t="s">
        <v>109</v>
      </c>
      <c r="AW771" s="7">
        <v>4460.8999999999996</v>
      </c>
      <c r="AX771" s="4">
        <v>4252.3500000000004</v>
      </c>
      <c r="AZ771" s="2">
        <f t="shared" si="77"/>
        <v>44477</v>
      </c>
      <c r="BA771" t="s">
        <v>191</v>
      </c>
      <c r="BB771">
        <v>4028.8249999999998</v>
      </c>
      <c r="BC771">
        <v>3937.8240000000001</v>
      </c>
      <c r="BE771" t="str">
        <f t="shared" si="81"/>
        <v>PERSISTENT44477</v>
      </c>
      <c r="BF771">
        <v>1</v>
      </c>
      <c r="BH771" t="str">
        <f t="shared" si="82"/>
        <v>MINDTREE44477</v>
      </c>
      <c r="BI771">
        <v>1</v>
      </c>
      <c r="BK771" t="str">
        <f t="shared" si="78"/>
        <v>MINDTREE44477</v>
      </c>
      <c r="BL771">
        <v>1</v>
      </c>
      <c r="BM771">
        <f t="shared" si="79"/>
        <v>1</v>
      </c>
      <c r="BQ771" t="str">
        <f t="shared" si="83"/>
        <v>PERSISTENT44477</v>
      </c>
      <c r="BR771">
        <v>1</v>
      </c>
      <c r="BS771">
        <f t="shared" si="80"/>
        <v>1</v>
      </c>
    </row>
    <row r="772" spans="1:71" x14ac:dyDescent="0.45">
      <c r="A772">
        <v>4</v>
      </c>
      <c r="B772" s="2">
        <v>44477</v>
      </c>
      <c r="C772" s="2">
        <v>44480</v>
      </c>
      <c r="D772" s="3" t="s">
        <v>27</v>
      </c>
      <c r="E772" t="s">
        <v>191</v>
      </c>
      <c r="F772" t="s">
        <v>371</v>
      </c>
      <c r="G772">
        <v>150</v>
      </c>
      <c r="H772">
        <v>600</v>
      </c>
      <c r="I772">
        <v>4</v>
      </c>
      <c r="J772" s="7">
        <v>4024.2125000000001</v>
      </c>
      <c r="K772" s="5">
        <v>2414527.5</v>
      </c>
      <c r="L772" s="4">
        <v>3939.8</v>
      </c>
      <c r="M772" s="4">
        <v>-50647.499999999942</v>
      </c>
      <c r="N772" s="6">
        <v>449.42737450000004</v>
      </c>
      <c r="O772" s="6">
        <v>-51096.927374499945</v>
      </c>
      <c r="P772" s="5">
        <v>2363880</v>
      </c>
      <c r="Q772" s="7"/>
      <c r="R772">
        <v>3</v>
      </c>
      <c r="S772">
        <v>2</v>
      </c>
      <c r="T772">
        <v>1</v>
      </c>
      <c r="U772">
        <v>0</v>
      </c>
      <c r="V772">
        <v>900</v>
      </c>
      <c r="W772">
        <v>300</v>
      </c>
      <c r="X772">
        <v>124000</v>
      </c>
      <c r="Y772">
        <v>92500</v>
      </c>
      <c r="Z772" s="7">
        <v>3000000</v>
      </c>
      <c r="AA772">
        <v>2</v>
      </c>
      <c r="AC772" t="s">
        <v>736</v>
      </c>
      <c r="AD772" t="s">
        <v>571</v>
      </c>
      <c r="AE772" s="12">
        <v>44477.517361111109</v>
      </c>
      <c r="AF772">
        <v>2571.7820000000002</v>
      </c>
      <c r="AG772" s="12">
        <v>44480.395833333336</v>
      </c>
      <c r="AH772">
        <v>2499.5479999999998</v>
      </c>
      <c r="AI772" s="13">
        <v>-2.81E-2</v>
      </c>
      <c r="AJ772">
        <v>-52839.17</v>
      </c>
      <c r="AK772" s="13">
        <v>-2.81E-2</v>
      </c>
      <c r="AL772">
        <v>731.49990000000003</v>
      </c>
      <c r="AM772">
        <v>1881258.38</v>
      </c>
      <c r="AN772">
        <v>-987898.6</v>
      </c>
      <c r="AO772">
        <v>42</v>
      </c>
      <c r="AP772">
        <v>-1258.08</v>
      </c>
      <c r="AQ772" s="13">
        <v>-2.9899999999999999E-2</v>
      </c>
      <c r="AR772" s="13">
        <v>3.8E-3</v>
      </c>
      <c r="AS772" t="s">
        <v>572</v>
      </c>
      <c r="AU772" s="2">
        <v>44477</v>
      </c>
      <c r="AV772" t="s">
        <v>191</v>
      </c>
      <c r="AW772" s="7">
        <v>4024.2125000000001</v>
      </c>
      <c r="AX772" s="4">
        <v>3939.8</v>
      </c>
      <c r="AZ772" s="2">
        <f t="shared" si="77"/>
        <v>44477</v>
      </c>
      <c r="BA772" t="s">
        <v>186</v>
      </c>
      <c r="BB772">
        <v>2571.7820000000002</v>
      </c>
      <c r="BC772">
        <v>2499.5479999999998</v>
      </c>
      <c r="BE772" t="str">
        <f t="shared" si="81"/>
        <v>POLYCAB44477</v>
      </c>
      <c r="BF772">
        <v>1</v>
      </c>
      <c r="BH772" t="str">
        <f t="shared" si="82"/>
        <v>PERSISTENT44477</v>
      </c>
      <c r="BI772">
        <v>1</v>
      </c>
      <c r="BK772" t="str">
        <f t="shared" si="78"/>
        <v>PERSISTENT44477</v>
      </c>
      <c r="BL772">
        <v>1</v>
      </c>
      <c r="BM772">
        <f t="shared" si="79"/>
        <v>1</v>
      </c>
      <c r="BQ772" t="str">
        <f t="shared" si="83"/>
        <v>POLYCAB44477</v>
      </c>
      <c r="BR772">
        <v>1</v>
      </c>
      <c r="BS772">
        <f t="shared" si="80"/>
        <v>1</v>
      </c>
    </row>
    <row r="773" spans="1:71" x14ac:dyDescent="0.45">
      <c r="A773">
        <v>5</v>
      </c>
      <c r="B773" s="2">
        <v>44477</v>
      </c>
      <c r="C773" s="2">
        <v>44480</v>
      </c>
      <c r="D773" s="3" t="s">
        <v>27</v>
      </c>
      <c r="E773" t="s">
        <v>186</v>
      </c>
      <c r="F773" t="s">
        <v>372</v>
      </c>
      <c r="G773">
        <v>300</v>
      </c>
      <c r="H773">
        <v>900</v>
      </c>
      <c r="I773">
        <v>3</v>
      </c>
      <c r="J773" s="7">
        <v>2570.5</v>
      </c>
      <c r="K773" s="5">
        <v>2313450</v>
      </c>
      <c r="L773" s="4">
        <v>2502.3000000000002</v>
      </c>
      <c r="M773" s="4">
        <v>-61379.99999999984</v>
      </c>
      <c r="N773" s="6">
        <v>430.98779200000001</v>
      </c>
      <c r="O773" s="6">
        <v>-61810.98779199984</v>
      </c>
      <c r="P773" s="5">
        <v>2252070</v>
      </c>
      <c r="Q773" s="7"/>
      <c r="R773">
        <v>1</v>
      </c>
      <c r="S773">
        <v>0</v>
      </c>
      <c r="T773">
        <v>2</v>
      </c>
      <c r="U773">
        <v>0</v>
      </c>
      <c r="V773">
        <v>900</v>
      </c>
      <c r="W773">
        <v>300</v>
      </c>
      <c r="X773">
        <v>122500</v>
      </c>
      <c r="Y773">
        <v>92500</v>
      </c>
      <c r="Z773" s="7">
        <v>3000000</v>
      </c>
      <c r="AA773">
        <v>2</v>
      </c>
      <c r="AC773" t="s">
        <v>711</v>
      </c>
      <c r="AD773" t="s">
        <v>571</v>
      </c>
      <c r="AE773" s="12">
        <v>44480.434027777781</v>
      </c>
      <c r="AF773">
        <v>7685.991</v>
      </c>
      <c r="AG773" s="12">
        <v>44481.392361111109</v>
      </c>
      <c r="AH773">
        <v>7762.1170000000002</v>
      </c>
      <c r="AI773" s="13">
        <v>9.9000000000000008E-3</v>
      </c>
      <c r="AJ773">
        <v>17852.099999999999</v>
      </c>
      <c r="AK773" s="13">
        <v>9.9000000000000008E-3</v>
      </c>
      <c r="AL773">
        <v>234.50720000000001</v>
      </c>
      <c r="AM773">
        <v>1802420.25</v>
      </c>
      <c r="AN773">
        <v>-970046.5</v>
      </c>
      <c r="AO773">
        <v>65</v>
      </c>
      <c r="AP773">
        <v>274.64999999999998</v>
      </c>
      <c r="AQ773" s="13">
        <v>-1.0999999999999999E-2</v>
      </c>
      <c r="AR773" s="13">
        <v>1.04E-2</v>
      </c>
      <c r="AS773" t="s">
        <v>572</v>
      </c>
      <c r="AU773" s="2">
        <v>44477</v>
      </c>
      <c r="AV773" t="s">
        <v>186</v>
      </c>
      <c r="AW773" s="7">
        <v>2570.5</v>
      </c>
      <c r="AX773" s="4">
        <v>2502.3000000000002</v>
      </c>
      <c r="AZ773" s="2">
        <f t="shared" si="77"/>
        <v>44480</v>
      </c>
      <c r="BA773" t="s">
        <v>134</v>
      </c>
      <c r="BB773">
        <v>7685.991</v>
      </c>
      <c r="BC773">
        <v>7762.1170000000002</v>
      </c>
      <c r="BE773" t="str">
        <f t="shared" si="81"/>
        <v>MARUTI44480</v>
      </c>
      <c r="BF773">
        <v>1</v>
      </c>
      <c r="BH773" t="str">
        <f t="shared" si="82"/>
        <v>POLYCAB44477</v>
      </c>
      <c r="BI773">
        <v>1</v>
      </c>
      <c r="BK773" t="str">
        <f t="shared" si="78"/>
        <v>POLYCAB44477</v>
      </c>
      <c r="BL773">
        <v>1</v>
      </c>
      <c r="BM773">
        <f t="shared" si="79"/>
        <v>1</v>
      </c>
      <c r="BQ773" t="str">
        <f t="shared" si="83"/>
        <v>MARUTI44480</v>
      </c>
      <c r="BR773">
        <v>1</v>
      </c>
      <c r="BS773">
        <f t="shared" si="80"/>
        <v>1</v>
      </c>
    </row>
    <row r="774" spans="1:71" x14ac:dyDescent="0.45">
      <c r="A774">
        <v>1</v>
      </c>
      <c r="B774" s="2">
        <v>44480</v>
      </c>
      <c r="C774" s="2">
        <v>44481</v>
      </c>
      <c r="D774" s="3" t="s">
        <v>27</v>
      </c>
      <c r="E774" t="s">
        <v>182</v>
      </c>
      <c r="F774" t="s">
        <v>364</v>
      </c>
      <c r="G774">
        <v>1250</v>
      </c>
      <c r="H774">
        <v>2500</v>
      </c>
      <c r="I774">
        <v>2</v>
      </c>
      <c r="J774" s="7">
        <v>777.15</v>
      </c>
      <c r="K774" s="5">
        <v>1942875</v>
      </c>
      <c r="L774" s="4">
        <v>774</v>
      </c>
      <c r="M774" s="4">
        <v>-7874.9999999999436</v>
      </c>
      <c r="N774" s="6">
        <v>374.95322500000003</v>
      </c>
      <c r="O774" s="6">
        <v>-8249.9532249999429</v>
      </c>
      <c r="P774" s="5">
        <v>1935000</v>
      </c>
      <c r="Q774" s="7"/>
      <c r="R774">
        <v>1</v>
      </c>
      <c r="S774">
        <v>0</v>
      </c>
      <c r="T774">
        <v>2</v>
      </c>
      <c r="U774">
        <v>0</v>
      </c>
      <c r="V774">
        <v>900</v>
      </c>
      <c r="W774">
        <v>300</v>
      </c>
      <c r="X774">
        <v>102500</v>
      </c>
      <c r="Y774">
        <v>92500</v>
      </c>
      <c r="Z774" s="7">
        <v>3000000</v>
      </c>
      <c r="AA774">
        <v>2</v>
      </c>
      <c r="AC774" t="s">
        <v>731</v>
      </c>
      <c r="AD774" t="s">
        <v>571</v>
      </c>
      <c r="AE774" s="12">
        <v>44480.434027777781</v>
      </c>
      <c r="AF774">
        <v>259.1771</v>
      </c>
      <c r="AG774" s="12">
        <v>44481.395833333336</v>
      </c>
      <c r="AH774">
        <v>258.05840000000001</v>
      </c>
      <c r="AI774" s="13">
        <v>-4.3E-3</v>
      </c>
      <c r="AJ774">
        <v>-7779.88</v>
      </c>
      <c r="AK774" s="13">
        <v>-4.3E-3</v>
      </c>
      <c r="AL774">
        <v>6954.3969999999999</v>
      </c>
      <c r="AM774">
        <v>1802420.25</v>
      </c>
      <c r="AN774">
        <v>-977826.39</v>
      </c>
      <c r="AO774">
        <v>66</v>
      </c>
      <c r="AP774">
        <v>-117.88</v>
      </c>
      <c r="AQ774" s="13">
        <v>-1.61E-2</v>
      </c>
      <c r="AR774" s="13">
        <v>3.61E-2</v>
      </c>
      <c r="AS774" t="s">
        <v>572</v>
      </c>
      <c r="AU774" s="2">
        <v>44480</v>
      </c>
      <c r="AV774" t="s">
        <v>182</v>
      </c>
      <c r="AW774" s="7">
        <v>777.15</v>
      </c>
      <c r="AX774" s="4">
        <v>774</v>
      </c>
      <c r="AZ774" s="2">
        <f t="shared" si="77"/>
        <v>44480</v>
      </c>
      <c r="BA774" t="s">
        <v>182</v>
      </c>
      <c r="BB774">
        <v>259.1771</v>
      </c>
      <c r="BC774">
        <v>258.05840000000001</v>
      </c>
      <c r="BE774" t="str">
        <f t="shared" si="81"/>
        <v>IEX44480</v>
      </c>
      <c r="BF774">
        <v>1</v>
      </c>
      <c r="BH774" t="str">
        <f t="shared" si="82"/>
        <v>IEX44480</v>
      </c>
      <c r="BI774">
        <v>1</v>
      </c>
      <c r="BK774" t="str">
        <f t="shared" si="78"/>
        <v>IEX44480</v>
      </c>
      <c r="BL774">
        <v>1</v>
      </c>
      <c r="BM774">
        <f t="shared" si="79"/>
        <v>1</v>
      </c>
      <c r="BQ774" t="str">
        <f t="shared" si="83"/>
        <v>IEX44480</v>
      </c>
      <c r="BR774">
        <v>1</v>
      </c>
      <c r="BS774">
        <f t="shared" si="80"/>
        <v>1</v>
      </c>
    </row>
    <row r="775" spans="1:71" x14ac:dyDescent="0.45">
      <c r="A775">
        <v>2</v>
      </c>
      <c r="B775" s="2">
        <v>44480</v>
      </c>
      <c r="C775" s="2">
        <v>44481</v>
      </c>
      <c r="D775" s="3" t="s">
        <v>27</v>
      </c>
      <c r="E775" t="s">
        <v>192</v>
      </c>
      <c r="F775" t="s">
        <v>373</v>
      </c>
      <c r="G775">
        <v>175</v>
      </c>
      <c r="H775">
        <v>700</v>
      </c>
      <c r="I775">
        <v>4</v>
      </c>
      <c r="J775" s="7">
        <v>3542.85</v>
      </c>
      <c r="K775" s="5">
        <v>2479995</v>
      </c>
      <c r="L775" s="4">
        <v>3462.7</v>
      </c>
      <c r="M775" s="4">
        <v>-56105.000000000065</v>
      </c>
      <c r="N775" s="6">
        <v>459.82447100000002</v>
      </c>
      <c r="O775" s="6">
        <v>-56564.824471000065</v>
      </c>
      <c r="P775" s="5">
        <v>2423890</v>
      </c>
      <c r="Q775" s="7"/>
      <c r="R775">
        <v>3</v>
      </c>
      <c r="S775">
        <v>2</v>
      </c>
      <c r="T775">
        <v>2</v>
      </c>
      <c r="U775">
        <v>0</v>
      </c>
      <c r="V775">
        <v>900</v>
      </c>
      <c r="W775">
        <v>300</v>
      </c>
      <c r="X775">
        <v>104000</v>
      </c>
      <c r="Y775">
        <v>92500</v>
      </c>
      <c r="Z775" s="7">
        <v>3000000</v>
      </c>
      <c r="AA775">
        <v>2</v>
      </c>
      <c r="AC775" t="s">
        <v>608</v>
      </c>
      <c r="AD775" t="s">
        <v>571</v>
      </c>
      <c r="AE775" s="12">
        <v>44480.434027777781</v>
      </c>
      <c r="AF775">
        <v>414.44009999999997</v>
      </c>
      <c r="AG775" s="12">
        <v>44481.395833333336</v>
      </c>
      <c r="AH775">
        <v>427.27229999999997</v>
      </c>
      <c r="AI775" s="13">
        <v>3.1E-2</v>
      </c>
      <c r="AJ775">
        <v>55807.86</v>
      </c>
      <c r="AK775" s="13">
        <v>3.1E-2</v>
      </c>
      <c r="AL775">
        <v>4349.049</v>
      </c>
      <c r="AM775">
        <v>1802420.25</v>
      </c>
      <c r="AN775">
        <v>-922018.52</v>
      </c>
      <c r="AO775">
        <v>66</v>
      </c>
      <c r="AP775">
        <v>845.57</v>
      </c>
      <c r="AQ775" s="13">
        <v>-6.6E-3</v>
      </c>
      <c r="AR775" s="13">
        <v>5.2999999999999999E-2</v>
      </c>
      <c r="AS775" t="s">
        <v>572</v>
      </c>
      <c r="AU775" s="2">
        <v>44480</v>
      </c>
      <c r="AV775" t="s">
        <v>192</v>
      </c>
      <c r="AW775" s="7">
        <v>3542.85</v>
      </c>
      <c r="AX775" s="4">
        <v>3462.7</v>
      </c>
      <c r="AZ775" s="2">
        <f t="shared" si="77"/>
        <v>44480</v>
      </c>
      <c r="BA775" t="s">
        <v>53</v>
      </c>
      <c r="BB775">
        <v>414.44009999999997</v>
      </c>
      <c r="BC775">
        <v>427.27229999999997</v>
      </c>
      <c r="BE775" t="str">
        <f t="shared" si="81"/>
        <v>TATAMOTORS44480</v>
      </c>
      <c r="BF775">
        <v>1</v>
      </c>
      <c r="BH775" t="str">
        <f t="shared" si="82"/>
        <v>JKCEMENT44480</v>
      </c>
      <c r="BI775">
        <v>1</v>
      </c>
      <c r="BK775" t="str">
        <f t="shared" si="78"/>
        <v>JKCEMENT44480</v>
      </c>
      <c r="BL775">
        <v>1</v>
      </c>
      <c r="BM775">
        <f t="shared" si="79"/>
        <v>1</v>
      </c>
      <c r="BQ775" t="str">
        <f t="shared" si="83"/>
        <v>TATAMOTORS44480</v>
      </c>
      <c r="BR775">
        <v>1</v>
      </c>
      <c r="BS775">
        <f t="shared" si="80"/>
        <v>1</v>
      </c>
    </row>
    <row r="776" spans="1:71" x14ac:dyDescent="0.45">
      <c r="A776">
        <v>3</v>
      </c>
      <c r="B776" s="2">
        <v>44480</v>
      </c>
      <c r="C776" s="2">
        <v>44481</v>
      </c>
      <c r="D776" s="3" t="s">
        <v>27</v>
      </c>
      <c r="E776" t="s">
        <v>134</v>
      </c>
      <c r="F776" t="s">
        <v>310</v>
      </c>
      <c r="G776">
        <v>100</v>
      </c>
      <c r="H776">
        <v>300</v>
      </c>
      <c r="I776">
        <v>3</v>
      </c>
      <c r="J776" s="7">
        <v>7683.2</v>
      </c>
      <c r="K776" s="5">
        <v>2304960</v>
      </c>
      <c r="L776" s="4">
        <v>7762.9</v>
      </c>
      <c r="M776" s="4">
        <v>23909.999999999945</v>
      </c>
      <c r="N776" s="6">
        <v>440.17841799999997</v>
      </c>
      <c r="O776" s="6">
        <v>23469.821581999946</v>
      </c>
      <c r="P776" s="5">
        <v>2328870</v>
      </c>
      <c r="Q776" s="7"/>
      <c r="R776">
        <v>1</v>
      </c>
      <c r="S776">
        <v>0</v>
      </c>
      <c r="T776">
        <v>1</v>
      </c>
      <c r="U776">
        <v>0</v>
      </c>
      <c r="V776">
        <v>900</v>
      </c>
      <c r="W776">
        <v>300</v>
      </c>
      <c r="X776">
        <v>102500</v>
      </c>
      <c r="Y776">
        <v>92500</v>
      </c>
      <c r="Z776" s="7">
        <v>3000000</v>
      </c>
      <c r="AA776">
        <v>2</v>
      </c>
      <c r="AC776" t="s">
        <v>609</v>
      </c>
      <c r="AD776" t="s">
        <v>571</v>
      </c>
      <c r="AE776" s="12">
        <v>44480.434027777781</v>
      </c>
      <c r="AF776">
        <v>187.03970000000001</v>
      </c>
      <c r="AG776" s="12">
        <v>44481.395833333336</v>
      </c>
      <c r="AH776">
        <v>192.95679999999999</v>
      </c>
      <c r="AI776" s="13">
        <v>3.1600000000000003E-2</v>
      </c>
      <c r="AJ776">
        <v>57020.52</v>
      </c>
      <c r="AK776" s="13">
        <v>3.1600000000000003E-2</v>
      </c>
      <c r="AL776">
        <v>9636.5640000000003</v>
      </c>
      <c r="AM776">
        <v>1802420.25</v>
      </c>
      <c r="AN776">
        <v>-864998.01</v>
      </c>
      <c r="AO776">
        <v>66</v>
      </c>
      <c r="AP776">
        <v>863.95</v>
      </c>
      <c r="AQ776" s="13">
        <v>-3.3999999999999998E-3</v>
      </c>
      <c r="AR776" s="13">
        <v>6.2899999999999998E-2</v>
      </c>
      <c r="AS776" t="s">
        <v>572</v>
      </c>
      <c r="AU776" s="2">
        <v>44480</v>
      </c>
      <c r="AV776" t="s">
        <v>134</v>
      </c>
      <c r="AW776" s="7">
        <v>7683.2</v>
      </c>
      <c r="AX776" s="4">
        <v>7762.9</v>
      </c>
      <c r="AZ776" s="2">
        <f t="shared" si="77"/>
        <v>44480</v>
      </c>
      <c r="BA776" t="s">
        <v>77</v>
      </c>
      <c r="BB776">
        <v>187.03970000000001</v>
      </c>
      <c r="BC776">
        <v>192.95679999999999</v>
      </c>
      <c r="BE776" t="str">
        <f t="shared" si="81"/>
        <v>TATAPOWER44480</v>
      </c>
      <c r="BF776">
        <v>1</v>
      </c>
      <c r="BH776" t="str">
        <f t="shared" si="82"/>
        <v>MARUTI44480</v>
      </c>
      <c r="BI776">
        <v>1</v>
      </c>
      <c r="BK776" t="str">
        <f t="shared" si="78"/>
        <v>MARUTI44480</v>
      </c>
      <c r="BL776">
        <v>1</v>
      </c>
      <c r="BM776">
        <f t="shared" si="79"/>
        <v>1</v>
      </c>
      <c r="BQ776" t="str">
        <f t="shared" si="83"/>
        <v>TATAPOWER44480</v>
      </c>
      <c r="BR776">
        <v>1</v>
      </c>
      <c r="BS776">
        <f t="shared" si="80"/>
        <v>1</v>
      </c>
    </row>
    <row r="777" spans="1:71" x14ac:dyDescent="0.45">
      <c r="A777">
        <v>4</v>
      </c>
      <c r="B777" s="2">
        <v>44480</v>
      </c>
      <c r="C777" s="2">
        <v>44481</v>
      </c>
      <c r="D777" s="3" t="s">
        <v>27</v>
      </c>
      <c r="E777" t="s">
        <v>38</v>
      </c>
      <c r="F777" t="s">
        <v>363</v>
      </c>
      <c r="G777">
        <v>350</v>
      </c>
      <c r="H777">
        <v>1050</v>
      </c>
      <c r="I777">
        <v>3</v>
      </c>
      <c r="J777" s="7">
        <v>2056.75</v>
      </c>
      <c r="K777" s="5">
        <v>2159587.5</v>
      </c>
      <c r="L777" s="4">
        <v>2024.41666667</v>
      </c>
      <c r="M777" s="4">
        <v>-33949.999996499959</v>
      </c>
      <c r="N777" s="6">
        <v>408.37203500043614</v>
      </c>
      <c r="O777" s="6">
        <v>-34358.372031500396</v>
      </c>
      <c r="P777" s="5">
        <v>2125637.5000034999</v>
      </c>
      <c r="Q777" s="7"/>
      <c r="R777">
        <v>2</v>
      </c>
      <c r="S777">
        <v>1</v>
      </c>
      <c r="T777">
        <v>2</v>
      </c>
      <c r="U777">
        <v>0</v>
      </c>
      <c r="V777">
        <v>900</v>
      </c>
      <c r="W777">
        <v>300</v>
      </c>
      <c r="X777">
        <v>103000</v>
      </c>
      <c r="Y777">
        <v>92500</v>
      </c>
      <c r="Z777" s="7">
        <v>3000000</v>
      </c>
      <c r="AA777">
        <v>2</v>
      </c>
      <c r="AC777" t="s">
        <v>738</v>
      </c>
      <c r="AD777" t="s">
        <v>571</v>
      </c>
      <c r="AE777" s="12">
        <v>44480.4375</v>
      </c>
      <c r="AF777">
        <v>2057.7829999999999</v>
      </c>
      <c r="AG777" s="12">
        <v>44481.395833333336</v>
      </c>
      <c r="AH777">
        <v>2026.422</v>
      </c>
      <c r="AI777" s="13">
        <v>-1.52E-2</v>
      </c>
      <c r="AJ777">
        <v>-27440.52</v>
      </c>
      <c r="AK777" s="13">
        <v>-1.52E-2</v>
      </c>
      <c r="AL777">
        <v>874.98869999999999</v>
      </c>
      <c r="AM777">
        <v>1800537.13</v>
      </c>
      <c r="AN777">
        <v>-892438.53</v>
      </c>
      <c r="AO777">
        <v>65</v>
      </c>
      <c r="AP777">
        <v>-422.16</v>
      </c>
      <c r="AQ777" s="13">
        <v>-2.7E-2</v>
      </c>
      <c r="AR777" s="13">
        <v>1.7299999999999999E-2</v>
      </c>
      <c r="AS777" t="s">
        <v>572</v>
      </c>
      <c r="AU777" s="2">
        <v>44480</v>
      </c>
      <c r="AV777" t="s">
        <v>38</v>
      </c>
      <c r="AW777" s="7">
        <v>2056.75</v>
      </c>
      <c r="AX777" s="4">
        <v>2024.41666667</v>
      </c>
      <c r="AZ777" s="2">
        <f t="shared" ref="AZ777:AZ840" si="84">DATE(YEAR(AE777),MONTH(AE777),DAY(AE777))</f>
        <v>44480</v>
      </c>
      <c r="BA777" t="s">
        <v>38</v>
      </c>
      <c r="BB777">
        <v>2057.7829999999999</v>
      </c>
      <c r="BC777">
        <v>2026.422</v>
      </c>
      <c r="BE777" t="str">
        <f t="shared" si="81"/>
        <v>MCX44480</v>
      </c>
      <c r="BF777">
        <v>1</v>
      </c>
      <c r="BH777" t="str">
        <f t="shared" si="82"/>
        <v>MCX44480</v>
      </c>
      <c r="BI777">
        <v>1</v>
      </c>
      <c r="BK777" t="str">
        <f t="shared" ref="BK777:BK840" si="85">CONCATENATE(AV777,AU777)</f>
        <v>MCX44480</v>
      </c>
      <c r="BL777">
        <v>1</v>
      </c>
      <c r="BM777">
        <f t="shared" ref="BM777:BM840" si="86">IFERROR(VLOOKUP(BK777,$BE$9:$BF$1058,2,0),"ERROR")</f>
        <v>1</v>
      </c>
      <c r="BQ777" t="str">
        <f t="shared" si="83"/>
        <v>MCX44480</v>
      </c>
      <c r="BR777">
        <v>1</v>
      </c>
      <c r="BS777">
        <f t="shared" ref="BS777:BS840" si="87">IFERROR(VLOOKUP(BQ777,$BH$9:$BI$1058,2,0),"ERROR")</f>
        <v>1</v>
      </c>
    </row>
    <row r="778" spans="1:71" x14ac:dyDescent="0.45">
      <c r="A778">
        <v>5</v>
      </c>
      <c r="B778" s="2">
        <v>44480</v>
      </c>
      <c r="C778" s="2">
        <v>44481</v>
      </c>
      <c r="D778" s="3" t="s">
        <v>27</v>
      </c>
      <c r="E778" t="s">
        <v>53</v>
      </c>
      <c r="F778" t="s">
        <v>214</v>
      </c>
      <c r="G778">
        <v>2850</v>
      </c>
      <c r="H778">
        <v>5700</v>
      </c>
      <c r="I778">
        <v>2</v>
      </c>
      <c r="J778" s="7">
        <v>414.2</v>
      </c>
      <c r="K778" s="5">
        <v>2360940</v>
      </c>
      <c r="L778" s="4">
        <v>433.05</v>
      </c>
      <c r="M778" s="4">
        <v>107445.00000000013</v>
      </c>
      <c r="N778" s="6">
        <v>460.058695</v>
      </c>
      <c r="O778" s="6">
        <v>106984.94130500013</v>
      </c>
      <c r="P778" s="5">
        <v>2468385</v>
      </c>
      <c r="Q778" s="7"/>
      <c r="R778">
        <v>1</v>
      </c>
      <c r="S778">
        <v>0</v>
      </c>
      <c r="T778">
        <v>1</v>
      </c>
      <c r="U778">
        <v>0</v>
      </c>
      <c r="V778">
        <v>900</v>
      </c>
      <c r="W778">
        <v>300</v>
      </c>
      <c r="X778">
        <v>102500</v>
      </c>
      <c r="Y778">
        <v>92500</v>
      </c>
      <c r="Z778" s="7">
        <v>3000000</v>
      </c>
      <c r="AA778">
        <v>2</v>
      </c>
      <c r="AC778" t="s">
        <v>745</v>
      </c>
      <c r="AD778" t="s">
        <v>571</v>
      </c>
      <c r="AE778" s="12">
        <v>44480.454861111109</v>
      </c>
      <c r="AF778">
        <v>3536.5920000000001</v>
      </c>
      <c r="AG778" s="12">
        <v>44481.395833333336</v>
      </c>
      <c r="AH778">
        <v>3456.89</v>
      </c>
      <c r="AI778" s="13">
        <v>-2.2499999999999999E-2</v>
      </c>
      <c r="AJ778">
        <v>-40871.4</v>
      </c>
      <c r="AK778" s="13">
        <v>-2.2499999999999999E-2</v>
      </c>
      <c r="AL778">
        <v>512.80269999999996</v>
      </c>
      <c r="AM778">
        <v>1813573.88</v>
      </c>
      <c r="AN778">
        <v>-933309.93</v>
      </c>
      <c r="AO778">
        <v>60</v>
      </c>
      <c r="AP778">
        <v>-681.19</v>
      </c>
      <c r="AQ778" s="13">
        <v>-4.5100000000000001E-2</v>
      </c>
      <c r="AR778" s="13">
        <v>4.0000000000000002E-4</v>
      </c>
      <c r="AS778" t="s">
        <v>572</v>
      </c>
      <c r="AU778" s="2">
        <v>44480</v>
      </c>
      <c r="AV778" t="s">
        <v>53</v>
      </c>
      <c r="AW778" s="7">
        <v>414.2</v>
      </c>
      <c r="AX778" s="4">
        <v>433.05</v>
      </c>
      <c r="AZ778" s="2">
        <f t="shared" si="84"/>
        <v>44480</v>
      </c>
      <c r="BA778" t="s">
        <v>192</v>
      </c>
      <c r="BB778">
        <v>3536.5920000000001</v>
      </c>
      <c r="BC778">
        <v>3456.89</v>
      </c>
      <c r="BE778" t="str">
        <f t="shared" ref="BE778:BE841" si="88">CONCATENATE(BA778,AZ778)</f>
        <v>JKCEMENT44480</v>
      </c>
      <c r="BF778">
        <v>1</v>
      </c>
      <c r="BH778" t="str">
        <f t="shared" ref="BH778:BH841" si="89">CONCATENATE(AV778,AU778)</f>
        <v>TATAMOTORS44480</v>
      </c>
      <c r="BI778">
        <v>1</v>
      </c>
      <c r="BK778" t="str">
        <f t="shared" si="85"/>
        <v>TATAMOTORS44480</v>
      </c>
      <c r="BL778">
        <v>1</v>
      </c>
      <c r="BM778">
        <f t="shared" si="86"/>
        <v>1</v>
      </c>
      <c r="BQ778" t="str">
        <f t="shared" ref="BQ778:BQ841" si="90">CONCATENATE(BA778,AZ778)</f>
        <v>JKCEMENT44480</v>
      </c>
      <c r="BR778">
        <v>1</v>
      </c>
      <c r="BS778">
        <f t="shared" si="87"/>
        <v>1</v>
      </c>
    </row>
    <row r="779" spans="1:71" x14ac:dyDescent="0.45">
      <c r="A779">
        <v>6</v>
      </c>
      <c r="B779" s="2">
        <v>44480</v>
      </c>
      <c r="C779" s="2">
        <v>44481</v>
      </c>
      <c r="D779" s="3" t="s">
        <v>27</v>
      </c>
      <c r="E779" t="s">
        <v>77</v>
      </c>
      <c r="F779" t="s">
        <v>281</v>
      </c>
      <c r="G779">
        <v>6750</v>
      </c>
      <c r="H779">
        <v>13500</v>
      </c>
      <c r="I779">
        <v>2</v>
      </c>
      <c r="J779" s="7">
        <v>187.05</v>
      </c>
      <c r="K779" s="5">
        <v>2525175</v>
      </c>
      <c r="L779" s="4">
        <v>193.02500000000001</v>
      </c>
      <c r="M779" s="4">
        <v>80662.499999999927</v>
      </c>
      <c r="N779" s="6">
        <v>484.51015749999999</v>
      </c>
      <c r="O779" s="6">
        <v>80177.989842499926</v>
      </c>
      <c r="P779" s="5">
        <v>2605837.5</v>
      </c>
      <c r="Q779" s="7"/>
      <c r="R779">
        <v>1</v>
      </c>
      <c r="S779">
        <v>0</v>
      </c>
      <c r="T779">
        <v>2</v>
      </c>
      <c r="U779">
        <v>0</v>
      </c>
      <c r="V779">
        <v>900</v>
      </c>
      <c r="W779">
        <v>300</v>
      </c>
      <c r="X779">
        <v>102500</v>
      </c>
      <c r="Y779">
        <v>92500</v>
      </c>
      <c r="Z779" s="7">
        <v>3000000</v>
      </c>
      <c r="AA779">
        <v>2</v>
      </c>
      <c r="AC779" t="s">
        <v>627</v>
      </c>
      <c r="AD779" t="s">
        <v>571</v>
      </c>
      <c r="AE779" s="12">
        <v>44481.517361111109</v>
      </c>
      <c r="AF779">
        <v>18446.82</v>
      </c>
      <c r="AG779" s="12">
        <v>44482.392361111109</v>
      </c>
      <c r="AH779">
        <v>18309.38</v>
      </c>
      <c r="AI779" s="13">
        <v>-7.4999999999999997E-3</v>
      </c>
      <c r="AJ779">
        <v>-13510.47</v>
      </c>
      <c r="AK779" s="13">
        <v>-7.4999999999999997E-3</v>
      </c>
      <c r="AL779">
        <v>98.30086</v>
      </c>
      <c r="AM779">
        <v>1813338.13</v>
      </c>
      <c r="AN779">
        <v>-946820.4</v>
      </c>
      <c r="AO779">
        <v>41</v>
      </c>
      <c r="AP779">
        <v>-329.52</v>
      </c>
      <c r="AQ779" s="13">
        <v>-1.21E-2</v>
      </c>
      <c r="AR779" s="13">
        <v>1.9E-3</v>
      </c>
      <c r="AS779" t="s">
        <v>572</v>
      </c>
      <c r="AU779" s="2">
        <v>44480</v>
      </c>
      <c r="AV779" t="s">
        <v>77</v>
      </c>
      <c r="AW779" s="7">
        <v>187.05</v>
      </c>
      <c r="AX779" s="4">
        <v>193.02500000000001</v>
      </c>
      <c r="AZ779" s="2">
        <f t="shared" si="84"/>
        <v>44481</v>
      </c>
      <c r="BA779" t="s">
        <v>148</v>
      </c>
      <c r="BB779">
        <v>18446.82</v>
      </c>
      <c r="BC779">
        <v>18309.38</v>
      </c>
      <c r="BE779" t="str">
        <f t="shared" si="88"/>
        <v>BAJAJFINSV44481</v>
      </c>
      <c r="BF779">
        <v>1</v>
      </c>
      <c r="BH779" t="str">
        <f t="shared" si="89"/>
        <v>TATAPOWER44480</v>
      </c>
      <c r="BI779">
        <v>1</v>
      </c>
      <c r="BK779" t="str">
        <f t="shared" si="85"/>
        <v>TATAPOWER44480</v>
      </c>
      <c r="BL779">
        <v>1</v>
      </c>
      <c r="BM779">
        <f t="shared" si="86"/>
        <v>1</v>
      </c>
      <c r="BQ779" t="str">
        <f t="shared" si="90"/>
        <v>BAJAJFINSV44481</v>
      </c>
      <c r="BR779">
        <v>1</v>
      </c>
      <c r="BS779">
        <f t="shared" si="87"/>
        <v>1</v>
      </c>
    </row>
    <row r="780" spans="1:71" x14ac:dyDescent="0.45">
      <c r="A780">
        <v>1</v>
      </c>
      <c r="B780" s="2">
        <v>44481</v>
      </c>
      <c r="C780" s="2">
        <v>44482</v>
      </c>
      <c r="D780" s="3" t="s">
        <v>27</v>
      </c>
      <c r="E780" t="s">
        <v>177</v>
      </c>
      <c r="F780" t="s">
        <v>357</v>
      </c>
      <c r="G780">
        <v>2600</v>
      </c>
      <c r="H780">
        <v>7800</v>
      </c>
      <c r="I780">
        <v>3</v>
      </c>
      <c r="J780" s="7">
        <v>272.64999999999998</v>
      </c>
      <c r="K780" s="5">
        <v>2126670</v>
      </c>
      <c r="L780" s="4">
        <v>270.633333329999</v>
      </c>
      <c r="M780" s="4">
        <v>-15730.000026007587</v>
      </c>
      <c r="N780" s="6">
        <v>405.07260599675942</v>
      </c>
      <c r="O780" s="6">
        <v>-16135.072632004347</v>
      </c>
      <c r="P780" s="5">
        <v>2110939.9999739924</v>
      </c>
      <c r="Q780" s="7"/>
      <c r="R780">
        <v>2</v>
      </c>
      <c r="S780">
        <v>1</v>
      </c>
      <c r="T780">
        <v>2</v>
      </c>
      <c r="U780">
        <v>0</v>
      </c>
      <c r="V780">
        <v>900</v>
      </c>
      <c r="W780">
        <v>300</v>
      </c>
      <c r="X780">
        <v>123000</v>
      </c>
      <c r="Y780">
        <v>92500</v>
      </c>
      <c r="Z780" s="7">
        <v>3000000</v>
      </c>
      <c r="AA780">
        <v>2</v>
      </c>
      <c r="AC780" t="s">
        <v>740</v>
      </c>
      <c r="AD780" t="s">
        <v>571</v>
      </c>
      <c r="AE780" s="12">
        <v>44481.517361111109</v>
      </c>
      <c r="AF780">
        <v>295.36540000000002</v>
      </c>
      <c r="AG780" s="12">
        <v>44482.392361111109</v>
      </c>
      <c r="AH780">
        <v>285.98430000000002</v>
      </c>
      <c r="AI780" s="13">
        <v>-3.1800000000000002E-2</v>
      </c>
      <c r="AJ780">
        <v>-57593.42</v>
      </c>
      <c r="AK780" s="13">
        <v>-3.1800000000000002E-2</v>
      </c>
      <c r="AL780">
        <v>6139.3040000000001</v>
      </c>
      <c r="AM780">
        <v>1813338</v>
      </c>
      <c r="AN780">
        <v>-1004413.82</v>
      </c>
      <c r="AO780">
        <v>41</v>
      </c>
      <c r="AP780">
        <v>-1404.72</v>
      </c>
      <c r="AQ780" s="13">
        <v>-3.78E-2</v>
      </c>
      <c r="AR780" s="13">
        <v>8.2000000000000007E-3</v>
      </c>
      <c r="AS780" t="s">
        <v>572</v>
      </c>
      <c r="AU780" s="2">
        <v>44481</v>
      </c>
      <c r="AV780" t="s">
        <v>177</v>
      </c>
      <c r="AW780" s="7">
        <v>272.64999999999998</v>
      </c>
      <c r="AX780" s="4">
        <v>270.633333329999</v>
      </c>
      <c r="AZ780" s="2">
        <f t="shared" si="84"/>
        <v>44481</v>
      </c>
      <c r="BA780" t="s">
        <v>193</v>
      </c>
      <c r="BB780">
        <v>295.36540000000002</v>
      </c>
      <c r="BC780">
        <v>285.98430000000002</v>
      </c>
      <c r="BE780" t="str">
        <f t="shared" si="88"/>
        <v>DELTACORP44481</v>
      </c>
      <c r="BF780">
        <v>1</v>
      </c>
      <c r="BH780" t="str">
        <f t="shared" si="89"/>
        <v>ABFRL44481</v>
      </c>
      <c r="BI780">
        <v>1</v>
      </c>
      <c r="BK780" t="str">
        <f t="shared" si="85"/>
        <v>ABFRL44481</v>
      </c>
      <c r="BL780">
        <v>1</v>
      </c>
      <c r="BM780">
        <f t="shared" si="86"/>
        <v>1</v>
      </c>
      <c r="BQ780" t="str">
        <f t="shared" si="90"/>
        <v>DELTACORP44481</v>
      </c>
      <c r="BR780">
        <v>1</v>
      </c>
      <c r="BS780">
        <f t="shared" si="87"/>
        <v>1</v>
      </c>
    </row>
    <row r="781" spans="1:71" x14ac:dyDescent="0.45">
      <c r="A781">
        <v>2</v>
      </c>
      <c r="B781" s="2">
        <v>44481</v>
      </c>
      <c r="C781" s="2">
        <v>44482</v>
      </c>
      <c r="D781" s="3" t="s">
        <v>27</v>
      </c>
      <c r="E781" t="s">
        <v>148</v>
      </c>
      <c r="F781" t="s">
        <v>257</v>
      </c>
      <c r="G781">
        <v>75</v>
      </c>
      <c r="H781">
        <v>150</v>
      </c>
      <c r="I781">
        <v>2</v>
      </c>
      <c r="J781" s="7">
        <v>18440.650000000001</v>
      </c>
      <c r="K781" s="5">
        <v>2766097.5</v>
      </c>
      <c r="L781" s="4">
        <v>18315.150000000001</v>
      </c>
      <c r="M781" s="4">
        <v>-18825</v>
      </c>
      <c r="N781" s="6">
        <v>512.87810200000001</v>
      </c>
      <c r="O781" s="6">
        <v>-19337.878101999999</v>
      </c>
      <c r="P781" s="5">
        <v>2747272.5</v>
      </c>
      <c r="Q781" s="7"/>
      <c r="R781">
        <v>1</v>
      </c>
      <c r="S781">
        <v>0</v>
      </c>
      <c r="T781">
        <v>1</v>
      </c>
      <c r="U781">
        <v>0</v>
      </c>
      <c r="V781">
        <v>900</v>
      </c>
      <c r="W781">
        <v>300</v>
      </c>
      <c r="X781">
        <v>122500</v>
      </c>
      <c r="Y781">
        <v>92500</v>
      </c>
      <c r="Z781" s="7">
        <v>3000000</v>
      </c>
      <c r="AA781">
        <v>2</v>
      </c>
      <c r="AC781" t="s">
        <v>664</v>
      </c>
      <c r="AD781" t="s">
        <v>571</v>
      </c>
      <c r="AE781" s="12">
        <v>44481.517361111109</v>
      </c>
      <c r="AF781">
        <v>870.83479999999997</v>
      </c>
      <c r="AG781" s="12">
        <v>44482.392361111109</v>
      </c>
      <c r="AH781">
        <v>870.64750000000004</v>
      </c>
      <c r="AI781" s="13">
        <v>-2.0000000000000001E-4</v>
      </c>
      <c r="AJ781">
        <v>-390.01</v>
      </c>
      <c r="AK781" s="13">
        <v>-2.0000000000000001E-4</v>
      </c>
      <c r="AL781">
        <v>2082.2979999999998</v>
      </c>
      <c r="AM781">
        <v>1813338</v>
      </c>
      <c r="AN781">
        <v>-1004803.84</v>
      </c>
      <c r="AO781">
        <v>41</v>
      </c>
      <c r="AP781">
        <v>-9.51</v>
      </c>
      <c r="AQ781" s="13">
        <v>-2.69E-2</v>
      </c>
      <c r="AR781" s="13">
        <v>1.8E-3</v>
      </c>
      <c r="AS781" t="s">
        <v>572</v>
      </c>
      <c r="AU781" s="2">
        <v>44481</v>
      </c>
      <c r="AV781" t="s">
        <v>148</v>
      </c>
      <c r="AW781" s="7">
        <v>18440.650000000001</v>
      </c>
      <c r="AX781" s="4">
        <v>18315.150000000001</v>
      </c>
      <c r="AZ781" s="2">
        <f t="shared" si="84"/>
        <v>44481</v>
      </c>
      <c r="BA781" t="s">
        <v>78</v>
      </c>
      <c r="BB781">
        <v>870.83479999999997</v>
      </c>
      <c r="BC781">
        <v>870.64750000000004</v>
      </c>
      <c r="BE781" t="str">
        <f t="shared" si="88"/>
        <v>JUBLFOOD44481</v>
      </c>
      <c r="BF781">
        <v>1</v>
      </c>
      <c r="BH781" t="str">
        <f t="shared" si="89"/>
        <v>BAJAJFINSV44481</v>
      </c>
      <c r="BI781">
        <v>1</v>
      </c>
      <c r="BK781" t="str">
        <f t="shared" si="85"/>
        <v>BAJAJFINSV44481</v>
      </c>
      <c r="BL781">
        <v>1</v>
      </c>
      <c r="BM781">
        <f t="shared" si="86"/>
        <v>1</v>
      </c>
      <c r="BQ781" t="str">
        <f t="shared" si="90"/>
        <v>JUBLFOOD44481</v>
      </c>
      <c r="BR781">
        <v>1</v>
      </c>
      <c r="BS781">
        <f t="shared" si="87"/>
        <v>1</v>
      </c>
    </row>
    <row r="782" spans="1:71" x14ac:dyDescent="0.45">
      <c r="A782">
        <v>3</v>
      </c>
      <c r="B782" s="2">
        <v>44481</v>
      </c>
      <c r="C782" s="2">
        <v>44482</v>
      </c>
      <c r="D782" s="3" t="s">
        <v>27</v>
      </c>
      <c r="E782" t="s">
        <v>193</v>
      </c>
      <c r="F782" t="s">
        <v>374</v>
      </c>
      <c r="G782">
        <v>2300</v>
      </c>
      <c r="H782">
        <v>6900</v>
      </c>
      <c r="I782">
        <v>3</v>
      </c>
      <c r="J782" s="7">
        <v>295.2</v>
      </c>
      <c r="K782" s="5">
        <v>2036880</v>
      </c>
      <c r="L782" s="4">
        <v>286.10000000000002</v>
      </c>
      <c r="M782" s="4">
        <v>-62789.999999999767</v>
      </c>
      <c r="N782" s="6">
        <v>384.01646200000005</v>
      </c>
      <c r="O782" s="6">
        <v>-63174.016461999767</v>
      </c>
      <c r="P782" s="5">
        <v>1974090.0000000002</v>
      </c>
      <c r="Q782" s="7"/>
      <c r="R782">
        <v>1</v>
      </c>
      <c r="S782">
        <v>0</v>
      </c>
      <c r="T782">
        <v>1</v>
      </c>
      <c r="U782">
        <v>0</v>
      </c>
      <c r="V782">
        <v>900</v>
      </c>
      <c r="W782">
        <v>300</v>
      </c>
      <c r="X782">
        <v>122500</v>
      </c>
      <c r="Y782">
        <v>92500</v>
      </c>
      <c r="Z782" s="7">
        <v>3000000</v>
      </c>
      <c r="AA782">
        <v>2</v>
      </c>
      <c r="AC782" t="s">
        <v>704</v>
      </c>
      <c r="AD782" t="s">
        <v>571</v>
      </c>
      <c r="AE782" s="12">
        <v>44481.517361111109</v>
      </c>
      <c r="AF782">
        <v>2466.2669999999998</v>
      </c>
      <c r="AG782" s="12">
        <v>44482.392361111109</v>
      </c>
      <c r="AH782">
        <v>2503.3890000000001</v>
      </c>
      <c r="AI782" s="13">
        <v>1.5100000000000001E-2</v>
      </c>
      <c r="AJ782">
        <v>27294.18</v>
      </c>
      <c r="AK782" s="13">
        <v>1.5100000000000001E-2</v>
      </c>
      <c r="AL782">
        <v>735.25620000000004</v>
      </c>
      <c r="AM782">
        <v>1813338</v>
      </c>
      <c r="AN782">
        <v>-977509.65</v>
      </c>
      <c r="AO782">
        <v>41</v>
      </c>
      <c r="AP782">
        <v>665.71</v>
      </c>
      <c r="AQ782" s="13">
        <v>-3.3E-3</v>
      </c>
      <c r="AR782" s="13">
        <v>3.15E-2</v>
      </c>
      <c r="AS782" t="s">
        <v>572</v>
      </c>
      <c r="AU782" s="2">
        <v>44481</v>
      </c>
      <c r="AV782" t="s">
        <v>193</v>
      </c>
      <c r="AW782" s="7">
        <v>295.2</v>
      </c>
      <c r="AX782" s="4">
        <v>286.10000000000002</v>
      </c>
      <c r="AZ782" s="2">
        <f t="shared" si="84"/>
        <v>44481</v>
      </c>
      <c r="BA782" t="s">
        <v>35</v>
      </c>
      <c r="BB782">
        <v>2466.2669999999998</v>
      </c>
      <c r="BC782">
        <v>2503.3890000000001</v>
      </c>
      <c r="BE782" t="str">
        <f t="shared" si="88"/>
        <v>TITAN44481</v>
      </c>
      <c r="BF782">
        <v>1</v>
      </c>
      <c r="BH782" t="str">
        <f t="shared" si="89"/>
        <v>DELTACORP44481</v>
      </c>
      <c r="BI782">
        <v>1</v>
      </c>
      <c r="BK782" t="str">
        <f t="shared" si="85"/>
        <v>DELTACORP44481</v>
      </c>
      <c r="BL782">
        <v>1</v>
      </c>
      <c r="BM782">
        <f t="shared" si="86"/>
        <v>1</v>
      </c>
      <c r="BQ782" t="str">
        <f t="shared" si="90"/>
        <v>TITAN44481</v>
      </c>
      <c r="BR782">
        <v>1</v>
      </c>
      <c r="BS782">
        <f t="shared" si="87"/>
        <v>1</v>
      </c>
    </row>
    <row r="783" spans="1:71" x14ac:dyDescent="0.45">
      <c r="A783">
        <v>4</v>
      </c>
      <c r="B783" s="2">
        <v>44481</v>
      </c>
      <c r="C783" s="2">
        <v>44482</v>
      </c>
      <c r="D783" s="3" t="s">
        <v>27</v>
      </c>
      <c r="E783" t="s">
        <v>78</v>
      </c>
      <c r="F783" t="s">
        <v>273</v>
      </c>
      <c r="G783">
        <v>250</v>
      </c>
      <c r="H783">
        <v>500</v>
      </c>
      <c r="I783">
        <v>2</v>
      </c>
      <c r="J783" s="7">
        <v>4352</v>
      </c>
      <c r="K783" s="5">
        <v>2176000</v>
      </c>
      <c r="L783" s="4">
        <v>4350.1499999999996</v>
      </c>
      <c r="M783" s="4">
        <v>-925.0000000001819</v>
      </c>
      <c r="N783" s="6">
        <v>415.26394500000004</v>
      </c>
      <c r="O783" s="6">
        <v>-1340.263945000182</v>
      </c>
      <c r="P783" s="5">
        <v>2175075</v>
      </c>
      <c r="Q783" s="7"/>
      <c r="R783">
        <v>1</v>
      </c>
      <c r="S783">
        <v>0</v>
      </c>
      <c r="T783">
        <v>1</v>
      </c>
      <c r="U783">
        <v>0</v>
      </c>
      <c r="V783">
        <v>900</v>
      </c>
      <c r="W783">
        <v>300</v>
      </c>
      <c r="X783">
        <v>122500</v>
      </c>
      <c r="Y783">
        <v>92500</v>
      </c>
      <c r="Z783" s="7">
        <v>3000000</v>
      </c>
      <c r="AA783">
        <v>2</v>
      </c>
      <c r="AC783" t="s">
        <v>716</v>
      </c>
      <c r="AD783" t="s">
        <v>571</v>
      </c>
      <c r="AE783" s="12">
        <v>44481.520833333336</v>
      </c>
      <c r="AF783">
        <v>272.79880000000003</v>
      </c>
      <c r="AG783" s="12">
        <v>44482.395833333336</v>
      </c>
      <c r="AH783">
        <v>270.27940000000001</v>
      </c>
      <c r="AI783" s="13">
        <v>-9.1999999999999998E-3</v>
      </c>
      <c r="AJ783">
        <v>-16731.36</v>
      </c>
      <c r="AK783" s="13">
        <v>-9.1999999999999998E-3</v>
      </c>
      <c r="AL783">
        <v>6641.0079999999998</v>
      </c>
      <c r="AM783">
        <v>1811658.88</v>
      </c>
      <c r="AN783">
        <v>-994241.01</v>
      </c>
      <c r="AO783">
        <v>41</v>
      </c>
      <c r="AP783">
        <v>-408.08</v>
      </c>
      <c r="AQ783" s="13">
        <v>-1.2500000000000001E-2</v>
      </c>
      <c r="AR783" s="13">
        <v>1.43E-2</v>
      </c>
      <c r="AS783" t="s">
        <v>572</v>
      </c>
      <c r="AU783" s="2">
        <v>44481</v>
      </c>
      <c r="AV783" t="s">
        <v>78</v>
      </c>
      <c r="AW783" s="7">
        <v>4352</v>
      </c>
      <c r="AX783" s="4">
        <v>4350.1499999999996</v>
      </c>
      <c r="AZ783" s="2">
        <f t="shared" si="84"/>
        <v>44481</v>
      </c>
      <c r="BA783" t="s">
        <v>177</v>
      </c>
      <c r="BB783">
        <v>272.79880000000003</v>
      </c>
      <c r="BC783">
        <v>270.27940000000001</v>
      </c>
      <c r="BE783" t="str">
        <f t="shared" si="88"/>
        <v>ABFRL44481</v>
      </c>
      <c r="BF783">
        <v>1</v>
      </c>
      <c r="BH783" t="str">
        <f t="shared" si="89"/>
        <v>JUBLFOOD44481</v>
      </c>
      <c r="BI783">
        <v>1</v>
      </c>
      <c r="BK783" t="str">
        <f t="shared" si="85"/>
        <v>JUBLFOOD44481</v>
      </c>
      <c r="BL783">
        <v>1</v>
      </c>
      <c r="BM783">
        <f t="shared" si="86"/>
        <v>1</v>
      </c>
      <c r="BQ783" t="str">
        <f t="shared" si="90"/>
        <v>ABFRL44481</v>
      </c>
      <c r="BR783">
        <v>1</v>
      </c>
      <c r="BS783">
        <f t="shared" si="87"/>
        <v>1</v>
      </c>
    </row>
    <row r="784" spans="1:71" x14ac:dyDescent="0.45">
      <c r="A784">
        <v>5</v>
      </c>
      <c r="B784" s="2">
        <v>44481</v>
      </c>
      <c r="C784" s="2">
        <v>44482</v>
      </c>
      <c r="D784" s="3" t="s">
        <v>27</v>
      </c>
      <c r="E784" t="s">
        <v>35</v>
      </c>
      <c r="F784" t="s">
        <v>300</v>
      </c>
      <c r="G784">
        <v>375</v>
      </c>
      <c r="H784">
        <v>1125</v>
      </c>
      <c r="I784">
        <v>3</v>
      </c>
      <c r="J784" s="7">
        <v>2465.0500000000002</v>
      </c>
      <c r="K784" s="5">
        <v>2773181.25</v>
      </c>
      <c r="L784" s="4">
        <v>2504.65</v>
      </c>
      <c r="M784" s="4">
        <v>44549.999999999898</v>
      </c>
      <c r="N784" s="6">
        <v>521.97319749999997</v>
      </c>
      <c r="O784" s="6">
        <v>44028.026802499895</v>
      </c>
      <c r="P784" s="5">
        <v>2817731.25</v>
      </c>
      <c r="Q784" s="7"/>
      <c r="R784">
        <v>1</v>
      </c>
      <c r="S784">
        <v>0</v>
      </c>
      <c r="T784">
        <v>1</v>
      </c>
      <c r="U784">
        <v>0</v>
      </c>
      <c r="V784">
        <v>900</v>
      </c>
      <c r="W784">
        <v>300</v>
      </c>
      <c r="X784">
        <v>122500</v>
      </c>
      <c r="Y784">
        <v>92500</v>
      </c>
      <c r="Z784" s="7">
        <v>3000000</v>
      </c>
      <c r="AA784">
        <v>2</v>
      </c>
      <c r="AC784" t="s">
        <v>745</v>
      </c>
      <c r="AD784" t="s">
        <v>571</v>
      </c>
      <c r="AE784" s="12">
        <v>44481.524305555555</v>
      </c>
      <c r="AF784">
        <v>3401.65</v>
      </c>
      <c r="AG784" s="12">
        <v>44482.395833333336</v>
      </c>
      <c r="AH784">
        <v>3432.614</v>
      </c>
      <c r="AI784" s="13">
        <v>9.1000000000000004E-3</v>
      </c>
      <c r="AJ784">
        <v>16468.43</v>
      </c>
      <c r="AK784" s="13">
        <v>9.1000000000000004E-3</v>
      </c>
      <c r="AL784">
        <v>531.85739999999998</v>
      </c>
      <c r="AM784">
        <v>1809192.75</v>
      </c>
      <c r="AN784">
        <v>-977772.58</v>
      </c>
      <c r="AO784">
        <v>40</v>
      </c>
      <c r="AP784">
        <v>411.71</v>
      </c>
      <c r="AQ784" s="13">
        <v>-7.7000000000000002E-3</v>
      </c>
      <c r="AR784" s="13">
        <v>1.6500000000000001E-2</v>
      </c>
      <c r="AS784" t="s">
        <v>572</v>
      </c>
      <c r="AU784" s="2">
        <v>44481</v>
      </c>
      <c r="AV784" t="s">
        <v>35</v>
      </c>
      <c r="AW784" s="7">
        <v>2465.0500000000002</v>
      </c>
      <c r="AX784" s="4">
        <v>2504.65</v>
      </c>
      <c r="AZ784" s="2">
        <f t="shared" si="84"/>
        <v>44481</v>
      </c>
      <c r="BA784" t="s">
        <v>192</v>
      </c>
      <c r="BB784">
        <v>3401.65</v>
      </c>
      <c r="BC784">
        <v>3432.614</v>
      </c>
      <c r="BE784" t="str">
        <f t="shared" si="88"/>
        <v>JKCEMENT44481</v>
      </c>
      <c r="BF784">
        <v>1</v>
      </c>
      <c r="BH784" t="str">
        <f t="shared" si="89"/>
        <v>TITAN44481</v>
      </c>
      <c r="BI784">
        <v>1</v>
      </c>
      <c r="BK784" t="str">
        <f t="shared" si="85"/>
        <v>TITAN44481</v>
      </c>
      <c r="BL784">
        <v>1</v>
      </c>
      <c r="BM784">
        <f t="shared" si="86"/>
        <v>1</v>
      </c>
      <c r="BQ784" t="str">
        <f t="shared" si="90"/>
        <v>JKCEMENT44481</v>
      </c>
      <c r="BR784">
        <v>1</v>
      </c>
      <c r="BS784" t="str">
        <f t="shared" si="87"/>
        <v>ERROR</v>
      </c>
    </row>
    <row r="785" spans="1:71" x14ac:dyDescent="0.45">
      <c r="A785">
        <v>1</v>
      </c>
      <c r="B785" s="2">
        <v>44482</v>
      </c>
      <c r="C785" s="2">
        <v>44483</v>
      </c>
      <c r="D785" s="3" t="s">
        <v>27</v>
      </c>
      <c r="E785" t="s">
        <v>32</v>
      </c>
      <c r="F785" t="s">
        <v>231</v>
      </c>
      <c r="G785">
        <v>4500</v>
      </c>
      <c r="H785">
        <v>18000</v>
      </c>
      <c r="I785">
        <v>4</v>
      </c>
      <c r="J785" s="7">
        <v>147.69999999999999</v>
      </c>
      <c r="K785" s="5">
        <v>2658600</v>
      </c>
      <c r="L785" s="4">
        <v>145.36250000000001</v>
      </c>
      <c r="M785" s="4">
        <v>-42074.999999999593</v>
      </c>
      <c r="N785" s="6">
        <v>491.79257500000006</v>
      </c>
      <c r="O785" s="6">
        <v>-42566.792574999592</v>
      </c>
      <c r="P785" s="5">
        <v>2616525</v>
      </c>
      <c r="Q785" s="7"/>
      <c r="R785">
        <v>1</v>
      </c>
      <c r="S785">
        <v>0</v>
      </c>
      <c r="T785">
        <v>1</v>
      </c>
      <c r="U785">
        <v>0</v>
      </c>
      <c r="V785">
        <v>900</v>
      </c>
      <c r="W785">
        <v>300</v>
      </c>
      <c r="X785">
        <v>122500</v>
      </c>
      <c r="Y785">
        <v>92500</v>
      </c>
      <c r="Z785" s="7">
        <v>3000000</v>
      </c>
      <c r="AA785">
        <v>2</v>
      </c>
      <c r="AC785" t="s">
        <v>583</v>
      </c>
      <c r="AD785" t="s">
        <v>571</v>
      </c>
      <c r="AE785" s="12">
        <v>44482.517361111109</v>
      </c>
      <c r="AF785">
        <v>147.79859999999999</v>
      </c>
      <c r="AG785" s="12">
        <v>44483.392361111109</v>
      </c>
      <c r="AH785">
        <v>145.12739999999999</v>
      </c>
      <c r="AI785" s="13">
        <v>-1.8100000000000002E-2</v>
      </c>
      <c r="AJ785">
        <v>-32612.19</v>
      </c>
      <c r="AK785" s="13">
        <v>-1.8100000000000002E-2</v>
      </c>
      <c r="AL785">
        <v>12208.81</v>
      </c>
      <c r="AM785">
        <v>1804445.5</v>
      </c>
      <c r="AN785">
        <v>-1010384.76</v>
      </c>
      <c r="AO785">
        <v>41</v>
      </c>
      <c r="AP785">
        <v>-795.42</v>
      </c>
      <c r="AQ785" s="13">
        <v>-1.89E-2</v>
      </c>
      <c r="AR785" s="13">
        <v>9.4999999999999998E-3</v>
      </c>
      <c r="AS785" t="s">
        <v>572</v>
      </c>
      <c r="AU785" s="2">
        <v>44482</v>
      </c>
      <c r="AV785" t="s">
        <v>32</v>
      </c>
      <c r="AW785" s="7">
        <v>147.69999999999999</v>
      </c>
      <c r="AX785" s="4">
        <v>145.36250000000001</v>
      </c>
      <c r="AZ785" s="2">
        <f t="shared" si="84"/>
        <v>44482</v>
      </c>
      <c r="BA785" t="s">
        <v>32</v>
      </c>
      <c r="BB785">
        <v>147.79859999999999</v>
      </c>
      <c r="BC785">
        <v>145.12739999999999</v>
      </c>
      <c r="BE785" t="str">
        <f t="shared" si="88"/>
        <v>ASHOKLEY44482</v>
      </c>
      <c r="BF785">
        <v>1</v>
      </c>
      <c r="BH785" t="str">
        <f t="shared" si="89"/>
        <v>ASHOKLEY44482</v>
      </c>
      <c r="BI785">
        <v>1</v>
      </c>
      <c r="BK785" t="str">
        <f t="shared" si="85"/>
        <v>ASHOKLEY44482</v>
      </c>
      <c r="BL785">
        <v>1</v>
      </c>
      <c r="BM785">
        <f t="shared" si="86"/>
        <v>1</v>
      </c>
      <c r="BQ785" t="str">
        <f t="shared" si="90"/>
        <v>ASHOKLEY44482</v>
      </c>
      <c r="BR785">
        <v>1</v>
      </c>
      <c r="BS785">
        <f t="shared" si="87"/>
        <v>1</v>
      </c>
    </row>
    <row r="786" spans="1:71" x14ac:dyDescent="0.45">
      <c r="A786">
        <v>2</v>
      </c>
      <c r="B786" s="2">
        <v>44482</v>
      </c>
      <c r="C786" s="2">
        <v>44483</v>
      </c>
      <c r="D786" s="3" t="s">
        <v>27</v>
      </c>
      <c r="E786" t="s">
        <v>47</v>
      </c>
      <c r="F786" t="s">
        <v>319</v>
      </c>
      <c r="G786">
        <v>10500</v>
      </c>
      <c r="H786">
        <v>31500</v>
      </c>
      <c r="I786">
        <v>3</v>
      </c>
      <c r="J786" s="7">
        <v>76.95</v>
      </c>
      <c r="K786" s="5">
        <v>2423925</v>
      </c>
      <c r="L786" s="4">
        <v>75.349999999999994</v>
      </c>
      <c r="M786" s="4">
        <v>-50400.000000000269</v>
      </c>
      <c r="N786" s="6">
        <v>451.04827000000006</v>
      </c>
      <c r="O786" s="6">
        <v>-50851.048270000269</v>
      </c>
      <c r="P786" s="5">
        <v>2373525</v>
      </c>
      <c r="Q786" s="7"/>
      <c r="R786">
        <v>2</v>
      </c>
      <c r="S786">
        <v>1</v>
      </c>
      <c r="T786">
        <v>2</v>
      </c>
      <c r="U786">
        <v>0</v>
      </c>
      <c r="V786">
        <v>900</v>
      </c>
      <c r="W786">
        <v>300</v>
      </c>
      <c r="X786">
        <v>123000</v>
      </c>
      <c r="Y786">
        <v>92500</v>
      </c>
      <c r="Z786" s="7">
        <v>3000000</v>
      </c>
      <c r="AA786">
        <v>2</v>
      </c>
      <c r="AC786" t="s">
        <v>737</v>
      </c>
      <c r="AD786" t="s">
        <v>571</v>
      </c>
      <c r="AE786" s="12">
        <v>44482.517361111109</v>
      </c>
      <c r="AF786">
        <v>227.21350000000001</v>
      </c>
      <c r="AG786" s="12">
        <v>44483.392361111109</v>
      </c>
      <c r="AH786">
        <v>230.13589999999999</v>
      </c>
      <c r="AI786" s="13">
        <v>1.29E-2</v>
      </c>
      <c r="AJ786">
        <v>23208.61</v>
      </c>
      <c r="AK786" s="13">
        <v>1.29E-2</v>
      </c>
      <c r="AL786">
        <v>7941.6279999999997</v>
      </c>
      <c r="AM786">
        <v>1804445.5</v>
      </c>
      <c r="AN786">
        <v>-987176.15</v>
      </c>
      <c r="AO786">
        <v>41</v>
      </c>
      <c r="AP786">
        <v>566.05999999999995</v>
      </c>
      <c r="AQ786" s="13">
        <v>-1.41E-2</v>
      </c>
      <c r="AR786" s="13">
        <v>3.3599999999999998E-2</v>
      </c>
      <c r="AS786" t="s">
        <v>572</v>
      </c>
      <c r="AU786" s="2">
        <v>44482</v>
      </c>
      <c r="AV786" t="s">
        <v>47</v>
      </c>
      <c r="AW786" s="7">
        <v>76.95</v>
      </c>
      <c r="AX786" s="4">
        <v>75.349999999999994</v>
      </c>
      <c r="AZ786" s="2">
        <f t="shared" si="84"/>
        <v>44482</v>
      </c>
      <c r="BA786" t="s">
        <v>187</v>
      </c>
      <c r="BB786">
        <v>227.21350000000001</v>
      </c>
      <c r="BC786">
        <v>230.13589999999999</v>
      </c>
      <c r="BE786" t="str">
        <f t="shared" si="88"/>
        <v>INDHOTEL44482</v>
      </c>
      <c r="BF786">
        <v>1</v>
      </c>
      <c r="BH786" t="str">
        <f t="shared" si="89"/>
        <v>BHEL44482</v>
      </c>
      <c r="BI786">
        <v>1</v>
      </c>
      <c r="BK786" t="str">
        <f t="shared" si="85"/>
        <v>BHEL44482</v>
      </c>
      <c r="BL786">
        <v>1</v>
      </c>
      <c r="BM786">
        <f t="shared" si="86"/>
        <v>1</v>
      </c>
      <c r="BQ786" t="str">
        <f t="shared" si="90"/>
        <v>INDHOTEL44482</v>
      </c>
      <c r="BR786">
        <v>1</v>
      </c>
      <c r="BS786">
        <f t="shared" si="87"/>
        <v>1</v>
      </c>
    </row>
    <row r="787" spans="1:71" x14ac:dyDescent="0.45">
      <c r="A787">
        <v>3</v>
      </c>
      <c r="B787" s="2">
        <v>44482</v>
      </c>
      <c r="C787" s="2">
        <v>44483</v>
      </c>
      <c r="D787" s="3" t="s">
        <v>27</v>
      </c>
      <c r="E787" t="s">
        <v>187</v>
      </c>
      <c r="F787" t="s">
        <v>355</v>
      </c>
      <c r="G787">
        <v>3900</v>
      </c>
      <c r="H787">
        <v>11700</v>
      </c>
      <c r="I787">
        <v>3</v>
      </c>
      <c r="J787" s="7">
        <v>226.95</v>
      </c>
      <c r="K787" s="5">
        <v>2655315</v>
      </c>
      <c r="L787" s="4">
        <v>230.26666667000001</v>
      </c>
      <c r="M787" s="4">
        <v>38805.00003900021</v>
      </c>
      <c r="N787" s="6">
        <v>501.31440100485941</v>
      </c>
      <c r="O787" s="6">
        <v>38303.685637995353</v>
      </c>
      <c r="P787" s="5">
        <v>2694120.0000390001</v>
      </c>
      <c r="Q787" s="7"/>
      <c r="R787">
        <v>1</v>
      </c>
      <c r="S787">
        <v>0</v>
      </c>
      <c r="T787">
        <v>1</v>
      </c>
      <c r="U787">
        <v>0</v>
      </c>
      <c r="V787">
        <v>900</v>
      </c>
      <c r="W787">
        <v>300</v>
      </c>
      <c r="X787">
        <v>122500</v>
      </c>
      <c r="Y787">
        <v>92500</v>
      </c>
      <c r="Z787" s="7">
        <v>3000000</v>
      </c>
      <c r="AA787">
        <v>2</v>
      </c>
      <c r="AC787" t="s">
        <v>594</v>
      </c>
      <c r="AD787" t="s">
        <v>571</v>
      </c>
      <c r="AE787" s="12">
        <v>44482.517361111109</v>
      </c>
      <c r="AF787">
        <v>437.26850000000002</v>
      </c>
      <c r="AG787" s="12">
        <v>44483.392361111109</v>
      </c>
      <c r="AH787">
        <v>434.7081</v>
      </c>
      <c r="AI787" s="13">
        <v>-5.8999999999999999E-3</v>
      </c>
      <c r="AJ787">
        <v>-10565.82</v>
      </c>
      <c r="AK787" s="13">
        <v>-5.8999999999999999E-3</v>
      </c>
      <c r="AL787">
        <v>4126.63</v>
      </c>
      <c r="AM787">
        <v>1804445.5</v>
      </c>
      <c r="AN787">
        <v>-997741.97</v>
      </c>
      <c r="AO787">
        <v>41</v>
      </c>
      <c r="AP787">
        <v>-257.7</v>
      </c>
      <c r="AQ787" s="13">
        <v>-1.06E-2</v>
      </c>
      <c r="AR787" s="13">
        <v>7.6E-3</v>
      </c>
      <c r="AS787" t="s">
        <v>572</v>
      </c>
      <c r="AU787" s="2">
        <v>44482</v>
      </c>
      <c r="AV787" t="s">
        <v>187</v>
      </c>
      <c r="AW787" s="7">
        <v>226.95</v>
      </c>
      <c r="AX787" s="4">
        <v>230.26666667000001</v>
      </c>
      <c r="AZ787" s="2">
        <f t="shared" si="84"/>
        <v>44482</v>
      </c>
      <c r="BA787" t="s">
        <v>51</v>
      </c>
      <c r="BB787">
        <v>437.26850000000002</v>
      </c>
      <c r="BC787">
        <v>434.7081</v>
      </c>
      <c r="BE787" t="str">
        <f t="shared" si="88"/>
        <v>JINDALSTEL44482</v>
      </c>
      <c r="BF787">
        <v>1</v>
      </c>
      <c r="BH787" t="str">
        <f t="shared" si="89"/>
        <v>INDHOTEL44482</v>
      </c>
      <c r="BI787">
        <v>1</v>
      </c>
      <c r="BK787" t="str">
        <f t="shared" si="85"/>
        <v>INDHOTEL44482</v>
      </c>
      <c r="BL787">
        <v>1</v>
      </c>
      <c r="BM787">
        <f t="shared" si="86"/>
        <v>1</v>
      </c>
      <c r="BQ787" t="str">
        <f t="shared" si="90"/>
        <v>JINDALSTEL44482</v>
      </c>
      <c r="BR787">
        <v>1</v>
      </c>
      <c r="BS787">
        <f t="shared" si="87"/>
        <v>1</v>
      </c>
    </row>
    <row r="788" spans="1:71" x14ac:dyDescent="0.45">
      <c r="A788">
        <v>4</v>
      </c>
      <c r="B788" s="2">
        <v>44482</v>
      </c>
      <c r="C788" s="2">
        <v>44483</v>
      </c>
      <c r="D788" s="3" t="s">
        <v>27</v>
      </c>
      <c r="E788" t="s">
        <v>51</v>
      </c>
      <c r="F788" t="s">
        <v>213</v>
      </c>
      <c r="G788">
        <v>2500</v>
      </c>
      <c r="H788">
        <v>5000</v>
      </c>
      <c r="I788">
        <v>2</v>
      </c>
      <c r="J788" s="7">
        <v>437.15</v>
      </c>
      <c r="K788" s="5">
        <v>2185750</v>
      </c>
      <c r="L788" s="4">
        <v>434.95</v>
      </c>
      <c r="M788" s="4">
        <v>-10999.999999999944</v>
      </c>
      <c r="N788" s="6">
        <v>415.65830000000005</v>
      </c>
      <c r="O788" s="6">
        <v>-11415.658299999945</v>
      </c>
      <c r="P788" s="5">
        <v>2174750</v>
      </c>
      <c r="Q788" s="7"/>
      <c r="R788">
        <v>1</v>
      </c>
      <c r="S788">
        <v>0</v>
      </c>
      <c r="T788">
        <v>1</v>
      </c>
      <c r="U788">
        <v>0</v>
      </c>
      <c r="V788">
        <v>900</v>
      </c>
      <c r="W788">
        <v>300</v>
      </c>
      <c r="X788">
        <v>122500</v>
      </c>
      <c r="Y788">
        <v>92500</v>
      </c>
      <c r="Z788" s="7">
        <v>3000000</v>
      </c>
      <c r="AA788">
        <v>2</v>
      </c>
      <c r="AC788" t="s">
        <v>645</v>
      </c>
      <c r="AD788" t="s">
        <v>571</v>
      </c>
      <c r="AE788" s="12">
        <v>44482.517361111109</v>
      </c>
      <c r="AF788">
        <v>202.07060000000001</v>
      </c>
      <c r="AG788" s="12">
        <v>44483.392361111109</v>
      </c>
      <c r="AH788">
        <v>199.57210000000001</v>
      </c>
      <c r="AI788" s="13">
        <v>-1.24E-2</v>
      </c>
      <c r="AJ788">
        <v>-22311.05</v>
      </c>
      <c r="AK788" s="13">
        <v>-1.24E-2</v>
      </c>
      <c r="AL788">
        <v>8929.7780000000002</v>
      </c>
      <c r="AM788">
        <v>1804445.5</v>
      </c>
      <c r="AN788">
        <v>-1020053.02</v>
      </c>
      <c r="AO788">
        <v>41</v>
      </c>
      <c r="AP788">
        <v>-544.16999999999996</v>
      </c>
      <c r="AQ788" s="13">
        <v>-1.9199999999999998E-2</v>
      </c>
      <c r="AR788" s="13">
        <v>1.4E-3</v>
      </c>
      <c r="AS788" t="s">
        <v>572</v>
      </c>
      <c r="AU788" s="2">
        <v>44482</v>
      </c>
      <c r="AV788" t="s">
        <v>51</v>
      </c>
      <c r="AW788" s="7">
        <v>437.15</v>
      </c>
      <c r="AX788" s="4">
        <v>434.95</v>
      </c>
      <c r="AZ788" s="2">
        <f t="shared" si="84"/>
        <v>44482</v>
      </c>
      <c r="BA788" t="s">
        <v>42</v>
      </c>
      <c r="BB788">
        <v>202.07060000000001</v>
      </c>
      <c r="BC788">
        <v>199.57210000000001</v>
      </c>
      <c r="BE788" t="str">
        <f t="shared" si="88"/>
        <v>POWERGRID44482</v>
      </c>
      <c r="BF788">
        <v>1</v>
      </c>
      <c r="BH788" t="str">
        <f t="shared" si="89"/>
        <v>JINDALSTEL44482</v>
      </c>
      <c r="BI788">
        <v>1</v>
      </c>
      <c r="BK788" t="str">
        <f t="shared" si="85"/>
        <v>JINDALSTEL44482</v>
      </c>
      <c r="BL788">
        <v>1</v>
      </c>
      <c r="BM788">
        <f t="shared" si="86"/>
        <v>1</v>
      </c>
      <c r="BQ788" t="str">
        <f t="shared" si="90"/>
        <v>POWERGRID44482</v>
      </c>
      <c r="BR788">
        <v>1</v>
      </c>
      <c r="BS788">
        <f t="shared" si="87"/>
        <v>1</v>
      </c>
    </row>
    <row r="789" spans="1:71" x14ac:dyDescent="0.45">
      <c r="A789">
        <v>5</v>
      </c>
      <c r="B789" s="2">
        <v>44482</v>
      </c>
      <c r="C789" s="2">
        <v>44483</v>
      </c>
      <c r="D789" s="3" t="s">
        <v>27</v>
      </c>
      <c r="E789" t="s">
        <v>139</v>
      </c>
      <c r="F789" t="s">
        <v>305</v>
      </c>
      <c r="G789">
        <v>700</v>
      </c>
      <c r="H789">
        <v>2800</v>
      </c>
      <c r="I789">
        <v>4</v>
      </c>
      <c r="J789" s="7">
        <v>940.95</v>
      </c>
      <c r="K789" s="5">
        <v>2634660</v>
      </c>
      <c r="L789" s="4">
        <v>931.55</v>
      </c>
      <c r="M789" s="4">
        <v>-26320.000000000255</v>
      </c>
      <c r="N789" s="6">
        <v>489.70499999999998</v>
      </c>
      <c r="O789" s="6">
        <v>-26809.705000000256</v>
      </c>
      <c r="P789" s="5">
        <v>2608340</v>
      </c>
      <c r="Q789" s="7"/>
      <c r="R789">
        <v>2</v>
      </c>
      <c r="S789">
        <v>1</v>
      </c>
      <c r="T789">
        <v>1</v>
      </c>
      <c r="U789">
        <v>0</v>
      </c>
      <c r="V789">
        <v>900</v>
      </c>
      <c r="W789">
        <v>300</v>
      </c>
      <c r="X789">
        <v>123000</v>
      </c>
      <c r="Y789">
        <v>92500</v>
      </c>
      <c r="Z789" s="7">
        <v>3000000</v>
      </c>
      <c r="AA789">
        <v>2</v>
      </c>
      <c r="AC789" t="s">
        <v>607</v>
      </c>
      <c r="AD789" t="s">
        <v>571</v>
      </c>
      <c r="AE789" s="12">
        <v>44482.517361111109</v>
      </c>
      <c r="AF789">
        <v>1134.694</v>
      </c>
      <c r="AG789" s="12">
        <v>44483.392361111109</v>
      </c>
      <c r="AH789">
        <v>1118.3589999999999</v>
      </c>
      <c r="AI789" s="13">
        <v>-1.44E-2</v>
      </c>
      <c r="AJ789">
        <v>-25976.7</v>
      </c>
      <c r="AK789" s="13">
        <v>-1.44E-2</v>
      </c>
      <c r="AL789">
        <v>1590.248</v>
      </c>
      <c r="AM789">
        <v>1804445.5</v>
      </c>
      <c r="AN789">
        <v>-1046029.73</v>
      </c>
      <c r="AO789">
        <v>41</v>
      </c>
      <c r="AP789">
        <v>-633.58000000000004</v>
      </c>
      <c r="AQ789" s="13">
        <v>-3.1199999999999999E-2</v>
      </c>
      <c r="AR789" s="13">
        <v>1.18E-2</v>
      </c>
      <c r="AS789" t="s">
        <v>572</v>
      </c>
      <c r="AU789" s="2">
        <v>44482</v>
      </c>
      <c r="AV789" t="s">
        <v>139</v>
      </c>
      <c r="AW789" s="7">
        <v>940.95</v>
      </c>
      <c r="AX789" s="4">
        <v>931.55</v>
      </c>
      <c r="AZ789" s="2">
        <f t="shared" si="84"/>
        <v>44482</v>
      </c>
      <c r="BA789" t="s">
        <v>142</v>
      </c>
      <c r="BB789">
        <v>1134.694</v>
      </c>
      <c r="BC789">
        <v>1118.3589999999999</v>
      </c>
      <c r="BE789" t="str">
        <f t="shared" si="88"/>
        <v>TATACHEM44482</v>
      </c>
      <c r="BF789">
        <v>1</v>
      </c>
      <c r="BH789" t="str">
        <f t="shared" si="89"/>
        <v>M_M44482</v>
      </c>
      <c r="BI789">
        <v>1</v>
      </c>
      <c r="BK789" t="str">
        <f t="shared" si="85"/>
        <v>M_M44482</v>
      </c>
      <c r="BL789">
        <v>1</v>
      </c>
      <c r="BM789">
        <f t="shared" si="86"/>
        <v>1</v>
      </c>
      <c r="BQ789" t="str">
        <f t="shared" si="90"/>
        <v>TATACHEM44482</v>
      </c>
      <c r="BR789">
        <v>1</v>
      </c>
      <c r="BS789">
        <f t="shared" si="87"/>
        <v>1</v>
      </c>
    </row>
    <row r="790" spans="1:71" x14ac:dyDescent="0.45">
      <c r="A790">
        <v>6</v>
      </c>
      <c r="B790" s="2">
        <v>44482</v>
      </c>
      <c r="C790" s="2">
        <v>44483</v>
      </c>
      <c r="D790" s="3" t="s">
        <v>27</v>
      </c>
      <c r="E790" t="s">
        <v>42</v>
      </c>
      <c r="F790" t="s">
        <v>287</v>
      </c>
      <c r="G790">
        <v>5333</v>
      </c>
      <c r="H790">
        <v>10666</v>
      </c>
      <c r="I790">
        <v>2</v>
      </c>
      <c r="J790" s="7">
        <v>201.95</v>
      </c>
      <c r="K790" s="5">
        <v>2153998.6999999997</v>
      </c>
      <c r="L790" s="4">
        <v>199.65</v>
      </c>
      <c r="M790" s="4">
        <v>-24531.799999999817</v>
      </c>
      <c r="N790" s="6">
        <v>408.59991775999998</v>
      </c>
      <c r="O790" s="6">
        <v>-24940.399917759816</v>
      </c>
      <c r="P790" s="5">
        <v>2129466.9</v>
      </c>
      <c r="Q790" s="7"/>
      <c r="R790">
        <v>1</v>
      </c>
      <c r="S790">
        <v>0</v>
      </c>
      <c r="T790">
        <v>1</v>
      </c>
      <c r="U790">
        <v>0</v>
      </c>
      <c r="V790">
        <v>900</v>
      </c>
      <c r="W790">
        <v>300</v>
      </c>
      <c r="X790">
        <v>122500</v>
      </c>
      <c r="Y790">
        <v>92500</v>
      </c>
      <c r="Z790" s="7">
        <v>3000000</v>
      </c>
      <c r="AA790">
        <v>2</v>
      </c>
      <c r="AC790" t="s">
        <v>612</v>
      </c>
      <c r="AD790" t="s">
        <v>571</v>
      </c>
      <c r="AE790" s="12">
        <v>44482.520833333336</v>
      </c>
      <c r="AF790">
        <v>941.40710000000001</v>
      </c>
      <c r="AG790" s="12">
        <v>44483.392361111109</v>
      </c>
      <c r="AH790">
        <v>931.12009999999998</v>
      </c>
      <c r="AI790" s="13">
        <v>-1.09E-2</v>
      </c>
      <c r="AJ790">
        <v>-19656.439999999999</v>
      </c>
      <c r="AK790" s="13">
        <v>-1.09E-2</v>
      </c>
      <c r="AL790">
        <v>1910.8040000000001</v>
      </c>
      <c r="AM790">
        <v>1798844.25</v>
      </c>
      <c r="AN790">
        <v>-1065686.17</v>
      </c>
      <c r="AO790">
        <v>40</v>
      </c>
      <c r="AP790">
        <v>-491.41</v>
      </c>
      <c r="AQ790" s="13">
        <v>-1.3100000000000001E-2</v>
      </c>
      <c r="AR790" s="13">
        <v>3.4099999999999998E-2</v>
      </c>
      <c r="AS790" t="s">
        <v>572</v>
      </c>
      <c r="AU790" s="2">
        <v>44482</v>
      </c>
      <c r="AV790" t="s">
        <v>42</v>
      </c>
      <c r="AW790" s="7">
        <v>201.95</v>
      </c>
      <c r="AX790" s="4">
        <v>199.65</v>
      </c>
      <c r="AZ790" s="2">
        <f t="shared" si="84"/>
        <v>44482</v>
      </c>
      <c r="BA790" t="s">
        <v>139</v>
      </c>
      <c r="BB790">
        <v>941.40710000000001</v>
      </c>
      <c r="BC790">
        <v>931.12009999999998</v>
      </c>
      <c r="BE790" t="str">
        <f t="shared" si="88"/>
        <v>M_M44482</v>
      </c>
      <c r="BF790">
        <v>1</v>
      </c>
      <c r="BH790" t="str">
        <f t="shared" si="89"/>
        <v>POWERGRID44482</v>
      </c>
      <c r="BI790">
        <v>1</v>
      </c>
      <c r="BK790" t="str">
        <f t="shared" si="85"/>
        <v>POWERGRID44482</v>
      </c>
      <c r="BL790">
        <v>1</v>
      </c>
      <c r="BM790">
        <f t="shared" si="86"/>
        <v>1</v>
      </c>
      <c r="BQ790" t="str">
        <f t="shared" si="90"/>
        <v>M_M44482</v>
      </c>
      <c r="BR790">
        <v>1</v>
      </c>
      <c r="BS790">
        <f t="shared" si="87"/>
        <v>1</v>
      </c>
    </row>
    <row r="791" spans="1:71" x14ac:dyDescent="0.45">
      <c r="A791">
        <v>7</v>
      </c>
      <c r="B791" s="2">
        <v>44482</v>
      </c>
      <c r="C791" s="2">
        <v>44483</v>
      </c>
      <c r="D791" s="3" t="s">
        <v>27</v>
      </c>
      <c r="E791" t="s">
        <v>142</v>
      </c>
      <c r="F791" t="s">
        <v>311</v>
      </c>
      <c r="G791">
        <v>1000</v>
      </c>
      <c r="H791">
        <v>2000</v>
      </c>
      <c r="I791">
        <v>2</v>
      </c>
      <c r="J791" s="7">
        <v>1134.1500000000001</v>
      </c>
      <c r="K791" s="5">
        <v>2268300</v>
      </c>
      <c r="L791" s="4">
        <v>1118.95</v>
      </c>
      <c r="M791" s="4">
        <v>-30400.000000000091</v>
      </c>
      <c r="N791" s="6">
        <v>427.20852000000002</v>
      </c>
      <c r="O791" s="6">
        <v>-30827.208520000091</v>
      </c>
      <c r="P791" s="5">
        <v>2237900</v>
      </c>
      <c r="Q791" s="7"/>
      <c r="R791">
        <v>1</v>
      </c>
      <c r="S791">
        <v>0</v>
      </c>
      <c r="T791">
        <v>1</v>
      </c>
      <c r="U791">
        <v>0</v>
      </c>
      <c r="V791">
        <v>900</v>
      </c>
      <c r="W791">
        <v>300</v>
      </c>
      <c r="X791">
        <v>122500</v>
      </c>
      <c r="Y791">
        <v>92500</v>
      </c>
      <c r="Z791" s="7">
        <v>3000000</v>
      </c>
      <c r="AA791">
        <v>2</v>
      </c>
      <c r="AC791" t="s">
        <v>608</v>
      </c>
      <c r="AD791" t="s">
        <v>571</v>
      </c>
      <c r="AE791" s="12">
        <v>44482.520833333336</v>
      </c>
      <c r="AF791">
        <v>497.18169999999998</v>
      </c>
      <c r="AG791" s="12">
        <v>44483.392361111109</v>
      </c>
      <c r="AH791">
        <v>506.93799999999999</v>
      </c>
      <c r="AI791" s="13">
        <v>1.9599999999999999E-2</v>
      </c>
      <c r="AJ791">
        <v>35299.089999999997</v>
      </c>
      <c r="AK791" s="13">
        <v>1.9599999999999999E-2</v>
      </c>
      <c r="AL791">
        <v>3618.0819999999999</v>
      </c>
      <c r="AM791">
        <v>1798844.25</v>
      </c>
      <c r="AN791">
        <v>-1030387.07</v>
      </c>
      <c r="AO791">
        <v>40</v>
      </c>
      <c r="AP791">
        <v>882.48</v>
      </c>
      <c r="AQ791" s="13">
        <v>-1.6000000000000001E-3</v>
      </c>
      <c r="AR791" s="13">
        <v>6.4799999999999996E-2</v>
      </c>
      <c r="AS791" t="s">
        <v>572</v>
      </c>
      <c r="AU791" s="2">
        <v>44482</v>
      </c>
      <c r="AV791" t="s">
        <v>142</v>
      </c>
      <c r="AW791" s="7">
        <v>1134.1500000000001</v>
      </c>
      <c r="AX791" s="4">
        <v>1118.95</v>
      </c>
      <c r="AZ791" s="2">
        <f t="shared" si="84"/>
        <v>44482</v>
      </c>
      <c r="BA791" t="s">
        <v>53</v>
      </c>
      <c r="BB791">
        <v>497.18169999999998</v>
      </c>
      <c r="BC791">
        <v>506.93799999999999</v>
      </c>
      <c r="BE791" t="str">
        <f t="shared" si="88"/>
        <v>TATAMOTORS44482</v>
      </c>
      <c r="BF791">
        <v>1</v>
      </c>
      <c r="BH791" t="str">
        <f t="shared" si="89"/>
        <v>TATACHEM44482</v>
      </c>
      <c r="BI791">
        <v>1</v>
      </c>
      <c r="BK791" t="str">
        <f t="shared" si="85"/>
        <v>TATACHEM44482</v>
      </c>
      <c r="BL791">
        <v>1</v>
      </c>
      <c r="BM791">
        <f t="shared" si="86"/>
        <v>1</v>
      </c>
      <c r="BQ791" t="str">
        <f t="shared" si="90"/>
        <v>TATAMOTORS44482</v>
      </c>
      <c r="BR791">
        <v>1</v>
      </c>
      <c r="BS791">
        <f t="shared" si="87"/>
        <v>1</v>
      </c>
    </row>
    <row r="792" spans="1:71" x14ac:dyDescent="0.45">
      <c r="A792">
        <v>8</v>
      </c>
      <c r="B792" s="2">
        <v>44482</v>
      </c>
      <c r="C792" s="2">
        <v>44483</v>
      </c>
      <c r="D792" s="3" t="s">
        <v>27</v>
      </c>
      <c r="E792" t="s">
        <v>53</v>
      </c>
      <c r="F792" t="s">
        <v>214</v>
      </c>
      <c r="G792">
        <v>2850</v>
      </c>
      <c r="H792">
        <v>5700</v>
      </c>
      <c r="I792">
        <v>2</v>
      </c>
      <c r="J792" s="7">
        <v>496.45</v>
      </c>
      <c r="K792" s="5">
        <v>2829765</v>
      </c>
      <c r="L792" s="4">
        <v>507.4</v>
      </c>
      <c r="M792" s="4">
        <v>62414.999999999935</v>
      </c>
      <c r="N792" s="6">
        <v>533.77314699999999</v>
      </c>
      <c r="O792" s="6">
        <v>61881.226852999935</v>
      </c>
      <c r="P792" s="5">
        <v>2892180</v>
      </c>
      <c r="Q792" s="7"/>
      <c r="R792">
        <v>1</v>
      </c>
      <c r="S792">
        <v>0</v>
      </c>
      <c r="T792">
        <v>1</v>
      </c>
      <c r="U792">
        <v>0</v>
      </c>
      <c r="V792">
        <v>900</v>
      </c>
      <c r="W792">
        <v>300</v>
      </c>
      <c r="X792">
        <v>122500</v>
      </c>
      <c r="Y792">
        <v>92500</v>
      </c>
      <c r="Z792" s="7">
        <v>3000000</v>
      </c>
      <c r="AA792">
        <v>2</v>
      </c>
      <c r="AC792" t="s">
        <v>609</v>
      </c>
      <c r="AD792" t="s">
        <v>571</v>
      </c>
      <c r="AE792" s="12">
        <v>44482.520833333336</v>
      </c>
      <c r="AF792">
        <v>222.74600000000001</v>
      </c>
      <c r="AG792" s="12">
        <v>44483.392361111109</v>
      </c>
      <c r="AH792">
        <v>226.1558</v>
      </c>
      <c r="AI792" s="13">
        <v>1.5299999999999999E-2</v>
      </c>
      <c r="AJ792">
        <v>27536.74</v>
      </c>
      <c r="AK792" s="13">
        <v>1.5299999999999999E-2</v>
      </c>
      <c r="AL792">
        <v>8075.7650000000003</v>
      </c>
      <c r="AM792">
        <v>1798844.25</v>
      </c>
      <c r="AN792">
        <v>-1002850.33</v>
      </c>
      <c r="AO792">
        <v>40</v>
      </c>
      <c r="AP792">
        <v>688.42</v>
      </c>
      <c r="AQ792" s="13">
        <v>-5.5999999999999999E-3</v>
      </c>
      <c r="AR792" s="13">
        <v>7.0099999999999996E-2</v>
      </c>
      <c r="AS792" t="s">
        <v>572</v>
      </c>
      <c r="AU792" s="2">
        <v>44482</v>
      </c>
      <c r="AV792" t="s">
        <v>53</v>
      </c>
      <c r="AW792" s="7">
        <v>496.45</v>
      </c>
      <c r="AX792" s="4">
        <v>507.4</v>
      </c>
      <c r="AZ792" s="2">
        <f t="shared" si="84"/>
        <v>44482</v>
      </c>
      <c r="BA792" t="s">
        <v>77</v>
      </c>
      <c r="BB792">
        <v>222.74600000000001</v>
      </c>
      <c r="BC792">
        <v>226.1558</v>
      </c>
      <c r="BE792" t="str">
        <f t="shared" si="88"/>
        <v>TATAPOWER44482</v>
      </c>
      <c r="BF792">
        <v>1</v>
      </c>
      <c r="BH792" t="str">
        <f t="shared" si="89"/>
        <v>TATAMOTORS44482</v>
      </c>
      <c r="BI792">
        <v>1</v>
      </c>
      <c r="BK792" t="str">
        <f t="shared" si="85"/>
        <v>TATAMOTORS44482</v>
      </c>
      <c r="BL792">
        <v>1</v>
      </c>
      <c r="BM792">
        <f t="shared" si="86"/>
        <v>1</v>
      </c>
      <c r="BQ792" t="str">
        <f t="shared" si="90"/>
        <v>TATAPOWER44482</v>
      </c>
      <c r="BR792">
        <v>1</v>
      </c>
      <c r="BS792">
        <f t="shared" si="87"/>
        <v>1</v>
      </c>
    </row>
    <row r="793" spans="1:71" x14ac:dyDescent="0.45">
      <c r="A793">
        <v>9</v>
      </c>
      <c r="B793" s="2">
        <v>44482</v>
      </c>
      <c r="C793" s="2">
        <v>44483</v>
      </c>
      <c r="D793" s="3" t="s">
        <v>27</v>
      </c>
      <c r="E793" t="s">
        <v>77</v>
      </c>
      <c r="F793" t="s">
        <v>281</v>
      </c>
      <c r="G793">
        <v>6750</v>
      </c>
      <c r="H793">
        <v>13500</v>
      </c>
      <c r="I793">
        <v>2</v>
      </c>
      <c r="J793" s="7">
        <v>222.85</v>
      </c>
      <c r="K793" s="5">
        <v>3008475</v>
      </c>
      <c r="L793" s="4">
        <v>226</v>
      </c>
      <c r="M793" s="4">
        <v>42525.00000000008</v>
      </c>
      <c r="N793" s="6">
        <v>561.53258500000004</v>
      </c>
      <c r="O793" s="6">
        <v>41963.467415000079</v>
      </c>
      <c r="P793" s="5">
        <v>3051000</v>
      </c>
      <c r="Q793" s="7"/>
      <c r="R793">
        <v>1</v>
      </c>
      <c r="S793">
        <v>0</v>
      </c>
      <c r="T793">
        <v>1</v>
      </c>
      <c r="U793">
        <v>0</v>
      </c>
      <c r="V793">
        <v>900</v>
      </c>
      <c r="W793">
        <v>300</v>
      </c>
      <c r="X793">
        <v>122500</v>
      </c>
      <c r="Y793">
        <v>92500</v>
      </c>
      <c r="Z793" s="7">
        <v>3000000</v>
      </c>
      <c r="AA793">
        <v>2</v>
      </c>
      <c r="AC793" t="s">
        <v>666</v>
      </c>
      <c r="AD793" t="s">
        <v>571</v>
      </c>
      <c r="AE793" s="12">
        <v>44482.517361111109</v>
      </c>
      <c r="AF793">
        <v>1169.9269999999999</v>
      </c>
      <c r="AG793" s="12">
        <v>44483.395833333336</v>
      </c>
      <c r="AH793">
        <v>1165.184</v>
      </c>
      <c r="AI793" s="13">
        <v>-4.1000000000000003E-3</v>
      </c>
      <c r="AJ793">
        <v>-7315.4</v>
      </c>
      <c r="AK793" s="13">
        <v>-4.1000000000000003E-3</v>
      </c>
      <c r="AL793">
        <v>1542.357</v>
      </c>
      <c r="AM793">
        <v>1804445.5</v>
      </c>
      <c r="AN793">
        <v>-1010165.73</v>
      </c>
      <c r="AO793">
        <v>42</v>
      </c>
      <c r="AP793">
        <v>-174.18</v>
      </c>
      <c r="AQ793" s="13">
        <v>-9.5999999999999992E-3</v>
      </c>
      <c r="AR793" s="13">
        <v>3.6700000000000003E-2</v>
      </c>
      <c r="AS793" t="s">
        <v>572</v>
      </c>
      <c r="AU793" s="2">
        <v>44482</v>
      </c>
      <c r="AV793" t="s">
        <v>77</v>
      </c>
      <c r="AW793" s="7">
        <v>222.85</v>
      </c>
      <c r="AX793" s="4">
        <v>226</v>
      </c>
      <c r="AZ793" s="2">
        <f t="shared" si="84"/>
        <v>44482</v>
      </c>
      <c r="BA793" t="s">
        <v>163</v>
      </c>
      <c r="BB793">
        <v>1169.9269999999999</v>
      </c>
      <c r="BC793">
        <v>1165.184</v>
      </c>
      <c r="BE793" t="str">
        <f t="shared" si="88"/>
        <v>TRENT44482</v>
      </c>
      <c r="BF793">
        <v>1</v>
      </c>
      <c r="BH793" t="str">
        <f t="shared" si="89"/>
        <v>TATAPOWER44482</v>
      </c>
      <c r="BI793">
        <v>1</v>
      </c>
      <c r="BK793" t="str">
        <f t="shared" si="85"/>
        <v>TATAPOWER44482</v>
      </c>
      <c r="BL793">
        <v>1</v>
      </c>
      <c r="BM793">
        <f t="shared" si="86"/>
        <v>1</v>
      </c>
      <c r="BQ793" t="str">
        <f t="shared" si="90"/>
        <v>TRENT44482</v>
      </c>
      <c r="BR793">
        <v>1</v>
      </c>
      <c r="BS793">
        <f t="shared" si="87"/>
        <v>1</v>
      </c>
    </row>
    <row r="794" spans="1:71" x14ac:dyDescent="0.45">
      <c r="A794">
        <v>10</v>
      </c>
      <c r="B794" s="2">
        <v>44482</v>
      </c>
      <c r="C794" s="2">
        <v>44483</v>
      </c>
      <c r="D794" s="3" t="s">
        <v>27</v>
      </c>
      <c r="E794" t="s">
        <v>163</v>
      </c>
      <c r="F794" t="s">
        <v>342</v>
      </c>
      <c r="G794">
        <v>725</v>
      </c>
      <c r="H794">
        <v>2175</v>
      </c>
      <c r="I794">
        <v>3</v>
      </c>
      <c r="J794" s="7">
        <v>1169.3499999999999</v>
      </c>
      <c r="K794" s="5">
        <v>2543336.25</v>
      </c>
      <c r="L794" s="4">
        <v>1165.6500000000001</v>
      </c>
      <c r="M794" s="4">
        <v>-8047.4999999996044</v>
      </c>
      <c r="N794" s="6">
        <v>476.52977499999997</v>
      </c>
      <c r="O794" s="6">
        <v>-8524.0297749996043</v>
      </c>
      <c r="P794" s="5">
        <v>2535288.75</v>
      </c>
      <c r="Q794" s="7"/>
      <c r="R794">
        <v>1</v>
      </c>
      <c r="S794">
        <v>0</v>
      </c>
      <c r="T794">
        <v>1</v>
      </c>
      <c r="U794">
        <v>0</v>
      </c>
      <c r="V794">
        <v>900</v>
      </c>
      <c r="W794">
        <v>300</v>
      </c>
      <c r="X794">
        <v>122500</v>
      </c>
      <c r="Y794">
        <v>92500</v>
      </c>
      <c r="Z794" s="7">
        <v>3000000</v>
      </c>
      <c r="AA794">
        <v>2</v>
      </c>
      <c r="AC794" t="s">
        <v>610</v>
      </c>
      <c r="AD794" t="s">
        <v>571</v>
      </c>
      <c r="AE794" s="12">
        <v>44482.520833333336</v>
      </c>
      <c r="AF794">
        <v>76.989310000000003</v>
      </c>
      <c r="AG794" s="12">
        <v>44483.395833333336</v>
      </c>
      <c r="AH794">
        <v>75.274649999999994</v>
      </c>
      <c r="AI794" s="13">
        <v>-2.23E-2</v>
      </c>
      <c r="AJ794">
        <v>-40061.379999999997</v>
      </c>
      <c r="AK794" s="13">
        <v>-2.23E-2</v>
      </c>
      <c r="AL794">
        <v>23364.86</v>
      </c>
      <c r="AM794">
        <v>1798844.25</v>
      </c>
      <c r="AN794">
        <v>-1050227.1100000001</v>
      </c>
      <c r="AO794">
        <v>41</v>
      </c>
      <c r="AP794">
        <v>-977.11</v>
      </c>
      <c r="AQ794" s="13">
        <v>-2.23E-2</v>
      </c>
      <c r="AR794" s="13">
        <v>3.0700000000000002E-2</v>
      </c>
      <c r="AS794" t="s">
        <v>572</v>
      </c>
      <c r="AU794" s="2">
        <v>44482</v>
      </c>
      <c r="AV794" t="s">
        <v>163</v>
      </c>
      <c r="AW794" s="7">
        <v>1169.3499999999999</v>
      </c>
      <c r="AX794" s="4">
        <v>1165.6500000000001</v>
      </c>
      <c r="AZ794" s="2">
        <f t="shared" si="84"/>
        <v>44482</v>
      </c>
      <c r="BA794" t="s">
        <v>47</v>
      </c>
      <c r="BB794">
        <v>76.989310000000003</v>
      </c>
      <c r="BC794">
        <v>75.274649999999994</v>
      </c>
      <c r="BE794" t="str">
        <f t="shared" si="88"/>
        <v>BHEL44482</v>
      </c>
      <c r="BF794">
        <v>1</v>
      </c>
      <c r="BH794" t="str">
        <f t="shared" si="89"/>
        <v>TRENT44482</v>
      </c>
      <c r="BI794">
        <v>1</v>
      </c>
      <c r="BK794" t="str">
        <f t="shared" si="85"/>
        <v>TRENT44482</v>
      </c>
      <c r="BL794">
        <v>1</v>
      </c>
      <c r="BM794">
        <f t="shared" si="86"/>
        <v>1</v>
      </c>
      <c r="BQ794" t="str">
        <f t="shared" si="90"/>
        <v>BHEL44482</v>
      </c>
      <c r="BR794">
        <v>1</v>
      </c>
      <c r="BS794">
        <f t="shared" si="87"/>
        <v>1</v>
      </c>
    </row>
    <row r="795" spans="1:71" x14ac:dyDescent="0.45">
      <c r="A795">
        <v>1</v>
      </c>
      <c r="B795" s="2">
        <v>44483</v>
      </c>
      <c r="C795" s="2">
        <v>44487</v>
      </c>
      <c r="D795" s="3" t="s">
        <v>27</v>
      </c>
      <c r="E795" t="s">
        <v>153</v>
      </c>
      <c r="F795" t="s">
        <v>331</v>
      </c>
      <c r="G795">
        <v>200</v>
      </c>
      <c r="H795">
        <v>400</v>
      </c>
      <c r="I795">
        <v>2</v>
      </c>
      <c r="J795" s="7">
        <v>5688.15</v>
      </c>
      <c r="K795" s="5">
        <v>2275260</v>
      </c>
      <c r="L795" s="4">
        <v>5590.25</v>
      </c>
      <c r="M795" s="4">
        <v>-39159.999999999854</v>
      </c>
      <c r="N795" s="6">
        <v>427.29465600000009</v>
      </c>
      <c r="O795" s="6">
        <v>-39587.294655999853</v>
      </c>
      <c r="P795" s="5">
        <v>2236100</v>
      </c>
      <c r="Q795" s="7"/>
      <c r="R795">
        <v>1</v>
      </c>
      <c r="S795">
        <v>0</v>
      </c>
      <c r="T795">
        <v>1</v>
      </c>
      <c r="U795">
        <v>0</v>
      </c>
      <c r="V795">
        <v>900</v>
      </c>
      <c r="W795">
        <v>300</v>
      </c>
      <c r="X795">
        <v>122500</v>
      </c>
      <c r="Y795">
        <v>92500</v>
      </c>
      <c r="Z795" s="7">
        <v>3000000</v>
      </c>
      <c r="AA795">
        <v>2</v>
      </c>
      <c r="AC795" t="s">
        <v>624</v>
      </c>
      <c r="AD795" t="s">
        <v>571</v>
      </c>
      <c r="AE795" s="12">
        <v>44483.517361111109</v>
      </c>
      <c r="AF795">
        <v>5691.0060000000003</v>
      </c>
      <c r="AG795" s="12">
        <v>44487.392361111109</v>
      </c>
      <c r="AH795">
        <v>5587.5659999999998</v>
      </c>
      <c r="AI795" s="13">
        <v>-1.8200000000000001E-2</v>
      </c>
      <c r="AJ795">
        <v>-32534.3</v>
      </c>
      <c r="AK795" s="13">
        <v>-1.8200000000000001E-2</v>
      </c>
      <c r="AL795">
        <v>314.52339999999998</v>
      </c>
      <c r="AM795">
        <v>1789954.5</v>
      </c>
      <c r="AN795">
        <v>-1082761.42</v>
      </c>
      <c r="AO795">
        <v>41</v>
      </c>
      <c r="AP795">
        <v>-793.52</v>
      </c>
      <c r="AQ795" s="13">
        <v>-3.2099999999999997E-2</v>
      </c>
      <c r="AR795" s="13">
        <v>5.9999999999999995E-4</v>
      </c>
      <c r="AS795" t="s">
        <v>572</v>
      </c>
      <c r="AU795" s="2">
        <v>44483</v>
      </c>
      <c r="AV795" t="s">
        <v>153</v>
      </c>
      <c r="AW795" s="7">
        <v>5688.15</v>
      </c>
      <c r="AX795" s="4">
        <v>5590.25</v>
      </c>
      <c r="AZ795" s="2">
        <f t="shared" si="84"/>
        <v>44483</v>
      </c>
      <c r="BA795" t="s">
        <v>153</v>
      </c>
      <c r="BB795">
        <v>5691.0060000000003</v>
      </c>
      <c r="BC795">
        <v>5587.5659999999998</v>
      </c>
      <c r="BE795" t="str">
        <f t="shared" si="88"/>
        <v>COFORGE44483</v>
      </c>
      <c r="BF795">
        <v>1</v>
      </c>
      <c r="BH795" t="str">
        <f t="shared" si="89"/>
        <v>COFORGE44483</v>
      </c>
      <c r="BI795">
        <v>1</v>
      </c>
      <c r="BK795" t="str">
        <f t="shared" si="85"/>
        <v>COFORGE44483</v>
      </c>
      <c r="BL795">
        <v>1</v>
      </c>
      <c r="BM795">
        <f t="shared" si="86"/>
        <v>1</v>
      </c>
      <c r="BQ795" t="str">
        <f t="shared" si="90"/>
        <v>COFORGE44483</v>
      </c>
      <c r="BR795">
        <v>1</v>
      </c>
      <c r="BS795">
        <f t="shared" si="87"/>
        <v>1</v>
      </c>
    </row>
    <row r="796" spans="1:71" x14ac:dyDescent="0.45">
      <c r="A796">
        <v>2</v>
      </c>
      <c r="B796" s="2">
        <v>44483</v>
      </c>
      <c r="C796" s="2">
        <v>44487</v>
      </c>
      <c r="D796" s="3" t="s">
        <v>27</v>
      </c>
      <c r="E796" t="s">
        <v>83</v>
      </c>
      <c r="F796" t="s">
        <v>246</v>
      </c>
      <c r="G796">
        <v>475</v>
      </c>
      <c r="H796">
        <v>1425</v>
      </c>
      <c r="I796">
        <v>3</v>
      </c>
      <c r="J796" s="7">
        <v>1769.85</v>
      </c>
      <c r="K796" s="5">
        <v>2522036.25</v>
      </c>
      <c r="L796" s="4">
        <v>1759.25</v>
      </c>
      <c r="M796" s="4">
        <v>-15104.999999999871</v>
      </c>
      <c r="N796" s="6">
        <v>472.04645049999999</v>
      </c>
      <c r="O796" s="6">
        <v>-15577.046450499871</v>
      </c>
      <c r="P796" s="5">
        <v>2506931.25</v>
      </c>
      <c r="Q796" s="7"/>
      <c r="R796">
        <v>1</v>
      </c>
      <c r="S796">
        <v>0</v>
      </c>
      <c r="T796">
        <v>1</v>
      </c>
      <c r="U796">
        <v>0</v>
      </c>
      <c r="V796">
        <v>900</v>
      </c>
      <c r="W796">
        <v>300</v>
      </c>
      <c r="X796">
        <v>122500</v>
      </c>
      <c r="Y796">
        <v>92500</v>
      </c>
      <c r="Z796" s="7">
        <v>3000000</v>
      </c>
      <c r="AA796">
        <v>2</v>
      </c>
      <c r="AC796" t="s">
        <v>615</v>
      </c>
      <c r="AD796" t="s">
        <v>571</v>
      </c>
      <c r="AE796" s="12">
        <v>44483.517361111109</v>
      </c>
      <c r="AF796">
        <v>1770.723</v>
      </c>
      <c r="AG796" s="12">
        <v>44487.392361111109</v>
      </c>
      <c r="AH796">
        <v>1758.421</v>
      </c>
      <c r="AI796" s="13">
        <v>-6.8999999999999999E-3</v>
      </c>
      <c r="AJ796">
        <v>-12435.61</v>
      </c>
      <c r="AK796" s="13">
        <v>-6.8999999999999999E-3</v>
      </c>
      <c r="AL796">
        <v>1010.861</v>
      </c>
      <c r="AM796">
        <v>1789954.63</v>
      </c>
      <c r="AN796">
        <v>-1095197.02</v>
      </c>
      <c r="AO796">
        <v>41</v>
      </c>
      <c r="AP796">
        <v>-303.31</v>
      </c>
      <c r="AQ796" s="13">
        <v>-1.46E-2</v>
      </c>
      <c r="AR796" s="13">
        <v>2.3E-3</v>
      </c>
      <c r="AS796" t="s">
        <v>572</v>
      </c>
      <c r="AU796" s="2">
        <v>44483</v>
      </c>
      <c r="AV796" t="s">
        <v>83</v>
      </c>
      <c r="AW796" s="7">
        <v>1769.85</v>
      </c>
      <c r="AX796" s="4">
        <v>1759.25</v>
      </c>
      <c r="AZ796" s="2">
        <f t="shared" si="84"/>
        <v>44483</v>
      </c>
      <c r="BA796" t="s">
        <v>83</v>
      </c>
      <c r="BB796">
        <v>1770.723</v>
      </c>
      <c r="BC796">
        <v>1758.421</v>
      </c>
      <c r="BE796" t="str">
        <f t="shared" si="88"/>
        <v>GRASIM44483</v>
      </c>
      <c r="BF796">
        <v>1</v>
      </c>
      <c r="BH796" t="str">
        <f t="shared" si="89"/>
        <v>GRASIM44483</v>
      </c>
      <c r="BI796">
        <v>1</v>
      </c>
      <c r="BK796" t="str">
        <f t="shared" si="85"/>
        <v>GRASIM44483</v>
      </c>
      <c r="BL796">
        <v>1</v>
      </c>
      <c r="BM796">
        <f t="shared" si="86"/>
        <v>1</v>
      </c>
      <c r="BQ796" t="str">
        <f t="shared" si="90"/>
        <v>GRASIM44483</v>
      </c>
      <c r="BR796">
        <v>1</v>
      </c>
      <c r="BS796">
        <f t="shared" si="87"/>
        <v>1</v>
      </c>
    </row>
    <row r="797" spans="1:71" x14ac:dyDescent="0.45">
      <c r="A797">
        <v>3</v>
      </c>
      <c r="B797" s="2">
        <v>44483</v>
      </c>
      <c r="C797" s="2">
        <v>44487</v>
      </c>
      <c r="D797" s="3" t="s">
        <v>27</v>
      </c>
      <c r="E797" t="s">
        <v>194</v>
      </c>
      <c r="F797" t="s">
        <v>375</v>
      </c>
      <c r="G797">
        <v>2900</v>
      </c>
      <c r="H797">
        <v>11600</v>
      </c>
      <c r="I797">
        <v>4</v>
      </c>
      <c r="J797" s="7">
        <v>221.1</v>
      </c>
      <c r="K797" s="5">
        <v>2564760</v>
      </c>
      <c r="L797" s="4">
        <v>216.53749999999999</v>
      </c>
      <c r="M797" s="4">
        <v>-52925</v>
      </c>
      <c r="N797" s="6">
        <v>474.56293700000003</v>
      </c>
      <c r="O797" s="6">
        <v>-53399.562937000002</v>
      </c>
      <c r="P797" s="5">
        <v>2511835</v>
      </c>
      <c r="Q797" s="7"/>
      <c r="R797">
        <v>2</v>
      </c>
      <c r="S797">
        <v>1</v>
      </c>
      <c r="T797">
        <v>2</v>
      </c>
      <c r="U797">
        <v>0</v>
      </c>
      <c r="V797">
        <v>900</v>
      </c>
      <c r="W797">
        <v>300</v>
      </c>
      <c r="X797">
        <v>123000</v>
      </c>
      <c r="Y797">
        <v>92500</v>
      </c>
      <c r="Z797" s="7">
        <v>3000000</v>
      </c>
      <c r="AA797">
        <v>2</v>
      </c>
      <c r="AC797" t="s">
        <v>738</v>
      </c>
      <c r="AD797" t="s">
        <v>571</v>
      </c>
      <c r="AE797" s="12">
        <v>44483.517361111109</v>
      </c>
      <c r="AF797">
        <v>2122.6280000000002</v>
      </c>
      <c r="AG797" s="12">
        <v>44487.392361111109</v>
      </c>
      <c r="AH797">
        <v>1990.278</v>
      </c>
      <c r="AI797" s="13">
        <v>-6.2399999999999997E-2</v>
      </c>
      <c r="AJ797">
        <v>-111607.15</v>
      </c>
      <c r="AK797" s="13">
        <v>-6.2399999999999997E-2</v>
      </c>
      <c r="AL797">
        <v>843.27279999999996</v>
      </c>
      <c r="AM797">
        <v>1789954.5</v>
      </c>
      <c r="AN797">
        <v>-1206804.17</v>
      </c>
      <c r="AO797">
        <v>41</v>
      </c>
      <c r="AP797">
        <v>-2722.13</v>
      </c>
      <c r="AQ797" s="13">
        <v>-8.2699999999999996E-2</v>
      </c>
      <c r="AR797" s="13">
        <v>1.1000000000000001E-3</v>
      </c>
      <c r="AS797" t="s">
        <v>572</v>
      </c>
      <c r="AU797" s="2">
        <v>44483</v>
      </c>
      <c r="AV797" t="s">
        <v>194</v>
      </c>
      <c r="AW797" s="7">
        <v>221.1</v>
      </c>
      <c r="AX797" s="4">
        <v>216.53749999999999</v>
      </c>
      <c r="AZ797" s="2">
        <f t="shared" si="84"/>
        <v>44483</v>
      </c>
      <c r="BA797" t="s">
        <v>38</v>
      </c>
      <c r="BB797">
        <v>2122.6280000000002</v>
      </c>
      <c r="BC797">
        <v>1990.278</v>
      </c>
      <c r="BE797" t="str">
        <f t="shared" si="88"/>
        <v>MCX44483</v>
      </c>
      <c r="BF797">
        <v>1</v>
      </c>
      <c r="BH797" t="str">
        <f t="shared" si="89"/>
        <v>INDIACEM44483</v>
      </c>
      <c r="BI797">
        <v>1</v>
      </c>
      <c r="BK797" t="str">
        <f t="shared" si="85"/>
        <v>INDIACEM44483</v>
      </c>
      <c r="BL797">
        <v>1</v>
      </c>
      <c r="BM797">
        <f t="shared" si="86"/>
        <v>1</v>
      </c>
      <c r="BQ797" t="str">
        <f t="shared" si="90"/>
        <v>MCX44483</v>
      </c>
      <c r="BR797">
        <v>1</v>
      </c>
      <c r="BS797">
        <f t="shared" si="87"/>
        <v>1</v>
      </c>
    </row>
    <row r="798" spans="1:71" x14ac:dyDescent="0.45">
      <c r="A798">
        <v>4</v>
      </c>
      <c r="B798" s="2">
        <v>44483</v>
      </c>
      <c r="C798" s="2">
        <v>44487</v>
      </c>
      <c r="D798" s="3" t="s">
        <v>27</v>
      </c>
      <c r="E798" t="s">
        <v>167</v>
      </c>
      <c r="F798" t="s">
        <v>346</v>
      </c>
      <c r="G798">
        <v>325</v>
      </c>
      <c r="H798">
        <v>325</v>
      </c>
      <c r="I798">
        <v>1</v>
      </c>
      <c r="J798" s="7">
        <v>5403.7</v>
      </c>
      <c r="K798" s="5">
        <v>1756202.5</v>
      </c>
      <c r="L798" s="4">
        <v>5688.95</v>
      </c>
      <c r="M798" s="4">
        <v>92706.25</v>
      </c>
      <c r="N798" s="6">
        <v>355.90066175000004</v>
      </c>
      <c r="O798" s="6">
        <v>92350.349338250002</v>
      </c>
      <c r="P798" s="5">
        <v>1848908.75</v>
      </c>
      <c r="Q798" s="7"/>
      <c r="R798">
        <v>2</v>
      </c>
      <c r="S798">
        <v>2</v>
      </c>
      <c r="T798">
        <v>1</v>
      </c>
      <c r="U798">
        <v>0</v>
      </c>
      <c r="V798">
        <v>900</v>
      </c>
      <c r="W798">
        <v>300</v>
      </c>
      <c r="X798">
        <v>123500</v>
      </c>
      <c r="Y798">
        <v>92500</v>
      </c>
      <c r="Z798" s="7">
        <v>3000000</v>
      </c>
      <c r="AA798">
        <v>2</v>
      </c>
      <c r="AC798" t="s">
        <v>625</v>
      </c>
      <c r="AD798" t="s">
        <v>571</v>
      </c>
      <c r="AE798" s="12">
        <v>44483.517361111109</v>
      </c>
      <c r="AF798">
        <v>4874.7839999999997</v>
      </c>
      <c r="AG798" s="12">
        <v>44487.392361111109</v>
      </c>
      <c r="AH798">
        <v>4704.6459999999997</v>
      </c>
      <c r="AI798" s="13">
        <v>-3.49E-2</v>
      </c>
      <c r="AJ798">
        <v>-62472.37</v>
      </c>
      <c r="AK798" s="13">
        <v>-3.49E-2</v>
      </c>
      <c r="AL798">
        <v>367.18639999999999</v>
      </c>
      <c r="AM798">
        <v>1789954.63</v>
      </c>
      <c r="AN798">
        <v>-1269276.54</v>
      </c>
      <c r="AO798">
        <v>41</v>
      </c>
      <c r="AP798">
        <v>-1523.72</v>
      </c>
      <c r="AQ798" s="13">
        <v>-0.1318</v>
      </c>
      <c r="AR798" s="13">
        <v>2.0999999999999999E-3</v>
      </c>
      <c r="AS798" t="s">
        <v>572</v>
      </c>
      <c r="AU798" s="2">
        <v>44483</v>
      </c>
      <c r="AV798" t="s">
        <v>167</v>
      </c>
      <c r="AW798" s="7">
        <v>5403.7</v>
      </c>
      <c r="AX798" s="4">
        <v>5688.95</v>
      </c>
      <c r="AZ798" s="2">
        <f t="shared" si="84"/>
        <v>44483</v>
      </c>
      <c r="BA798" t="s">
        <v>109</v>
      </c>
      <c r="BB798">
        <v>4874.7839999999997</v>
      </c>
      <c r="BC798">
        <v>4704.6459999999997</v>
      </c>
      <c r="BE798" t="str">
        <f t="shared" si="88"/>
        <v>MINDTREE44483</v>
      </c>
      <c r="BF798">
        <v>1</v>
      </c>
      <c r="BH798" t="str">
        <f t="shared" si="89"/>
        <v>IRCTC44483</v>
      </c>
      <c r="BI798">
        <v>1</v>
      </c>
      <c r="BK798" t="str">
        <f t="shared" si="85"/>
        <v>IRCTC44483</v>
      </c>
      <c r="BL798">
        <v>1</v>
      </c>
      <c r="BM798" t="str">
        <f t="shared" si="86"/>
        <v>ERROR</v>
      </c>
      <c r="BQ798" t="str">
        <f t="shared" si="90"/>
        <v>MINDTREE44483</v>
      </c>
      <c r="BR798">
        <v>1</v>
      </c>
      <c r="BS798">
        <f t="shared" si="87"/>
        <v>1</v>
      </c>
    </row>
    <row r="799" spans="1:71" x14ac:dyDescent="0.45">
      <c r="A799">
        <v>5</v>
      </c>
      <c r="B799" s="2">
        <v>44483</v>
      </c>
      <c r="C799" s="2">
        <v>44487</v>
      </c>
      <c r="D799" s="3" t="s">
        <v>27</v>
      </c>
      <c r="E799" t="s">
        <v>38</v>
      </c>
      <c r="F799" t="s">
        <v>363</v>
      </c>
      <c r="G799">
        <v>350</v>
      </c>
      <c r="H799">
        <v>1050</v>
      </c>
      <c r="I799">
        <v>3</v>
      </c>
      <c r="J799" s="7">
        <v>2121.5500000000002</v>
      </c>
      <c r="K799" s="5">
        <v>2227627.5</v>
      </c>
      <c r="L799" s="4">
        <v>1991.2</v>
      </c>
      <c r="M799" s="4">
        <v>-136867.50000000015</v>
      </c>
      <c r="N799" s="6">
        <v>407.06088250000005</v>
      </c>
      <c r="O799" s="6">
        <v>-137274.56088250014</v>
      </c>
      <c r="P799" s="5">
        <v>2090760</v>
      </c>
      <c r="Q799" s="7"/>
      <c r="R799">
        <v>1</v>
      </c>
      <c r="S799">
        <v>0</v>
      </c>
      <c r="T799">
        <v>1</v>
      </c>
      <c r="U799">
        <v>0</v>
      </c>
      <c r="V799">
        <v>900</v>
      </c>
      <c r="W799">
        <v>300</v>
      </c>
      <c r="X799">
        <v>122500</v>
      </c>
      <c r="Y799">
        <v>92500</v>
      </c>
      <c r="Z799" s="7">
        <v>3000000</v>
      </c>
      <c r="AA799">
        <v>2</v>
      </c>
      <c r="AC799" t="s">
        <v>666</v>
      </c>
      <c r="AD799" t="s">
        <v>571</v>
      </c>
      <c r="AE799" s="12">
        <v>44483.517361111109</v>
      </c>
      <c r="AF799">
        <v>1162.423</v>
      </c>
      <c r="AG799" s="12">
        <v>44487.392361111109</v>
      </c>
      <c r="AH799">
        <v>1162.8109999999999</v>
      </c>
      <c r="AI799" s="13">
        <v>2.9999999999999997E-4</v>
      </c>
      <c r="AJ799">
        <v>597.46</v>
      </c>
      <c r="AK799" s="13">
        <v>2.9999999999999997E-4</v>
      </c>
      <c r="AL799">
        <v>1539.847</v>
      </c>
      <c r="AM799">
        <v>1789954.63</v>
      </c>
      <c r="AN799">
        <v>-1268679.08</v>
      </c>
      <c r="AO799">
        <v>41</v>
      </c>
      <c r="AP799">
        <v>14.57</v>
      </c>
      <c r="AQ799" s="13">
        <v>-1.41E-2</v>
      </c>
      <c r="AR799" s="13">
        <v>6.4999999999999997E-3</v>
      </c>
      <c r="AS799" t="s">
        <v>572</v>
      </c>
      <c r="AU799" s="2">
        <v>44483</v>
      </c>
      <c r="AV799" t="s">
        <v>38</v>
      </c>
      <c r="AW799" s="7">
        <v>2121.5500000000002</v>
      </c>
      <c r="AX799" s="4">
        <v>1991.2</v>
      </c>
      <c r="AZ799" s="2">
        <f t="shared" si="84"/>
        <v>44483</v>
      </c>
      <c r="BA799" t="s">
        <v>163</v>
      </c>
      <c r="BB799">
        <v>1162.423</v>
      </c>
      <c r="BC799">
        <v>1162.8109999999999</v>
      </c>
      <c r="BE799" t="str">
        <f t="shared" si="88"/>
        <v>TRENT44483</v>
      </c>
      <c r="BF799">
        <v>1</v>
      </c>
      <c r="BH799" t="str">
        <f t="shared" si="89"/>
        <v>MCX44483</v>
      </c>
      <c r="BI799">
        <v>1</v>
      </c>
      <c r="BK799" t="str">
        <f t="shared" si="85"/>
        <v>MCX44483</v>
      </c>
      <c r="BL799">
        <v>1</v>
      </c>
      <c r="BM799">
        <f t="shared" si="86"/>
        <v>1</v>
      </c>
      <c r="BQ799" t="str">
        <f t="shared" si="90"/>
        <v>TRENT44483</v>
      </c>
      <c r="BR799">
        <v>1</v>
      </c>
      <c r="BS799" t="str">
        <f t="shared" si="87"/>
        <v>ERROR</v>
      </c>
    </row>
    <row r="800" spans="1:71" x14ac:dyDescent="0.45">
      <c r="A800">
        <v>6</v>
      </c>
      <c r="B800" s="2">
        <v>44483</v>
      </c>
      <c r="C800" s="2">
        <v>44487</v>
      </c>
      <c r="D800" s="3" t="s">
        <v>27</v>
      </c>
      <c r="E800" t="s">
        <v>109</v>
      </c>
      <c r="F800" t="s">
        <v>210</v>
      </c>
      <c r="G800">
        <v>400</v>
      </c>
      <c r="H800">
        <v>400</v>
      </c>
      <c r="I800">
        <v>1</v>
      </c>
      <c r="J800" s="7">
        <v>4877.05</v>
      </c>
      <c r="K800" s="5">
        <v>1950820</v>
      </c>
      <c r="L800" s="4">
        <v>4711.45</v>
      </c>
      <c r="M800" s="4">
        <v>-66240.000000000146</v>
      </c>
      <c r="N800" s="6">
        <v>369.02524000000005</v>
      </c>
      <c r="O800" s="6">
        <v>-66609.025240000148</v>
      </c>
      <c r="P800" s="5">
        <v>1884580</v>
      </c>
      <c r="Q800" s="7"/>
      <c r="R800">
        <v>1</v>
      </c>
      <c r="S800">
        <v>0</v>
      </c>
      <c r="T800">
        <v>1</v>
      </c>
      <c r="U800">
        <v>0</v>
      </c>
      <c r="V800">
        <v>900</v>
      </c>
      <c r="W800">
        <v>300</v>
      </c>
      <c r="X800">
        <v>122500</v>
      </c>
      <c r="Y800">
        <v>92500</v>
      </c>
      <c r="Z800" s="7">
        <v>3000000</v>
      </c>
      <c r="AA800">
        <v>2</v>
      </c>
      <c r="AC800" t="s">
        <v>600</v>
      </c>
      <c r="AD800" t="s">
        <v>571</v>
      </c>
      <c r="AE800" s="12">
        <v>44483.517361111109</v>
      </c>
      <c r="AF800">
        <v>735.71659999999997</v>
      </c>
      <c r="AG800" s="12">
        <v>44487.392361111109</v>
      </c>
      <c r="AH800">
        <v>709.99480000000005</v>
      </c>
      <c r="AI800" s="13">
        <v>-3.5000000000000003E-2</v>
      </c>
      <c r="AJ800">
        <v>-62579.61</v>
      </c>
      <c r="AK800" s="13">
        <v>-3.5000000000000003E-2</v>
      </c>
      <c r="AL800">
        <v>2432.94</v>
      </c>
      <c r="AM800">
        <v>1789954.5</v>
      </c>
      <c r="AN800">
        <v>-1331258.69</v>
      </c>
      <c r="AO800">
        <v>41</v>
      </c>
      <c r="AP800">
        <v>-1526.33</v>
      </c>
      <c r="AQ800" s="13">
        <v>-4.1099999999999998E-2</v>
      </c>
      <c r="AR800" s="13">
        <v>2.8E-3</v>
      </c>
      <c r="AS800" t="s">
        <v>572</v>
      </c>
      <c r="AU800" s="2">
        <v>44483</v>
      </c>
      <c r="AV800" t="s">
        <v>109</v>
      </c>
      <c r="AW800" s="7">
        <v>4877.05</v>
      </c>
      <c r="AX800" s="4">
        <v>4711.45</v>
      </c>
      <c r="AZ800" s="2">
        <f t="shared" si="84"/>
        <v>44483</v>
      </c>
      <c r="BA800" t="s">
        <v>119</v>
      </c>
      <c r="BB800">
        <v>735.71659999999997</v>
      </c>
      <c r="BC800">
        <v>709.99480000000005</v>
      </c>
      <c r="BE800" t="str">
        <f t="shared" si="88"/>
        <v>WIPRO44483</v>
      </c>
      <c r="BF800">
        <v>1</v>
      </c>
      <c r="BH800" t="str">
        <f t="shared" si="89"/>
        <v>MINDTREE44483</v>
      </c>
      <c r="BI800">
        <v>1</v>
      </c>
      <c r="BK800" t="str">
        <f t="shared" si="85"/>
        <v>MINDTREE44483</v>
      </c>
      <c r="BL800">
        <v>1</v>
      </c>
      <c r="BM800">
        <f t="shared" si="86"/>
        <v>1</v>
      </c>
      <c r="BQ800" t="str">
        <f t="shared" si="90"/>
        <v>WIPRO44483</v>
      </c>
      <c r="BR800">
        <v>1</v>
      </c>
      <c r="BS800">
        <f t="shared" si="87"/>
        <v>1</v>
      </c>
    </row>
    <row r="801" spans="1:71" x14ac:dyDescent="0.45">
      <c r="A801">
        <v>7</v>
      </c>
      <c r="B801" s="2">
        <v>44483</v>
      </c>
      <c r="C801" s="2">
        <v>44487</v>
      </c>
      <c r="D801" s="3" t="s">
        <v>27</v>
      </c>
      <c r="E801" t="s">
        <v>170</v>
      </c>
      <c r="F801" t="s">
        <v>348</v>
      </c>
      <c r="G801">
        <v>325</v>
      </c>
      <c r="H801">
        <v>650</v>
      </c>
      <c r="I801">
        <v>2</v>
      </c>
      <c r="J801" s="7">
        <v>3415.1</v>
      </c>
      <c r="K801" s="5">
        <v>2219815</v>
      </c>
      <c r="L801" s="4">
        <v>3310.125</v>
      </c>
      <c r="M801" s="4">
        <v>-68233.749999999942</v>
      </c>
      <c r="N801" s="6">
        <v>414.29077274999997</v>
      </c>
      <c r="O801" s="6">
        <v>-68648.040772749941</v>
      </c>
      <c r="P801" s="5">
        <v>2151581.25</v>
      </c>
      <c r="Q801" s="7"/>
      <c r="R801">
        <v>1</v>
      </c>
      <c r="S801">
        <v>0</v>
      </c>
      <c r="T801">
        <v>2</v>
      </c>
      <c r="U801">
        <v>0</v>
      </c>
      <c r="V801">
        <v>900</v>
      </c>
      <c r="W801">
        <v>300</v>
      </c>
      <c r="X801">
        <v>122500</v>
      </c>
      <c r="Y801">
        <v>92500</v>
      </c>
      <c r="Z801" s="7">
        <v>3000000</v>
      </c>
      <c r="AA801">
        <v>2</v>
      </c>
      <c r="AC801" t="s">
        <v>677</v>
      </c>
      <c r="AD801" t="s">
        <v>571</v>
      </c>
      <c r="AE801" s="12">
        <v>44483.517361111109</v>
      </c>
      <c r="AF801">
        <v>3416.8040000000001</v>
      </c>
      <c r="AG801" s="12">
        <v>44487.395833333336</v>
      </c>
      <c r="AH801">
        <v>3311.6849999999999</v>
      </c>
      <c r="AI801" s="13">
        <v>-3.0800000000000001E-2</v>
      </c>
      <c r="AJ801">
        <v>-55068.480000000003</v>
      </c>
      <c r="AK801" s="13">
        <v>-3.0800000000000001E-2</v>
      </c>
      <c r="AL801">
        <v>523.86800000000005</v>
      </c>
      <c r="AM801">
        <v>1789954.63</v>
      </c>
      <c r="AN801">
        <v>-1386327.17</v>
      </c>
      <c r="AO801">
        <v>42</v>
      </c>
      <c r="AP801">
        <v>-1311.15</v>
      </c>
      <c r="AQ801" s="13">
        <v>-4.4900000000000002E-2</v>
      </c>
      <c r="AR801" s="13">
        <v>0</v>
      </c>
      <c r="AS801" t="s">
        <v>572</v>
      </c>
      <c r="AU801" s="2">
        <v>44483</v>
      </c>
      <c r="AV801" t="s">
        <v>170</v>
      </c>
      <c r="AW801" s="7">
        <v>3415.1</v>
      </c>
      <c r="AX801" s="4">
        <v>3310.125</v>
      </c>
      <c r="AZ801" s="2">
        <f t="shared" si="84"/>
        <v>44483</v>
      </c>
      <c r="BA801" t="s">
        <v>170</v>
      </c>
      <c r="BB801">
        <v>3416.8040000000001</v>
      </c>
      <c r="BC801">
        <v>3311.6849999999999</v>
      </c>
      <c r="BE801" t="str">
        <f t="shared" si="88"/>
        <v>MPHASIS44483</v>
      </c>
      <c r="BF801">
        <v>1</v>
      </c>
      <c r="BH801" t="str">
        <f t="shared" si="89"/>
        <v>MPHASIS44483</v>
      </c>
      <c r="BI801">
        <v>1</v>
      </c>
      <c r="BK801" t="str">
        <f t="shared" si="85"/>
        <v>MPHASIS44483</v>
      </c>
      <c r="BL801">
        <v>1</v>
      </c>
      <c r="BM801">
        <f t="shared" si="86"/>
        <v>1</v>
      </c>
      <c r="BQ801" t="str">
        <f t="shared" si="90"/>
        <v>MPHASIS44483</v>
      </c>
      <c r="BR801">
        <v>1</v>
      </c>
      <c r="BS801">
        <f t="shared" si="87"/>
        <v>1</v>
      </c>
    </row>
    <row r="802" spans="1:71" x14ac:dyDescent="0.45">
      <c r="A802">
        <v>8</v>
      </c>
      <c r="B802" s="2">
        <v>44483</v>
      </c>
      <c r="C802" s="2">
        <v>44487</v>
      </c>
      <c r="D802" s="3" t="s">
        <v>27</v>
      </c>
      <c r="E802" t="s">
        <v>147</v>
      </c>
      <c r="F802" t="s">
        <v>297</v>
      </c>
      <c r="G802">
        <v>125</v>
      </c>
      <c r="H802">
        <v>375</v>
      </c>
      <c r="I802">
        <v>3</v>
      </c>
      <c r="J802" s="7">
        <v>7158.4</v>
      </c>
      <c r="K802" s="5">
        <v>2684400</v>
      </c>
      <c r="L802" s="4">
        <v>7002.9</v>
      </c>
      <c r="M802" s="4">
        <v>-58312.5</v>
      </c>
      <c r="N802" s="6">
        <v>494.13474249999996</v>
      </c>
      <c r="O802" s="6">
        <v>-58806.634742499999</v>
      </c>
      <c r="P802" s="5">
        <v>2626087.5</v>
      </c>
      <c r="Q802" s="7"/>
      <c r="R802">
        <v>1</v>
      </c>
      <c r="S802">
        <v>0</v>
      </c>
      <c r="T802">
        <v>1</v>
      </c>
      <c r="U802">
        <v>0</v>
      </c>
      <c r="V802">
        <v>900</v>
      </c>
      <c r="W802">
        <v>300</v>
      </c>
      <c r="X802">
        <v>122500</v>
      </c>
      <c r="Y802">
        <v>92500</v>
      </c>
      <c r="Z802" s="7">
        <v>3000000</v>
      </c>
      <c r="AA802">
        <v>2</v>
      </c>
      <c r="AC802" t="s">
        <v>626</v>
      </c>
      <c r="AD802" t="s">
        <v>571</v>
      </c>
      <c r="AE802" s="12">
        <v>44483.517361111109</v>
      </c>
      <c r="AF802">
        <v>7161.9740000000002</v>
      </c>
      <c r="AG802" s="12">
        <v>44487.395833333336</v>
      </c>
      <c r="AH802">
        <v>7002.69</v>
      </c>
      <c r="AI802" s="13">
        <v>-2.2200000000000001E-2</v>
      </c>
      <c r="AJ802">
        <v>-39809.01</v>
      </c>
      <c r="AK802" s="13">
        <v>-2.2200000000000001E-2</v>
      </c>
      <c r="AL802">
        <v>249.9247</v>
      </c>
      <c r="AM802">
        <v>1789954.5</v>
      </c>
      <c r="AN802">
        <v>-1426136.18</v>
      </c>
      <c r="AO802">
        <v>42</v>
      </c>
      <c r="AP802">
        <v>-947.83</v>
      </c>
      <c r="AQ802" s="13">
        <v>-2.7E-2</v>
      </c>
      <c r="AR802" s="13">
        <v>1E-4</v>
      </c>
      <c r="AS802" t="s">
        <v>572</v>
      </c>
      <c r="AU802" s="2">
        <v>44483</v>
      </c>
      <c r="AV802" t="s">
        <v>147</v>
      </c>
      <c r="AW802" s="7">
        <v>7158.4</v>
      </c>
      <c r="AX802" s="4">
        <v>7002.9</v>
      </c>
      <c r="AZ802" s="2">
        <f t="shared" si="84"/>
        <v>44483</v>
      </c>
      <c r="BA802" t="s">
        <v>147</v>
      </c>
      <c r="BB802">
        <v>7161.9740000000002</v>
      </c>
      <c r="BC802">
        <v>7002.69</v>
      </c>
      <c r="BE802" t="str">
        <f t="shared" si="88"/>
        <v>NAUKRI44483</v>
      </c>
      <c r="BF802">
        <v>1</v>
      </c>
      <c r="BH802" t="str">
        <f t="shared" si="89"/>
        <v>NAUKRI44483</v>
      </c>
      <c r="BI802">
        <v>1</v>
      </c>
      <c r="BK802" t="str">
        <f t="shared" si="85"/>
        <v>NAUKRI44483</v>
      </c>
      <c r="BL802">
        <v>1</v>
      </c>
      <c r="BM802">
        <f t="shared" si="86"/>
        <v>1</v>
      </c>
      <c r="BQ802" t="str">
        <f t="shared" si="90"/>
        <v>NAUKRI44483</v>
      </c>
      <c r="BR802">
        <v>1</v>
      </c>
      <c r="BS802">
        <f t="shared" si="87"/>
        <v>1</v>
      </c>
    </row>
    <row r="803" spans="1:71" x14ac:dyDescent="0.45">
      <c r="A803">
        <v>9</v>
      </c>
      <c r="B803" s="2">
        <v>44483</v>
      </c>
      <c r="C803" s="2">
        <v>44487</v>
      </c>
      <c r="D803" s="3" t="s">
        <v>27</v>
      </c>
      <c r="E803" t="s">
        <v>191</v>
      </c>
      <c r="F803" t="s">
        <v>371</v>
      </c>
      <c r="G803">
        <v>150</v>
      </c>
      <c r="H803">
        <v>600</v>
      </c>
      <c r="I803">
        <v>4</v>
      </c>
      <c r="J803" s="7">
        <v>4284.8249999999998</v>
      </c>
      <c r="K803" s="5">
        <v>2570895</v>
      </c>
      <c r="L803" s="4">
        <v>4205.3500000000004</v>
      </c>
      <c r="M803" s="4">
        <v>-47684.999999999673</v>
      </c>
      <c r="N803" s="6">
        <v>476.25388300000009</v>
      </c>
      <c r="O803" s="6">
        <v>-48161.25388299967</v>
      </c>
      <c r="P803" s="5">
        <v>2523210</v>
      </c>
      <c r="Q803" s="7"/>
      <c r="R803">
        <v>2</v>
      </c>
      <c r="S803">
        <v>1</v>
      </c>
      <c r="T803">
        <v>2</v>
      </c>
      <c r="U803">
        <v>0</v>
      </c>
      <c r="V803">
        <v>900</v>
      </c>
      <c r="W803">
        <v>300</v>
      </c>
      <c r="X803">
        <v>123000</v>
      </c>
      <c r="Y803">
        <v>92500</v>
      </c>
      <c r="Z803" s="7">
        <v>3000000</v>
      </c>
      <c r="AA803">
        <v>2</v>
      </c>
      <c r="AC803" t="s">
        <v>744</v>
      </c>
      <c r="AD803" t="s">
        <v>571</v>
      </c>
      <c r="AE803" s="12">
        <v>44483.517361111109</v>
      </c>
      <c r="AF803">
        <v>4287.9549999999999</v>
      </c>
      <c r="AG803" s="12">
        <v>44487.395833333336</v>
      </c>
      <c r="AH803">
        <v>4200.5950000000003</v>
      </c>
      <c r="AI803" s="13">
        <v>-2.0400000000000001E-2</v>
      </c>
      <c r="AJ803">
        <v>-36467.370000000003</v>
      </c>
      <c r="AK803" s="13">
        <v>-2.0400000000000001E-2</v>
      </c>
      <c r="AL803">
        <v>417.43790000000001</v>
      </c>
      <c r="AM803">
        <v>1789954.63</v>
      </c>
      <c r="AN803">
        <v>-1462603.56</v>
      </c>
      <c r="AO803">
        <v>42</v>
      </c>
      <c r="AP803">
        <v>-868.27</v>
      </c>
      <c r="AQ803" s="13">
        <v>-2.4899999999999999E-2</v>
      </c>
      <c r="AR803" s="13">
        <v>2.5000000000000001E-3</v>
      </c>
      <c r="AS803" t="s">
        <v>572</v>
      </c>
      <c r="AU803" s="2">
        <v>44483</v>
      </c>
      <c r="AV803" t="s">
        <v>191</v>
      </c>
      <c r="AW803" s="7">
        <v>4284.8249999999998</v>
      </c>
      <c r="AX803" s="4">
        <v>4205.3500000000004</v>
      </c>
      <c r="AZ803" s="2">
        <f t="shared" si="84"/>
        <v>44483</v>
      </c>
      <c r="BA803" t="s">
        <v>191</v>
      </c>
      <c r="BB803">
        <v>4287.9549999999999</v>
      </c>
      <c r="BC803">
        <v>4200.5950000000003</v>
      </c>
      <c r="BE803" t="str">
        <f t="shared" si="88"/>
        <v>PERSISTENT44483</v>
      </c>
      <c r="BF803">
        <v>1</v>
      </c>
      <c r="BH803" t="str">
        <f t="shared" si="89"/>
        <v>PERSISTENT44483</v>
      </c>
      <c r="BI803">
        <v>1</v>
      </c>
      <c r="BK803" t="str">
        <f t="shared" si="85"/>
        <v>PERSISTENT44483</v>
      </c>
      <c r="BL803">
        <v>1</v>
      </c>
      <c r="BM803">
        <f t="shared" si="86"/>
        <v>1</v>
      </c>
      <c r="BQ803" t="str">
        <f t="shared" si="90"/>
        <v>PERSISTENT44483</v>
      </c>
      <c r="BR803">
        <v>1</v>
      </c>
      <c r="BS803">
        <f t="shared" si="87"/>
        <v>1</v>
      </c>
    </row>
    <row r="804" spans="1:71" x14ac:dyDescent="0.45">
      <c r="A804">
        <v>10</v>
      </c>
      <c r="B804" s="2">
        <v>44483</v>
      </c>
      <c r="C804" s="2">
        <v>44487</v>
      </c>
      <c r="D804" s="3" t="s">
        <v>27</v>
      </c>
      <c r="E804" t="s">
        <v>119</v>
      </c>
      <c r="F804" t="s">
        <v>292</v>
      </c>
      <c r="G804">
        <v>1600</v>
      </c>
      <c r="H804">
        <v>3200</v>
      </c>
      <c r="I804">
        <v>2</v>
      </c>
      <c r="J804" s="7">
        <v>735.4</v>
      </c>
      <c r="K804" s="5">
        <v>2353280</v>
      </c>
      <c r="L804" s="4">
        <v>710.4</v>
      </c>
      <c r="M804" s="4">
        <v>-80000</v>
      </c>
      <c r="N804" s="6">
        <v>435.40697599999999</v>
      </c>
      <c r="O804" s="6">
        <v>-80435.406975999998</v>
      </c>
      <c r="P804" s="5">
        <v>2273280</v>
      </c>
      <c r="Q804" s="7"/>
      <c r="R804">
        <v>1</v>
      </c>
      <c r="S804">
        <v>0</v>
      </c>
      <c r="T804">
        <v>1</v>
      </c>
      <c r="U804">
        <v>0</v>
      </c>
      <c r="V804">
        <v>900</v>
      </c>
      <c r="W804">
        <v>300</v>
      </c>
      <c r="X804">
        <v>122500</v>
      </c>
      <c r="Y804">
        <v>92500</v>
      </c>
      <c r="Z804" s="7">
        <v>3000000</v>
      </c>
      <c r="AA804">
        <v>2</v>
      </c>
      <c r="AC804" t="s">
        <v>746</v>
      </c>
      <c r="AD804" t="s">
        <v>571</v>
      </c>
      <c r="AE804" s="12">
        <v>44483.520833333336</v>
      </c>
      <c r="AF804">
        <v>221.22659999999999</v>
      </c>
      <c r="AG804" s="12">
        <v>44487.395833333336</v>
      </c>
      <c r="AH804">
        <v>216.733</v>
      </c>
      <c r="AI804" s="13">
        <v>-2.0299999999999999E-2</v>
      </c>
      <c r="AJ804">
        <v>-36176.54</v>
      </c>
      <c r="AK804" s="13">
        <v>-2.0299999999999999E-2</v>
      </c>
      <c r="AL804">
        <v>8050.6809999999996</v>
      </c>
      <c r="AM804">
        <v>1781024.63</v>
      </c>
      <c r="AN804">
        <v>-1498780.09</v>
      </c>
      <c r="AO804">
        <v>41</v>
      </c>
      <c r="AP804">
        <v>-882.35</v>
      </c>
      <c r="AQ804" s="13">
        <v>-3.4500000000000003E-2</v>
      </c>
      <c r="AR804" s="13">
        <v>4.5999999999999999E-3</v>
      </c>
      <c r="AS804" t="s">
        <v>572</v>
      </c>
      <c r="AU804" s="2">
        <v>44483</v>
      </c>
      <c r="AV804" t="s">
        <v>119</v>
      </c>
      <c r="AW804" s="7">
        <v>735.4</v>
      </c>
      <c r="AX804" s="4">
        <v>710.4</v>
      </c>
      <c r="AZ804" s="2">
        <f t="shared" si="84"/>
        <v>44483</v>
      </c>
      <c r="BA804" t="s">
        <v>194</v>
      </c>
      <c r="BB804">
        <v>221.22659999999999</v>
      </c>
      <c r="BC804">
        <v>216.733</v>
      </c>
      <c r="BE804" t="str">
        <f t="shared" si="88"/>
        <v>INDIACEM44483</v>
      </c>
      <c r="BF804">
        <v>1</v>
      </c>
      <c r="BH804" t="str">
        <f t="shared" si="89"/>
        <v>WIPRO44483</v>
      </c>
      <c r="BI804">
        <v>1</v>
      </c>
      <c r="BK804" t="str">
        <f t="shared" si="85"/>
        <v>WIPRO44483</v>
      </c>
      <c r="BL804">
        <v>1</v>
      </c>
      <c r="BM804">
        <f t="shared" si="86"/>
        <v>1</v>
      </c>
      <c r="BQ804" t="str">
        <f t="shared" si="90"/>
        <v>INDIACEM44483</v>
      </c>
      <c r="BR804">
        <v>1</v>
      </c>
      <c r="BS804">
        <f t="shared" si="87"/>
        <v>1</v>
      </c>
    </row>
    <row r="805" spans="1:71" x14ac:dyDescent="0.45">
      <c r="A805">
        <v>1</v>
      </c>
      <c r="B805" s="2">
        <v>44487</v>
      </c>
      <c r="C805" s="2">
        <v>44488</v>
      </c>
      <c r="D805" s="3" t="s">
        <v>27</v>
      </c>
      <c r="E805" t="s">
        <v>69</v>
      </c>
      <c r="F805" t="s">
        <v>285</v>
      </c>
      <c r="G805">
        <v>3800</v>
      </c>
      <c r="H805">
        <v>11400</v>
      </c>
      <c r="I805">
        <v>3</v>
      </c>
      <c r="J805" s="7">
        <v>218.2</v>
      </c>
      <c r="K805" s="5">
        <v>2487480</v>
      </c>
      <c r="L805" s="4">
        <v>215.65</v>
      </c>
      <c r="M805" s="4">
        <v>-29069.999999999807</v>
      </c>
      <c r="N805" s="6">
        <v>464.45949400000001</v>
      </c>
      <c r="O805" s="6">
        <v>-29534.459493999806</v>
      </c>
      <c r="P805" s="5">
        <v>2458410</v>
      </c>
      <c r="Q805" s="7"/>
      <c r="R805">
        <v>1</v>
      </c>
      <c r="S805">
        <v>0</v>
      </c>
      <c r="T805">
        <v>2</v>
      </c>
      <c r="U805">
        <v>0</v>
      </c>
      <c r="V805">
        <v>900</v>
      </c>
      <c r="W805">
        <v>300</v>
      </c>
      <c r="X805">
        <v>102500</v>
      </c>
      <c r="Y805">
        <v>92500</v>
      </c>
      <c r="Z805" s="7">
        <v>3000000</v>
      </c>
      <c r="AA805">
        <v>2</v>
      </c>
      <c r="AC805" t="s">
        <v>711</v>
      </c>
      <c r="AD805" t="s">
        <v>571</v>
      </c>
      <c r="AE805" s="12">
        <v>44487.434027777781</v>
      </c>
      <c r="AF805">
        <v>7701.46</v>
      </c>
      <c r="AG805" s="12">
        <v>44488.392361111109</v>
      </c>
      <c r="AH805">
        <v>7656.8810000000003</v>
      </c>
      <c r="AI805" s="13">
        <v>-5.7999999999999996E-3</v>
      </c>
      <c r="AJ805">
        <v>-9841.66</v>
      </c>
      <c r="AK805" s="13">
        <v>-5.7999999999999996E-3</v>
      </c>
      <c r="AL805">
        <v>220.76900000000001</v>
      </c>
      <c r="AM805">
        <v>1700244</v>
      </c>
      <c r="AN805">
        <v>-1508621.76</v>
      </c>
      <c r="AO805">
        <v>65</v>
      </c>
      <c r="AP805">
        <v>-151.41</v>
      </c>
      <c r="AQ805" s="13">
        <v>-1.06E-2</v>
      </c>
      <c r="AR805" s="13">
        <v>3.0999999999999999E-3</v>
      </c>
      <c r="AS805" t="s">
        <v>572</v>
      </c>
      <c r="AU805" s="2">
        <v>44487</v>
      </c>
      <c r="AV805" t="s">
        <v>69</v>
      </c>
      <c r="AW805" s="7">
        <v>218.2</v>
      </c>
      <c r="AX805" s="4">
        <v>215.65</v>
      </c>
      <c r="AZ805" s="2">
        <f t="shared" si="84"/>
        <v>44487</v>
      </c>
      <c r="BA805" t="s">
        <v>134</v>
      </c>
      <c r="BB805">
        <v>7701.46</v>
      </c>
      <c r="BC805">
        <v>7656.8810000000003</v>
      </c>
      <c r="BE805" t="str">
        <f t="shared" si="88"/>
        <v>MARUTI44487</v>
      </c>
      <c r="BF805">
        <v>1</v>
      </c>
      <c r="BH805" t="str">
        <f t="shared" si="89"/>
        <v>BEL44487</v>
      </c>
      <c r="BI805">
        <v>1</v>
      </c>
      <c r="BK805" t="str">
        <f t="shared" si="85"/>
        <v>BEL44487</v>
      </c>
      <c r="BL805">
        <v>1</v>
      </c>
      <c r="BM805">
        <f t="shared" si="86"/>
        <v>1</v>
      </c>
      <c r="BQ805" t="str">
        <f t="shared" si="90"/>
        <v>MARUTI44487</v>
      </c>
      <c r="BR805">
        <v>1</v>
      </c>
      <c r="BS805">
        <f t="shared" si="87"/>
        <v>1</v>
      </c>
    </row>
    <row r="806" spans="1:71" x14ac:dyDescent="0.45">
      <c r="A806">
        <v>2</v>
      </c>
      <c r="B806" s="2">
        <v>44487</v>
      </c>
      <c r="C806" s="2">
        <v>44488</v>
      </c>
      <c r="D806" s="3" t="s">
        <v>27</v>
      </c>
      <c r="E806" t="s">
        <v>134</v>
      </c>
      <c r="F806" t="s">
        <v>310</v>
      </c>
      <c r="G806">
        <v>100</v>
      </c>
      <c r="H806">
        <v>300</v>
      </c>
      <c r="I806">
        <v>3</v>
      </c>
      <c r="J806" s="7">
        <v>7697.65</v>
      </c>
      <c r="K806" s="5">
        <v>2309295</v>
      </c>
      <c r="L806" s="4">
        <v>7661.75</v>
      </c>
      <c r="M806" s="4">
        <v>-10769.999999999891</v>
      </c>
      <c r="N806" s="6">
        <v>436.59077200000007</v>
      </c>
      <c r="O806" s="6">
        <v>-11206.59077199989</v>
      </c>
      <c r="P806" s="5">
        <v>2298525</v>
      </c>
      <c r="Q806" s="7"/>
      <c r="R806">
        <v>1</v>
      </c>
      <c r="S806">
        <v>0</v>
      </c>
      <c r="T806">
        <v>1</v>
      </c>
      <c r="U806">
        <v>0</v>
      </c>
      <c r="V806">
        <v>900</v>
      </c>
      <c r="W806">
        <v>300</v>
      </c>
      <c r="X806">
        <v>102500</v>
      </c>
      <c r="Y806">
        <v>92500</v>
      </c>
      <c r="Z806" s="7">
        <v>3000000</v>
      </c>
      <c r="AA806">
        <v>2</v>
      </c>
      <c r="AC806" t="s">
        <v>588</v>
      </c>
      <c r="AD806" t="s">
        <v>571</v>
      </c>
      <c r="AE806" s="12">
        <v>44487.434027777781</v>
      </c>
      <c r="AF806">
        <v>200.41659999999999</v>
      </c>
      <c r="AG806" s="12">
        <v>44488.392361111109</v>
      </c>
      <c r="AH806">
        <v>198.36940000000001</v>
      </c>
      <c r="AI806" s="13">
        <v>-1.0200000000000001E-2</v>
      </c>
      <c r="AJ806">
        <v>-17367.52</v>
      </c>
      <c r="AK806" s="13">
        <v>-1.0200000000000001E-2</v>
      </c>
      <c r="AL806">
        <v>8483.5490000000009</v>
      </c>
      <c r="AM806">
        <v>1700244</v>
      </c>
      <c r="AN806">
        <v>-1525989.28</v>
      </c>
      <c r="AO806">
        <v>65</v>
      </c>
      <c r="AP806">
        <v>-267.19</v>
      </c>
      <c r="AQ806" s="13">
        <v>-1.5100000000000001E-2</v>
      </c>
      <c r="AR806" s="13">
        <v>1.6899999999999998E-2</v>
      </c>
      <c r="AS806" t="s">
        <v>572</v>
      </c>
      <c r="AU806" s="2">
        <v>44487</v>
      </c>
      <c r="AV806" t="s">
        <v>134</v>
      </c>
      <c r="AW806" s="7">
        <v>7697.65</v>
      </c>
      <c r="AX806" s="4">
        <v>7661.75</v>
      </c>
      <c r="AZ806" s="2">
        <f t="shared" si="84"/>
        <v>44487</v>
      </c>
      <c r="BA806" t="s">
        <v>52</v>
      </c>
      <c r="BB806">
        <v>200.41659999999999</v>
      </c>
      <c r="BC806">
        <v>198.36940000000001</v>
      </c>
      <c r="BE806" t="str">
        <f t="shared" si="88"/>
        <v>RBLBANK44487</v>
      </c>
      <c r="BF806">
        <v>1</v>
      </c>
      <c r="BH806" t="str">
        <f t="shared" si="89"/>
        <v>MARUTI44487</v>
      </c>
      <c r="BI806">
        <v>1</v>
      </c>
      <c r="BK806" t="str">
        <f t="shared" si="85"/>
        <v>MARUTI44487</v>
      </c>
      <c r="BL806">
        <v>1</v>
      </c>
      <c r="BM806">
        <f t="shared" si="86"/>
        <v>1</v>
      </c>
      <c r="BQ806" t="str">
        <f t="shared" si="90"/>
        <v>RBLBANK44487</v>
      </c>
      <c r="BR806">
        <v>1</v>
      </c>
      <c r="BS806">
        <f t="shared" si="87"/>
        <v>1</v>
      </c>
    </row>
    <row r="807" spans="1:71" x14ac:dyDescent="0.45">
      <c r="A807">
        <v>3</v>
      </c>
      <c r="B807" s="2">
        <v>44487</v>
      </c>
      <c r="C807" s="2">
        <v>44488</v>
      </c>
      <c r="D807" s="3" t="s">
        <v>27</v>
      </c>
      <c r="E807" t="s">
        <v>46</v>
      </c>
      <c r="F807" t="s">
        <v>224</v>
      </c>
      <c r="G807">
        <v>17000</v>
      </c>
      <c r="H807">
        <v>17000</v>
      </c>
      <c r="I807">
        <v>1</v>
      </c>
      <c r="J807" s="7">
        <v>115.2</v>
      </c>
      <c r="K807" s="5">
        <v>1958400</v>
      </c>
      <c r="L807" s="4">
        <v>120.5</v>
      </c>
      <c r="M807" s="4">
        <v>90099.999999999956</v>
      </c>
      <c r="N807" s="6">
        <v>389.78774000000004</v>
      </c>
      <c r="O807" s="6">
        <v>89710.212259999957</v>
      </c>
      <c r="P807" s="5">
        <v>2048500</v>
      </c>
      <c r="Q807" s="7"/>
      <c r="R807">
        <v>1</v>
      </c>
      <c r="S807">
        <v>0</v>
      </c>
      <c r="T807">
        <v>2</v>
      </c>
      <c r="U807">
        <v>0</v>
      </c>
      <c r="V807">
        <v>900</v>
      </c>
      <c r="W807">
        <v>300</v>
      </c>
      <c r="X807">
        <v>102500</v>
      </c>
      <c r="Y807">
        <v>92500</v>
      </c>
      <c r="Z807" s="7">
        <v>3000000</v>
      </c>
      <c r="AA807">
        <v>2</v>
      </c>
      <c r="AC807" t="s">
        <v>609</v>
      </c>
      <c r="AD807" t="s">
        <v>571</v>
      </c>
      <c r="AE807" s="12">
        <v>44487.434027777781</v>
      </c>
      <c r="AF807">
        <v>253.5753</v>
      </c>
      <c r="AG807" s="12">
        <v>44488.392361111109</v>
      </c>
      <c r="AH807">
        <v>255.37219999999999</v>
      </c>
      <c r="AI807" s="13">
        <v>7.1000000000000004E-3</v>
      </c>
      <c r="AJ807">
        <v>12048.37</v>
      </c>
      <c r="AK807" s="13">
        <v>7.1000000000000004E-3</v>
      </c>
      <c r="AL807">
        <v>6705.0860000000002</v>
      </c>
      <c r="AM807">
        <v>1700244</v>
      </c>
      <c r="AN807">
        <v>-1513940.91</v>
      </c>
      <c r="AO807">
        <v>65</v>
      </c>
      <c r="AP807">
        <v>185.36</v>
      </c>
      <c r="AQ807" s="13">
        <v>-8.8000000000000005E-3</v>
      </c>
      <c r="AR807" s="13">
        <v>5.5899999999999998E-2</v>
      </c>
      <c r="AS807" t="s">
        <v>572</v>
      </c>
      <c r="AU807" s="2">
        <v>44487</v>
      </c>
      <c r="AV807" t="s">
        <v>46</v>
      </c>
      <c r="AW807" s="7">
        <v>115.2</v>
      </c>
      <c r="AX807" s="4">
        <v>120.5</v>
      </c>
      <c r="AZ807" s="2">
        <f t="shared" si="84"/>
        <v>44487</v>
      </c>
      <c r="BA807" t="s">
        <v>77</v>
      </c>
      <c r="BB807">
        <v>253.5753</v>
      </c>
      <c r="BC807">
        <v>255.37219999999999</v>
      </c>
      <c r="BE807" t="str">
        <f t="shared" si="88"/>
        <v>TATAPOWER44487</v>
      </c>
      <c r="BF807">
        <v>1</v>
      </c>
      <c r="BH807" t="str">
        <f t="shared" si="89"/>
        <v>NATIONALUM44487</v>
      </c>
      <c r="BI807">
        <v>1</v>
      </c>
      <c r="BK807" t="str">
        <f t="shared" si="85"/>
        <v>NATIONALUM44487</v>
      </c>
      <c r="BL807">
        <v>1</v>
      </c>
      <c r="BM807">
        <f t="shared" si="86"/>
        <v>1</v>
      </c>
      <c r="BQ807" t="str">
        <f t="shared" si="90"/>
        <v>TATAPOWER44487</v>
      </c>
      <c r="BR807">
        <v>1</v>
      </c>
      <c r="BS807">
        <f t="shared" si="87"/>
        <v>1</v>
      </c>
    </row>
    <row r="808" spans="1:71" x14ac:dyDescent="0.45">
      <c r="A808">
        <v>4</v>
      </c>
      <c r="B808" s="2">
        <v>44487</v>
      </c>
      <c r="C808" s="2">
        <v>44488</v>
      </c>
      <c r="D808" s="3" t="s">
        <v>27</v>
      </c>
      <c r="E808" t="s">
        <v>52</v>
      </c>
      <c r="F808" t="s">
        <v>248</v>
      </c>
      <c r="G808">
        <v>2900</v>
      </c>
      <c r="H808">
        <v>11600</v>
      </c>
      <c r="I808">
        <v>4</v>
      </c>
      <c r="J808" s="7">
        <v>200.3</v>
      </c>
      <c r="K808" s="5">
        <v>2323480</v>
      </c>
      <c r="L808" s="4">
        <v>198.45</v>
      </c>
      <c r="M808" s="4">
        <v>-21460.000000000262</v>
      </c>
      <c r="N808" s="6">
        <v>437.65890000000002</v>
      </c>
      <c r="O808" s="6">
        <v>-21897.65890000026</v>
      </c>
      <c r="P808" s="5">
        <v>2302020</v>
      </c>
      <c r="Q808" s="7"/>
      <c r="R808">
        <v>1</v>
      </c>
      <c r="S808">
        <v>0</v>
      </c>
      <c r="T808">
        <v>1</v>
      </c>
      <c r="U808">
        <v>0</v>
      </c>
      <c r="V808">
        <v>900</v>
      </c>
      <c r="W808">
        <v>300</v>
      </c>
      <c r="X808">
        <v>102500</v>
      </c>
      <c r="Y808">
        <v>92500</v>
      </c>
      <c r="Z808" s="7">
        <v>3000000</v>
      </c>
      <c r="AA808">
        <v>2</v>
      </c>
      <c r="AC808" t="s">
        <v>660</v>
      </c>
      <c r="AD808" t="s">
        <v>571</v>
      </c>
      <c r="AE808" s="12">
        <v>44487.434027777781</v>
      </c>
      <c r="AF808">
        <v>115.246</v>
      </c>
      <c r="AG808" s="12">
        <v>44488.395833333336</v>
      </c>
      <c r="AH808">
        <v>120.37949999999999</v>
      </c>
      <c r="AI808" s="13">
        <v>4.4499999999999998E-2</v>
      </c>
      <c r="AJ808">
        <v>75735.42</v>
      </c>
      <c r="AK808" s="13">
        <v>4.4499999999999998E-2</v>
      </c>
      <c r="AL808">
        <v>14753.17</v>
      </c>
      <c r="AM808">
        <v>1700244</v>
      </c>
      <c r="AN808">
        <v>-1438205.49</v>
      </c>
      <c r="AO808">
        <v>66</v>
      </c>
      <c r="AP808">
        <v>1147.51</v>
      </c>
      <c r="AQ808" s="13">
        <v>-2.0999999999999999E-3</v>
      </c>
      <c r="AR808" s="13">
        <v>0.12239999999999999</v>
      </c>
      <c r="AS808" t="s">
        <v>572</v>
      </c>
      <c r="AU808" s="2">
        <v>44487</v>
      </c>
      <c r="AV808" t="s">
        <v>52</v>
      </c>
      <c r="AW808" s="7">
        <v>200.3</v>
      </c>
      <c r="AX808" s="4">
        <v>198.45</v>
      </c>
      <c r="AZ808" s="2">
        <f t="shared" si="84"/>
        <v>44487</v>
      </c>
      <c r="BA808" t="s">
        <v>46</v>
      </c>
      <c r="BB808">
        <v>115.246</v>
      </c>
      <c r="BC808">
        <v>120.37949999999999</v>
      </c>
      <c r="BE808" t="str">
        <f t="shared" si="88"/>
        <v>NATIONALUM44487</v>
      </c>
      <c r="BF808">
        <v>1</v>
      </c>
      <c r="BH808" t="str">
        <f t="shared" si="89"/>
        <v>RBLBANK44487</v>
      </c>
      <c r="BI808">
        <v>1</v>
      </c>
      <c r="BK808" t="str">
        <f t="shared" si="85"/>
        <v>RBLBANK44487</v>
      </c>
      <c r="BL808">
        <v>1</v>
      </c>
      <c r="BM808">
        <f t="shared" si="86"/>
        <v>1</v>
      </c>
      <c r="BQ808" t="str">
        <f t="shared" si="90"/>
        <v>NATIONALUM44487</v>
      </c>
      <c r="BR808">
        <v>1</v>
      </c>
      <c r="BS808">
        <f t="shared" si="87"/>
        <v>1</v>
      </c>
    </row>
    <row r="809" spans="1:71" x14ac:dyDescent="0.45">
      <c r="A809">
        <v>5</v>
      </c>
      <c r="B809" s="2">
        <v>44487</v>
      </c>
      <c r="C809" s="2">
        <v>44488</v>
      </c>
      <c r="D809" s="3" t="s">
        <v>27</v>
      </c>
      <c r="E809" t="s">
        <v>77</v>
      </c>
      <c r="F809" t="s">
        <v>281</v>
      </c>
      <c r="G809">
        <v>6750</v>
      </c>
      <c r="H809">
        <v>6750</v>
      </c>
      <c r="I809">
        <v>1</v>
      </c>
      <c r="J809" s="7">
        <v>253.45</v>
      </c>
      <c r="K809" s="5">
        <v>1710787.5</v>
      </c>
      <c r="L809" s="4">
        <v>255.75</v>
      </c>
      <c r="M809" s="4">
        <v>15525.000000000076</v>
      </c>
      <c r="N809" s="6">
        <v>338.59965999999997</v>
      </c>
      <c r="O809" s="6">
        <v>15186.400340000077</v>
      </c>
      <c r="P809" s="5">
        <v>1726312.5</v>
      </c>
      <c r="Q809" s="7"/>
      <c r="R809">
        <v>1</v>
      </c>
      <c r="S809">
        <v>0</v>
      </c>
      <c r="T809">
        <v>1</v>
      </c>
      <c r="U809">
        <v>0</v>
      </c>
      <c r="V809">
        <v>900</v>
      </c>
      <c r="W809">
        <v>300</v>
      </c>
      <c r="X809">
        <v>102500</v>
      </c>
      <c r="Y809">
        <v>92500</v>
      </c>
      <c r="Z809" s="7">
        <v>3000000</v>
      </c>
      <c r="AA809">
        <v>2</v>
      </c>
      <c r="AC809" t="s">
        <v>580</v>
      </c>
      <c r="AD809" t="s">
        <v>571</v>
      </c>
      <c r="AE809" s="12">
        <v>44487.4375</v>
      </c>
      <c r="AF809">
        <v>218.83969999999999</v>
      </c>
      <c r="AG809" s="12">
        <v>44488.395833333336</v>
      </c>
      <c r="AH809">
        <v>215.63419999999999</v>
      </c>
      <c r="AI809" s="13">
        <v>-1.46E-2</v>
      </c>
      <c r="AJ809">
        <v>-24858.54</v>
      </c>
      <c r="AK809" s="13">
        <v>-1.46E-2</v>
      </c>
      <c r="AL809">
        <v>7754.9639999999999</v>
      </c>
      <c r="AM809">
        <v>1697094.13</v>
      </c>
      <c r="AN809">
        <v>-1463064.03</v>
      </c>
      <c r="AO809">
        <v>65</v>
      </c>
      <c r="AP809">
        <v>-382.44</v>
      </c>
      <c r="AQ809" s="13">
        <v>-1.5299999999999999E-2</v>
      </c>
      <c r="AR809" s="13">
        <v>1.6500000000000001E-2</v>
      </c>
      <c r="AS809" t="s">
        <v>572</v>
      </c>
      <c r="AU809" s="2">
        <v>44487</v>
      </c>
      <c r="AV809" t="s">
        <v>77</v>
      </c>
      <c r="AW809" s="7">
        <v>253.45</v>
      </c>
      <c r="AX809" s="4">
        <v>255.75</v>
      </c>
      <c r="AZ809" s="2">
        <f t="shared" si="84"/>
        <v>44487</v>
      </c>
      <c r="BA809" t="s">
        <v>69</v>
      </c>
      <c r="BB809">
        <v>218.83969999999999</v>
      </c>
      <c r="BC809">
        <v>215.63419999999999</v>
      </c>
      <c r="BE809" t="str">
        <f t="shared" si="88"/>
        <v>BEL44487</v>
      </c>
      <c r="BF809">
        <v>1</v>
      </c>
      <c r="BH809" t="str">
        <f t="shared" si="89"/>
        <v>TATAPOWER44487</v>
      </c>
      <c r="BI809">
        <v>1</v>
      </c>
      <c r="BK809" t="str">
        <f t="shared" si="85"/>
        <v>TATAPOWER44487</v>
      </c>
      <c r="BL809">
        <v>1</v>
      </c>
      <c r="BM809">
        <f t="shared" si="86"/>
        <v>1</v>
      </c>
      <c r="BQ809" t="str">
        <f t="shared" si="90"/>
        <v>BEL44487</v>
      </c>
      <c r="BR809">
        <v>1</v>
      </c>
      <c r="BS809">
        <f t="shared" si="87"/>
        <v>1</v>
      </c>
    </row>
    <row r="810" spans="1:71" x14ac:dyDescent="0.45">
      <c r="A810">
        <v>1</v>
      </c>
      <c r="B810" s="2">
        <v>44488</v>
      </c>
      <c r="C810" s="2">
        <v>44489</v>
      </c>
      <c r="D810" s="3" t="s">
        <v>27</v>
      </c>
      <c r="E810" t="s">
        <v>153</v>
      </c>
      <c r="F810" t="s">
        <v>331</v>
      </c>
      <c r="G810">
        <v>200</v>
      </c>
      <c r="H810">
        <v>400</v>
      </c>
      <c r="I810">
        <v>2</v>
      </c>
      <c r="J810" s="7">
        <v>5933.2</v>
      </c>
      <c r="K810" s="5">
        <v>2373280</v>
      </c>
      <c r="L810" s="4">
        <v>5724.85</v>
      </c>
      <c r="M810" s="4">
        <v>-83339.999999999782</v>
      </c>
      <c r="N810" s="6">
        <v>438.37481200000008</v>
      </c>
      <c r="O810" s="6">
        <v>-83778.374811999776</v>
      </c>
      <c r="P810" s="5">
        <v>2289940</v>
      </c>
      <c r="Q810" s="7"/>
      <c r="R810">
        <v>1</v>
      </c>
      <c r="S810">
        <v>0</v>
      </c>
      <c r="T810">
        <v>1</v>
      </c>
      <c r="U810">
        <v>0</v>
      </c>
      <c r="V810">
        <v>900</v>
      </c>
      <c r="W810">
        <v>300</v>
      </c>
      <c r="X810">
        <v>122500</v>
      </c>
      <c r="Y810">
        <v>92500</v>
      </c>
      <c r="Z810" s="7">
        <v>3000000</v>
      </c>
      <c r="AA810">
        <v>2</v>
      </c>
      <c r="AC810" t="s">
        <v>731</v>
      </c>
      <c r="AD810" t="s">
        <v>571</v>
      </c>
      <c r="AE810" s="12">
        <v>44488.517361111109</v>
      </c>
      <c r="AF810">
        <v>310.06169999999997</v>
      </c>
      <c r="AG810" s="12">
        <v>44489.392361111109</v>
      </c>
      <c r="AH810">
        <v>254.66640000000001</v>
      </c>
      <c r="AI810" s="13">
        <v>-0.1787</v>
      </c>
      <c r="AJ810">
        <v>-305039.98</v>
      </c>
      <c r="AK810" s="13">
        <v>-0.1787</v>
      </c>
      <c r="AL810">
        <v>5506.6040000000003</v>
      </c>
      <c r="AM810">
        <v>1707387.25</v>
      </c>
      <c r="AN810">
        <v>-1768104.01</v>
      </c>
      <c r="AO810">
        <v>41</v>
      </c>
      <c r="AP810">
        <v>-7440</v>
      </c>
      <c r="AQ810" s="13">
        <v>-0.18010000000000001</v>
      </c>
      <c r="AR810" s="13">
        <v>2.4E-2</v>
      </c>
      <c r="AS810" t="s">
        <v>572</v>
      </c>
      <c r="AU810" s="2">
        <v>44488</v>
      </c>
      <c r="AV810" t="s">
        <v>153</v>
      </c>
      <c r="AW810" s="7">
        <v>5933.2</v>
      </c>
      <c r="AX810" s="4">
        <v>5724.85</v>
      </c>
      <c r="AZ810" s="2">
        <f t="shared" si="84"/>
        <v>44488</v>
      </c>
      <c r="BA810" t="s">
        <v>182</v>
      </c>
      <c r="BB810">
        <v>310.06169999999997</v>
      </c>
      <c r="BC810">
        <v>254.66640000000001</v>
      </c>
      <c r="BE810" t="str">
        <f t="shared" si="88"/>
        <v>IEX44488</v>
      </c>
      <c r="BF810">
        <v>1</v>
      </c>
      <c r="BH810" t="str">
        <f t="shared" si="89"/>
        <v>COFORGE44488</v>
      </c>
      <c r="BI810">
        <v>1</v>
      </c>
      <c r="BK810" t="str">
        <f t="shared" si="85"/>
        <v>COFORGE44488</v>
      </c>
      <c r="BL810">
        <v>1</v>
      </c>
      <c r="BM810">
        <f t="shared" si="86"/>
        <v>1</v>
      </c>
      <c r="BQ810" t="str">
        <f t="shared" si="90"/>
        <v>IEX44488</v>
      </c>
      <c r="BR810">
        <v>1</v>
      </c>
      <c r="BS810">
        <f t="shared" si="87"/>
        <v>1</v>
      </c>
    </row>
    <row r="811" spans="1:71" x14ac:dyDescent="0.45">
      <c r="A811">
        <v>2</v>
      </c>
      <c r="B811" s="2">
        <v>44488</v>
      </c>
      <c r="C811" s="2">
        <v>44489</v>
      </c>
      <c r="D811" s="3" t="s">
        <v>27</v>
      </c>
      <c r="E811" t="s">
        <v>182</v>
      </c>
      <c r="F811" t="s">
        <v>364</v>
      </c>
      <c r="G811">
        <v>1250</v>
      </c>
      <c r="H811">
        <v>2500</v>
      </c>
      <c r="I811">
        <v>2</v>
      </c>
      <c r="J811" s="7">
        <v>929.25</v>
      </c>
      <c r="K811" s="5">
        <v>2323125</v>
      </c>
      <c r="L811" s="4">
        <v>764.35</v>
      </c>
      <c r="M811" s="4">
        <v>-412249.99999999994</v>
      </c>
      <c r="N811" s="6">
        <v>388.90640000000008</v>
      </c>
      <c r="O811" s="6">
        <v>-412638.90639999992</v>
      </c>
      <c r="P811" s="5">
        <v>1910875</v>
      </c>
      <c r="Q811" s="7"/>
      <c r="R811">
        <v>1</v>
      </c>
      <c r="S811">
        <v>0</v>
      </c>
      <c r="T811">
        <v>2</v>
      </c>
      <c r="U811">
        <v>0</v>
      </c>
      <c r="V811">
        <v>900</v>
      </c>
      <c r="W811">
        <v>300</v>
      </c>
      <c r="X811">
        <v>122500</v>
      </c>
      <c r="Y811">
        <v>92500</v>
      </c>
      <c r="Z811" s="7">
        <v>3000000</v>
      </c>
      <c r="AA811">
        <v>2</v>
      </c>
      <c r="AC811" t="s">
        <v>676</v>
      </c>
      <c r="AD811" t="s">
        <v>571</v>
      </c>
      <c r="AE811" s="12">
        <v>44488.517361111109</v>
      </c>
      <c r="AF811">
        <v>6825.9089999999997</v>
      </c>
      <c r="AG811" s="12">
        <v>44489.392361111109</v>
      </c>
      <c r="AH811">
        <v>6563.2619999999997</v>
      </c>
      <c r="AI811" s="13">
        <v>-3.85E-2</v>
      </c>
      <c r="AJ811">
        <v>-65696.759999999995</v>
      </c>
      <c r="AK811" s="13">
        <v>-3.85E-2</v>
      </c>
      <c r="AL811">
        <v>250.13329999999999</v>
      </c>
      <c r="AM811">
        <v>1707387.25</v>
      </c>
      <c r="AN811">
        <v>-1833800.77</v>
      </c>
      <c r="AO811">
        <v>41</v>
      </c>
      <c r="AP811">
        <v>-1602.36</v>
      </c>
      <c r="AQ811" s="13">
        <v>-4.6899999999999997E-2</v>
      </c>
      <c r="AR811" s="13">
        <v>2.9100000000000001E-2</v>
      </c>
      <c r="AS811" t="s">
        <v>572</v>
      </c>
      <c r="AU811" s="2">
        <v>44488</v>
      </c>
      <c r="AV811" t="s">
        <v>182</v>
      </c>
      <c r="AW811" s="7">
        <v>929.25</v>
      </c>
      <c r="AX811" s="4">
        <v>764.35</v>
      </c>
      <c r="AZ811" s="2">
        <f t="shared" si="84"/>
        <v>44488</v>
      </c>
      <c r="BA811" t="s">
        <v>169</v>
      </c>
      <c r="BB811">
        <v>6825.9089999999997</v>
      </c>
      <c r="BC811">
        <v>6563.2619999999997</v>
      </c>
      <c r="BE811" t="str">
        <f t="shared" si="88"/>
        <v>LTI44488</v>
      </c>
      <c r="BF811">
        <v>1</v>
      </c>
      <c r="BH811" t="str">
        <f t="shared" si="89"/>
        <v>IEX44488</v>
      </c>
      <c r="BI811">
        <v>1</v>
      </c>
      <c r="BK811" t="str">
        <f t="shared" si="85"/>
        <v>IEX44488</v>
      </c>
      <c r="BL811">
        <v>1</v>
      </c>
      <c r="BM811">
        <f t="shared" si="86"/>
        <v>1</v>
      </c>
      <c r="BQ811" t="str">
        <f t="shared" si="90"/>
        <v>LTI44488</v>
      </c>
      <c r="BR811">
        <v>1</v>
      </c>
      <c r="BS811">
        <f t="shared" si="87"/>
        <v>1</v>
      </c>
    </row>
    <row r="812" spans="1:71" x14ac:dyDescent="0.45">
      <c r="A812">
        <v>3</v>
      </c>
      <c r="B812" s="2">
        <v>44488</v>
      </c>
      <c r="C812" s="2">
        <v>44489</v>
      </c>
      <c r="D812" s="3" t="s">
        <v>27</v>
      </c>
      <c r="E812" t="s">
        <v>169</v>
      </c>
      <c r="F812" t="s">
        <v>340</v>
      </c>
      <c r="G812">
        <v>150</v>
      </c>
      <c r="H812">
        <v>300</v>
      </c>
      <c r="I812">
        <v>2</v>
      </c>
      <c r="J812" s="7">
        <v>6821.05</v>
      </c>
      <c r="K812" s="5">
        <v>2046315</v>
      </c>
      <c r="L812" s="4">
        <v>6576.2749999999996</v>
      </c>
      <c r="M812" s="4">
        <v>-73432.50000000016</v>
      </c>
      <c r="N812" s="6">
        <v>384.28680850000006</v>
      </c>
      <c r="O812" s="6">
        <v>-73816.786808500154</v>
      </c>
      <c r="P812" s="5">
        <v>1972882.5</v>
      </c>
      <c r="Q812" s="7"/>
      <c r="R812">
        <v>1</v>
      </c>
      <c r="S812">
        <v>0</v>
      </c>
      <c r="T812">
        <v>1</v>
      </c>
      <c r="U812">
        <v>0</v>
      </c>
      <c r="V812">
        <v>900</v>
      </c>
      <c r="W812">
        <v>300</v>
      </c>
      <c r="X812">
        <v>122500</v>
      </c>
      <c r="Y812">
        <v>92500</v>
      </c>
      <c r="Z812" s="7">
        <v>3000000</v>
      </c>
      <c r="AA812">
        <v>2</v>
      </c>
      <c r="AC812" t="s">
        <v>675</v>
      </c>
      <c r="AD812" t="s">
        <v>571</v>
      </c>
      <c r="AE812" s="12">
        <v>44488.517361111109</v>
      </c>
      <c r="AF812">
        <v>5355.9759999999997</v>
      </c>
      <c r="AG812" s="12">
        <v>44489.392361111109</v>
      </c>
      <c r="AH812">
        <v>4882.8590000000004</v>
      </c>
      <c r="AI812" s="13">
        <v>-8.8300000000000003E-2</v>
      </c>
      <c r="AJ812">
        <v>-150821.04999999999</v>
      </c>
      <c r="AK812" s="13">
        <v>-8.8300000000000003E-2</v>
      </c>
      <c r="AL812">
        <v>318.7817</v>
      </c>
      <c r="AM812">
        <v>1707387.25</v>
      </c>
      <c r="AN812">
        <v>-1984621.82</v>
      </c>
      <c r="AO812">
        <v>41</v>
      </c>
      <c r="AP812">
        <v>-3678.56</v>
      </c>
      <c r="AQ812" s="13">
        <v>-0.1348</v>
      </c>
      <c r="AR812" s="13">
        <v>9.9000000000000008E-3</v>
      </c>
      <c r="AS812" t="s">
        <v>572</v>
      </c>
      <c r="AU812" s="2">
        <v>44488</v>
      </c>
      <c r="AV812" t="s">
        <v>169</v>
      </c>
      <c r="AW812" s="7">
        <v>6821.05</v>
      </c>
      <c r="AX812" s="4">
        <v>6576.2749999999996</v>
      </c>
      <c r="AZ812" s="2">
        <f t="shared" si="84"/>
        <v>44488</v>
      </c>
      <c r="BA812" t="s">
        <v>168</v>
      </c>
      <c r="BB812">
        <v>5355.9759999999997</v>
      </c>
      <c r="BC812">
        <v>4882.8590000000004</v>
      </c>
      <c r="BE812" t="str">
        <f t="shared" si="88"/>
        <v>LTTS44488</v>
      </c>
      <c r="BF812">
        <v>1</v>
      </c>
      <c r="BH812" t="str">
        <f t="shared" si="89"/>
        <v>LTI44488</v>
      </c>
      <c r="BI812">
        <v>1</v>
      </c>
      <c r="BK812" t="str">
        <f t="shared" si="85"/>
        <v>LTI44488</v>
      </c>
      <c r="BL812">
        <v>1</v>
      </c>
      <c r="BM812">
        <f t="shared" si="86"/>
        <v>1</v>
      </c>
      <c r="BQ812" t="str">
        <f t="shared" si="90"/>
        <v>LTTS44488</v>
      </c>
      <c r="BR812">
        <v>1</v>
      </c>
      <c r="BS812">
        <f t="shared" si="87"/>
        <v>1</v>
      </c>
    </row>
    <row r="813" spans="1:71" x14ac:dyDescent="0.45">
      <c r="A813">
        <v>4</v>
      </c>
      <c r="B813" s="2">
        <v>44488</v>
      </c>
      <c r="C813" s="2">
        <v>44489</v>
      </c>
      <c r="D813" s="3" t="s">
        <v>27</v>
      </c>
      <c r="E813" t="s">
        <v>168</v>
      </c>
      <c r="F813" t="s">
        <v>347</v>
      </c>
      <c r="G813">
        <v>200</v>
      </c>
      <c r="H813">
        <v>400</v>
      </c>
      <c r="I813">
        <v>2</v>
      </c>
      <c r="J813" s="7">
        <v>5353.25</v>
      </c>
      <c r="K813" s="5">
        <v>2141300</v>
      </c>
      <c r="L813" s="4">
        <v>4885.2</v>
      </c>
      <c r="M813" s="4">
        <v>-187220.00000000006</v>
      </c>
      <c r="N813" s="6">
        <v>386.18034800000004</v>
      </c>
      <c r="O813" s="6">
        <v>-187606.18034800005</v>
      </c>
      <c r="P813" s="5">
        <v>1954080</v>
      </c>
      <c r="Q813" s="7"/>
      <c r="R813">
        <v>1</v>
      </c>
      <c r="S813">
        <v>0</v>
      </c>
      <c r="T813">
        <v>1</v>
      </c>
      <c r="U813">
        <v>0</v>
      </c>
      <c r="V813">
        <v>900</v>
      </c>
      <c r="W813">
        <v>300</v>
      </c>
      <c r="X813">
        <v>122500</v>
      </c>
      <c r="Y813">
        <v>92500</v>
      </c>
      <c r="Z813" s="7">
        <v>3000000</v>
      </c>
      <c r="AA813">
        <v>2</v>
      </c>
      <c r="AC813" t="s">
        <v>677</v>
      </c>
      <c r="AD813" t="s">
        <v>571</v>
      </c>
      <c r="AE813" s="12">
        <v>44488.517361111109</v>
      </c>
      <c r="AF813">
        <v>3639.32</v>
      </c>
      <c r="AG813" s="12">
        <v>44489.392361111109</v>
      </c>
      <c r="AH813">
        <v>3392.8789999999999</v>
      </c>
      <c r="AI813" s="13">
        <v>-6.7699999999999996E-2</v>
      </c>
      <c r="AJ813">
        <v>-115617.82</v>
      </c>
      <c r="AK813" s="13">
        <v>-6.7699999999999996E-2</v>
      </c>
      <c r="AL813">
        <v>469.15010000000001</v>
      </c>
      <c r="AM813">
        <v>1707387.25</v>
      </c>
      <c r="AN813">
        <v>-2100239.64</v>
      </c>
      <c r="AO813">
        <v>41</v>
      </c>
      <c r="AP813">
        <v>-2819.95</v>
      </c>
      <c r="AQ813" s="13">
        <v>-7.3899999999999993E-2</v>
      </c>
      <c r="AR813" s="13">
        <v>1.8E-3</v>
      </c>
      <c r="AS813" t="s">
        <v>572</v>
      </c>
      <c r="AU813" s="2">
        <v>44488</v>
      </c>
      <c r="AV813" t="s">
        <v>168</v>
      </c>
      <c r="AW813" s="7">
        <v>5353.25</v>
      </c>
      <c r="AX813" s="4">
        <v>4885.2</v>
      </c>
      <c r="AZ813" s="2">
        <f t="shared" si="84"/>
        <v>44488</v>
      </c>
      <c r="BA813" t="s">
        <v>170</v>
      </c>
      <c r="BB813">
        <v>3639.32</v>
      </c>
      <c r="BC813">
        <v>3392.8789999999999</v>
      </c>
      <c r="BE813" t="str">
        <f t="shared" si="88"/>
        <v>MPHASIS44488</v>
      </c>
      <c r="BF813">
        <v>1</v>
      </c>
      <c r="BH813" t="str">
        <f t="shared" si="89"/>
        <v>LTTS44488</v>
      </c>
      <c r="BI813">
        <v>1</v>
      </c>
      <c r="BK813" t="str">
        <f t="shared" si="85"/>
        <v>LTTS44488</v>
      </c>
      <c r="BL813">
        <v>1</v>
      </c>
      <c r="BM813">
        <f t="shared" si="86"/>
        <v>1</v>
      </c>
      <c r="BQ813" t="str">
        <f t="shared" si="90"/>
        <v>MPHASIS44488</v>
      </c>
      <c r="BR813">
        <v>1</v>
      </c>
      <c r="BS813">
        <f t="shared" si="87"/>
        <v>1</v>
      </c>
    </row>
    <row r="814" spans="1:71" x14ac:dyDescent="0.45">
      <c r="A814">
        <v>5</v>
      </c>
      <c r="B814" s="2">
        <v>44488</v>
      </c>
      <c r="C814" s="2">
        <v>44489</v>
      </c>
      <c r="D814" s="3" t="s">
        <v>27</v>
      </c>
      <c r="E814" t="s">
        <v>170</v>
      </c>
      <c r="F814" t="s">
        <v>348</v>
      </c>
      <c r="G814">
        <v>325</v>
      </c>
      <c r="H814">
        <v>650</v>
      </c>
      <c r="I814">
        <v>2</v>
      </c>
      <c r="J814" s="7">
        <v>3637.5</v>
      </c>
      <c r="K814" s="5">
        <v>2364375</v>
      </c>
      <c r="L814" s="4">
        <v>3394.5</v>
      </c>
      <c r="M814" s="4">
        <v>-157950</v>
      </c>
      <c r="N814" s="6">
        <v>427.57168000000007</v>
      </c>
      <c r="O814" s="6">
        <v>-158377.57167999999</v>
      </c>
      <c r="P814" s="5">
        <v>2206425</v>
      </c>
      <c r="Q814" s="7"/>
      <c r="R814">
        <v>1</v>
      </c>
      <c r="S814">
        <v>0</v>
      </c>
      <c r="T814">
        <v>1</v>
      </c>
      <c r="U814">
        <v>0</v>
      </c>
      <c r="V814">
        <v>900</v>
      </c>
      <c r="W814">
        <v>300</v>
      </c>
      <c r="X814">
        <v>122500</v>
      </c>
      <c r="Y814">
        <v>92500</v>
      </c>
      <c r="Z814" s="7">
        <v>3000000</v>
      </c>
      <c r="AA814">
        <v>2</v>
      </c>
      <c r="AC814" t="s">
        <v>671</v>
      </c>
      <c r="AD814" t="s">
        <v>571</v>
      </c>
      <c r="AE814" s="12">
        <v>44488.517361111109</v>
      </c>
      <c r="AF814">
        <v>471.94889999999998</v>
      </c>
      <c r="AG814" s="12">
        <v>44489.392361111109</v>
      </c>
      <c r="AH814">
        <v>446.10849999999999</v>
      </c>
      <c r="AI814" s="13">
        <v>-5.4800000000000001E-2</v>
      </c>
      <c r="AJ814">
        <v>-93483.79</v>
      </c>
      <c r="AK814" s="13">
        <v>-5.4800000000000001E-2</v>
      </c>
      <c r="AL814">
        <v>3617.7379999999998</v>
      </c>
      <c r="AM814">
        <v>1707387.25</v>
      </c>
      <c r="AN814">
        <v>-2193723.4300000002</v>
      </c>
      <c r="AO814">
        <v>41</v>
      </c>
      <c r="AP814">
        <v>-2280.09</v>
      </c>
      <c r="AQ814" s="13">
        <v>-5.5E-2</v>
      </c>
      <c r="AR814" s="13">
        <v>1.01E-2</v>
      </c>
      <c r="AS814" t="s">
        <v>572</v>
      </c>
      <c r="AU814" s="2">
        <v>44488</v>
      </c>
      <c r="AV814" t="s">
        <v>170</v>
      </c>
      <c r="AW814" s="7">
        <v>3637.5</v>
      </c>
      <c r="AX814" s="4">
        <v>3394.5</v>
      </c>
      <c r="AZ814" s="2">
        <f t="shared" si="84"/>
        <v>44488</v>
      </c>
      <c r="BA814" t="s">
        <v>178</v>
      </c>
      <c r="BB814">
        <v>471.94889999999998</v>
      </c>
      <c r="BC814">
        <v>446.10849999999999</v>
      </c>
      <c r="BE814" t="str">
        <f t="shared" si="88"/>
        <v>NAM_INDIA44488</v>
      </c>
      <c r="BF814">
        <v>1</v>
      </c>
      <c r="BH814" t="str">
        <f t="shared" si="89"/>
        <v>MPHASIS44488</v>
      </c>
      <c r="BI814">
        <v>1</v>
      </c>
      <c r="BK814" t="str">
        <f t="shared" si="85"/>
        <v>MPHASIS44488</v>
      </c>
      <c r="BL814">
        <v>1</v>
      </c>
      <c r="BM814">
        <f t="shared" si="86"/>
        <v>1</v>
      </c>
      <c r="BQ814" t="str">
        <f t="shared" si="90"/>
        <v>NAM_INDIA44488</v>
      </c>
      <c r="BR814">
        <v>1</v>
      </c>
      <c r="BS814">
        <f t="shared" si="87"/>
        <v>1</v>
      </c>
    </row>
    <row r="815" spans="1:71" x14ac:dyDescent="0.45">
      <c r="A815">
        <v>6</v>
      </c>
      <c r="B815" s="2">
        <v>44488</v>
      </c>
      <c r="C815" s="2">
        <v>44489</v>
      </c>
      <c r="D815" s="3" t="s">
        <v>27</v>
      </c>
      <c r="E815" t="s">
        <v>178</v>
      </c>
      <c r="F815" t="s">
        <v>358</v>
      </c>
      <c r="G815">
        <v>1600</v>
      </c>
      <c r="H815">
        <v>4800</v>
      </c>
      <c r="I815">
        <v>3</v>
      </c>
      <c r="J815" s="7">
        <v>471.7</v>
      </c>
      <c r="K815" s="5">
        <v>2264160</v>
      </c>
      <c r="L815" s="4">
        <v>446.3</v>
      </c>
      <c r="M815" s="4">
        <v>-121919.99999999988</v>
      </c>
      <c r="N815" s="6">
        <v>415.10464000000007</v>
      </c>
      <c r="O815" s="6">
        <v>-122335.10463999989</v>
      </c>
      <c r="P815" s="5">
        <v>2142240</v>
      </c>
      <c r="Q815" s="7"/>
      <c r="R815">
        <v>1</v>
      </c>
      <c r="S815">
        <v>0</v>
      </c>
      <c r="T815">
        <v>1</v>
      </c>
      <c r="U815">
        <v>0</v>
      </c>
      <c r="V815">
        <v>900</v>
      </c>
      <c r="W815">
        <v>300</v>
      </c>
      <c r="X815">
        <v>122500</v>
      </c>
      <c r="Y815">
        <v>92500</v>
      </c>
      <c r="Z815" s="7">
        <v>3000000</v>
      </c>
      <c r="AA815">
        <v>2</v>
      </c>
      <c r="AC815" t="s">
        <v>768</v>
      </c>
      <c r="AD815" t="s">
        <v>571</v>
      </c>
      <c r="AE815" s="12">
        <v>44488.517361111109</v>
      </c>
      <c r="AF815">
        <v>4998.4489999999996</v>
      </c>
      <c r="AG815" s="12">
        <v>44489.392361111109</v>
      </c>
      <c r="AH815">
        <v>4795.6009999999997</v>
      </c>
      <c r="AI815" s="13">
        <v>-4.0599999999999997E-2</v>
      </c>
      <c r="AJ815">
        <v>-69289.5</v>
      </c>
      <c r="AK815" s="13">
        <v>-4.0599999999999997E-2</v>
      </c>
      <c r="AL815">
        <v>341.58339999999998</v>
      </c>
      <c r="AM815">
        <v>1707387.13</v>
      </c>
      <c r="AN815">
        <v>-2263012.9300000002</v>
      </c>
      <c r="AO815">
        <v>41</v>
      </c>
      <c r="AP815">
        <v>-1689.99</v>
      </c>
      <c r="AQ815" s="13">
        <v>-4.3700000000000003E-2</v>
      </c>
      <c r="AR815" s="13">
        <v>3.3599999999999998E-2</v>
      </c>
      <c r="AS815" t="s">
        <v>572</v>
      </c>
      <c r="AU815" s="2">
        <v>44488</v>
      </c>
      <c r="AV815" t="s">
        <v>178</v>
      </c>
      <c r="AW815" s="7">
        <v>471.7</v>
      </c>
      <c r="AX815" s="4">
        <v>446.3</v>
      </c>
      <c r="AZ815" s="2">
        <f t="shared" si="84"/>
        <v>44488</v>
      </c>
      <c r="BA815" t="s">
        <v>205</v>
      </c>
      <c r="BB815">
        <v>4998.4489999999996</v>
      </c>
      <c r="BC815">
        <v>4795.6009999999997</v>
      </c>
      <c r="BE815" t="str">
        <f t="shared" si="88"/>
        <v>OFSS44488</v>
      </c>
      <c r="BF815">
        <v>1</v>
      </c>
      <c r="BH815" t="str">
        <f t="shared" si="89"/>
        <v>NAM_INDIA44488</v>
      </c>
      <c r="BI815">
        <v>1</v>
      </c>
      <c r="BK815" t="str">
        <f t="shared" si="85"/>
        <v>NAM_INDIA44488</v>
      </c>
      <c r="BL815">
        <v>1</v>
      </c>
      <c r="BM815">
        <f t="shared" si="86"/>
        <v>1</v>
      </c>
      <c r="BQ815" t="str">
        <f t="shared" si="90"/>
        <v>OFSS44488</v>
      </c>
      <c r="BR815">
        <v>1</v>
      </c>
      <c r="BS815">
        <f t="shared" si="87"/>
        <v>1</v>
      </c>
    </row>
    <row r="816" spans="1:71" x14ac:dyDescent="0.45">
      <c r="A816">
        <v>7</v>
      </c>
      <c r="B816" s="2">
        <v>44488</v>
      </c>
      <c r="C816" s="2">
        <v>44489</v>
      </c>
      <c r="D816" s="3" t="s">
        <v>27</v>
      </c>
      <c r="E816" t="s">
        <v>205</v>
      </c>
      <c r="F816" t="s">
        <v>376</v>
      </c>
      <c r="G816">
        <v>125</v>
      </c>
      <c r="H816">
        <v>500</v>
      </c>
      <c r="I816">
        <v>4</v>
      </c>
      <c r="J816" s="7">
        <v>4996.6000000000004</v>
      </c>
      <c r="K816" s="5">
        <v>2498300</v>
      </c>
      <c r="L816" s="4">
        <v>4801.95</v>
      </c>
      <c r="M816" s="4">
        <v>-97325.000000000276</v>
      </c>
      <c r="N816" s="6">
        <v>457.78566499999999</v>
      </c>
      <c r="O816" s="6">
        <v>-97782.78566500028</v>
      </c>
      <c r="P816" s="5">
        <v>2400975</v>
      </c>
      <c r="Q816" s="7"/>
      <c r="R816">
        <v>1</v>
      </c>
      <c r="S816">
        <v>0</v>
      </c>
      <c r="T816">
        <v>1</v>
      </c>
      <c r="U816">
        <v>0</v>
      </c>
      <c r="V816">
        <v>900</v>
      </c>
      <c r="W816">
        <v>300</v>
      </c>
      <c r="X816">
        <v>122500</v>
      </c>
      <c r="Y816">
        <v>92500</v>
      </c>
      <c r="Z816" s="7">
        <v>3000000</v>
      </c>
      <c r="AA816">
        <v>2</v>
      </c>
      <c r="AC816" t="s">
        <v>744</v>
      </c>
      <c r="AD816" t="s">
        <v>571</v>
      </c>
      <c r="AE816" s="12">
        <v>44488.517361111109</v>
      </c>
      <c r="AF816">
        <v>4391.7839999999997</v>
      </c>
      <c r="AG816" s="12">
        <v>44489.392361111109</v>
      </c>
      <c r="AH816">
        <v>3995.587</v>
      </c>
      <c r="AI816" s="13">
        <v>-9.0200000000000002E-2</v>
      </c>
      <c r="AJ816">
        <v>-154028.9</v>
      </c>
      <c r="AK816" s="13">
        <v>-9.0200000000000002E-2</v>
      </c>
      <c r="AL816">
        <v>388.76850000000002</v>
      </c>
      <c r="AM816">
        <v>1707387.13</v>
      </c>
      <c r="AN816">
        <v>-2417041.83</v>
      </c>
      <c r="AO816">
        <v>41</v>
      </c>
      <c r="AP816">
        <v>-3756.8</v>
      </c>
      <c r="AQ816" s="13">
        <v>-9.5600000000000004E-2</v>
      </c>
      <c r="AR816" s="13">
        <v>4.1000000000000003E-3</v>
      </c>
      <c r="AS816" t="s">
        <v>572</v>
      </c>
      <c r="AU816" s="2">
        <v>44488</v>
      </c>
      <c r="AV816" t="s">
        <v>205</v>
      </c>
      <c r="AW816" s="7">
        <v>4996.6000000000004</v>
      </c>
      <c r="AX816" s="4">
        <v>4801.95</v>
      </c>
      <c r="AZ816" s="2">
        <f t="shared" si="84"/>
        <v>44488</v>
      </c>
      <c r="BA816" t="s">
        <v>191</v>
      </c>
      <c r="BB816">
        <v>4391.7839999999997</v>
      </c>
      <c r="BC816">
        <v>3995.587</v>
      </c>
      <c r="BE816" t="str">
        <f t="shared" si="88"/>
        <v>PERSISTENT44488</v>
      </c>
      <c r="BF816">
        <v>1</v>
      </c>
      <c r="BH816" t="str">
        <f t="shared" si="89"/>
        <v>OFSS44488</v>
      </c>
      <c r="BI816">
        <v>1</v>
      </c>
      <c r="BK816" t="str">
        <f t="shared" si="85"/>
        <v>OFSS44488</v>
      </c>
      <c r="BL816">
        <v>1</v>
      </c>
      <c r="BM816">
        <f t="shared" si="86"/>
        <v>1</v>
      </c>
      <c r="BQ816" t="str">
        <f t="shared" si="90"/>
        <v>PERSISTENT44488</v>
      </c>
      <c r="BR816">
        <v>1</v>
      </c>
      <c r="BS816">
        <f t="shared" si="87"/>
        <v>1</v>
      </c>
    </row>
    <row r="817" spans="1:71" x14ac:dyDescent="0.45">
      <c r="A817">
        <v>8</v>
      </c>
      <c r="B817" s="2">
        <v>44488</v>
      </c>
      <c r="C817" s="2">
        <v>44489</v>
      </c>
      <c r="D817" s="3" t="s">
        <v>27</v>
      </c>
      <c r="E817" t="s">
        <v>191</v>
      </c>
      <c r="F817" t="s">
        <v>371</v>
      </c>
      <c r="G817">
        <v>150</v>
      </c>
      <c r="H817">
        <v>450</v>
      </c>
      <c r="I817">
        <v>3</v>
      </c>
      <c r="J817" s="7">
        <v>4390.55</v>
      </c>
      <c r="K817" s="5">
        <v>1975747.5</v>
      </c>
      <c r="L817" s="4">
        <v>3994.1</v>
      </c>
      <c r="M817" s="4">
        <v>-178402.50000000012</v>
      </c>
      <c r="N817" s="6">
        <v>359.26752550000003</v>
      </c>
      <c r="O817" s="6">
        <v>-178761.76752550012</v>
      </c>
      <c r="P817" s="5">
        <v>1797345</v>
      </c>
      <c r="Q817" s="7"/>
      <c r="R817">
        <v>1</v>
      </c>
      <c r="S817">
        <v>0</v>
      </c>
      <c r="T817">
        <v>1</v>
      </c>
      <c r="U817">
        <v>0</v>
      </c>
      <c r="V817">
        <v>900</v>
      </c>
      <c r="W817">
        <v>300</v>
      </c>
      <c r="X817">
        <v>122500</v>
      </c>
      <c r="Y817">
        <v>92500</v>
      </c>
      <c r="Z817" s="7">
        <v>3000000</v>
      </c>
      <c r="AA817">
        <v>2</v>
      </c>
      <c r="AC817" t="s">
        <v>620</v>
      </c>
      <c r="AD817" t="s">
        <v>571</v>
      </c>
      <c r="AE817" s="12">
        <v>44488.517361111109</v>
      </c>
      <c r="AF817">
        <v>2371.3420000000001</v>
      </c>
      <c r="AG817" s="12">
        <v>44489.392361111109</v>
      </c>
      <c r="AH817">
        <v>2233.7669999999998</v>
      </c>
      <c r="AI817" s="13">
        <v>-5.8000000000000003E-2</v>
      </c>
      <c r="AJ817">
        <v>-99055.22</v>
      </c>
      <c r="AK817" s="13">
        <v>-5.8000000000000003E-2</v>
      </c>
      <c r="AL817">
        <v>720.00890000000004</v>
      </c>
      <c r="AM817">
        <v>1707387.25</v>
      </c>
      <c r="AN817">
        <v>-2516097.0499999998</v>
      </c>
      <c r="AO817">
        <v>41</v>
      </c>
      <c r="AP817">
        <v>-2415.98</v>
      </c>
      <c r="AQ817" s="13">
        <v>-5.8200000000000002E-2</v>
      </c>
      <c r="AR817" s="13">
        <v>6.6E-3</v>
      </c>
      <c r="AS817" t="s">
        <v>572</v>
      </c>
      <c r="AU817" s="2">
        <v>44488</v>
      </c>
      <c r="AV817" t="s">
        <v>191</v>
      </c>
      <c r="AW817" s="7">
        <v>4390.55</v>
      </c>
      <c r="AX817" s="4">
        <v>3994.1</v>
      </c>
      <c r="AZ817" s="2">
        <f t="shared" si="84"/>
        <v>44488</v>
      </c>
      <c r="BA817" t="s">
        <v>36</v>
      </c>
      <c r="BB817">
        <v>2371.3420000000001</v>
      </c>
      <c r="BC817">
        <v>2233.7669999999998</v>
      </c>
      <c r="BE817" t="str">
        <f t="shared" si="88"/>
        <v>SIEMENS44488</v>
      </c>
      <c r="BF817">
        <v>1</v>
      </c>
      <c r="BH817" t="str">
        <f t="shared" si="89"/>
        <v>PERSISTENT44488</v>
      </c>
      <c r="BI817">
        <v>1</v>
      </c>
      <c r="BK817" t="str">
        <f t="shared" si="85"/>
        <v>PERSISTENT44488</v>
      </c>
      <c r="BL817">
        <v>1</v>
      </c>
      <c r="BM817">
        <f t="shared" si="86"/>
        <v>1</v>
      </c>
      <c r="BQ817" t="str">
        <f t="shared" si="90"/>
        <v>SIEMENS44488</v>
      </c>
      <c r="BR817">
        <v>1</v>
      </c>
      <c r="BS817">
        <f t="shared" si="87"/>
        <v>1</v>
      </c>
    </row>
    <row r="818" spans="1:71" x14ac:dyDescent="0.45">
      <c r="A818">
        <v>9</v>
      </c>
      <c r="B818" s="2">
        <v>44488</v>
      </c>
      <c r="C818" s="2">
        <v>44489</v>
      </c>
      <c r="D818" s="3" t="s">
        <v>27</v>
      </c>
      <c r="E818" t="s">
        <v>36</v>
      </c>
      <c r="F818" t="s">
        <v>330</v>
      </c>
      <c r="G818">
        <v>275</v>
      </c>
      <c r="H818">
        <v>825</v>
      </c>
      <c r="I818">
        <v>3</v>
      </c>
      <c r="J818" s="7">
        <v>2370.15</v>
      </c>
      <c r="K818" s="5">
        <v>1955373.75</v>
      </c>
      <c r="L818" s="4">
        <v>2234.85</v>
      </c>
      <c r="M818" s="4">
        <v>-111622.50000000015</v>
      </c>
      <c r="N818" s="6">
        <v>364.141075</v>
      </c>
      <c r="O818" s="6">
        <v>-111986.64107500015</v>
      </c>
      <c r="P818" s="5">
        <v>1843751.25</v>
      </c>
      <c r="Q818" s="7"/>
      <c r="R818">
        <v>1</v>
      </c>
      <c r="S818">
        <v>0</v>
      </c>
      <c r="T818">
        <v>1</v>
      </c>
      <c r="U818">
        <v>0</v>
      </c>
      <c r="V818">
        <v>900</v>
      </c>
      <c r="W818">
        <v>300</v>
      </c>
      <c r="X818">
        <v>122500</v>
      </c>
      <c r="Y818">
        <v>92500</v>
      </c>
      <c r="Z818" s="7">
        <v>3000000</v>
      </c>
      <c r="AA818">
        <v>2</v>
      </c>
      <c r="AC818" t="s">
        <v>719</v>
      </c>
      <c r="AD818" t="s">
        <v>571</v>
      </c>
      <c r="AE818" s="12">
        <v>44488.517361111109</v>
      </c>
      <c r="AF818">
        <v>1552.75</v>
      </c>
      <c r="AG818" s="12">
        <v>44489.392361111109</v>
      </c>
      <c r="AH818">
        <v>1517.777</v>
      </c>
      <c r="AI818" s="13">
        <v>-2.2499999999999999E-2</v>
      </c>
      <c r="AJ818">
        <v>-38455.94</v>
      </c>
      <c r="AK818" s="13">
        <v>-2.2499999999999999E-2</v>
      </c>
      <c r="AL818">
        <v>1099.5889999999999</v>
      </c>
      <c r="AM818">
        <v>1707387.13</v>
      </c>
      <c r="AN818">
        <v>-2554552.98</v>
      </c>
      <c r="AO818">
        <v>41</v>
      </c>
      <c r="AP818">
        <v>-937.95</v>
      </c>
      <c r="AQ818" s="13">
        <v>-2.3E-2</v>
      </c>
      <c r="AR818" s="13">
        <v>1.2699999999999999E-2</v>
      </c>
      <c r="AS818" t="s">
        <v>572</v>
      </c>
      <c r="AU818" s="2">
        <v>44488</v>
      </c>
      <c r="AV818" t="s">
        <v>36</v>
      </c>
      <c r="AW818" s="7">
        <v>2370.15</v>
      </c>
      <c r="AX818" s="4">
        <v>2234.85</v>
      </c>
      <c r="AZ818" s="2">
        <f t="shared" si="84"/>
        <v>44488</v>
      </c>
      <c r="BA818" t="s">
        <v>130</v>
      </c>
      <c r="BB818">
        <v>1552.75</v>
      </c>
      <c r="BC818">
        <v>1517.777</v>
      </c>
      <c r="BE818" t="str">
        <f t="shared" si="88"/>
        <v>TECHM44488</v>
      </c>
      <c r="BF818">
        <v>1</v>
      </c>
      <c r="BH818" t="str">
        <f t="shared" si="89"/>
        <v>SIEMENS44488</v>
      </c>
      <c r="BI818">
        <v>1</v>
      </c>
      <c r="BK818" t="str">
        <f t="shared" si="85"/>
        <v>SIEMENS44488</v>
      </c>
      <c r="BL818">
        <v>1</v>
      </c>
      <c r="BM818">
        <f t="shared" si="86"/>
        <v>1</v>
      </c>
      <c r="BQ818" t="str">
        <f t="shared" si="90"/>
        <v>TECHM44488</v>
      </c>
      <c r="BR818">
        <v>1</v>
      </c>
      <c r="BS818">
        <f t="shared" si="87"/>
        <v>1</v>
      </c>
    </row>
    <row r="819" spans="1:71" x14ac:dyDescent="0.45">
      <c r="A819">
        <v>10</v>
      </c>
      <c r="B819" s="2">
        <v>44488</v>
      </c>
      <c r="C819" s="2">
        <v>44489</v>
      </c>
      <c r="D819" s="3" t="s">
        <v>27</v>
      </c>
      <c r="E819" t="s">
        <v>130</v>
      </c>
      <c r="F819" t="s">
        <v>280</v>
      </c>
      <c r="G819">
        <v>600</v>
      </c>
      <c r="H819">
        <v>1200</v>
      </c>
      <c r="I819">
        <v>2</v>
      </c>
      <c r="J819" s="7">
        <v>1551.9749999999999</v>
      </c>
      <c r="K819" s="5">
        <v>1862370</v>
      </c>
      <c r="L819" s="4">
        <v>1519.25</v>
      </c>
      <c r="M819" s="4">
        <v>-39269.999999999891</v>
      </c>
      <c r="N819" s="6">
        <v>357.41996200000006</v>
      </c>
      <c r="O819" s="6">
        <v>-39627.419961999891</v>
      </c>
      <c r="P819" s="5">
        <v>1823100</v>
      </c>
      <c r="Q819" s="7"/>
      <c r="R819">
        <v>1</v>
      </c>
      <c r="S819">
        <v>0</v>
      </c>
      <c r="T819">
        <v>1</v>
      </c>
      <c r="U819">
        <v>0</v>
      </c>
      <c r="V819">
        <v>900</v>
      </c>
      <c r="W819">
        <v>300</v>
      </c>
      <c r="X819">
        <v>122500</v>
      </c>
      <c r="Y819">
        <v>92500</v>
      </c>
      <c r="Z819" s="7">
        <v>3000000</v>
      </c>
      <c r="AA819">
        <v>2</v>
      </c>
      <c r="AC819" t="s">
        <v>624</v>
      </c>
      <c r="AD819" t="s">
        <v>571</v>
      </c>
      <c r="AE819" s="12">
        <v>44488.520833333336</v>
      </c>
      <c r="AF819">
        <v>5932.9040000000005</v>
      </c>
      <c r="AG819" s="12">
        <v>44489.392361111109</v>
      </c>
      <c r="AH819">
        <v>5721.0079999999998</v>
      </c>
      <c r="AI819" s="13">
        <v>-3.5700000000000003E-2</v>
      </c>
      <c r="AJ819">
        <v>-60802.16</v>
      </c>
      <c r="AK819" s="13">
        <v>-3.5700000000000003E-2</v>
      </c>
      <c r="AL819">
        <v>286.9434</v>
      </c>
      <c r="AM819">
        <v>1702407.75</v>
      </c>
      <c r="AN819">
        <v>-2615355.15</v>
      </c>
      <c r="AO819">
        <v>40</v>
      </c>
      <c r="AP819">
        <v>-1520.05</v>
      </c>
      <c r="AQ819" s="13">
        <v>-4.02E-2</v>
      </c>
      <c r="AR819" s="13">
        <v>9.1999999999999998E-3</v>
      </c>
      <c r="AS819" t="s">
        <v>572</v>
      </c>
      <c r="AU819" s="2">
        <v>44488</v>
      </c>
      <c r="AV819" t="s">
        <v>130</v>
      </c>
      <c r="AW819" s="7">
        <v>1551.9749999999999</v>
      </c>
      <c r="AX819" s="4">
        <v>1519.25</v>
      </c>
      <c r="AZ819" s="2">
        <f t="shared" si="84"/>
        <v>44488</v>
      </c>
      <c r="BA819" t="s">
        <v>153</v>
      </c>
      <c r="BB819">
        <v>5932.9040000000005</v>
      </c>
      <c r="BC819">
        <v>5721.0079999999998</v>
      </c>
      <c r="BE819" t="str">
        <f t="shared" si="88"/>
        <v>COFORGE44488</v>
      </c>
      <c r="BF819">
        <v>1</v>
      </c>
      <c r="BH819" t="str">
        <f t="shared" si="89"/>
        <v>TECHM44488</v>
      </c>
      <c r="BI819">
        <v>1</v>
      </c>
      <c r="BK819" t="str">
        <f t="shared" si="85"/>
        <v>TECHM44488</v>
      </c>
      <c r="BL819">
        <v>1</v>
      </c>
      <c r="BM819">
        <f t="shared" si="86"/>
        <v>1</v>
      </c>
      <c r="BQ819" t="str">
        <f t="shared" si="90"/>
        <v>COFORGE44488</v>
      </c>
      <c r="BR819">
        <v>1</v>
      </c>
      <c r="BS819">
        <f t="shared" si="87"/>
        <v>1</v>
      </c>
    </row>
    <row r="820" spans="1:71" x14ac:dyDescent="0.45">
      <c r="A820">
        <v>1</v>
      </c>
      <c r="B820" s="2">
        <v>44489</v>
      </c>
      <c r="C820" s="2">
        <v>44490</v>
      </c>
      <c r="D820" s="3" t="s">
        <v>27</v>
      </c>
      <c r="E820" t="s">
        <v>206</v>
      </c>
      <c r="F820" t="s">
        <v>377</v>
      </c>
      <c r="G820">
        <v>25</v>
      </c>
      <c r="H820">
        <v>100</v>
      </c>
      <c r="I820">
        <v>4</v>
      </c>
      <c r="J820" s="7">
        <v>21323.1</v>
      </c>
      <c r="K820" s="5">
        <v>2132310</v>
      </c>
      <c r="L820" s="4">
        <v>20860.599999999999</v>
      </c>
      <c r="M820" s="4">
        <v>-46250</v>
      </c>
      <c r="N820" s="6">
        <v>402.22410199999996</v>
      </c>
      <c r="O820" s="6">
        <v>-46652.224102</v>
      </c>
      <c r="P820" s="5">
        <v>2086059.9999999998</v>
      </c>
      <c r="Q820" s="7"/>
      <c r="R820">
        <v>1</v>
      </c>
      <c r="S820">
        <v>0</v>
      </c>
      <c r="T820">
        <v>2</v>
      </c>
      <c r="U820">
        <v>0</v>
      </c>
      <c r="V820">
        <v>900</v>
      </c>
      <c r="W820">
        <v>300</v>
      </c>
      <c r="X820">
        <v>122500</v>
      </c>
      <c r="Y820">
        <v>92500</v>
      </c>
      <c r="Z820" s="7">
        <v>3000000</v>
      </c>
      <c r="AA820">
        <v>2</v>
      </c>
      <c r="AC820" t="s">
        <v>739</v>
      </c>
      <c r="AD820" t="s">
        <v>571</v>
      </c>
      <c r="AE820" s="12">
        <v>44489.517361111109</v>
      </c>
      <c r="AF820">
        <v>21333.74</v>
      </c>
      <c r="AG820" s="12">
        <v>44490.395833333336</v>
      </c>
      <c r="AH820">
        <v>20839.240000000002</v>
      </c>
      <c r="AI820" s="13">
        <v>-2.3199999999999998E-2</v>
      </c>
      <c r="AJ820">
        <v>-34234.1</v>
      </c>
      <c r="AK820" s="13">
        <v>-2.3199999999999998E-2</v>
      </c>
      <c r="AL820">
        <v>69.22972</v>
      </c>
      <c r="AM820">
        <v>1476929</v>
      </c>
      <c r="AN820">
        <v>-2649589.2400000002</v>
      </c>
      <c r="AO820">
        <v>42</v>
      </c>
      <c r="AP820">
        <v>-815.1</v>
      </c>
      <c r="AQ820" s="13">
        <v>-3.39E-2</v>
      </c>
      <c r="AR820" s="13">
        <v>2.0000000000000001E-4</v>
      </c>
      <c r="AS820" t="s">
        <v>572</v>
      </c>
      <c r="AU820" s="2">
        <v>44489</v>
      </c>
      <c r="AV820" t="s">
        <v>206</v>
      </c>
      <c r="AW820" s="7">
        <v>21323.1</v>
      </c>
      <c r="AX820" s="4">
        <v>20860.599999999999</v>
      </c>
      <c r="AZ820" s="2">
        <f t="shared" si="84"/>
        <v>44489</v>
      </c>
      <c r="BA820" t="s">
        <v>206</v>
      </c>
      <c r="BB820">
        <v>21333.74</v>
      </c>
      <c r="BC820">
        <v>20839.240000000002</v>
      </c>
      <c r="BE820" t="str">
        <f t="shared" si="88"/>
        <v>ABBOTINDIA44489</v>
      </c>
      <c r="BF820">
        <v>1</v>
      </c>
      <c r="BH820" t="str">
        <f t="shared" si="89"/>
        <v>ABBOTINDIA44489</v>
      </c>
      <c r="BI820">
        <v>1</v>
      </c>
      <c r="BK820" t="str">
        <f t="shared" si="85"/>
        <v>ABBOTINDIA44489</v>
      </c>
      <c r="BL820">
        <v>1</v>
      </c>
      <c r="BM820">
        <f t="shared" si="86"/>
        <v>1</v>
      </c>
      <c r="BQ820" t="str">
        <f t="shared" si="90"/>
        <v>ABBOTINDIA44489</v>
      </c>
      <c r="BR820">
        <v>1</v>
      </c>
      <c r="BS820">
        <f t="shared" si="87"/>
        <v>1</v>
      </c>
    </row>
    <row r="821" spans="1:71" x14ac:dyDescent="0.45">
      <c r="A821">
        <v>2</v>
      </c>
      <c r="B821" s="2">
        <v>44489</v>
      </c>
      <c r="C821" s="2">
        <v>44490</v>
      </c>
      <c r="D821" s="3" t="s">
        <v>27</v>
      </c>
      <c r="E821" t="s">
        <v>169</v>
      </c>
      <c r="F821" t="s">
        <v>340</v>
      </c>
      <c r="G821">
        <v>150</v>
      </c>
      <c r="H821">
        <v>300</v>
      </c>
      <c r="I821">
        <v>2</v>
      </c>
      <c r="J821" s="7">
        <v>7040.6</v>
      </c>
      <c r="K821" s="5">
        <v>2112180</v>
      </c>
      <c r="L821" s="4">
        <v>6806.85</v>
      </c>
      <c r="M821" s="4">
        <v>-70125</v>
      </c>
      <c r="N821" s="6">
        <v>395.84328100000005</v>
      </c>
      <c r="O821" s="6">
        <v>-70520.843280999994</v>
      </c>
      <c r="P821" s="5">
        <v>2042055</v>
      </c>
      <c r="Q821" s="7"/>
      <c r="R821">
        <v>2</v>
      </c>
      <c r="S821">
        <v>1</v>
      </c>
      <c r="T821">
        <v>2</v>
      </c>
      <c r="U821">
        <v>0</v>
      </c>
      <c r="V821">
        <v>900</v>
      </c>
      <c r="W821">
        <v>300</v>
      </c>
      <c r="X821">
        <v>123000</v>
      </c>
      <c r="Y821">
        <v>92500</v>
      </c>
      <c r="Z821" s="7">
        <v>3000000</v>
      </c>
      <c r="AA821">
        <v>2</v>
      </c>
      <c r="AC821" t="s">
        <v>676</v>
      </c>
      <c r="AD821" t="s">
        <v>571</v>
      </c>
      <c r="AE821" s="12">
        <v>44489.520833333336</v>
      </c>
      <c r="AF821">
        <v>7044.06</v>
      </c>
      <c r="AG821" s="12">
        <v>44490.395833333336</v>
      </c>
      <c r="AH821">
        <v>6801.741</v>
      </c>
      <c r="AI821" s="13">
        <v>-3.44E-2</v>
      </c>
      <c r="AJ821">
        <v>-50808.99</v>
      </c>
      <c r="AK821" s="13">
        <v>-3.44E-2</v>
      </c>
      <c r="AL821">
        <v>209.6781</v>
      </c>
      <c r="AM821">
        <v>1476985.13</v>
      </c>
      <c r="AN821">
        <v>-2700398.24</v>
      </c>
      <c r="AO821">
        <v>41</v>
      </c>
      <c r="AP821">
        <v>-1239.24</v>
      </c>
      <c r="AQ821" s="13">
        <v>-3.5900000000000001E-2</v>
      </c>
      <c r="AR821" s="13">
        <v>1.1999999999999999E-3</v>
      </c>
      <c r="AS821" t="s">
        <v>572</v>
      </c>
      <c r="AU821" s="2">
        <v>44489</v>
      </c>
      <c r="AV821" t="s">
        <v>169</v>
      </c>
      <c r="AW821" s="7">
        <v>7040.6</v>
      </c>
      <c r="AX821" s="4">
        <v>6806.85</v>
      </c>
      <c r="AZ821" s="2">
        <f t="shared" si="84"/>
        <v>44489</v>
      </c>
      <c r="BA821" t="s">
        <v>169</v>
      </c>
      <c r="BB821">
        <v>7044.06</v>
      </c>
      <c r="BC821">
        <v>6801.741</v>
      </c>
      <c r="BE821" t="str">
        <f t="shared" si="88"/>
        <v>LTI44489</v>
      </c>
      <c r="BF821">
        <v>1</v>
      </c>
      <c r="BH821" t="str">
        <f t="shared" si="89"/>
        <v>LTI44489</v>
      </c>
      <c r="BI821">
        <v>1</v>
      </c>
      <c r="BK821" t="str">
        <f t="shared" si="85"/>
        <v>LTI44489</v>
      </c>
      <c r="BL821">
        <v>1</v>
      </c>
      <c r="BM821">
        <f t="shared" si="86"/>
        <v>1</v>
      </c>
      <c r="BQ821" t="str">
        <f t="shared" si="90"/>
        <v>LTI44489</v>
      </c>
      <c r="BR821">
        <v>1</v>
      </c>
      <c r="BS821">
        <f t="shared" si="87"/>
        <v>1</v>
      </c>
    </row>
    <row r="822" spans="1:71" x14ac:dyDescent="0.45">
      <c r="A822">
        <v>1</v>
      </c>
      <c r="B822" s="2">
        <v>44490</v>
      </c>
      <c r="C822" s="2">
        <v>44491</v>
      </c>
      <c r="D822" s="3" t="s">
        <v>27</v>
      </c>
      <c r="E822" t="s">
        <v>117</v>
      </c>
      <c r="F822" t="s">
        <v>316</v>
      </c>
      <c r="G822">
        <v>400</v>
      </c>
      <c r="H822">
        <v>800</v>
      </c>
      <c r="I822">
        <v>2</v>
      </c>
      <c r="J822" s="7">
        <v>2088.6999999999998</v>
      </c>
      <c r="K822" s="5">
        <v>1670959.9999999998</v>
      </c>
      <c r="L822" s="4">
        <v>2138.875</v>
      </c>
      <c r="M822" s="4">
        <v>40140.000000000146</v>
      </c>
      <c r="N822" s="6">
        <v>334.92787600000003</v>
      </c>
      <c r="O822" s="6">
        <v>39805.072124000144</v>
      </c>
      <c r="P822" s="5">
        <v>1711100</v>
      </c>
      <c r="Q822" s="7"/>
      <c r="R822">
        <v>1</v>
      </c>
      <c r="S822">
        <v>0</v>
      </c>
      <c r="T822">
        <v>2</v>
      </c>
      <c r="U822">
        <v>0</v>
      </c>
      <c r="V822">
        <v>900</v>
      </c>
      <c r="W822">
        <v>300</v>
      </c>
      <c r="X822">
        <v>122500</v>
      </c>
      <c r="Y822">
        <v>92500</v>
      </c>
      <c r="Z822" s="7">
        <v>3000000</v>
      </c>
      <c r="AA822">
        <v>2</v>
      </c>
      <c r="AC822" t="s">
        <v>723</v>
      </c>
      <c r="AD822" t="s">
        <v>571</v>
      </c>
      <c r="AE822" s="12">
        <v>44490.517361111109</v>
      </c>
      <c r="AF822">
        <v>570.33299999999997</v>
      </c>
      <c r="AG822" s="12">
        <v>44491.392361111109</v>
      </c>
      <c r="AH822">
        <v>557.44449999999995</v>
      </c>
      <c r="AI822" s="13">
        <v>-2.2599999999999999E-2</v>
      </c>
      <c r="AJ822">
        <v>-32991.57</v>
      </c>
      <c r="AK822" s="13">
        <v>-2.2599999999999999E-2</v>
      </c>
      <c r="AL822">
        <v>2559.768</v>
      </c>
      <c r="AM822">
        <v>1459920.38</v>
      </c>
      <c r="AN822">
        <v>-2733389.81</v>
      </c>
      <c r="AO822">
        <v>41</v>
      </c>
      <c r="AP822">
        <v>-804.67</v>
      </c>
      <c r="AQ822" s="13">
        <v>-2.86E-2</v>
      </c>
      <c r="AR822" s="13">
        <v>2.8E-3</v>
      </c>
      <c r="AS822" t="s">
        <v>572</v>
      </c>
      <c r="AU822" s="2">
        <v>44490</v>
      </c>
      <c r="AV822" t="s">
        <v>117</v>
      </c>
      <c r="AW822" s="7">
        <v>2088.6999999999998</v>
      </c>
      <c r="AX822" s="4">
        <v>2138.875</v>
      </c>
      <c r="AZ822" s="2">
        <f t="shared" si="84"/>
        <v>44490</v>
      </c>
      <c r="BA822" t="s">
        <v>180</v>
      </c>
      <c r="BB822">
        <v>570.33299999999997</v>
      </c>
      <c r="BC822">
        <v>557.44449999999995</v>
      </c>
      <c r="BE822" t="str">
        <f t="shared" si="88"/>
        <v>STAR44490</v>
      </c>
      <c r="BF822">
        <v>1</v>
      </c>
      <c r="BH822" t="str">
        <f t="shared" si="89"/>
        <v>KOTAKBANK44490</v>
      </c>
      <c r="BI822">
        <v>1</v>
      </c>
      <c r="BK822" t="str">
        <f t="shared" si="85"/>
        <v>KOTAKBANK44490</v>
      </c>
      <c r="BL822">
        <v>1</v>
      </c>
      <c r="BM822">
        <f t="shared" si="86"/>
        <v>1</v>
      </c>
      <c r="BQ822" t="str">
        <f t="shared" si="90"/>
        <v>STAR44490</v>
      </c>
      <c r="BR822">
        <v>1</v>
      </c>
      <c r="BS822">
        <f t="shared" si="87"/>
        <v>1</v>
      </c>
    </row>
    <row r="823" spans="1:71" x14ac:dyDescent="0.45">
      <c r="A823">
        <v>2</v>
      </c>
      <c r="B823" s="2">
        <v>44490</v>
      </c>
      <c r="C823" s="2">
        <v>44491</v>
      </c>
      <c r="D823" s="3" t="s">
        <v>27</v>
      </c>
      <c r="E823" t="s">
        <v>180</v>
      </c>
      <c r="F823" t="s">
        <v>360</v>
      </c>
      <c r="G823">
        <v>675</v>
      </c>
      <c r="H823">
        <v>3375</v>
      </c>
      <c r="I823">
        <v>5</v>
      </c>
      <c r="J823" s="7">
        <v>570.04999999999995</v>
      </c>
      <c r="K823" s="5">
        <v>1923918.7499999998</v>
      </c>
      <c r="L823" s="4">
        <v>557.70000000000005</v>
      </c>
      <c r="M823" s="4">
        <v>-41681.249999999694</v>
      </c>
      <c r="N823" s="6">
        <v>367.53356874999997</v>
      </c>
      <c r="O823" s="6">
        <v>-42048.783568749692</v>
      </c>
      <c r="P823" s="5">
        <v>1882237.5000000002</v>
      </c>
      <c r="Q823" s="7"/>
      <c r="R823">
        <v>1</v>
      </c>
      <c r="S823">
        <v>0</v>
      </c>
      <c r="T823">
        <v>1</v>
      </c>
      <c r="U823">
        <v>0</v>
      </c>
      <c r="V823">
        <v>900</v>
      </c>
      <c r="W823">
        <v>300</v>
      </c>
      <c r="X823">
        <v>122500</v>
      </c>
      <c r="Y823">
        <v>92500</v>
      </c>
      <c r="Z823" s="7">
        <v>3000000</v>
      </c>
      <c r="AA823">
        <v>2</v>
      </c>
      <c r="AC823" t="s">
        <v>650</v>
      </c>
      <c r="AD823" t="s">
        <v>571</v>
      </c>
      <c r="AE823" s="12">
        <v>44490.517361111109</v>
      </c>
      <c r="AF823">
        <v>2089.444</v>
      </c>
      <c r="AG823" s="12">
        <v>44491.395833333336</v>
      </c>
      <c r="AH823">
        <v>2137.91</v>
      </c>
      <c r="AI823" s="13">
        <v>2.3199999999999998E-2</v>
      </c>
      <c r="AJ823">
        <v>33863.79</v>
      </c>
      <c r="AK823" s="13">
        <v>2.3199999999999998E-2</v>
      </c>
      <c r="AL823">
        <v>698.71230000000003</v>
      </c>
      <c r="AM823">
        <v>1459920.38</v>
      </c>
      <c r="AN823">
        <v>-2699526.02</v>
      </c>
      <c r="AO823">
        <v>42</v>
      </c>
      <c r="AP823">
        <v>806.28</v>
      </c>
      <c r="AQ823" s="13">
        <v>-2.3999999999999998E-3</v>
      </c>
      <c r="AR823" s="13">
        <v>3.5999999999999997E-2</v>
      </c>
      <c r="AS823" t="s">
        <v>572</v>
      </c>
      <c r="AU823" s="2">
        <v>44490</v>
      </c>
      <c r="AV823" t="s">
        <v>180</v>
      </c>
      <c r="AW823" s="7">
        <v>570.04999999999995</v>
      </c>
      <c r="AX823" s="4">
        <v>557.70000000000005</v>
      </c>
      <c r="AZ823" s="2">
        <f t="shared" si="84"/>
        <v>44490</v>
      </c>
      <c r="BA823" t="s">
        <v>117</v>
      </c>
      <c r="BB823">
        <v>2089.444</v>
      </c>
      <c r="BC823">
        <v>2137.91</v>
      </c>
      <c r="BE823" t="str">
        <f t="shared" si="88"/>
        <v>KOTAKBANK44490</v>
      </c>
      <c r="BF823">
        <v>1</v>
      </c>
      <c r="BH823" t="str">
        <f t="shared" si="89"/>
        <v>STAR44490</v>
      </c>
      <c r="BI823">
        <v>1</v>
      </c>
      <c r="BK823" t="str">
        <f t="shared" si="85"/>
        <v>STAR44490</v>
      </c>
      <c r="BL823">
        <v>1</v>
      </c>
      <c r="BM823">
        <f t="shared" si="86"/>
        <v>1</v>
      </c>
      <c r="BQ823" t="str">
        <f t="shared" si="90"/>
        <v>KOTAKBANK44490</v>
      </c>
      <c r="BR823">
        <v>1</v>
      </c>
      <c r="BS823">
        <f t="shared" si="87"/>
        <v>1</v>
      </c>
    </row>
    <row r="824" spans="1:71" x14ac:dyDescent="0.45">
      <c r="A824">
        <v>1</v>
      </c>
      <c r="B824" s="2">
        <v>44491</v>
      </c>
      <c r="C824" s="2">
        <v>44494</v>
      </c>
      <c r="D824" s="3" t="s">
        <v>27</v>
      </c>
      <c r="E824" t="s">
        <v>39</v>
      </c>
      <c r="F824" t="s">
        <v>269</v>
      </c>
      <c r="G824">
        <v>750</v>
      </c>
      <c r="H824">
        <v>1500</v>
      </c>
      <c r="I824">
        <v>2</v>
      </c>
      <c r="J824" s="7">
        <v>1602.9</v>
      </c>
      <c r="K824" s="5">
        <v>2404350</v>
      </c>
      <c r="L824" s="4">
        <v>1526.125</v>
      </c>
      <c r="M824" s="4">
        <v>-115162.50000000013</v>
      </c>
      <c r="N824" s="6">
        <v>439.66677250000004</v>
      </c>
      <c r="O824" s="6">
        <v>-115602.16677250013</v>
      </c>
      <c r="P824" s="5">
        <v>2289187.5</v>
      </c>
      <c r="Q824" s="7"/>
      <c r="R824">
        <v>1</v>
      </c>
      <c r="S824">
        <v>0</v>
      </c>
      <c r="T824">
        <v>2</v>
      </c>
      <c r="U824">
        <v>0</v>
      </c>
      <c r="V824">
        <v>900</v>
      </c>
      <c r="W824">
        <v>300</v>
      </c>
      <c r="X824">
        <v>122500</v>
      </c>
      <c r="Y824">
        <v>92500</v>
      </c>
      <c r="Z824" s="7">
        <v>3000000</v>
      </c>
      <c r="AA824">
        <v>2</v>
      </c>
      <c r="AC824" t="s">
        <v>739</v>
      </c>
      <c r="AD824" t="s">
        <v>571</v>
      </c>
      <c r="AE824" s="12">
        <v>44490.524305555555</v>
      </c>
      <c r="AF824">
        <v>20753.52</v>
      </c>
      <c r="AG824" s="12">
        <v>44491.395833333336</v>
      </c>
      <c r="AH824">
        <v>21033.95</v>
      </c>
      <c r="AI824" s="13">
        <v>1.35E-2</v>
      </c>
      <c r="AJ824">
        <v>19731.23</v>
      </c>
      <c r="AK824" s="13">
        <v>1.35E-2</v>
      </c>
      <c r="AL824">
        <v>70.36063</v>
      </c>
      <c r="AM824">
        <v>1460230.88</v>
      </c>
      <c r="AN824">
        <v>-2679794.79</v>
      </c>
      <c r="AO824">
        <v>40</v>
      </c>
      <c r="AP824">
        <v>493.28</v>
      </c>
      <c r="AQ824" s="13">
        <v>-1E-3</v>
      </c>
      <c r="AR824" s="13">
        <v>1.8599999999999998E-2</v>
      </c>
      <c r="AS824" t="s">
        <v>572</v>
      </c>
      <c r="AU824" s="2">
        <v>44491</v>
      </c>
      <c r="AV824" t="s">
        <v>39</v>
      </c>
      <c r="AW824" s="7">
        <v>1602.9</v>
      </c>
      <c r="AX824" s="4">
        <v>1526.125</v>
      </c>
      <c r="AZ824" s="2">
        <f t="shared" si="84"/>
        <v>44490</v>
      </c>
      <c r="BA824" t="s">
        <v>206</v>
      </c>
      <c r="BB824">
        <v>20753.52</v>
      </c>
      <c r="BC824">
        <v>21033.95</v>
      </c>
      <c r="BE824" t="str">
        <f t="shared" si="88"/>
        <v>ABBOTINDIA44490</v>
      </c>
      <c r="BF824">
        <v>1</v>
      </c>
      <c r="BH824" t="str">
        <f t="shared" si="89"/>
        <v>MUTHOOTFIN44491</v>
      </c>
      <c r="BI824">
        <v>1</v>
      </c>
      <c r="BK824" t="str">
        <f t="shared" si="85"/>
        <v>MUTHOOTFIN44491</v>
      </c>
      <c r="BL824">
        <v>1</v>
      </c>
      <c r="BM824">
        <f t="shared" si="86"/>
        <v>1</v>
      </c>
      <c r="BQ824" t="str">
        <f t="shared" si="90"/>
        <v>ABBOTINDIA44490</v>
      </c>
      <c r="BR824">
        <v>1</v>
      </c>
      <c r="BS824" t="str">
        <f t="shared" si="87"/>
        <v>ERROR</v>
      </c>
    </row>
    <row r="825" spans="1:71" x14ac:dyDescent="0.45">
      <c r="A825">
        <v>2</v>
      </c>
      <c r="B825" s="2">
        <v>44491</v>
      </c>
      <c r="C825" s="2">
        <v>44494</v>
      </c>
      <c r="D825" s="3" t="s">
        <v>27</v>
      </c>
      <c r="E825" t="s">
        <v>190</v>
      </c>
      <c r="F825" t="s">
        <v>370</v>
      </c>
      <c r="G825">
        <v>700</v>
      </c>
      <c r="H825">
        <v>2100</v>
      </c>
      <c r="I825">
        <v>3</v>
      </c>
      <c r="J825" s="7">
        <v>920.3</v>
      </c>
      <c r="K825" s="5">
        <v>1932630</v>
      </c>
      <c r="L825" s="4">
        <v>877.5</v>
      </c>
      <c r="M825" s="4">
        <v>-89879.999999999898</v>
      </c>
      <c r="N825" s="6">
        <v>363.00194799999997</v>
      </c>
      <c r="O825" s="6">
        <v>-90243.001947999903</v>
      </c>
      <c r="P825" s="5">
        <v>1842750</v>
      </c>
      <c r="Q825" s="7"/>
      <c r="R825">
        <v>2</v>
      </c>
      <c r="S825">
        <v>1</v>
      </c>
      <c r="T825">
        <v>2</v>
      </c>
      <c r="U825">
        <v>0</v>
      </c>
      <c r="V825">
        <v>900</v>
      </c>
      <c r="W825">
        <v>300</v>
      </c>
      <c r="X825">
        <v>123000</v>
      </c>
      <c r="Y825">
        <v>92500</v>
      </c>
      <c r="Z825" s="7">
        <v>3000000</v>
      </c>
      <c r="AA825">
        <v>2</v>
      </c>
      <c r="AC825" t="s">
        <v>656</v>
      </c>
      <c r="AD825" t="s">
        <v>571</v>
      </c>
      <c r="AE825" s="12">
        <v>44491.517361111109</v>
      </c>
      <c r="AF825">
        <v>1603.7239999999999</v>
      </c>
      <c r="AG825" s="12">
        <v>44494.395833333336</v>
      </c>
      <c r="AH825">
        <v>1524.5239999999999</v>
      </c>
      <c r="AI825" s="13">
        <v>-4.9399999999999999E-2</v>
      </c>
      <c r="AJ825">
        <v>-72301.75</v>
      </c>
      <c r="AK825" s="13">
        <v>-4.9399999999999999E-2</v>
      </c>
      <c r="AL825">
        <v>912.90089999999998</v>
      </c>
      <c r="AM825">
        <v>1464041</v>
      </c>
      <c r="AN825">
        <v>-2752096.54</v>
      </c>
      <c r="AO825">
        <v>42</v>
      </c>
      <c r="AP825">
        <v>-1721.47</v>
      </c>
      <c r="AQ825" s="13">
        <v>-5.3499999999999999E-2</v>
      </c>
      <c r="AR825" s="13">
        <v>7.9000000000000008E-3</v>
      </c>
      <c r="AS825" t="s">
        <v>572</v>
      </c>
      <c r="AU825" s="2">
        <v>44491</v>
      </c>
      <c r="AV825" t="s">
        <v>190</v>
      </c>
      <c r="AW825" s="7">
        <v>920.3</v>
      </c>
      <c r="AX825" s="4">
        <v>877.5</v>
      </c>
      <c r="AZ825" s="2">
        <f t="shared" si="84"/>
        <v>44491</v>
      </c>
      <c r="BA825" t="s">
        <v>39</v>
      </c>
      <c r="BB825">
        <v>1603.7239999999999</v>
      </c>
      <c r="BC825">
        <v>1524.5239999999999</v>
      </c>
      <c r="BE825" t="str">
        <f t="shared" si="88"/>
        <v>MUTHOOTFIN44491</v>
      </c>
      <c r="BF825">
        <v>1</v>
      </c>
      <c r="BH825" t="str">
        <f t="shared" si="89"/>
        <v>OBEROIRLTY44491</v>
      </c>
      <c r="BI825">
        <v>1</v>
      </c>
      <c r="BK825" t="str">
        <f t="shared" si="85"/>
        <v>OBEROIRLTY44491</v>
      </c>
      <c r="BL825">
        <v>1</v>
      </c>
      <c r="BM825">
        <f t="shared" si="86"/>
        <v>1</v>
      </c>
      <c r="BQ825" t="str">
        <f t="shared" si="90"/>
        <v>MUTHOOTFIN44491</v>
      </c>
      <c r="BR825">
        <v>1</v>
      </c>
      <c r="BS825">
        <f t="shared" si="87"/>
        <v>1</v>
      </c>
    </row>
    <row r="826" spans="1:71" x14ac:dyDescent="0.45">
      <c r="A826">
        <v>1</v>
      </c>
      <c r="B826" s="2">
        <v>44494</v>
      </c>
      <c r="C826" s="2">
        <v>44495</v>
      </c>
      <c r="D826" s="3" t="s">
        <v>27</v>
      </c>
      <c r="E826" t="s">
        <v>195</v>
      </c>
      <c r="F826" t="s">
        <v>277</v>
      </c>
      <c r="G826">
        <v>1375</v>
      </c>
      <c r="H826">
        <v>2750</v>
      </c>
      <c r="I826">
        <v>2</v>
      </c>
      <c r="J826" s="7">
        <v>845.2</v>
      </c>
      <c r="K826" s="5">
        <v>2324300</v>
      </c>
      <c r="L826" s="4">
        <v>834.65</v>
      </c>
      <c r="M826" s="4">
        <v>-29012.500000000189</v>
      </c>
      <c r="N826" s="6">
        <v>436.85660250000001</v>
      </c>
      <c r="O826" s="6">
        <v>-29449.356602500189</v>
      </c>
      <c r="P826" s="5">
        <v>2295287.5</v>
      </c>
      <c r="Q826" s="7"/>
      <c r="R826">
        <v>2</v>
      </c>
      <c r="S826">
        <v>2</v>
      </c>
      <c r="T826">
        <v>1</v>
      </c>
      <c r="U826">
        <v>0</v>
      </c>
      <c r="V826">
        <v>900</v>
      </c>
      <c r="W826">
        <v>300</v>
      </c>
      <c r="X826">
        <v>103500</v>
      </c>
      <c r="Y826">
        <v>92500</v>
      </c>
      <c r="Z826" s="7">
        <v>3000000</v>
      </c>
      <c r="AA826">
        <v>2</v>
      </c>
      <c r="AC826" t="s">
        <v>743</v>
      </c>
      <c r="AD826" t="s">
        <v>571</v>
      </c>
      <c r="AE826" s="12">
        <v>44491.520833333336</v>
      </c>
      <c r="AF826">
        <v>920.76120000000003</v>
      </c>
      <c r="AG826" s="12">
        <v>44494.395833333336</v>
      </c>
      <c r="AH826">
        <v>876.67240000000004</v>
      </c>
      <c r="AI826" s="13">
        <v>-4.7899999999999998E-2</v>
      </c>
      <c r="AJ826">
        <v>-70176.77</v>
      </c>
      <c r="AK826" s="13">
        <v>-4.7899999999999998E-2</v>
      </c>
      <c r="AL826">
        <v>1591.7139999999999</v>
      </c>
      <c r="AM826">
        <v>1465588.63</v>
      </c>
      <c r="AN826">
        <v>-2822273.3</v>
      </c>
      <c r="AO826">
        <v>41</v>
      </c>
      <c r="AP826">
        <v>-1711.63</v>
      </c>
      <c r="AQ826" s="13">
        <v>-5.0900000000000001E-2</v>
      </c>
      <c r="AR826" s="13">
        <v>1.15E-2</v>
      </c>
      <c r="AS826" t="s">
        <v>572</v>
      </c>
      <c r="AU826" s="2">
        <v>44494</v>
      </c>
      <c r="AV826" t="s">
        <v>195</v>
      </c>
      <c r="AW826" s="7">
        <v>845.2</v>
      </c>
      <c r="AX826" s="4">
        <v>834.65</v>
      </c>
      <c r="AZ826" s="2">
        <f t="shared" si="84"/>
        <v>44491</v>
      </c>
      <c r="BA826" t="s">
        <v>190</v>
      </c>
      <c r="BB826">
        <v>920.76120000000003</v>
      </c>
      <c r="BC826">
        <v>876.67240000000004</v>
      </c>
      <c r="BE826" t="str">
        <f t="shared" si="88"/>
        <v>OBEROIRLTY44491</v>
      </c>
      <c r="BF826">
        <v>1</v>
      </c>
      <c r="BH826" t="str">
        <f t="shared" si="89"/>
        <v>ICICIBANK44494</v>
      </c>
      <c r="BI826">
        <v>1</v>
      </c>
      <c r="BK826" t="str">
        <f t="shared" si="85"/>
        <v>ICICIBANK44494</v>
      </c>
      <c r="BL826">
        <v>1</v>
      </c>
      <c r="BM826">
        <f t="shared" si="86"/>
        <v>1</v>
      </c>
      <c r="BQ826" t="str">
        <f t="shared" si="90"/>
        <v>OBEROIRLTY44491</v>
      </c>
      <c r="BR826">
        <v>1</v>
      </c>
      <c r="BS826">
        <f t="shared" si="87"/>
        <v>1</v>
      </c>
    </row>
    <row r="827" spans="1:71" x14ac:dyDescent="0.45">
      <c r="A827">
        <v>1</v>
      </c>
      <c r="B827" s="2">
        <v>44495</v>
      </c>
      <c r="C827" s="2">
        <v>44496</v>
      </c>
      <c r="D827" s="3" t="s">
        <v>27</v>
      </c>
      <c r="E827" t="s">
        <v>166</v>
      </c>
      <c r="F827" t="s">
        <v>345</v>
      </c>
      <c r="G827">
        <v>500</v>
      </c>
      <c r="H827">
        <v>1500</v>
      </c>
      <c r="I827">
        <v>3</v>
      </c>
      <c r="J827" s="7">
        <v>1262.1500000000001</v>
      </c>
      <c r="K827" s="5">
        <v>1893225.0000000002</v>
      </c>
      <c r="L827" s="4">
        <v>1276.0999999999999</v>
      </c>
      <c r="M827" s="4">
        <v>20924.999999999727</v>
      </c>
      <c r="N827" s="6">
        <v>370.14092499999998</v>
      </c>
      <c r="O827" s="6">
        <v>20554.859074999727</v>
      </c>
      <c r="P827" s="5">
        <v>1914149.9999999998</v>
      </c>
      <c r="Q827" s="7"/>
      <c r="R827">
        <v>2</v>
      </c>
      <c r="S827">
        <v>1</v>
      </c>
      <c r="T827">
        <v>1</v>
      </c>
      <c r="U827">
        <v>0</v>
      </c>
      <c r="V827">
        <v>900</v>
      </c>
      <c r="W827">
        <v>300</v>
      </c>
      <c r="X827">
        <v>123000</v>
      </c>
      <c r="Y827">
        <v>92500</v>
      </c>
      <c r="Z827" s="7">
        <v>3000000</v>
      </c>
      <c r="AA827">
        <v>2</v>
      </c>
      <c r="AC827" t="s">
        <v>739</v>
      </c>
      <c r="AD827" t="s">
        <v>571</v>
      </c>
      <c r="AE827" s="12">
        <v>44491.527777777781</v>
      </c>
      <c r="AF827">
        <v>20686.919999999998</v>
      </c>
      <c r="AG827" s="12">
        <v>44494.395833333336</v>
      </c>
      <c r="AH827">
        <v>20079.95</v>
      </c>
      <c r="AI827" s="13">
        <v>-2.93E-2</v>
      </c>
      <c r="AJ827">
        <v>-42948.12</v>
      </c>
      <c r="AK827" s="13">
        <v>-2.93E-2</v>
      </c>
      <c r="AL827">
        <v>70.758219999999994</v>
      </c>
      <c r="AM827">
        <v>1463769.63</v>
      </c>
      <c r="AN827">
        <v>-2865221.42</v>
      </c>
      <c r="AO827">
        <v>39</v>
      </c>
      <c r="AP827">
        <v>-1101.23</v>
      </c>
      <c r="AQ827" s="13">
        <v>-2.9600000000000001E-2</v>
      </c>
      <c r="AR827" s="13">
        <v>4.0000000000000002E-4</v>
      </c>
      <c r="AS827" t="s">
        <v>572</v>
      </c>
      <c r="AU827" s="2">
        <v>44495</v>
      </c>
      <c r="AV827" t="s">
        <v>166</v>
      </c>
      <c r="AW827" s="7">
        <v>1262.1500000000001</v>
      </c>
      <c r="AX827" s="4">
        <v>1276.0999999999999</v>
      </c>
      <c r="AZ827" s="2">
        <f t="shared" si="84"/>
        <v>44491</v>
      </c>
      <c r="BA827" t="s">
        <v>206</v>
      </c>
      <c r="BB827">
        <v>20686.919999999998</v>
      </c>
      <c r="BC827">
        <v>20079.95</v>
      </c>
      <c r="BE827" t="str">
        <f t="shared" si="88"/>
        <v>ABBOTINDIA44491</v>
      </c>
      <c r="BF827">
        <v>1</v>
      </c>
      <c r="BH827" t="str">
        <f t="shared" si="89"/>
        <v>AUBANK44495</v>
      </c>
      <c r="BI827">
        <v>1</v>
      </c>
      <c r="BK827" t="str">
        <f t="shared" si="85"/>
        <v>AUBANK44495</v>
      </c>
      <c r="BL827">
        <v>1</v>
      </c>
      <c r="BM827">
        <f t="shared" si="86"/>
        <v>1</v>
      </c>
      <c r="BQ827" t="str">
        <f t="shared" si="90"/>
        <v>ABBOTINDIA44491</v>
      </c>
      <c r="BR827">
        <v>1</v>
      </c>
      <c r="BS827" t="str">
        <f t="shared" si="87"/>
        <v>ERROR</v>
      </c>
    </row>
    <row r="828" spans="1:71" x14ac:dyDescent="0.45">
      <c r="A828">
        <v>2</v>
      </c>
      <c r="B828" s="2">
        <v>44495</v>
      </c>
      <c r="C828" s="2">
        <v>44496</v>
      </c>
      <c r="D828" s="3" t="s">
        <v>27</v>
      </c>
      <c r="E828" t="s">
        <v>59</v>
      </c>
      <c r="F828" t="s">
        <v>228</v>
      </c>
      <c r="G828">
        <v>11700</v>
      </c>
      <c r="H828">
        <v>23400</v>
      </c>
      <c r="I828">
        <v>2</v>
      </c>
      <c r="J828" s="7">
        <v>99.75</v>
      </c>
      <c r="K828" s="5">
        <v>2334150</v>
      </c>
      <c r="L828" s="4">
        <v>99.2</v>
      </c>
      <c r="M828" s="4">
        <v>-12869.999999999933</v>
      </c>
      <c r="N828" s="6">
        <v>440.53457800000007</v>
      </c>
      <c r="O828" s="6">
        <v>-13310.534577999933</v>
      </c>
      <c r="P828" s="5">
        <v>2321280</v>
      </c>
      <c r="Q828" s="7"/>
      <c r="R828">
        <v>1</v>
      </c>
      <c r="S828">
        <v>0</v>
      </c>
      <c r="T828">
        <v>1</v>
      </c>
      <c r="U828">
        <v>0</v>
      </c>
      <c r="V828">
        <v>900</v>
      </c>
      <c r="W828">
        <v>300</v>
      </c>
      <c r="X828">
        <v>122500</v>
      </c>
      <c r="Y828">
        <v>92500</v>
      </c>
      <c r="Z828" s="7">
        <v>3000000</v>
      </c>
      <c r="AA828">
        <v>2</v>
      </c>
      <c r="AC828" t="s">
        <v>747</v>
      </c>
      <c r="AD828" t="s">
        <v>571</v>
      </c>
      <c r="AE828" s="12">
        <v>44494.440972222219</v>
      </c>
      <c r="AF828">
        <v>845.61310000000003</v>
      </c>
      <c r="AG828" s="12">
        <v>44495.392361111109</v>
      </c>
      <c r="AH828">
        <v>834.22580000000005</v>
      </c>
      <c r="AI828" s="13">
        <v>-1.35E-2</v>
      </c>
      <c r="AJ828">
        <v>-19215.849999999999</v>
      </c>
      <c r="AK828" s="13">
        <v>-1.35E-2</v>
      </c>
      <c r="AL828">
        <v>1687.481</v>
      </c>
      <c r="AM828">
        <v>1426955.75</v>
      </c>
      <c r="AN828">
        <v>-2884437.27</v>
      </c>
      <c r="AO828">
        <v>63</v>
      </c>
      <c r="AP828">
        <v>-305.01</v>
      </c>
      <c r="AQ828" s="13">
        <v>-2.35E-2</v>
      </c>
      <c r="AR828" s="13">
        <v>1.4500000000000001E-2</v>
      </c>
      <c r="AS828" t="s">
        <v>572</v>
      </c>
      <c r="AU828" s="2">
        <v>44495</v>
      </c>
      <c r="AV828" t="s">
        <v>59</v>
      </c>
      <c r="AW828" s="7">
        <v>99.75</v>
      </c>
      <c r="AX828" s="4">
        <v>99.2</v>
      </c>
      <c r="AZ828" s="2">
        <f t="shared" si="84"/>
        <v>44494</v>
      </c>
      <c r="BA828" t="s">
        <v>195</v>
      </c>
      <c r="BB828">
        <v>845.61310000000003</v>
      </c>
      <c r="BC828">
        <v>834.22580000000005</v>
      </c>
      <c r="BE828" t="str">
        <f t="shared" si="88"/>
        <v>ICICIBANK44494</v>
      </c>
      <c r="BF828">
        <v>1</v>
      </c>
      <c r="BH828" t="str">
        <f t="shared" si="89"/>
        <v>BANKBARODA44495</v>
      </c>
      <c r="BI828">
        <v>1</v>
      </c>
      <c r="BK828" t="str">
        <f t="shared" si="85"/>
        <v>BANKBARODA44495</v>
      </c>
      <c r="BL828">
        <v>1</v>
      </c>
      <c r="BM828">
        <f t="shared" si="86"/>
        <v>1</v>
      </c>
      <c r="BQ828" t="str">
        <f t="shared" si="90"/>
        <v>ICICIBANK44494</v>
      </c>
      <c r="BR828">
        <v>1</v>
      </c>
      <c r="BS828">
        <f t="shared" si="87"/>
        <v>1</v>
      </c>
    </row>
    <row r="829" spans="1:71" x14ac:dyDescent="0.45">
      <c r="A829">
        <v>3</v>
      </c>
      <c r="B829" s="2">
        <v>44495</v>
      </c>
      <c r="C829" s="2">
        <v>44496</v>
      </c>
      <c r="D829" s="3" t="s">
        <v>27</v>
      </c>
      <c r="E829" t="s">
        <v>68</v>
      </c>
      <c r="F829" t="s">
        <v>296</v>
      </c>
      <c r="G829">
        <v>1250</v>
      </c>
      <c r="H829">
        <v>3750</v>
      </c>
      <c r="I829">
        <v>3</v>
      </c>
      <c r="J829" s="7">
        <v>600</v>
      </c>
      <c r="K829" s="5">
        <v>2250000</v>
      </c>
      <c r="L829" s="4">
        <v>606.1</v>
      </c>
      <c r="M829" s="4">
        <v>22875.000000000084</v>
      </c>
      <c r="N829" s="6">
        <v>430.750225</v>
      </c>
      <c r="O829" s="6">
        <v>22444.249775000084</v>
      </c>
      <c r="P829" s="5">
        <v>2272875</v>
      </c>
      <c r="Q829" s="7"/>
      <c r="R829">
        <v>2</v>
      </c>
      <c r="S829">
        <v>2</v>
      </c>
      <c r="T829">
        <v>1</v>
      </c>
      <c r="U829">
        <v>0</v>
      </c>
      <c r="V829">
        <v>900</v>
      </c>
      <c r="W829">
        <v>300</v>
      </c>
      <c r="X829">
        <v>123500</v>
      </c>
      <c r="Y829">
        <v>92500</v>
      </c>
      <c r="Z829" s="7">
        <v>3000000</v>
      </c>
      <c r="AA829">
        <v>2</v>
      </c>
      <c r="AC829" t="s">
        <v>661</v>
      </c>
      <c r="AD829" t="s">
        <v>571</v>
      </c>
      <c r="AE829" s="12">
        <v>44495.517361111109</v>
      </c>
      <c r="AF829">
        <v>99.749840000000006</v>
      </c>
      <c r="AG829" s="12">
        <v>44496.392361111109</v>
      </c>
      <c r="AH829">
        <v>99.100430000000003</v>
      </c>
      <c r="AI829" s="13">
        <v>-6.4999999999999997E-3</v>
      </c>
      <c r="AJ829">
        <v>-9264.8700000000008</v>
      </c>
      <c r="AK829" s="13">
        <v>-6.4999999999999997E-3</v>
      </c>
      <c r="AL829">
        <v>14266.82</v>
      </c>
      <c r="AM829">
        <v>1423112.5</v>
      </c>
      <c r="AN829">
        <v>-2893702.14</v>
      </c>
      <c r="AO829">
        <v>41</v>
      </c>
      <c r="AP829">
        <v>-225.97</v>
      </c>
      <c r="AQ829" s="13">
        <v>-8.9999999999999993E-3</v>
      </c>
      <c r="AR829" s="13">
        <v>8.5000000000000006E-3</v>
      </c>
      <c r="AS829" t="s">
        <v>572</v>
      </c>
      <c r="AU829" s="2">
        <v>44495</v>
      </c>
      <c r="AV829" t="s">
        <v>68</v>
      </c>
      <c r="AW829" s="7">
        <v>600</v>
      </c>
      <c r="AX829" s="4">
        <v>606.1</v>
      </c>
      <c r="AZ829" s="2">
        <f t="shared" si="84"/>
        <v>44495</v>
      </c>
      <c r="BA829" t="s">
        <v>59</v>
      </c>
      <c r="BB829">
        <v>99.749840000000006</v>
      </c>
      <c r="BC829">
        <v>99.100430000000003</v>
      </c>
      <c r="BE829" t="str">
        <f t="shared" si="88"/>
        <v>BANKBARODA44495</v>
      </c>
      <c r="BF829">
        <v>1</v>
      </c>
      <c r="BH829" t="str">
        <f t="shared" si="89"/>
        <v>CHOLAFIN44495</v>
      </c>
      <c r="BI829">
        <v>1</v>
      </c>
      <c r="BK829" t="str">
        <f t="shared" si="85"/>
        <v>CHOLAFIN44495</v>
      </c>
      <c r="BL829">
        <v>1</v>
      </c>
      <c r="BM829">
        <f t="shared" si="86"/>
        <v>1</v>
      </c>
      <c r="BQ829" t="str">
        <f t="shared" si="90"/>
        <v>BANKBARODA44495</v>
      </c>
      <c r="BR829">
        <v>1</v>
      </c>
      <c r="BS829">
        <f t="shared" si="87"/>
        <v>1</v>
      </c>
    </row>
    <row r="830" spans="1:71" x14ac:dyDescent="0.45">
      <c r="A830">
        <v>4</v>
      </c>
      <c r="B830" s="2">
        <v>44495</v>
      </c>
      <c r="C830" s="2">
        <v>44496</v>
      </c>
      <c r="D830" s="3" t="s">
        <v>27</v>
      </c>
      <c r="E830" t="s">
        <v>160</v>
      </c>
      <c r="F830" t="s">
        <v>338</v>
      </c>
      <c r="G830">
        <v>500</v>
      </c>
      <c r="H830">
        <v>1000</v>
      </c>
      <c r="I830">
        <v>2</v>
      </c>
      <c r="J830" s="7">
        <v>2447.8000000000002</v>
      </c>
      <c r="K830" s="5">
        <v>2447800</v>
      </c>
      <c r="L830" s="4">
        <v>2453.25</v>
      </c>
      <c r="M830" s="4">
        <v>5449.9999999998181</v>
      </c>
      <c r="N830" s="6">
        <v>462.04683000000006</v>
      </c>
      <c r="O830" s="6">
        <v>4987.9531699998179</v>
      </c>
      <c r="P830" s="5">
        <v>2453250</v>
      </c>
      <c r="Q830" s="7"/>
      <c r="R830">
        <v>2</v>
      </c>
      <c r="S830">
        <v>2</v>
      </c>
      <c r="T830">
        <v>1</v>
      </c>
      <c r="U830">
        <v>0</v>
      </c>
      <c r="V830">
        <v>900</v>
      </c>
      <c r="W830">
        <v>300</v>
      </c>
      <c r="X830">
        <v>123500</v>
      </c>
      <c r="Y830">
        <v>92500</v>
      </c>
      <c r="Z830" s="7">
        <v>3000000</v>
      </c>
      <c r="AA830">
        <v>2</v>
      </c>
      <c r="AC830" t="s">
        <v>655</v>
      </c>
      <c r="AD830" t="s">
        <v>571</v>
      </c>
      <c r="AE830" s="12">
        <v>44495.517361111109</v>
      </c>
      <c r="AF830">
        <v>187.02629999999999</v>
      </c>
      <c r="AG830" s="12">
        <v>44496.392361111109</v>
      </c>
      <c r="AH830">
        <v>188.51669999999999</v>
      </c>
      <c r="AI830" s="13">
        <v>8.0000000000000002E-3</v>
      </c>
      <c r="AJ830">
        <v>11340.69</v>
      </c>
      <c r="AK830" s="13">
        <v>8.0000000000000002E-3</v>
      </c>
      <c r="AL830">
        <v>7609.1559999999999</v>
      </c>
      <c r="AM830">
        <v>1423112.5</v>
      </c>
      <c r="AN830">
        <v>-2882361.46</v>
      </c>
      <c r="AO830">
        <v>41</v>
      </c>
      <c r="AP830">
        <v>276.60000000000002</v>
      </c>
      <c r="AQ830" s="13">
        <v>-7.9000000000000008E-3</v>
      </c>
      <c r="AR830" s="13">
        <v>1.46E-2</v>
      </c>
      <c r="AS830" t="s">
        <v>572</v>
      </c>
      <c r="AU830" s="2">
        <v>44495</v>
      </c>
      <c r="AV830" t="s">
        <v>160</v>
      </c>
      <c r="AW830" s="7">
        <v>2447.8000000000002</v>
      </c>
      <c r="AX830" s="4">
        <v>2453.25</v>
      </c>
      <c r="AZ830" s="2">
        <f t="shared" si="84"/>
        <v>44495</v>
      </c>
      <c r="BA830" t="s">
        <v>73</v>
      </c>
      <c r="BB830">
        <v>187.02629999999999</v>
      </c>
      <c r="BC830">
        <v>188.51669999999999</v>
      </c>
      <c r="BE830" t="str">
        <f t="shared" si="88"/>
        <v>M_MFIN44495</v>
      </c>
      <c r="BF830">
        <v>1</v>
      </c>
      <c r="BH830" t="str">
        <f t="shared" si="89"/>
        <v>DEEPAKNTR44495</v>
      </c>
      <c r="BI830">
        <v>1</v>
      </c>
      <c r="BK830" t="str">
        <f t="shared" si="85"/>
        <v>DEEPAKNTR44495</v>
      </c>
      <c r="BL830">
        <v>1</v>
      </c>
      <c r="BM830">
        <f t="shared" si="86"/>
        <v>1</v>
      </c>
      <c r="BQ830" t="str">
        <f t="shared" si="90"/>
        <v>M_MFIN44495</v>
      </c>
      <c r="BR830">
        <v>1</v>
      </c>
      <c r="BS830">
        <f t="shared" si="87"/>
        <v>1</v>
      </c>
    </row>
    <row r="831" spans="1:71" x14ac:dyDescent="0.45">
      <c r="A831">
        <v>5</v>
      </c>
      <c r="B831" s="2">
        <v>44495</v>
      </c>
      <c r="C831" s="2">
        <v>44496</v>
      </c>
      <c r="D831" s="3" t="s">
        <v>27</v>
      </c>
      <c r="E831" t="s">
        <v>81</v>
      </c>
      <c r="F831" t="s">
        <v>226</v>
      </c>
      <c r="G831">
        <v>9500</v>
      </c>
      <c r="H831">
        <v>38000</v>
      </c>
      <c r="I831">
        <v>4</v>
      </c>
      <c r="J831" s="7">
        <v>52.35</v>
      </c>
      <c r="K831" s="5">
        <v>1989300</v>
      </c>
      <c r="L831" s="4">
        <v>52.3</v>
      </c>
      <c r="M831" s="4">
        <v>-1900.0000000001619</v>
      </c>
      <c r="N831" s="6">
        <v>383.55282</v>
      </c>
      <c r="O831" s="6">
        <v>-2283.5528200001618</v>
      </c>
      <c r="P831" s="5">
        <v>1987400</v>
      </c>
      <c r="Q831" s="7"/>
      <c r="R831">
        <v>1</v>
      </c>
      <c r="S831">
        <v>0</v>
      </c>
      <c r="T831">
        <v>1</v>
      </c>
      <c r="U831">
        <v>0</v>
      </c>
      <c r="V831">
        <v>900</v>
      </c>
      <c r="W831">
        <v>300</v>
      </c>
      <c r="X831">
        <v>122500</v>
      </c>
      <c r="Y831">
        <v>92500</v>
      </c>
      <c r="Z831" s="7">
        <v>3000000</v>
      </c>
      <c r="AA831">
        <v>2</v>
      </c>
      <c r="AC831" t="s">
        <v>609</v>
      </c>
      <c r="AD831" t="s">
        <v>571</v>
      </c>
      <c r="AE831" s="12">
        <v>44495.517361111109</v>
      </c>
      <c r="AF831">
        <v>225.92830000000001</v>
      </c>
      <c r="AG831" s="12">
        <v>44496.392361111109</v>
      </c>
      <c r="AH831">
        <v>226.51079999999999</v>
      </c>
      <c r="AI831" s="13">
        <v>2.5999999999999999E-3</v>
      </c>
      <c r="AJ831">
        <v>3669.14</v>
      </c>
      <c r="AK831" s="13">
        <v>2.5999999999999999E-3</v>
      </c>
      <c r="AL831">
        <v>6298.9549999999999</v>
      </c>
      <c r="AM831">
        <v>1423112.5</v>
      </c>
      <c r="AN831">
        <v>-2878692.31</v>
      </c>
      <c r="AO831">
        <v>41</v>
      </c>
      <c r="AP831">
        <v>89.49</v>
      </c>
      <c r="AQ831" s="13">
        <v>-1.38E-2</v>
      </c>
      <c r="AR831" s="13">
        <v>2.9100000000000001E-2</v>
      </c>
      <c r="AS831" t="s">
        <v>572</v>
      </c>
      <c r="AU831" s="2">
        <v>44495</v>
      </c>
      <c r="AV831" t="s">
        <v>81</v>
      </c>
      <c r="AW831" s="7">
        <v>52.35</v>
      </c>
      <c r="AX831" s="4">
        <v>52.3</v>
      </c>
      <c r="AZ831" s="2">
        <f t="shared" si="84"/>
        <v>44495</v>
      </c>
      <c r="BA831" t="s">
        <v>77</v>
      </c>
      <c r="BB831">
        <v>225.92830000000001</v>
      </c>
      <c r="BC831">
        <v>226.51079999999999</v>
      </c>
      <c r="BE831" t="str">
        <f t="shared" si="88"/>
        <v>TATAPOWER44495</v>
      </c>
      <c r="BF831">
        <v>1</v>
      </c>
      <c r="BH831" t="str">
        <f t="shared" si="89"/>
        <v>IDFCFIRSTB44495</v>
      </c>
      <c r="BI831">
        <v>1</v>
      </c>
      <c r="BK831" t="str">
        <f t="shared" si="85"/>
        <v>IDFCFIRSTB44495</v>
      </c>
      <c r="BL831">
        <v>1</v>
      </c>
      <c r="BM831">
        <f t="shared" si="86"/>
        <v>1</v>
      </c>
      <c r="BQ831" t="str">
        <f t="shared" si="90"/>
        <v>TATAPOWER44495</v>
      </c>
      <c r="BR831">
        <v>1</v>
      </c>
      <c r="BS831">
        <f t="shared" si="87"/>
        <v>1</v>
      </c>
    </row>
    <row r="832" spans="1:71" x14ac:dyDescent="0.45">
      <c r="A832">
        <v>6</v>
      </c>
      <c r="B832" s="2">
        <v>44495</v>
      </c>
      <c r="C832" s="2">
        <v>44496</v>
      </c>
      <c r="D832" s="3" t="s">
        <v>27</v>
      </c>
      <c r="E832" t="s">
        <v>167</v>
      </c>
      <c r="F832" t="s">
        <v>346</v>
      </c>
      <c r="G832">
        <v>325</v>
      </c>
      <c r="H832">
        <v>325</v>
      </c>
      <c r="I832">
        <v>1</v>
      </c>
      <c r="J832" s="7">
        <v>4191.95</v>
      </c>
      <c r="K832" s="5">
        <v>1362383.75</v>
      </c>
      <c r="L832" s="4">
        <v>4202.8500000000004</v>
      </c>
      <c r="M832" s="4">
        <v>3542.5000000001774</v>
      </c>
      <c r="N832" s="6">
        <v>278.15672600000005</v>
      </c>
      <c r="O832" s="6">
        <v>3264.3432740001772</v>
      </c>
      <c r="P832" s="5">
        <v>1365926.2500000002</v>
      </c>
      <c r="Q832" s="7"/>
      <c r="R832">
        <v>1</v>
      </c>
      <c r="S832">
        <v>0</v>
      </c>
      <c r="T832">
        <v>2</v>
      </c>
      <c r="U832">
        <v>0</v>
      </c>
      <c r="V832">
        <v>900</v>
      </c>
      <c r="W832">
        <v>300</v>
      </c>
      <c r="X832">
        <v>122500</v>
      </c>
      <c r="Y832">
        <v>92500</v>
      </c>
      <c r="Z832" s="7">
        <v>3000000</v>
      </c>
      <c r="AA832">
        <v>2</v>
      </c>
      <c r="AC832" t="s">
        <v>603</v>
      </c>
      <c r="AD832" t="s">
        <v>571</v>
      </c>
      <c r="AE832" s="12">
        <v>44495.524305555555</v>
      </c>
      <c r="AF832">
        <v>600.3098</v>
      </c>
      <c r="AG832" s="12">
        <v>44496.392361111109</v>
      </c>
      <c r="AH832">
        <v>605.8202</v>
      </c>
      <c r="AI832" s="13">
        <v>9.1999999999999998E-3</v>
      </c>
      <c r="AJ832">
        <v>13024.56</v>
      </c>
      <c r="AK832" s="13">
        <v>9.1999999999999998E-3</v>
      </c>
      <c r="AL832">
        <v>2363.6329999999998</v>
      </c>
      <c r="AM832">
        <v>1418912.25</v>
      </c>
      <c r="AN832">
        <v>-2865667.75</v>
      </c>
      <c r="AO832">
        <v>39</v>
      </c>
      <c r="AP832">
        <v>333.96</v>
      </c>
      <c r="AQ832" s="13">
        <v>-1.0200000000000001E-2</v>
      </c>
      <c r="AR832" s="13">
        <v>1.7500000000000002E-2</v>
      </c>
      <c r="AS832" t="s">
        <v>572</v>
      </c>
      <c r="AU832" s="2">
        <v>44495</v>
      </c>
      <c r="AV832" t="s">
        <v>167</v>
      </c>
      <c r="AW832" s="7">
        <v>4191.95</v>
      </c>
      <c r="AX832" s="4">
        <v>4202.8500000000004</v>
      </c>
      <c r="AZ832" s="2">
        <f t="shared" si="84"/>
        <v>44495</v>
      </c>
      <c r="BA832" t="s">
        <v>68</v>
      </c>
      <c r="BB832">
        <v>600.3098</v>
      </c>
      <c r="BC832">
        <v>605.8202</v>
      </c>
      <c r="BE832" t="str">
        <f t="shared" si="88"/>
        <v>CHOLAFIN44495</v>
      </c>
      <c r="BF832">
        <v>1</v>
      </c>
      <c r="BH832" t="str">
        <f t="shared" si="89"/>
        <v>IRCTC44495</v>
      </c>
      <c r="BI832">
        <v>1</v>
      </c>
      <c r="BK832" t="str">
        <f t="shared" si="85"/>
        <v>IRCTC44495</v>
      </c>
      <c r="BL832">
        <v>1</v>
      </c>
      <c r="BM832">
        <f t="shared" si="86"/>
        <v>1</v>
      </c>
      <c r="BQ832" t="str">
        <f t="shared" si="90"/>
        <v>CHOLAFIN44495</v>
      </c>
      <c r="BR832">
        <v>1</v>
      </c>
      <c r="BS832">
        <f t="shared" si="87"/>
        <v>1</v>
      </c>
    </row>
    <row r="833" spans="1:71" x14ac:dyDescent="0.45">
      <c r="A833">
        <v>7</v>
      </c>
      <c r="B833" s="2">
        <v>44495</v>
      </c>
      <c r="C833" s="2">
        <v>44496</v>
      </c>
      <c r="D833" s="3" t="s">
        <v>27</v>
      </c>
      <c r="E833" t="s">
        <v>73</v>
      </c>
      <c r="F833" t="s">
        <v>259</v>
      </c>
      <c r="G833">
        <v>4000</v>
      </c>
      <c r="H833">
        <v>12000</v>
      </c>
      <c r="I833">
        <v>3</v>
      </c>
      <c r="J833" s="7">
        <v>186.95</v>
      </c>
      <c r="K833" s="5">
        <v>2243400</v>
      </c>
      <c r="L833" s="4">
        <v>188.6</v>
      </c>
      <c r="M833" s="4">
        <v>19800.000000000069</v>
      </c>
      <c r="N833" s="6">
        <v>429.25036000000006</v>
      </c>
      <c r="O833" s="6">
        <v>19370.749640000067</v>
      </c>
      <c r="P833" s="5">
        <v>2263200</v>
      </c>
      <c r="Q833" s="7"/>
      <c r="R833">
        <v>1</v>
      </c>
      <c r="S833">
        <v>0</v>
      </c>
      <c r="T833">
        <v>1</v>
      </c>
      <c r="U833">
        <v>0</v>
      </c>
      <c r="V833">
        <v>900</v>
      </c>
      <c r="W833">
        <v>300</v>
      </c>
      <c r="X833">
        <v>122500</v>
      </c>
      <c r="Y833">
        <v>92500</v>
      </c>
      <c r="Z833" s="7">
        <v>3000000</v>
      </c>
      <c r="AA833">
        <v>2</v>
      </c>
      <c r="AC833" t="s">
        <v>682</v>
      </c>
      <c r="AD833" t="s">
        <v>571</v>
      </c>
      <c r="AE833" s="12">
        <v>44495.524305555555</v>
      </c>
      <c r="AF833">
        <v>2448.9929999999999</v>
      </c>
      <c r="AG833" s="12">
        <v>44496.392361111109</v>
      </c>
      <c r="AH833">
        <v>2452.0430000000001</v>
      </c>
      <c r="AI833" s="13">
        <v>1.1999999999999999E-3</v>
      </c>
      <c r="AJ833">
        <v>1767.13</v>
      </c>
      <c r="AK833" s="13">
        <v>1.1999999999999999E-3</v>
      </c>
      <c r="AL833">
        <v>579.38599999999997</v>
      </c>
      <c r="AM833">
        <v>1418912.38</v>
      </c>
      <c r="AN833">
        <v>-2863900.62</v>
      </c>
      <c r="AO833">
        <v>39</v>
      </c>
      <c r="AP833">
        <v>45.31</v>
      </c>
      <c r="AQ833" s="13">
        <v>-5.3E-3</v>
      </c>
      <c r="AR833" s="13">
        <v>1.7600000000000001E-2</v>
      </c>
      <c r="AS833" t="s">
        <v>572</v>
      </c>
      <c r="AU833" s="2">
        <v>44495</v>
      </c>
      <c r="AV833" t="s">
        <v>73</v>
      </c>
      <c r="AW833" s="7">
        <v>186.95</v>
      </c>
      <c r="AX833" s="4">
        <v>188.6</v>
      </c>
      <c r="AZ833" s="2">
        <f t="shared" si="84"/>
        <v>44495</v>
      </c>
      <c r="BA833" t="s">
        <v>160</v>
      </c>
      <c r="BB833">
        <v>2448.9929999999999</v>
      </c>
      <c r="BC833">
        <v>2452.0430000000001</v>
      </c>
      <c r="BE833" t="str">
        <f t="shared" si="88"/>
        <v>DEEPAKNTR44495</v>
      </c>
      <c r="BF833">
        <v>1</v>
      </c>
      <c r="BH833" t="str">
        <f t="shared" si="89"/>
        <v>M_MFIN44495</v>
      </c>
      <c r="BI833">
        <v>1</v>
      </c>
      <c r="BK833" t="str">
        <f t="shared" si="85"/>
        <v>M_MFIN44495</v>
      </c>
      <c r="BL833">
        <v>1</v>
      </c>
      <c r="BM833">
        <f t="shared" si="86"/>
        <v>1</v>
      </c>
      <c r="BQ833" t="str">
        <f t="shared" si="90"/>
        <v>DEEPAKNTR44495</v>
      </c>
      <c r="BR833">
        <v>1</v>
      </c>
      <c r="BS833">
        <f t="shared" si="87"/>
        <v>1</v>
      </c>
    </row>
    <row r="834" spans="1:71" x14ac:dyDescent="0.45">
      <c r="A834">
        <v>8</v>
      </c>
      <c r="B834" s="2">
        <v>44495</v>
      </c>
      <c r="C834" s="2">
        <v>44496</v>
      </c>
      <c r="D834" s="3" t="s">
        <v>27</v>
      </c>
      <c r="E834" t="s">
        <v>190</v>
      </c>
      <c r="F834" t="s">
        <v>370</v>
      </c>
      <c r="G834">
        <v>700</v>
      </c>
      <c r="H834">
        <v>2100</v>
      </c>
      <c r="I834">
        <v>3</v>
      </c>
      <c r="J834" s="7">
        <v>946.6</v>
      </c>
      <c r="K834" s="5">
        <v>1987860</v>
      </c>
      <c r="L834" s="4">
        <v>931.9</v>
      </c>
      <c r="M834" s="4">
        <v>-30870.000000000095</v>
      </c>
      <c r="N834" s="6">
        <v>379.69950999999998</v>
      </c>
      <c r="O834" s="6">
        <v>-31249.699510000093</v>
      </c>
      <c r="P834" s="5">
        <v>1956990</v>
      </c>
      <c r="Q834" s="7"/>
      <c r="R834">
        <v>2</v>
      </c>
      <c r="S834">
        <v>1</v>
      </c>
      <c r="T834">
        <v>2</v>
      </c>
      <c r="U834">
        <v>0</v>
      </c>
      <c r="V834">
        <v>900</v>
      </c>
      <c r="W834">
        <v>300</v>
      </c>
      <c r="X834">
        <v>123000</v>
      </c>
      <c r="Y834">
        <v>92500</v>
      </c>
      <c r="Z834" s="7">
        <v>3000000</v>
      </c>
      <c r="AA834">
        <v>2</v>
      </c>
      <c r="AC834" t="s">
        <v>606</v>
      </c>
      <c r="AD834" t="s">
        <v>571</v>
      </c>
      <c r="AE834" s="12">
        <v>44495.517361111109</v>
      </c>
      <c r="AF834">
        <v>52.351230000000001</v>
      </c>
      <c r="AG834" s="12">
        <v>44496.395833333336</v>
      </c>
      <c r="AH834">
        <v>52.047899999999998</v>
      </c>
      <c r="AI834" s="13">
        <v>-5.7999999999999996E-3</v>
      </c>
      <c r="AJ834">
        <v>-8245.7000000000007</v>
      </c>
      <c r="AK834" s="13">
        <v>-5.7999999999999996E-3</v>
      </c>
      <c r="AL834">
        <v>27183.94</v>
      </c>
      <c r="AM834">
        <v>1423112.63</v>
      </c>
      <c r="AN834">
        <v>-2872146.33</v>
      </c>
      <c r="AO834">
        <v>42</v>
      </c>
      <c r="AP834">
        <v>-196.33</v>
      </c>
      <c r="AQ834" s="13">
        <v>-1.15E-2</v>
      </c>
      <c r="AR834" s="13">
        <v>2.1000000000000001E-2</v>
      </c>
      <c r="AS834" t="s">
        <v>572</v>
      </c>
      <c r="AU834" s="2">
        <v>44495</v>
      </c>
      <c r="AV834" t="s">
        <v>190</v>
      </c>
      <c r="AW834" s="7">
        <v>946.6</v>
      </c>
      <c r="AX834" s="4">
        <v>931.9</v>
      </c>
      <c r="AZ834" s="2">
        <f t="shared" si="84"/>
        <v>44495</v>
      </c>
      <c r="BA834" t="s">
        <v>81</v>
      </c>
      <c r="BB834">
        <v>52.351230000000001</v>
      </c>
      <c r="BC834">
        <v>52.047899999999998</v>
      </c>
      <c r="BE834" t="str">
        <f t="shared" si="88"/>
        <v>IDFCFIRSTB44495</v>
      </c>
      <c r="BF834">
        <v>1</v>
      </c>
      <c r="BH834" t="str">
        <f t="shared" si="89"/>
        <v>OBEROIRLTY44495</v>
      </c>
      <c r="BI834">
        <v>1</v>
      </c>
      <c r="BK834" t="str">
        <f t="shared" si="85"/>
        <v>OBEROIRLTY44495</v>
      </c>
      <c r="BL834">
        <v>1</v>
      </c>
      <c r="BM834">
        <f t="shared" si="86"/>
        <v>1</v>
      </c>
      <c r="BQ834" t="str">
        <f t="shared" si="90"/>
        <v>IDFCFIRSTB44495</v>
      </c>
      <c r="BR834">
        <v>1</v>
      </c>
      <c r="BS834">
        <f t="shared" si="87"/>
        <v>1</v>
      </c>
    </row>
    <row r="835" spans="1:71" x14ac:dyDescent="0.45">
      <c r="A835">
        <v>9</v>
      </c>
      <c r="B835" s="2">
        <v>44495</v>
      </c>
      <c r="C835" s="2">
        <v>44496</v>
      </c>
      <c r="D835" s="3" t="s">
        <v>27</v>
      </c>
      <c r="E835" t="s">
        <v>53</v>
      </c>
      <c r="F835" t="s">
        <v>214</v>
      </c>
      <c r="G835">
        <v>2850</v>
      </c>
      <c r="H835">
        <v>2850</v>
      </c>
      <c r="I835">
        <v>1</v>
      </c>
      <c r="J835" s="7">
        <v>501.05</v>
      </c>
      <c r="K835" s="5">
        <v>1427992.5</v>
      </c>
      <c r="L835" s="4">
        <v>500.05</v>
      </c>
      <c r="M835" s="4">
        <v>-2850</v>
      </c>
      <c r="N835" s="6">
        <v>288.46122100000002</v>
      </c>
      <c r="O835" s="6">
        <v>-3138.461221</v>
      </c>
      <c r="P835" s="5">
        <v>1425142.5</v>
      </c>
      <c r="Q835" s="7"/>
      <c r="R835">
        <v>1</v>
      </c>
      <c r="S835">
        <v>0</v>
      </c>
      <c r="T835">
        <v>2</v>
      </c>
      <c r="U835">
        <v>0</v>
      </c>
      <c r="V835">
        <v>900</v>
      </c>
      <c r="W835">
        <v>300</v>
      </c>
      <c r="X835">
        <v>122500</v>
      </c>
      <c r="Y835">
        <v>92500</v>
      </c>
      <c r="Z835" s="7">
        <v>3000000</v>
      </c>
      <c r="AA835">
        <v>2</v>
      </c>
      <c r="AC835" t="s">
        <v>673</v>
      </c>
      <c r="AD835" t="s">
        <v>571</v>
      </c>
      <c r="AE835" s="12">
        <v>44495.517361111109</v>
      </c>
      <c r="AF835">
        <v>838.803</v>
      </c>
      <c r="AG835" s="12">
        <v>44496.395833333336</v>
      </c>
      <c r="AH835">
        <v>839.72950000000003</v>
      </c>
      <c r="AI835" s="13">
        <v>1.1000000000000001E-3</v>
      </c>
      <c r="AJ835">
        <v>1571.73</v>
      </c>
      <c r="AK835" s="13">
        <v>1.1000000000000001E-3</v>
      </c>
      <c r="AL835">
        <v>1696.5989999999999</v>
      </c>
      <c r="AM835">
        <v>1423112.5</v>
      </c>
      <c r="AN835">
        <v>-2870574.6</v>
      </c>
      <c r="AO835">
        <v>42</v>
      </c>
      <c r="AP835">
        <v>37.42</v>
      </c>
      <c r="AQ835" s="13">
        <v>-2.12E-2</v>
      </c>
      <c r="AR835" s="13">
        <v>3.3099999999999997E-2</v>
      </c>
      <c r="AS835" t="s">
        <v>572</v>
      </c>
      <c r="AU835" s="2">
        <v>44495</v>
      </c>
      <c r="AV835" t="s">
        <v>53</v>
      </c>
      <c r="AW835" s="7">
        <v>501.05</v>
      </c>
      <c r="AX835" s="4">
        <v>500.05</v>
      </c>
      <c r="AZ835" s="2">
        <f t="shared" si="84"/>
        <v>44495</v>
      </c>
      <c r="BA835" t="s">
        <v>167</v>
      </c>
      <c r="BB835">
        <v>838.803</v>
      </c>
      <c r="BC835">
        <v>839.72950000000003</v>
      </c>
      <c r="BE835" t="str">
        <f t="shared" si="88"/>
        <v>IRCTC44495</v>
      </c>
      <c r="BF835">
        <v>1</v>
      </c>
      <c r="BH835" t="str">
        <f t="shared" si="89"/>
        <v>TATAMOTORS44495</v>
      </c>
      <c r="BI835">
        <v>1</v>
      </c>
      <c r="BK835" t="str">
        <f t="shared" si="85"/>
        <v>TATAMOTORS44495</v>
      </c>
      <c r="BL835">
        <v>1</v>
      </c>
      <c r="BM835">
        <f t="shared" si="86"/>
        <v>1</v>
      </c>
      <c r="BQ835" t="str">
        <f t="shared" si="90"/>
        <v>IRCTC44495</v>
      </c>
      <c r="BR835">
        <v>1</v>
      </c>
      <c r="BS835">
        <f t="shared" si="87"/>
        <v>1</v>
      </c>
    </row>
    <row r="836" spans="1:71" x14ac:dyDescent="0.45">
      <c r="A836">
        <v>10</v>
      </c>
      <c r="B836" s="2">
        <v>44495</v>
      </c>
      <c r="C836" s="2">
        <v>44496</v>
      </c>
      <c r="D836" s="3" t="s">
        <v>27</v>
      </c>
      <c r="E836" t="s">
        <v>77</v>
      </c>
      <c r="F836" t="s">
        <v>281</v>
      </c>
      <c r="G836">
        <v>6750</v>
      </c>
      <c r="H836">
        <v>6750</v>
      </c>
      <c r="I836">
        <v>1</v>
      </c>
      <c r="J836" s="7">
        <v>225.85</v>
      </c>
      <c r="K836" s="5">
        <v>1524487.5</v>
      </c>
      <c r="L836" s="4">
        <v>226.7</v>
      </c>
      <c r="M836" s="4">
        <v>5737.4999999999618</v>
      </c>
      <c r="N836" s="6">
        <v>305.85817750000001</v>
      </c>
      <c r="O836" s="6">
        <v>5431.6418224999616</v>
      </c>
      <c r="P836" s="5">
        <v>1530225</v>
      </c>
      <c r="Q836" s="7"/>
      <c r="R836">
        <v>1</v>
      </c>
      <c r="S836">
        <v>0</v>
      </c>
      <c r="T836">
        <v>1</v>
      </c>
      <c r="U836">
        <v>0</v>
      </c>
      <c r="V836">
        <v>900</v>
      </c>
      <c r="W836">
        <v>300</v>
      </c>
      <c r="X836">
        <v>122500</v>
      </c>
      <c r="Y836">
        <v>92500</v>
      </c>
      <c r="Z836" s="7">
        <v>3000000</v>
      </c>
      <c r="AA836">
        <v>2</v>
      </c>
      <c r="AC836" t="s">
        <v>608</v>
      </c>
      <c r="AD836" t="s">
        <v>571</v>
      </c>
      <c r="AE836" s="12">
        <v>44495.517361111109</v>
      </c>
      <c r="AF836">
        <v>501.30340000000001</v>
      </c>
      <c r="AG836" s="12">
        <v>44496.395833333336</v>
      </c>
      <c r="AH836">
        <v>499.89960000000002</v>
      </c>
      <c r="AI836" s="13">
        <v>-2.8E-3</v>
      </c>
      <c r="AJ836">
        <v>-3985.14</v>
      </c>
      <c r="AK836" s="13">
        <v>-2.8E-3</v>
      </c>
      <c r="AL836">
        <v>2838.8249999999998</v>
      </c>
      <c r="AM836">
        <v>1423112.63</v>
      </c>
      <c r="AN836">
        <v>-2874559.74</v>
      </c>
      <c r="AO836">
        <v>42</v>
      </c>
      <c r="AP836">
        <v>-94.88</v>
      </c>
      <c r="AQ836" s="13">
        <v>-8.3999999999999995E-3</v>
      </c>
      <c r="AR836" s="13">
        <v>0.02</v>
      </c>
      <c r="AS836" t="s">
        <v>572</v>
      </c>
      <c r="AU836" s="2">
        <v>44495</v>
      </c>
      <c r="AV836" t="s">
        <v>77</v>
      </c>
      <c r="AW836" s="7">
        <v>225.85</v>
      </c>
      <c r="AX836" s="4">
        <v>226.7</v>
      </c>
      <c r="AZ836" s="2">
        <f t="shared" si="84"/>
        <v>44495</v>
      </c>
      <c r="BA836" t="s">
        <v>53</v>
      </c>
      <c r="BB836">
        <v>501.30340000000001</v>
      </c>
      <c r="BC836">
        <v>499.89960000000002</v>
      </c>
      <c r="BE836" t="str">
        <f t="shared" si="88"/>
        <v>TATAMOTORS44495</v>
      </c>
      <c r="BF836">
        <v>1</v>
      </c>
      <c r="BH836" t="str">
        <f t="shared" si="89"/>
        <v>TATAPOWER44495</v>
      </c>
      <c r="BI836">
        <v>1</v>
      </c>
      <c r="BK836" t="str">
        <f t="shared" si="85"/>
        <v>TATAPOWER44495</v>
      </c>
      <c r="BL836">
        <v>1</v>
      </c>
      <c r="BM836">
        <f t="shared" si="86"/>
        <v>1</v>
      </c>
      <c r="BQ836" t="str">
        <f t="shared" si="90"/>
        <v>TATAMOTORS44495</v>
      </c>
      <c r="BR836">
        <v>1</v>
      </c>
      <c r="BS836">
        <f t="shared" si="87"/>
        <v>1</v>
      </c>
    </row>
    <row r="837" spans="1:71" x14ac:dyDescent="0.45">
      <c r="A837">
        <v>1</v>
      </c>
      <c r="B837" s="2">
        <v>44501</v>
      </c>
      <c r="C837" s="2">
        <v>44502</v>
      </c>
      <c r="D837" s="3" t="s">
        <v>27</v>
      </c>
      <c r="E837" t="s">
        <v>47</v>
      </c>
      <c r="F837" t="s">
        <v>319</v>
      </c>
      <c r="G837">
        <v>10500</v>
      </c>
      <c r="H837">
        <v>21000</v>
      </c>
      <c r="I837">
        <v>2</v>
      </c>
      <c r="J837" s="7">
        <v>71.75</v>
      </c>
      <c r="K837" s="5">
        <v>1506750</v>
      </c>
      <c r="L837" s="4">
        <v>72.575000000000003</v>
      </c>
      <c r="M837" s="4">
        <v>17325.000000000058</v>
      </c>
      <c r="N837" s="6">
        <v>304.30079499999999</v>
      </c>
      <c r="O837" s="6">
        <v>17020.699205000059</v>
      </c>
      <c r="P837" s="5">
        <v>1524075</v>
      </c>
      <c r="Q837" s="7"/>
      <c r="R837">
        <v>1</v>
      </c>
      <c r="S837">
        <v>0</v>
      </c>
      <c r="T837">
        <v>2</v>
      </c>
      <c r="U837">
        <v>0</v>
      </c>
      <c r="V837">
        <v>900</v>
      </c>
      <c r="W837">
        <v>300</v>
      </c>
      <c r="X837">
        <v>102500</v>
      </c>
      <c r="Y837">
        <v>92500</v>
      </c>
      <c r="Z837" s="7">
        <v>3000000</v>
      </c>
      <c r="AA837">
        <v>2</v>
      </c>
      <c r="AC837" t="s">
        <v>672</v>
      </c>
      <c r="AD837" t="s">
        <v>571</v>
      </c>
      <c r="AE837" s="12">
        <v>44495.520833333336</v>
      </c>
      <c r="AF837">
        <v>1262.1659999999999</v>
      </c>
      <c r="AG837" s="12">
        <v>44496.395833333336</v>
      </c>
      <c r="AH837">
        <v>1272.077</v>
      </c>
      <c r="AI837" s="13">
        <v>7.9000000000000008E-3</v>
      </c>
      <c r="AJ837">
        <v>11151.08</v>
      </c>
      <c r="AK837" s="13">
        <v>7.9000000000000008E-3</v>
      </c>
      <c r="AL837">
        <v>1125.1210000000001</v>
      </c>
      <c r="AM837">
        <v>1420089.5</v>
      </c>
      <c r="AN837">
        <v>-2863408.66</v>
      </c>
      <c r="AO837">
        <v>41</v>
      </c>
      <c r="AP837">
        <v>271.98</v>
      </c>
      <c r="AQ837" s="13">
        <v>-1.2500000000000001E-2</v>
      </c>
      <c r="AR837" s="13">
        <v>1.5699999999999999E-2</v>
      </c>
      <c r="AS837" t="s">
        <v>572</v>
      </c>
      <c r="AU837" s="2">
        <v>44501</v>
      </c>
      <c r="AV837" t="s">
        <v>47</v>
      </c>
      <c r="AW837" s="7">
        <v>71.75</v>
      </c>
      <c r="AX837" s="4">
        <v>72.575000000000003</v>
      </c>
      <c r="AZ837" s="2">
        <f t="shared" si="84"/>
        <v>44495</v>
      </c>
      <c r="BA837" t="s">
        <v>166</v>
      </c>
      <c r="BB837">
        <v>1262.1659999999999</v>
      </c>
      <c r="BC837">
        <v>1272.077</v>
      </c>
      <c r="BE837" t="str">
        <f t="shared" si="88"/>
        <v>AUBANK44495</v>
      </c>
      <c r="BF837">
        <v>1</v>
      </c>
      <c r="BH837" t="str">
        <f t="shared" si="89"/>
        <v>BHEL44501</v>
      </c>
      <c r="BI837">
        <v>1</v>
      </c>
      <c r="BK837" t="str">
        <f t="shared" si="85"/>
        <v>BHEL44501</v>
      </c>
      <c r="BL837">
        <v>1</v>
      </c>
      <c r="BM837">
        <f t="shared" si="86"/>
        <v>1</v>
      </c>
      <c r="BQ837" t="str">
        <f t="shared" si="90"/>
        <v>AUBANK44495</v>
      </c>
      <c r="BR837">
        <v>1</v>
      </c>
      <c r="BS837">
        <f t="shared" si="87"/>
        <v>1</v>
      </c>
    </row>
    <row r="838" spans="1:71" x14ac:dyDescent="0.45">
      <c r="A838">
        <v>2</v>
      </c>
      <c r="B838" s="2">
        <v>44501</v>
      </c>
      <c r="C838" s="2">
        <v>44502</v>
      </c>
      <c r="D838" s="3" t="s">
        <v>27</v>
      </c>
      <c r="E838" t="s">
        <v>65</v>
      </c>
      <c r="F838" t="s">
        <v>244</v>
      </c>
      <c r="G838">
        <v>50</v>
      </c>
      <c r="H838">
        <v>100</v>
      </c>
      <c r="I838">
        <v>2</v>
      </c>
      <c r="J838" s="7">
        <v>17767.7</v>
      </c>
      <c r="K838" s="5">
        <v>1776770</v>
      </c>
      <c r="L838" s="4">
        <v>17655.174999999999</v>
      </c>
      <c r="M838" s="4">
        <v>-11252.500000000146</v>
      </c>
      <c r="N838" s="6">
        <v>346.42742249999998</v>
      </c>
      <c r="O838" s="6">
        <v>-11598.927422500146</v>
      </c>
      <c r="P838" s="5">
        <v>1765517.5</v>
      </c>
      <c r="Q838" s="7"/>
      <c r="R838">
        <v>1</v>
      </c>
      <c r="S838">
        <v>0</v>
      </c>
      <c r="T838">
        <v>2</v>
      </c>
      <c r="U838">
        <v>0</v>
      </c>
      <c r="V838">
        <v>900</v>
      </c>
      <c r="W838">
        <v>300</v>
      </c>
      <c r="X838">
        <v>102500</v>
      </c>
      <c r="Y838">
        <v>92500</v>
      </c>
      <c r="Z838" s="7">
        <v>3000000</v>
      </c>
      <c r="AA838">
        <v>2</v>
      </c>
      <c r="AC838" t="s">
        <v>743</v>
      </c>
      <c r="AD838" t="s">
        <v>571</v>
      </c>
      <c r="AE838" s="12">
        <v>44495.524305555555</v>
      </c>
      <c r="AF838">
        <v>948.07119999999998</v>
      </c>
      <c r="AG838" s="12">
        <v>44496.395833333336</v>
      </c>
      <c r="AH838">
        <v>930.91819999999996</v>
      </c>
      <c r="AI838" s="13">
        <v>-1.8100000000000002E-2</v>
      </c>
      <c r="AJ838">
        <v>-25671.7</v>
      </c>
      <c r="AK838" s="13">
        <v>-1.8100000000000002E-2</v>
      </c>
      <c r="AL838">
        <v>1496.63</v>
      </c>
      <c r="AM838">
        <v>1418912.25</v>
      </c>
      <c r="AN838">
        <v>-2889080.36</v>
      </c>
      <c r="AO838">
        <v>40</v>
      </c>
      <c r="AP838">
        <v>-641.79</v>
      </c>
      <c r="AQ838" s="13">
        <v>-2.35E-2</v>
      </c>
      <c r="AR838" s="13">
        <v>1.1999999999999999E-3</v>
      </c>
      <c r="AS838" t="s">
        <v>572</v>
      </c>
      <c r="AU838" s="2">
        <v>44501</v>
      </c>
      <c r="AV838" t="s">
        <v>65</v>
      </c>
      <c r="AW838" s="7">
        <v>17767.7</v>
      </c>
      <c r="AX838" s="4">
        <v>17655.174999999999</v>
      </c>
      <c r="AZ838" s="2">
        <f t="shared" si="84"/>
        <v>44495</v>
      </c>
      <c r="BA838" t="s">
        <v>190</v>
      </c>
      <c r="BB838">
        <v>948.07119999999998</v>
      </c>
      <c r="BC838">
        <v>930.91819999999996</v>
      </c>
      <c r="BE838" t="str">
        <f t="shared" si="88"/>
        <v>OBEROIRLTY44495</v>
      </c>
      <c r="BF838">
        <v>1</v>
      </c>
      <c r="BH838" t="str">
        <f t="shared" si="89"/>
        <v>BOSCHLTD44501</v>
      </c>
      <c r="BI838">
        <v>1</v>
      </c>
      <c r="BK838" t="str">
        <f t="shared" si="85"/>
        <v>BOSCHLTD44501</v>
      </c>
      <c r="BL838">
        <v>1</v>
      </c>
      <c r="BM838">
        <f t="shared" si="86"/>
        <v>1</v>
      </c>
      <c r="BQ838" t="str">
        <f t="shared" si="90"/>
        <v>OBEROIRLTY44495</v>
      </c>
      <c r="BR838">
        <v>1</v>
      </c>
      <c r="BS838">
        <f t="shared" si="87"/>
        <v>1</v>
      </c>
    </row>
    <row r="839" spans="1:71" x14ac:dyDescent="0.45">
      <c r="A839">
        <v>3</v>
      </c>
      <c r="B839" s="2">
        <v>44501</v>
      </c>
      <c r="C839" s="2">
        <v>44502</v>
      </c>
      <c r="D839" s="3" t="s">
        <v>27</v>
      </c>
      <c r="E839" t="s">
        <v>138</v>
      </c>
      <c r="F839" t="s">
        <v>306</v>
      </c>
      <c r="G839">
        <v>325</v>
      </c>
      <c r="H839">
        <v>650</v>
      </c>
      <c r="I839">
        <v>2</v>
      </c>
      <c r="J839" s="7">
        <v>2366.35</v>
      </c>
      <c r="K839" s="5">
        <v>1538127.5</v>
      </c>
      <c r="L839" s="4">
        <v>2360.9</v>
      </c>
      <c r="M839" s="4">
        <v>-3542.4999999998818</v>
      </c>
      <c r="N839" s="6">
        <v>307.00977750000004</v>
      </c>
      <c r="O839" s="6">
        <v>-3849.5097774998817</v>
      </c>
      <c r="P839" s="5">
        <v>1534585</v>
      </c>
      <c r="Q839" s="7"/>
      <c r="R839">
        <v>1</v>
      </c>
      <c r="S839">
        <v>0</v>
      </c>
      <c r="T839">
        <v>1</v>
      </c>
      <c r="U839">
        <v>0</v>
      </c>
      <c r="V839">
        <v>900</v>
      </c>
      <c r="W839">
        <v>300</v>
      </c>
      <c r="X839">
        <v>102500</v>
      </c>
      <c r="Y839">
        <v>92500</v>
      </c>
      <c r="Z839" s="7">
        <v>3000000</v>
      </c>
      <c r="AA839">
        <v>2</v>
      </c>
      <c r="AC839" t="s">
        <v>610</v>
      </c>
      <c r="AD839" t="s">
        <v>571</v>
      </c>
      <c r="AE839" s="12">
        <v>44501.434027777781</v>
      </c>
      <c r="AF839">
        <v>71.787980000000005</v>
      </c>
      <c r="AG839" s="12">
        <v>44502.392361111109</v>
      </c>
      <c r="AH839">
        <v>72.641350000000003</v>
      </c>
      <c r="AI839" s="13">
        <v>1.1900000000000001E-2</v>
      </c>
      <c r="AJ839">
        <v>16904.63</v>
      </c>
      <c r="AK839" s="13">
        <v>1.1900000000000001E-2</v>
      </c>
      <c r="AL839">
        <v>19810.89</v>
      </c>
      <c r="AM839">
        <v>1422184</v>
      </c>
      <c r="AN839">
        <v>-2872175.73</v>
      </c>
      <c r="AO839">
        <v>65</v>
      </c>
      <c r="AP839">
        <v>260.07</v>
      </c>
      <c r="AQ839" s="13">
        <v>-1.72E-2</v>
      </c>
      <c r="AR839" s="13">
        <v>2.0400000000000001E-2</v>
      </c>
      <c r="AS839" t="s">
        <v>572</v>
      </c>
      <c r="AU839" s="2">
        <v>44501</v>
      </c>
      <c r="AV839" t="s">
        <v>138</v>
      </c>
      <c r="AW839" s="7">
        <v>2366.35</v>
      </c>
      <c r="AX839" s="4">
        <v>2360.9</v>
      </c>
      <c r="AZ839" s="2">
        <f t="shared" si="84"/>
        <v>44501</v>
      </c>
      <c r="BA839" t="s">
        <v>47</v>
      </c>
      <c r="BB839">
        <v>71.787980000000005</v>
      </c>
      <c r="BC839">
        <v>72.641350000000003</v>
      </c>
      <c r="BE839" t="str">
        <f t="shared" si="88"/>
        <v>BHEL44501</v>
      </c>
      <c r="BF839">
        <v>1</v>
      </c>
      <c r="BH839" t="str">
        <f t="shared" si="89"/>
        <v>GODREJPROP44501</v>
      </c>
      <c r="BI839">
        <v>1</v>
      </c>
      <c r="BK839" t="str">
        <f t="shared" si="85"/>
        <v>GODREJPROP44501</v>
      </c>
      <c r="BL839">
        <v>1</v>
      </c>
      <c r="BM839">
        <f t="shared" si="86"/>
        <v>1</v>
      </c>
      <c r="BQ839" t="str">
        <f t="shared" si="90"/>
        <v>BHEL44501</v>
      </c>
      <c r="BR839">
        <v>1</v>
      </c>
      <c r="BS839">
        <f t="shared" si="87"/>
        <v>1</v>
      </c>
    </row>
    <row r="840" spans="1:71" x14ac:dyDescent="0.45">
      <c r="A840">
        <v>4</v>
      </c>
      <c r="B840" s="2">
        <v>44501</v>
      </c>
      <c r="C840" s="2">
        <v>44502</v>
      </c>
      <c r="D840" s="3" t="s">
        <v>27</v>
      </c>
      <c r="E840" t="s">
        <v>56</v>
      </c>
      <c r="F840" t="s">
        <v>212</v>
      </c>
      <c r="G840">
        <v>70000</v>
      </c>
      <c r="H840">
        <v>210000</v>
      </c>
      <c r="I840">
        <v>3</v>
      </c>
      <c r="J840" s="7">
        <v>9.9499999999999993</v>
      </c>
      <c r="K840" s="5">
        <v>2089499.9999999998</v>
      </c>
      <c r="L840" s="4">
        <v>10.15</v>
      </c>
      <c r="M840" s="4">
        <v>42000.000000000226</v>
      </c>
      <c r="N840" s="6">
        <v>405.97660000000002</v>
      </c>
      <c r="O840" s="6">
        <v>41594.023400000224</v>
      </c>
      <c r="P840" s="5">
        <v>2131500</v>
      </c>
      <c r="Q840" s="7"/>
      <c r="R840">
        <v>2</v>
      </c>
      <c r="S840">
        <v>1</v>
      </c>
      <c r="T840">
        <v>1</v>
      </c>
      <c r="U840">
        <v>0</v>
      </c>
      <c r="V840">
        <v>900</v>
      </c>
      <c r="W840">
        <v>300</v>
      </c>
      <c r="X840">
        <v>103000</v>
      </c>
      <c r="Y840">
        <v>92500</v>
      </c>
      <c r="Z840" s="7">
        <v>3000000</v>
      </c>
      <c r="AA840">
        <v>2</v>
      </c>
      <c r="AC840" t="s">
        <v>602</v>
      </c>
      <c r="AD840" t="s">
        <v>571</v>
      </c>
      <c r="AE840" s="12">
        <v>44501.434027777781</v>
      </c>
      <c r="AF840">
        <v>17776.72</v>
      </c>
      <c r="AG840" s="12">
        <v>44502.392361111109</v>
      </c>
      <c r="AH840">
        <v>17711.04</v>
      </c>
      <c r="AI840" s="13">
        <v>-3.7000000000000002E-3</v>
      </c>
      <c r="AJ840">
        <v>-5254.57</v>
      </c>
      <c r="AK840" s="13">
        <v>-3.7000000000000002E-3</v>
      </c>
      <c r="AL840">
        <v>80.002589999999998</v>
      </c>
      <c r="AM840">
        <v>1422184</v>
      </c>
      <c r="AN840">
        <v>-2877430.3</v>
      </c>
      <c r="AO840">
        <v>65</v>
      </c>
      <c r="AP840">
        <v>-80.84</v>
      </c>
      <c r="AQ840" s="13">
        <v>-1.7399999999999999E-2</v>
      </c>
      <c r="AR840" s="13">
        <v>5.7000000000000002E-3</v>
      </c>
      <c r="AS840" t="s">
        <v>572</v>
      </c>
      <c r="AU840" s="2">
        <v>44501</v>
      </c>
      <c r="AV840" t="s">
        <v>56</v>
      </c>
      <c r="AW840" s="7">
        <v>9.9499999999999993</v>
      </c>
      <c r="AX840" s="4">
        <v>10.15</v>
      </c>
      <c r="AZ840" s="2">
        <f t="shared" si="84"/>
        <v>44501</v>
      </c>
      <c r="BA840" t="s">
        <v>65</v>
      </c>
      <c r="BB840">
        <v>17776.72</v>
      </c>
      <c r="BC840">
        <v>17711.04</v>
      </c>
      <c r="BE840" t="str">
        <f t="shared" si="88"/>
        <v>BOSCHLTD44501</v>
      </c>
      <c r="BF840">
        <v>1</v>
      </c>
      <c r="BH840" t="str">
        <f t="shared" si="89"/>
        <v>IDEA44501</v>
      </c>
      <c r="BI840">
        <v>1</v>
      </c>
      <c r="BK840" t="str">
        <f t="shared" si="85"/>
        <v>IDEA44501</v>
      </c>
      <c r="BL840">
        <v>1</v>
      </c>
      <c r="BM840">
        <f t="shared" si="86"/>
        <v>1</v>
      </c>
      <c r="BQ840" t="str">
        <f t="shared" si="90"/>
        <v>BOSCHLTD44501</v>
      </c>
      <c r="BR840">
        <v>1</v>
      </c>
      <c r="BS840">
        <f t="shared" si="87"/>
        <v>1</v>
      </c>
    </row>
    <row r="841" spans="1:71" x14ac:dyDescent="0.45">
      <c r="A841">
        <v>5</v>
      </c>
      <c r="B841" s="2">
        <v>44501</v>
      </c>
      <c r="C841" s="2">
        <v>44502</v>
      </c>
      <c r="D841" s="3" t="s">
        <v>27</v>
      </c>
      <c r="E841" t="s">
        <v>46</v>
      </c>
      <c r="F841" t="s">
        <v>224</v>
      </c>
      <c r="G841">
        <v>8500</v>
      </c>
      <c r="H841">
        <v>17000</v>
      </c>
      <c r="I841">
        <v>2</v>
      </c>
      <c r="J841" s="7">
        <v>101.35</v>
      </c>
      <c r="K841" s="5">
        <v>1722950</v>
      </c>
      <c r="L841" s="4">
        <v>100.825</v>
      </c>
      <c r="M841" s="4">
        <v>-8924.9999999998545</v>
      </c>
      <c r="N841" s="6">
        <v>337.611085</v>
      </c>
      <c r="O841" s="6">
        <v>-9262.6110849998549</v>
      </c>
      <c r="P841" s="5">
        <v>1714025</v>
      </c>
      <c r="Q841" s="7"/>
      <c r="R841">
        <v>1</v>
      </c>
      <c r="S841">
        <v>0</v>
      </c>
      <c r="T841">
        <v>1</v>
      </c>
      <c r="U841">
        <v>0</v>
      </c>
      <c r="V841">
        <v>900</v>
      </c>
      <c r="W841">
        <v>300</v>
      </c>
      <c r="X841">
        <v>102500</v>
      </c>
      <c r="Y841">
        <v>92500</v>
      </c>
      <c r="Z841" s="7">
        <v>3000000</v>
      </c>
      <c r="AA841">
        <v>2</v>
      </c>
      <c r="AC841" t="s">
        <v>649</v>
      </c>
      <c r="AD841" t="s">
        <v>571</v>
      </c>
      <c r="AE841" s="12">
        <v>44501.434027777781</v>
      </c>
      <c r="AF841">
        <v>2367.5790000000002</v>
      </c>
      <c r="AG841" s="12">
        <v>44502.392361111109</v>
      </c>
      <c r="AH841">
        <v>2360.1709999999998</v>
      </c>
      <c r="AI841" s="13">
        <v>-3.0999999999999999E-3</v>
      </c>
      <c r="AJ841">
        <v>-4449.92</v>
      </c>
      <c r="AK841" s="13">
        <v>-3.0999999999999999E-3</v>
      </c>
      <c r="AL841">
        <v>600.69129999999996</v>
      </c>
      <c r="AM841">
        <v>1422184</v>
      </c>
      <c r="AN841">
        <v>-2881880.22</v>
      </c>
      <c r="AO841">
        <v>65</v>
      </c>
      <c r="AP841">
        <v>-68.459999999999994</v>
      </c>
      <c r="AQ841" s="13">
        <v>-1.7100000000000001E-2</v>
      </c>
      <c r="AR841" s="13">
        <v>3.5900000000000001E-2</v>
      </c>
      <c r="AS841" t="s">
        <v>572</v>
      </c>
      <c r="AU841" s="2">
        <v>44501</v>
      </c>
      <c r="AV841" t="s">
        <v>46</v>
      </c>
      <c r="AW841" s="7">
        <v>101.35</v>
      </c>
      <c r="AX841" s="4">
        <v>100.825</v>
      </c>
      <c r="AZ841" s="2">
        <f t="shared" ref="AZ841:AZ904" si="91">DATE(YEAR(AE841),MONTH(AE841),DAY(AE841))</f>
        <v>44501</v>
      </c>
      <c r="BA841" t="s">
        <v>138</v>
      </c>
      <c r="BB841">
        <v>2367.5790000000002</v>
      </c>
      <c r="BC841">
        <v>2360.1709999999998</v>
      </c>
      <c r="BE841" t="str">
        <f t="shared" si="88"/>
        <v>GODREJPROP44501</v>
      </c>
      <c r="BF841">
        <v>1</v>
      </c>
      <c r="BH841" t="str">
        <f t="shared" si="89"/>
        <v>NATIONALUM44501</v>
      </c>
      <c r="BI841">
        <v>1</v>
      </c>
      <c r="BK841" t="str">
        <f t="shared" ref="BK841:BK904" si="92">CONCATENATE(AV841,AU841)</f>
        <v>NATIONALUM44501</v>
      </c>
      <c r="BL841">
        <v>1</v>
      </c>
      <c r="BM841">
        <f t="shared" ref="BM841:BM904" si="93">IFERROR(VLOOKUP(BK841,$BE$9:$BF$1058,2,0),"ERROR")</f>
        <v>1</v>
      </c>
      <c r="BQ841" t="str">
        <f t="shared" si="90"/>
        <v>GODREJPROP44501</v>
      </c>
      <c r="BR841">
        <v>1</v>
      </c>
      <c r="BS841">
        <f t="shared" ref="BS841:BS904" si="94">IFERROR(VLOOKUP(BQ841,$BH$9:$BI$1058,2,0),"ERROR")</f>
        <v>1</v>
      </c>
    </row>
    <row r="842" spans="1:71" x14ac:dyDescent="0.45">
      <c r="A842">
        <v>6</v>
      </c>
      <c r="B842" s="2">
        <v>44501</v>
      </c>
      <c r="C842" s="2">
        <v>44502</v>
      </c>
      <c r="D842" s="3" t="s">
        <v>27</v>
      </c>
      <c r="E842" t="s">
        <v>72</v>
      </c>
      <c r="F842" t="s">
        <v>220</v>
      </c>
      <c r="G842">
        <v>4750</v>
      </c>
      <c r="H842">
        <v>14250</v>
      </c>
      <c r="I842">
        <v>3</v>
      </c>
      <c r="J842" s="7">
        <v>125.9</v>
      </c>
      <c r="K842" s="5">
        <v>1794075</v>
      </c>
      <c r="L842" s="4">
        <v>121.1</v>
      </c>
      <c r="M842" s="4">
        <v>-68400.00000000016</v>
      </c>
      <c r="N842" s="6">
        <v>342.23484999999999</v>
      </c>
      <c r="O842" s="6">
        <v>-68742.234850000154</v>
      </c>
      <c r="P842" s="5">
        <v>1725675</v>
      </c>
      <c r="Q842" s="7"/>
      <c r="R842">
        <v>2</v>
      </c>
      <c r="S842">
        <v>1</v>
      </c>
      <c r="T842">
        <v>1</v>
      </c>
      <c r="U842">
        <v>0</v>
      </c>
      <c r="V842">
        <v>900</v>
      </c>
      <c r="W842">
        <v>300</v>
      </c>
      <c r="X842">
        <v>103000</v>
      </c>
      <c r="Y842">
        <v>92500</v>
      </c>
      <c r="Z842" s="7">
        <v>3000000</v>
      </c>
      <c r="AA842">
        <v>2</v>
      </c>
      <c r="AC842" t="s">
        <v>697</v>
      </c>
      <c r="AD842" t="s">
        <v>571</v>
      </c>
      <c r="AE842" s="12">
        <v>44501.4375</v>
      </c>
      <c r="AF842">
        <v>125.9436</v>
      </c>
      <c r="AG842" s="12">
        <v>44502.392361111109</v>
      </c>
      <c r="AH842">
        <v>121.0039</v>
      </c>
      <c r="AI842" s="13">
        <v>-3.9199999999999999E-2</v>
      </c>
      <c r="AJ842">
        <v>-55671.76</v>
      </c>
      <c r="AK842" s="13">
        <v>-3.9199999999999999E-2</v>
      </c>
      <c r="AL842">
        <v>11270.27</v>
      </c>
      <c r="AM842">
        <v>1419418.13</v>
      </c>
      <c r="AN842">
        <v>-2937551.98</v>
      </c>
      <c r="AO842">
        <v>64</v>
      </c>
      <c r="AP842">
        <v>-869.87</v>
      </c>
      <c r="AQ842" s="13">
        <v>-4.9599999999999998E-2</v>
      </c>
      <c r="AR842" s="13">
        <v>3.2000000000000002E-3</v>
      </c>
      <c r="AS842" t="s">
        <v>572</v>
      </c>
      <c r="AU842" s="2">
        <v>44501</v>
      </c>
      <c r="AV842" t="s">
        <v>72</v>
      </c>
      <c r="AW842" s="7">
        <v>125.9</v>
      </c>
      <c r="AX842" s="4">
        <v>121.1</v>
      </c>
      <c r="AZ842" s="2">
        <f t="shared" si="91"/>
        <v>44501</v>
      </c>
      <c r="BA842" t="s">
        <v>72</v>
      </c>
      <c r="BB842">
        <v>125.9436</v>
      </c>
      <c r="BC842">
        <v>121.0039</v>
      </c>
      <c r="BE842" t="str">
        <f t="shared" ref="BE842:BE905" si="95">CONCATENATE(BA842,AZ842)</f>
        <v>SAIL44501</v>
      </c>
      <c r="BF842">
        <v>1</v>
      </c>
      <c r="BH842" t="str">
        <f t="shared" ref="BH842:BH905" si="96">CONCATENATE(AV842,AU842)</f>
        <v>SAIL44501</v>
      </c>
      <c r="BI842">
        <v>1</v>
      </c>
      <c r="BK842" t="str">
        <f t="shared" si="92"/>
        <v>SAIL44501</v>
      </c>
      <c r="BL842">
        <v>1</v>
      </c>
      <c r="BM842">
        <f t="shared" si="93"/>
        <v>1</v>
      </c>
      <c r="BQ842" t="str">
        <f t="shared" ref="BQ842:BQ905" si="97">CONCATENATE(BA842,AZ842)</f>
        <v>SAIL44501</v>
      </c>
      <c r="BR842">
        <v>1</v>
      </c>
      <c r="BS842">
        <f t="shared" si="94"/>
        <v>1</v>
      </c>
    </row>
    <row r="843" spans="1:71" x14ac:dyDescent="0.45">
      <c r="A843">
        <v>1</v>
      </c>
      <c r="B843" s="2">
        <v>44502</v>
      </c>
      <c r="C843" s="2">
        <v>44503</v>
      </c>
      <c r="D843" s="3" t="s">
        <v>27</v>
      </c>
      <c r="E843" t="s">
        <v>166</v>
      </c>
      <c r="F843" t="s">
        <v>345</v>
      </c>
      <c r="G843">
        <v>500</v>
      </c>
      <c r="H843">
        <v>1500</v>
      </c>
      <c r="I843">
        <v>3</v>
      </c>
      <c r="J843" s="7">
        <v>1262.3499999999999</v>
      </c>
      <c r="K843" s="5">
        <v>1893524.9999999998</v>
      </c>
      <c r="L843" s="4">
        <v>1248.5</v>
      </c>
      <c r="M843" s="4">
        <v>-20774.999999999862</v>
      </c>
      <c r="N843" s="6">
        <v>364.99586500000004</v>
      </c>
      <c r="O843" s="6">
        <v>-21139.995864999863</v>
      </c>
      <c r="P843" s="5">
        <v>1872750</v>
      </c>
      <c r="Q843" s="7"/>
      <c r="R843">
        <v>1</v>
      </c>
      <c r="S843">
        <v>0</v>
      </c>
      <c r="T843">
        <v>1</v>
      </c>
      <c r="U843">
        <v>0</v>
      </c>
      <c r="V843">
        <v>900</v>
      </c>
      <c r="W843">
        <v>300</v>
      </c>
      <c r="X843">
        <v>122500</v>
      </c>
      <c r="Y843">
        <v>92500</v>
      </c>
      <c r="Z843" s="7">
        <v>3000000</v>
      </c>
      <c r="AA843">
        <v>2</v>
      </c>
      <c r="AC843" t="s">
        <v>660</v>
      </c>
      <c r="AD843" t="s">
        <v>571</v>
      </c>
      <c r="AE843" s="12">
        <v>44501.4375</v>
      </c>
      <c r="AF843">
        <v>101.7764</v>
      </c>
      <c r="AG843" s="12">
        <v>44502.395833333336</v>
      </c>
      <c r="AH843">
        <v>100.6493</v>
      </c>
      <c r="AI843" s="13">
        <v>-1.11E-2</v>
      </c>
      <c r="AJ843">
        <v>-15719.03</v>
      </c>
      <c r="AK843" s="13">
        <v>-1.11E-2</v>
      </c>
      <c r="AL843">
        <v>13946.43</v>
      </c>
      <c r="AM843">
        <v>1419418.13</v>
      </c>
      <c r="AN843">
        <v>-2953271.01</v>
      </c>
      <c r="AO843">
        <v>65</v>
      </c>
      <c r="AP843">
        <v>-241.83</v>
      </c>
      <c r="AQ843" s="13">
        <v>-1.4999999999999999E-2</v>
      </c>
      <c r="AR843" s="13">
        <v>9.1000000000000004E-3</v>
      </c>
      <c r="AS843" t="s">
        <v>572</v>
      </c>
      <c r="AU843" s="2">
        <v>44502</v>
      </c>
      <c r="AV843" t="s">
        <v>166</v>
      </c>
      <c r="AW843" s="7">
        <v>1262.3499999999999</v>
      </c>
      <c r="AX843" s="4">
        <v>1248.5</v>
      </c>
      <c r="AZ843" s="2">
        <f t="shared" si="91"/>
        <v>44501</v>
      </c>
      <c r="BA843" t="s">
        <v>46</v>
      </c>
      <c r="BB843">
        <v>101.7764</v>
      </c>
      <c r="BC843">
        <v>100.6493</v>
      </c>
      <c r="BE843" t="str">
        <f t="shared" si="95"/>
        <v>NATIONALUM44501</v>
      </c>
      <c r="BF843">
        <v>1</v>
      </c>
      <c r="BH843" t="str">
        <f t="shared" si="96"/>
        <v>AUBANK44502</v>
      </c>
      <c r="BI843">
        <v>1</v>
      </c>
      <c r="BK843" t="str">
        <f t="shared" si="92"/>
        <v>AUBANK44502</v>
      </c>
      <c r="BL843">
        <v>1</v>
      </c>
      <c r="BM843">
        <f t="shared" si="93"/>
        <v>1</v>
      </c>
      <c r="BQ843" t="str">
        <f t="shared" si="97"/>
        <v>NATIONALUM44501</v>
      </c>
      <c r="BR843">
        <v>1</v>
      </c>
      <c r="BS843">
        <f t="shared" si="94"/>
        <v>1</v>
      </c>
    </row>
    <row r="844" spans="1:71" x14ac:dyDescent="0.45">
      <c r="A844">
        <v>2</v>
      </c>
      <c r="B844" s="2">
        <v>44502</v>
      </c>
      <c r="C844" s="2">
        <v>44503</v>
      </c>
      <c r="D844" s="3" t="s">
        <v>27</v>
      </c>
      <c r="E844" t="s">
        <v>90</v>
      </c>
      <c r="F844" t="s">
        <v>299</v>
      </c>
      <c r="G844">
        <v>1650</v>
      </c>
      <c r="H844">
        <v>3300</v>
      </c>
      <c r="I844">
        <v>2</v>
      </c>
      <c r="J844" s="7">
        <v>425.7</v>
      </c>
      <c r="K844" s="5">
        <v>1404810</v>
      </c>
      <c r="L844" s="4">
        <v>428.8</v>
      </c>
      <c r="M844" s="4">
        <v>10230.000000000075</v>
      </c>
      <c r="N844" s="6">
        <v>286.16851000000003</v>
      </c>
      <c r="O844" s="6">
        <v>9943.8314900000751</v>
      </c>
      <c r="P844" s="5">
        <v>1415040</v>
      </c>
      <c r="Q844" s="7"/>
      <c r="R844">
        <v>1</v>
      </c>
      <c r="S844">
        <v>0</v>
      </c>
      <c r="T844">
        <v>1</v>
      </c>
      <c r="U844">
        <v>0</v>
      </c>
      <c r="V844">
        <v>900</v>
      </c>
      <c r="W844">
        <v>300</v>
      </c>
      <c r="X844">
        <v>122500</v>
      </c>
      <c r="Y844">
        <v>92500</v>
      </c>
      <c r="Z844" s="7">
        <v>3000000</v>
      </c>
      <c r="AA844">
        <v>2</v>
      </c>
      <c r="AC844" t="s">
        <v>614</v>
      </c>
      <c r="AD844" t="s">
        <v>571</v>
      </c>
      <c r="AE844" s="12">
        <v>44501.440972222219</v>
      </c>
      <c r="AF844">
        <v>9.954974</v>
      </c>
      <c r="AG844" s="12">
        <v>44502.395833333336</v>
      </c>
      <c r="AH844">
        <v>10.0899</v>
      </c>
      <c r="AI844" s="13">
        <v>1.3599999999999999E-2</v>
      </c>
      <c r="AJ844">
        <v>19180.89</v>
      </c>
      <c r="AK844" s="13">
        <v>1.3599999999999999E-2</v>
      </c>
      <c r="AL844">
        <v>142154.4</v>
      </c>
      <c r="AM844">
        <v>1415143</v>
      </c>
      <c r="AN844">
        <v>-2934090.12</v>
      </c>
      <c r="AO844">
        <v>64</v>
      </c>
      <c r="AP844">
        <v>299.7</v>
      </c>
      <c r="AQ844" s="13">
        <v>-5.0000000000000001E-4</v>
      </c>
      <c r="AR844" s="13">
        <v>3.4700000000000002E-2</v>
      </c>
      <c r="AS844" t="s">
        <v>572</v>
      </c>
      <c r="AU844" s="2">
        <v>44502</v>
      </c>
      <c r="AV844" t="s">
        <v>90</v>
      </c>
      <c r="AW844" s="7">
        <v>425.7</v>
      </c>
      <c r="AX844" s="4">
        <v>428.8</v>
      </c>
      <c r="AZ844" s="2">
        <f t="shared" si="91"/>
        <v>44501</v>
      </c>
      <c r="BA844" t="s">
        <v>56</v>
      </c>
      <c r="BB844">
        <v>9.954974</v>
      </c>
      <c r="BC844">
        <v>10.0899</v>
      </c>
      <c r="BE844" t="str">
        <f t="shared" si="95"/>
        <v>IDEA44501</v>
      </c>
      <c r="BF844">
        <v>1</v>
      </c>
      <c r="BH844" t="str">
        <f t="shared" si="96"/>
        <v>DLF44502</v>
      </c>
      <c r="BI844">
        <v>1</v>
      </c>
      <c r="BK844" t="str">
        <f t="shared" si="92"/>
        <v>DLF44502</v>
      </c>
      <c r="BL844">
        <v>1</v>
      </c>
      <c r="BM844">
        <f t="shared" si="93"/>
        <v>1</v>
      </c>
      <c r="BQ844" t="str">
        <f t="shared" si="97"/>
        <v>IDEA44501</v>
      </c>
      <c r="BR844">
        <v>1</v>
      </c>
      <c r="BS844">
        <f t="shared" si="94"/>
        <v>1</v>
      </c>
    </row>
    <row r="845" spans="1:71" x14ac:dyDescent="0.45">
      <c r="A845">
        <v>3</v>
      </c>
      <c r="B845" s="2">
        <v>44502</v>
      </c>
      <c r="C845" s="2">
        <v>44503</v>
      </c>
      <c r="D845" s="3" t="s">
        <v>27</v>
      </c>
      <c r="E845" t="s">
        <v>52</v>
      </c>
      <c r="F845" t="s">
        <v>248</v>
      </c>
      <c r="G845">
        <v>2900</v>
      </c>
      <c r="H845">
        <v>8700</v>
      </c>
      <c r="I845">
        <v>3</v>
      </c>
      <c r="J845" s="7">
        <v>204.75</v>
      </c>
      <c r="K845" s="5">
        <v>1781325</v>
      </c>
      <c r="L845" s="4">
        <v>208.93333332999899</v>
      </c>
      <c r="M845" s="4">
        <v>36394.999970991194</v>
      </c>
      <c r="N845" s="6">
        <v>353.13500699638558</v>
      </c>
      <c r="O845" s="6">
        <v>36041.864963994805</v>
      </c>
      <c r="P845" s="5">
        <v>1817719.9999709912</v>
      </c>
      <c r="Q845" s="7"/>
      <c r="R845">
        <v>1</v>
      </c>
      <c r="S845">
        <v>0</v>
      </c>
      <c r="T845">
        <v>2</v>
      </c>
      <c r="U845">
        <v>0</v>
      </c>
      <c r="V845">
        <v>900</v>
      </c>
      <c r="W845">
        <v>300</v>
      </c>
      <c r="X845">
        <v>122500</v>
      </c>
      <c r="Y845">
        <v>92500</v>
      </c>
      <c r="Z845" s="7">
        <v>3000000</v>
      </c>
      <c r="AA845">
        <v>2</v>
      </c>
      <c r="AC845" t="s">
        <v>672</v>
      </c>
      <c r="AD845" t="s">
        <v>571</v>
      </c>
      <c r="AE845" s="12">
        <v>44502.517361111109</v>
      </c>
      <c r="AF845">
        <v>1262.9780000000001</v>
      </c>
      <c r="AG845" s="12">
        <v>44503.392361111109</v>
      </c>
      <c r="AH845">
        <v>1247.8910000000001</v>
      </c>
      <c r="AI845" s="13">
        <v>-1.1900000000000001E-2</v>
      </c>
      <c r="AJ845">
        <v>-16881.27</v>
      </c>
      <c r="AK845" s="13">
        <v>-1.1900000000000001E-2</v>
      </c>
      <c r="AL845">
        <v>1118.9280000000001</v>
      </c>
      <c r="AM845">
        <v>1413182</v>
      </c>
      <c r="AN845">
        <v>-2950971.4</v>
      </c>
      <c r="AO845">
        <v>41</v>
      </c>
      <c r="AP845">
        <v>-411.74</v>
      </c>
      <c r="AQ845" s="13">
        <v>-1.7399999999999999E-2</v>
      </c>
      <c r="AR845" s="13">
        <v>2.8999999999999998E-3</v>
      </c>
      <c r="AS845" t="s">
        <v>572</v>
      </c>
      <c r="AU845" s="2">
        <v>44502</v>
      </c>
      <c r="AV845" t="s">
        <v>52</v>
      </c>
      <c r="AW845" s="7">
        <v>204.75</v>
      </c>
      <c r="AX845" s="4">
        <v>208.93333332999899</v>
      </c>
      <c r="AZ845" s="2">
        <f t="shared" si="91"/>
        <v>44502</v>
      </c>
      <c r="BA845" t="s">
        <v>166</v>
      </c>
      <c r="BB845">
        <v>1262.9780000000001</v>
      </c>
      <c r="BC845">
        <v>1247.8910000000001</v>
      </c>
      <c r="BE845" t="str">
        <f t="shared" si="95"/>
        <v>AUBANK44502</v>
      </c>
      <c r="BF845">
        <v>1</v>
      </c>
      <c r="BH845" t="str">
        <f t="shared" si="96"/>
        <v>RBLBANK44502</v>
      </c>
      <c r="BI845">
        <v>1</v>
      </c>
      <c r="BK845" t="str">
        <f t="shared" si="92"/>
        <v>RBLBANK44502</v>
      </c>
      <c r="BL845">
        <v>1</v>
      </c>
      <c r="BM845">
        <f t="shared" si="93"/>
        <v>1</v>
      </c>
      <c r="BQ845" t="str">
        <f t="shared" si="97"/>
        <v>AUBANK44502</v>
      </c>
      <c r="BR845">
        <v>1</v>
      </c>
      <c r="BS845">
        <f t="shared" si="94"/>
        <v>1</v>
      </c>
    </row>
    <row r="846" spans="1:71" x14ac:dyDescent="0.45">
      <c r="A846">
        <v>4</v>
      </c>
      <c r="B846" s="2">
        <v>44502</v>
      </c>
      <c r="C846" s="2">
        <v>44503</v>
      </c>
      <c r="D846" s="3" t="s">
        <v>27</v>
      </c>
      <c r="E846" t="s">
        <v>55</v>
      </c>
      <c r="F846" t="s">
        <v>238</v>
      </c>
      <c r="G846">
        <v>400</v>
      </c>
      <c r="H846">
        <v>1200</v>
      </c>
      <c r="I846">
        <v>3</v>
      </c>
      <c r="J846" s="7">
        <v>1511.55</v>
      </c>
      <c r="K846" s="5">
        <v>1813860</v>
      </c>
      <c r="L846" s="4">
        <v>1598</v>
      </c>
      <c r="M846" s="4">
        <v>103740.00000000006</v>
      </c>
      <c r="N846" s="6">
        <v>367.03111600000005</v>
      </c>
      <c r="O846" s="6">
        <v>103372.96888400006</v>
      </c>
      <c r="P846" s="5">
        <v>1917600</v>
      </c>
      <c r="Q846" s="7"/>
      <c r="R846">
        <v>1</v>
      </c>
      <c r="S846">
        <v>0</v>
      </c>
      <c r="T846">
        <v>1</v>
      </c>
      <c r="U846">
        <v>0</v>
      </c>
      <c r="V846">
        <v>900</v>
      </c>
      <c r="W846">
        <v>300</v>
      </c>
      <c r="X846">
        <v>122500</v>
      </c>
      <c r="Y846">
        <v>92500</v>
      </c>
      <c r="Z846" s="7">
        <v>3000000</v>
      </c>
      <c r="AA846">
        <v>2</v>
      </c>
      <c r="AC846" t="s">
        <v>604</v>
      </c>
      <c r="AD846" t="s">
        <v>571</v>
      </c>
      <c r="AE846" s="12">
        <v>44502.517361111109</v>
      </c>
      <c r="AF846">
        <v>425.92430000000002</v>
      </c>
      <c r="AG846" s="12">
        <v>44503.392361111109</v>
      </c>
      <c r="AH846">
        <v>428.57929999999999</v>
      </c>
      <c r="AI846" s="13">
        <v>6.1999999999999998E-3</v>
      </c>
      <c r="AJ846">
        <v>8809.07</v>
      </c>
      <c r="AK846" s="13">
        <v>6.1999999999999998E-3</v>
      </c>
      <c r="AL846">
        <v>3317.9180000000001</v>
      </c>
      <c r="AM846">
        <v>1413182</v>
      </c>
      <c r="AN846">
        <v>-2942162.32</v>
      </c>
      <c r="AO846">
        <v>41</v>
      </c>
      <c r="AP846">
        <v>214.86</v>
      </c>
      <c r="AQ846" s="13">
        <v>-6.1999999999999998E-3</v>
      </c>
      <c r="AR846" s="13">
        <v>1.61E-2</v>
      </c>
      <c r="AS846" t="s">
        <v>572</v>
      </c>
      <c r="AU846" s="2">
        <v>44502</v>
      </c>
      <c r="AV846" t="s">
        <v>55</v>
      </c>
      <c r="AW846" s="7">
        <v>1511.55</v>
      </c>
      <c r="AX846" s="4">
        <v>1598</v>
      </c>
      <c r="AZ846" s="2">
        <f t="shared" si="91"/>
        <v>44502</v>
      </c>
      <c r="BA846" t="s">
        <v>90</v>
      </c>
      <c r="BB846">
        <v>425.92430000000002</v>
      </c>
      <c r="BC846">
        <v>428.57929999999999</v>
      </c>
      <c r="BE846" t="str">
        <f t="shared" si="95"/>
        <v>DLF44502</v>
      </c>
      <c r="BF846">
        <v>1</v>
      </c>
      <c r="BH846" t="str">
        <f t="shared" si="96"/>
        <v>SRTRANSFIN44502</v>
      </c>
      <c r="BI846">
        <v>1</v>
      </c>
      <c r="BK846" t="str">
        <f t="shared" si="92"/>
        <v>SRTRANSFIN44502</v>
      </c>
      <c r="BL846">
        <v>1</v>
      </c>
      <c r="BM846">
        <f t="shared" si="93"/>
        <v>1</v>
      </c>
      <c r="BQ846" t="str">
        <f t="shared" si="97"/>
        <v>DLF44502</v>
      </c>
      <c r="BR846">
        <v>1</v>
      </c>
      <c r="BS846">
        <f t="shared" si="94"/>
        <v>1</v>
      </c>
    </row>
    <row r="847" spans="1:71" x14ac:dyDescent="0.45">
      <c r="A847">
        <v>1</v>
      </c>
      <c r="B847" s="2">
        <v>44503</v>
      </c>
      <c r="C847" s="2">
        <v>44508</v>
      </c>
      <c r="D847" s="3" t="s">
        <v>27</v>
      </c>
      <c r="E847" t="s">
        <v>150</v>
      </c>
      <c r="F847" t="s">
        <v>325</v>
      </c>
      <c r="G847">
        <v>575</v>
      </c>
      <c r="H847">
        <v>1150</v>
      </c>
      <c r="I847">
        <v>2</v>
      </c>
      <c r="J847" s="7">
        <v>1896.25</v>
      </c>
      <c r="K847" s="5">
        <v>2180687.5</v>
      </c>
      <c r="L847" s="4">
        <v>1934.95</v>
      </c>
      <c r="M847" s="4">
        <v>44505.000000000051</v>
      </c>
      <c r="N847" s="6">
        <v>421.717648</v>
      </c>
      <c r="O847" s="6">
        <v>44083.282352000053</v>
      </c>
      <c r="P847" s="5">
        <v>2225192.5</v>
      </c>
      <c r="Q847" s="7"/>
      <c r="R847">
        <v>1</v>
      </c>
      <c r="S847">
        <v>0</v>
      </c>
      <c r="T847">
        <v>1</v>
      </c>
      <c r="U847">
        <v>0</v>
      </c>
      <c r="V847">
        <v>900</v>
      </c>
      <c r="W847">
        <v>300</v>
      </c>
      <c r="X847">
        <v>122500</v>
      </c>
      <c r="Y847">
        <v>92500</v>
      </c>
      <c r="Z847" s="7">
        <v>3000000</v>
      </c>
      <c r="AA847">
        <v>2</v>
      </c>
      <c r="AC847" t="s">
        <v>588</v>
      </c>
      <c r="AD847" t="s">
        <v>571</v>
      </c>
      <c r="AE847" s="12">
        <v>44502.517361111109</v>
      </c>
      <c r="AF847">
        <v>204.87620000000001</v>
      </c>
      <c r="AG847" s="12">
        <v>44503.392361111109</v>
      </c>
      <c r="AH847">
        <v>211.1944</v>
      </c>
      <c r="AI847" s="13">
        <v>3.0800000000000001E-2</v>
      </c>
      <c r="AJ847">
        <v>43581.27</v>
      </c>
      <c r="AK847" s="13">
        <v>3.0800000000000001E-2</v>
      </c>
      <c r="AL847">
        <v>6897.7359999999999</v>
      </c>
      <c r="AM847">
        <v>1413182</v>
      </c>
      <c r="AN847">
        <v>-2898581.05</v>
      </c>
      <c r="AO847">
        <v>41</v>
      </c>
      <c r="AP847">
        <v>1062.96</v>
      </c>
      <c r="AQ847" s="13">
        <v>-1.38E-2</v>
      </c>
      <c r="AR847" s="13">
        <v>3.3099999999999997E-2</v>
      </c>
      <c r="AS847" t="s">
        <v>572</v>
      </c>
      <c r="AU847" s="2">
        <v>44503</v>
      </c>
      <c r="AV847" t="s">
        <v>150</v>
      </c>
      <c r="AW847" s="7">
        <v>1896.25</v>
      </c>
      <c r="AX847" s="4">
        <v>1934.95</v>
      </c>
      <c r="AZ847" s="2">
        <f t="shared" si="91"/>
        <v>44502</v>
      </c>
      <c r="BA847" t="s">
        <v>52</v>
      </c>
      <c r="BB847">
        <v>204.87620000000001</v>
      </c>
      <c r="BC847">
        <v>211.1944</v>
      </c>
      <c r="BE847" t="str">
        <f t="shared" si="95"/>
        <v>RBLBANK44502</v>
      </c>
      <c r="BF847">
        <v>1</v>
      </c>
      <c r="BH847" t="str">
        <f t="shared" si="96"/>
        <v>LT44503</v>
      </c>
      <c r="BI847">
        <v>1</v>
      </c>
      <c r="BK847" t="str">
        <f t="shared" si="92"/>
        <v>LT44503</v>
      </c>
      <c r="BL847">
        <v>1</v>
      </c>
      <c r="BM847">
        <f t="shared" si="93"/>
        <v>1</v>
      </c>
      <c r="BQ847" t="str">
        <f t="shared" si="97"/>
        <v>RBLBANK44502</v>
      </c>
      <c r="BR847">
        <v>1</v>
      </c>
      <c r="BS847">
        <f t="shared" si="94"/>
        <v>1</v>
      </c>
    </row>
    <row r="848" spans="1:71" x14ac:dyDescent="0.45">
      <c r="A848">
        <v>2</v>
      </c>
      <c r="B848" s="2">
        <v>44503</v>
      </c>
      <c r="C848" s="2">
        <v>44508</v>
      </c>
      <c r="D848" s="3" t="s">
        <v>27</v>
      </c>
      <c r="E848" t="s">
        <v>190</v>
      </c>
      <c r="F848" t="s">
        <v>370</v>
      </c>
      <c r="G848">
        <v>700</v>
      </c>
      <c r="H848">
        <v>1400</v>
      </c>
      <c r="I848">
        <v>2</v>
      </c>
      <c r="J848" s="7">
        <v>1031.8499999999999</v>
      </c>
      <c r="K848" s="5">
        <v>1444589.9999999998</v>
      </c>
      <c r="L848" s="4">
        <v>990.8</v>
      </c>
      <c r="M848" s="4">
        <v>-57469.999999999935</v>
      </c>
      <c r="N848" s="6">
        <v>284.463866</v>
      </c>
      <c r="O848" s="6">
        <v>-57754.463865999933</v>
      </c>
      <c r="P848" s="5">
        <v>1387120</v>
      </c>
      <c r="Q848" s="7"/>
      <c r="R848">
        <v>1</v>
      </c>
      <c r="S848">
        <v>0</v>
      </c>
      <c r="T848">
        <v>1</v>
      </c>
      <c r="U848">
        <v>0</v>
      </c>
      <c r="V848">
        <v>900</v>
      </c>
      <c r="W848">
        <v>300</v>
      </c>
      <c r="X848">
        <v>122500</v>
      </c>
      <c r="Y848">
        <v>92500</v>
      </c>
      <c r="Z848" s="7">
        <v>3000000</v>
      </c>
      <c r="AA848">
        <v>2</v>
      </c>
      <c r="AC848" t="s">
        <v>589</v>
      </c>
      <c r="AD848" t="s">
        <v>571</v>
      </c>
      <c r="AE848" s="12">
        <v>44502.517361111109</v>
      </c>
      <c r="AF848">
        <v>1512.3140000000001</v>
      </c>
      <c r="AG848" s="12">
        <v>44503.392361111109</v>
      </c>
      <c r="AH848">
        <v>1597.213</v>
      </c>
      <c r="AI848" s="13">
        <v>5.6099999999999997E-2</v>
      </c>
      <c r="AJ848">
        <v>79333.89</v>
      </c>
      <c r="AK848" s="13">
        <v>5.6099999999999997E-2</v>
      </c>
      <c r="AL848">
        <v>934.45029999999997</v>
      </c>
      <c r="AM848">
        <v>1413182</v>
      </c>
      <c r="AN848">
        <v>-2819247.16</v>
      </c>
      <c r="AO848">
        <v>41</v>
      </c>
      <c r="AP848">
        <v>1934.97</v>
      </c>
      <c r="AQ848" s="13">
        <v>-6.1999999999999998E-3</v>
      </c>
      <c r="AR848" s="13">
        <v>5.7299999999999997E-2</v>
      </c>
      <c r="AS848" t="s">
        <v>572</v>
      </c>
      <c r="AU848" s="2">
        <v>44503</v>
      </c>
      <c r="AV848" t="s">
        <v>190</v>
      </c>
      <c r="AW848" s="7">
        <v>1031.8499999999999</v>
      </c>
      <c r="AX848" s="4">
        <v>990.8</v>
      </c>
      <c r="AZ848" s="2">
        <f t="shared" si="91"/>
        <v>44502</v>
      </c>
      <c r="BA848" t="s">
        <v>55</v>
      </c>
      <c r="BB848">
        <v>1512.3140000000001</v>
      </c>
      <c r="BC848">
        <v>1597.213</v>
      </c>
      <c r="BE848" t="str">
        <f t="shared" si="95"/>
        <v>SRTRANSFIN44502</v>
      </c>
      <c r="BF848">
        <v>1</v>
      </c>
      <c r="BH848" t="str">
        <f t="shared" si="96"/>
        <v>OBEROIRLTY44503</v>
      </c>
      <c r="BI848">
        <v>1</v>
      </c>
      <c r="BK848" t="str">
        <f t="shared" si="92"/>
        <v>OBEROIRLTY44503</v>
      </c>
      <c r="BL848">
        <v>1</v>
      </c>
      <c r="BM848">
        <f t="shared" si="93"/>
        <v>1</v>
      </c>
      <c r="BQ848" t="str">
        <f t="shared" si="97"/>
        <v>SRTRANSFIN44502</v>
      </c>
      <c r="BR848">
        <v>1</v>
      </c>
      <c r="BS848">
        <f t="shared" si="94"/>
        <v>1</v>
      </c>
    </row>
    <row r="849" spans="1:71" x14ac:dyDescent="0.45">
      <c r="A849">
        <v>3</v>
      </c>
      <c r="B849" s="2">
        <v>44503</v>
      </c>
      <c r="C849" s="2">
        <v>44508</v>
      </c>
      <c r="D849" s="3" t="s">
        <v>27</v>
      </c>
      <c r="E849" t="s">
        <v>101</v>
      </c>
      <c r="F849" t="s">
        <v>279</v>
      </c>
      <c r="G849">
        <v>1300</v>
      </c>
      <c r="H849">
        <v>2600</v>
      </c>
      <c r="I849">
        <v>2</v>
      </c>
      <c r="J849" s="7">
        <v>747.8</v>
      </c>
      <c r="K849" s="5">
        <v>1944279.9999999998</v>
      </c>
      <c r="L849" s="4">
        <v>731.75</v>
      </c>
      <c r="M849" s="4">
        <v>-41729.999999999884</v>
      </c>
      <c r="N849" s="6">
        <v>370.97261800000001</v>
      </c>
      <c r="O849" s="6">
        <v>-42100.972617999883</v>
      </c>
      <c r="P849" s="5">
        <v>1902550</v>
      </c>
      <c r="Q849" s="7"/>
      <c r="R849">
        <v>1</v>
      </c>
      <c r="S849">
        <v>0</v>
      </c>
      <c r="T849">
        <v>2</v>
      </c>
      <c r="U849">
        <v>0</v>
      </c>
      <c r="V849">
        <v>900</v>
      </c>
      <c r="W849">
        <v>300</v>
      </c>
      <c r="X849">
        <v>122500</v>
      </c>
      <c r="Y849">
        <v>92500</v>
      </c>
      <c r="Z849" s="7">
        <v>3000000</v>
      </c>
      <c r="AA849">
        <v>2</v>
      </c>
      <c r="AC849" t="s">
        <v>614</v>
      </c>
      <c r="AD849" t="s">
        <v>571</v>
      </c>
      <c r="AE849" s="12">
        <v>44502.517361111109</v>
      </c>
      <c r="AF849">
        <v>10.15507</v>
      </c>
      <c r="AG849" s="12">
        <v>44503.395833333336</v>
      </c>
      <c r="AH849">
        <v>10.0899</v>
      </c>
      <c r="AI849" s="13">
        <v>-6.4000000000000003E-3</v>
      </c>
      <c r="AJ849">
        <v>-9069.07</v>
      </c>
      <c r="AK849" s="13">
        <v>-6.4000000000000003E-3</v>
      </c>
      <c r="AL849">
        <v>139160.20000000001</v>
      </c>
      <c r="AM849">
        <v>1413182</v>
      </c>
      <c r="AN849">
        <v>-2828316.23</v>
      </c>
      <c r="AO849">
        <v>42</v>
      </c>
      <c r="AP849">
        <v>-215.93</v>
      </c>
      <c r="AQ849" s="13">
        <v>-1.03E-2</v>
      </c>
      <c r="AR849" s="13">
        <v>4.4000000000000003E-3</v>
      </c>
      <c r="AS849" t="s">
        <v>572</v>
      </c>
      <c r="AU849" s="2">
        <v>44503</v>
      </c>
      <c r="AV849" t="s">
        <v>101</v>
      </c>
      <c r="AW849" s="7">
        <v>747.8</v>
      </c>
      <c r="AX849" s="4">
        <v>731.75</v>
      </c>
      <c r="AZ849" s="2">
        <f t="shared" si="91"/>
        <v>44502</v>
      </c>
      <c r="BA849" t="s">
        <v>56</v>
      </c>
      <c r="BB849">
        <v>10.15507</v>
      </c>
      <c r="BC849">
        <v>10.0899</v>
      </c>
      <c r="BE849" t="str">
        <f t="shared" si="95"/>
        <v>IDEA44502</v>
      </c>
      <c r="BF849">
        <v>1</v>
      </c>
      <c r="BH849" t="str">
        <f t="shared" si="96"/>
        <v>UPL44503</v>
      </c>
      <c r="BI849">
        <v>1</v>
      </c>
      <c r="BK849" t="str">
        <f t="shared" si="92"/>
        <v>UPL44503</v>
      </c>
      <c r="BL849">
        <v>1</v>
      </c>
      <c r="BM849">
        <f t="shared" si="93"/>
        <v>1</v>
      </c>
      <c r="BQ849" t="str">
        <f t="shared" si="97"/>
        <v>IDEA44502</v>
      </c>
      <c r="BR849">
        <v>1</v>
      </c>
      <c r="BS849" t="str">
        <f t="shared" si="94"/>
        <v>ERROR</v>
      </c>
    </row>
    <row r="850" spans="1:71" x14ac:dyDescent="0.45">
      <c r="A850">
        <v>1</v>
      </c>
      <c r="B850" s="2">
        <v>44508</v>
      </c>
      <c r="C850" s="2">
        <v>44509</v>
      </c>
      <c r="D850" s="3" t="s">
        <v>27</v>
      </c>
      <c r="E850" t="s">
        <v>152</v>
      </c>
      <c r="F850" t="s">
        <v>332</v>
      </c>
      <c r="G850">
        <v>550</v>
      </c>
      <c r="H850">
        <v>1100</v>
      </c>
      <c r="I850">
        <v>2</v>
      </c>
      <c r="J850" s="7">
        <v>2141.85</v>
      </c>
      <c r="K850" s="5">
        <v>2356035</v>
      </c>
      <c r="L850" s="4">
        <v>2144.25</v>
      </c>
      <c r="M850" s="4">
        <v>2640.0000000001</v>
      </c>
      <c r="N850" s="6">
        <v>446.17006600000002</v>
      </c>
      <c r="O850" s="6">
        <v>2193.8299340000999</v>
      </c>
      <c r="P850" s="5">
        <v>2358675</v>
      </c>
      <c r="Q850" s="7"/>
      <c r="R850">
        <v>1</v>
      </c>
      <c r="S850">
        <v>0</v>
      </c>
      <c r="T850">
        <v>1</v>
      </c>
      <c r="U850">
        <v>0</v>
      </c>
      <c r="V850">
        <v>900</v>
      </c>
      <c r="W850">
        <v>300</v>
      </c>
      <c r="X850">
        <v>102500</v>
      </c>
      <c r="Y850">
        <v>92500</v>
      </c>
      <c r="Z850" s="7">
        <v>3000000</v>
      </c>
      <c r="AA850">
        <v>2</v>
      </c>
      <c r="AC850" t="s">
        <v>718</v>
      </c>
      <c r="AD850" t="s">
        <v>571</v>
      </c>
      <c r="AE850" s="12">
        <v>44503.517361111109</v>
      </c>
      <c r="AF850">
        <v>1897.1990000000001</v>
      </c>
      <c r="AG850" s="12">
        <v>44508.392361111109</v>
      </c>
      <c r="AH850">
        <v>1934.0550000000001</v>
      </c>
      <c r="AI850" s="13">
        <v>1.9400000000000001E-2</v>
      </c>
      <c r="AJ850">
        <v>27864.18</v>
      </c>
      <c r="AK850" s="13">
        <v>1.9400000000000001E-2</v>
      </c>
      <c r="AL850">
        <v>756.02840000000003</v>
      </c>
      <c r="AM850">
        <v>1434336.75</v>
      </c>
      <c r="AN850">
        <v>-2800452.04</v>
      </c>
      <c r="AO850">
        <v>41</v>
      </c>
      <c r="AP850">
        <v>679.61</v>
      </c>
      <c r="AQ850" s="13">
        <v>-5.4000000000000003E-3</v>
      </c>
      <c r="AR850" s="13">
        <v>3.04E-2</v>
      </c>
      <c r="AS850" t="s">
        <v>572</v>
      </c>
      <c r="AU850" s="2">
        <v>44508</v>
      </c>
      <c r="AV850" t="s">
        <v>152</v>
      </c>
      <c r="AW850" s="7">
        <v>2141.85</v>
      </c>
      <c r="AX850" s="4">
        <v>2144.25</v>
      </c>
      <c r="AZ850" s="2">
        <f t="shared" si="91"/>
        <v>44503</v>
      </c>
      <c r="BA850" t="s">
        <v>150</v>
      </c>
      <c r="BB850">
        <v>1897.1990000000001</v>
      </c>
      <c r="BC850">
        <v>1934.0550000000001</v>
      </c>
      <c r="BE850" t="str">
        <f t="shared" si="95"/>
        <v>LT44503</v>
      </c>
      <c r="BF850">
        <v>1</v>
      </c>
      <c r="BH850" t="str">
        <f t="shared" si="96"/>
        <v>BATAINDIA44508</v>
      </c>
      <c r="BI850">
        <v>1</v>
      </c>
      <c r="BK850" t="str">
        <f t="shared" si="92"/>
        <v>BATAINDIA44508</v>
      </c>
      <c r="BL850">
        <v>1</v>
      </c>
      <c r="BM850">
        <f t="shared" si="93"/>
        <v>1</v>
      </c>
      <c r="BQ850" t="str">
        <f t="shared" si="97"/>
        <v>LT44503</v>
      </c>
      <c r="BR850">
        <v>1</v>
      </c>
      <c r="BS850">
        <f t="shared" si="94"/>
        <v>1</v>
      </c>
    </row>
    <row r="851" spans="1:71" x14ac:dyDescent="0.45">
      <c r="A851">
        <v>2</v>
      </c>
      <c r="B851" s="2">
        <v>44508</v>
      </c>
      <c r="C851" s="2">
        <v>44509</v>
      </c>
      <c r="D851" s="3" t="s">
        <v>27</v>
      </c>
      <c r="E851" t="s">
        <v>69</v>
      </c>
      <c r="F851" t="s">
        <v>285</v>
      </c>
      <c r="G851">
        <v>3800</v>
      </c>
      <c r="H851">
        <v>7600</v>
      </c>
      <c r="I851">
        <v>2</v>
      </c>
      <c r="J851" s="7">
        <v>209.05</v>
      </c>
      <c r="K851" s="5">
        <v>1588780</v>
      </c>
      <c r="L851" s="4">
        <v>219.9</v>
      </c>
      <c r="M851" s="4">
        <v>82459.999999999956</v>
      </c>
      <c r="N851" s="6">
        <v>326.29609199999999</v>
      </c>
      <c r="O851" s="6">
        <v>82133.703907999952</v>
      </c>
      <c r="P851" s="5">
        <v>1671240</v>
      </c>
      <c r="Q851" s="7"/>
      <c r="R851">
        <v>1</v>
      </c>
      <c r="S851">
        <v>0</v>
      </c>
      <c r="T851">
        <v>1</v>
      </c>
      <c r="U851">
        <v>0</v>
      </c>
      <c r="V851">
        <v>900</v>
      </c>
      <c r="W851">
        <v>300</v>
      </c>
      <c r="X851">
        <v>102500</v>
      </c>
      <c r="Y851">
        <v>92500</v>
      </c>
      <c r="Z851" s="7">
        <v>3000000</v>
      </c>
      <c r="AA851">
        <v>2</v>
      </c>
      <c r="AC851" t="s">
        <v>743</v>
      </c>
      <c r="AD851" t="s">
        <v>571</v>
      </c>
      <c r="AE851" s="12">
        <v>44503.517361111109</v>
      </c>
      <c r="AF851">
        <v>1032.3710000000001</v>
      </c>
      <c r="AG851" s="12">
        <v>44508.392361111109</v>
      </c>
      <c r="AH851">
        <v>990.30219999999997</v>
      </c>
      <c r="AI851" s="13">
        <v>-4.07E-2</v>
      </c>
      <c r="AJ851">
        <v>-58448.94</v>
      </c>
      <c r="AK851" s="13">
        <v>-4.07E-2</v>
      </c>
      <c r="AL851">
        <v>1389.3620000000001</v>
      </c>
      <c r="AM851">
        <v>1434336.75</v>
      </c>
      <c r="AN851">
        <v>-2858900.99</v>
      </c>
      <c r="AO851">
        <v>41</v>
      </c>
      <c r="AP851">
        <v>-1425.58</v>
      </c>
      <c r="AQ851" s="13">
        <v>-4.3900000000000002E-2</v>
      </c>
      <c r="AR851" s="13">
        <v>1.21E-2</v>
      </c>
      <c r="AS851" t="s">
        <v>572</v>
      </c>
      <c r="AU851" s="2">
        <v>44508</v>
      </c>
      <c r="AV851" t="s">
        <v>69</v>
      </c>
      <c r="AW851" s="7">
        <v>209.05</v>
      </c>
      <c r="AX851" s="4">
        <v>219.9</v>
      </c>
      <c r="AZ851" s="2">
        <f t="shared" si="91"/>
        <v>44503</v>
      </c>
      <c r="BA851" t="s">
        <v>190</v>
      </c>
      <c r="BB851">
        <v>1032.3710000000001</v>
      </c>
      <c r="BC851">
        <v>990.30219999999997</v>
      </c>
      <c r="BE851" t="str">
        <f t="shared" si="95"/>
        <v>OBEROIRLTY44503</v>
      </c>
      <c r="BF851">
        <v>1</v>
      </c>
      <c r="BH851" t="str">
        <f t="shared" si="96"/>
        <v>BEL44508</v>
      </c>
      <c r="BI851">
        <v>1</v>
      </c>
      <c r="BK851" t="str">
        <f t="shared" si="92"/>
        <v>BEL44508</v>
      </c>
      <c r="BL851">
        <v>1</v>
      </c>
      <c r="BM851">
        <f t="shared" si="93"/>
        <v>1</v>
      </c>
      <c r="BQ851" t="str">
        <f t="shared" si="97"/>
        <v>OBEROIRLTY44503</v>
      </c>
      <c r="BR851">
        <v>1</v>
      </c>
      <c r="BS851">
        <f t="shared" si="94"/>
        <v>1</v>
      </c>
    </row>
    <row r="852" spans="1:71" x14ac:dyDescent="0.45">
      <c r="A852">
        <v>3</v>
      </c>
      <c r="B852" s="2">
        <v>44508</v>
      </c>
      <c r="C852" s="2">
        <v>44509</v>
      </c>
      <c r="D852" s="3" t="s">
        <v>27</v>
      </c>
      <c r="E852" t="s">
        <v>124</v>
      </c>
      <c r="F852" t="s">
        <v>288</v>
      </c>
      <c r="G852">
        <v>5400</v>
      </c>
      <c r="H852">
        <v>5400</v>
      </c>
      <c r="I852">
        <v>1</v>
      </c>
      <c r="J852" s="7">
        <v>237.35</v>
      </c>
      <c r="K852" s="5">
        <v>1281690</v>
      </c>
      <c r="L852" s="4">
        <v>243.6</v>
      </c>
      <c r="M852" s="4">
        <v>33750</v>
      </c>
      <c r="N852" s="6">
        <v>268.26719800000001</v>
      </c>
      <c r="O852" s="6">
        <v>33481.732801999999</v>
      </c>
      <c r="P852" s="5">
        <v>1315440</v>
      </c>
      <c r="Q852" s="7"/>
      <c r="R852">
        <v>1</v>
      </c>
      <c r="S852">
        <v>0</v>
      </c>
      <c r="T852">
        <v>1</v>
      </c>
      <c r="U852">
        <v>0</v>
      </c>
      <c r="V852">
        <v>900</v>
      </c>
      <c r="W852">
        <v>300</v>
      </c>
      <c r="X852">
        <v>102500</v>
      </c>
      <c r="Y852">
        <v>92500</v>
      </c>
      <c r="Z852" s="7">
        <v>3000000</v>
      </c>
      <c r="AA852">
        <v>2</v>
      </c>
      <c r="AC852" t="s">
        <v>614</v>
      </c>
      <c r="AD852" t="s">
        <v>571</v>
      </c>
      <c r="AE852" s="12">
        <v>44503.53125</v>
      </c>
      <c r="AF852">
        <v>9.9599499999999992</v>
      </c>
      <c r="AG852" s="12">
        <v>44508.392361111109</v>
      </c>
      <c r="AH852">
        <v>9.9500189999999993</v>
      </c>
      <c r="AI852" s="13">
        <v>-1E-3</v>
      </c>
      <c r="AJ852">
        <v>-1432.13</v>
      </c>
      <c r="AK852" s="13">
        <v>-1E-3</v>
      </c>
      <c r="AL852">
        <v>144222.1</v>
      </c>
      <c r="AM852">
        <v>1436444.63</v>
      </c>
      <c r="AN852">
        <v>-2860333.11</v>
      </c>
      <c r="AO852">
        <v>37</v>
      </c>
      <c r="AP852">
        <v>-38.71</v>
      </c>
      <c r="AQ852" s="13">
        <v>-1.0999999999999999E-2</v>
      </c>
      <c r="AR852" s="13">
        <v>2.41E-2</v>
      </c>
      <c r="AS852" t="s">
        <v>572</v>
      </c>
      <c r="AU852" s="2">
        <v>44508</v>
      </c>
      <c r="AV852" t="s">
        <v>124</v>
      </c>
      <c r="AW852" s="7">
        <v>237.35</v>
      </c>
      <c r="AX852" s="4">
        <v>243.6</v>
      </c>
      <c r="AZ852" s="2">
        <f t="shared" si="91"/>
        <v>44503</v>
      </c>
      <c r="BA852" t="s">
        <v>56</v>
      </c>
      <c r="BB852">
        <v>9.9599499999999992</v>
      </c>
      <c r="BC852">
        <v>9.9500189999999993</v>
      </c>
      <c r="BE852" t="str">
        <f t="shared" si="95"/>
        <v>IDEA44503</v>
      </c>
      <c r="BF852">
        <v>1</v>
      </c>
      <c r="BH852" t="str">
        <f t="shared" si="96"/>
        <v>CANBK44508</v>
      </c>
      <c r="BI852">
        <v>1</v>
      </c>
      <c r="BK852" t="str">
        <f t="shared" si="92"/>
        <v>CANBK44508</v>
      </c>
      <c r="BL852">
        <v>1</v>
      </c>
      <c r="BM852">
        <f t="shared" si="93"/>
        <v>1</v>
      </c>
      <c r="BQ852" t="str">
        <f t="shared" si="97"/>
        <v>IDEA44503</v>
      </c>
      <c r="BR852">
        <v>1</v>
      </c>
      <c r="BS852" t="str">
        <f t="shared" si="94"/>
        <v>ERROR</v>
      </c>
    </row>
    <row r="853" spans="1:71" x14ac:dyDescent="0.45">
      <c r="A853">
        <v>4</v>
      </c>
      <c r="B853" s="2">
        <v>44508</v>
      </c>
      <c r="C853" s="2">
        <v>44509</v>
      </c>
      <c r="D853" s="3" t="s">
        <v>27</v>
      </c>
      <c r="E853" t="s">
        <v>39</v>
      </c>
      <c r="F853" t="s">
        <v>269</v>
      </c>
      <c r="G853">
        <v>375</v>
      </c>
      <c r="H853">
        <v>1125</v>
      </c>
      <c r="I853">
        <v>3</v>
      </c>
      <c r="J853" s="7">
        <v>1637.35</v>
      </c>
      <c r="K853" s="5">
        <v>1842018.75</v>
      </c>
      <c r="L853" s="4">
        <v>1652.45</v>
      </c>
      <c r="M853" s="4">
        <v>16987.500000000153</v>
      </c>
      <c r="N853" s="6">
        <v>360.98621500000002</v>
      </c>
      <c r="O853" s="6">
        <v>16626.513785000152</v>
      </c>
      <c r="P853" s="5">
        <v>1859006.25</v>
      </c>
      <c r="Q853" s="7"/>
      <c r="R853">
        <v>2</v>
      </c>
      <c r="S853">
        <v>2</v>
      </c>
      <c r="T853">
        <v>2</v>
      </c>
      <c r="U853">
        <v>0</v>
      </c>
      <c r="V853">
        <v>900</v>
      </c>
      <c r="W853">
        <v>300</v>
      </c>
      <c r="X853">
        <v>103500</v>
      </c>
      <c r="Y853">
        <v>92500</v>
      </c>
      <c r="Z853" s="7">
        <v>3000000</v>
      </c>
      <c r="AA853">
        <v>2</v>
      </c>
      <c r="AC853" t="s">
        <v>599</v>
      </c>
      <c r="AD853" t="s">
        <v>571</v>
      </c>
      <c r="AE853" s="12">
        <v>44503.517361111109</v>
      </c>
      <c r="AF853">
        <v>748.16049999999996</v>
      </c>
      <c r="AG853" s="12">
        <v>44508.395833333336</v>
      </c>
      <c r="AH853">
        <v>730.9683</v>
      </c>
      <c r="AI853" s="13">
        <v>-2.3E-2</v>
      </c>
      <c r="AJ853">
        <v>-32960.050000000003</v>
      </c>
      <c r="AK853" s="13">
        <v>-2.3E-2</v>
      </c>
      <c r="AL853">
        <v>1917.1510000000001</v>
      </c>
      <c r="AM853">
        <v>1434336.75</v>
      </c>
      <c r="AN853">
        <v>-2893293.16</v>
      </c>
      <c r="AO853">
        <v>42</v>
      </c>
      <c r="AP853">
        <v>-784.76</v>
      </c>
      <c r="AQ853" s="13">
        <v>-2.3E-2</v>
      </c>
      <c r="AR853" s="13">
        <v>3.8999999999999998E-3</v>
      </c>
      <c r="AS853" t="s">
        <v>572</v>
      </c>
      <c r="AU853" s="2">
        <v>44508</v>
      </c>
      <c r="AV853" t="s">
        <v>39</v>
      </c>
      <c r="AW853" s="7">
        <v>1637.35</v>
      </c>
      <c r="AX853" s="4">
        <v>1652.45</v>
      </c>
      <c r="AZ853" s="2">
        <f t="shared" si="91"/>
        <v>44503</v>
      </c>
      <c r="BA853" t="s">
        <v>101</v>
      </c>
      <c r="BB853">
        <v>748.16049999999996</v>
      </c>
      <c r="BC853">
        <v>730.9683</v>
      </c>
      <c r="BE853" t="str">
        <f t="shared" si="95"/>
        <v>UPL44503</v>
      </c>
      <c r="BF853">
        <v>1</v>
      </c>
      <c r="BH853" t="str">
        <f t="shared" si="96"/>
        <v>MUTHOOTFIN44508</v>
      </c>
      <c r="BI853">
        <v>1</v>
      </c>
      <c r="BK853" t="str">
        <f t="shared" si="92"/>
        <v>MUTHOOTFIN44508</v>
      </c>
      <c r="BL853">
        <v>1</v>
      </c>
      <c r="BM853">
        <f t="shared" si="93"/>
        <v>1</v>
      </c>
      <c r="BQ853" t="str">
        <f t="shared" si="97"/>
        <v>UPL44503</v>
      </c>
      <c r="BR853">
        <v>1</v>
      </c>
      <c r="BS853">
        <f t="shared" si="94"/>
        <v>1</v>
      </c>
    </row>
    <row r="854" spans="1:71" x14ac:dyDescent="0.45">
      <c r="A854">
        <v>1</v>
      </c>
      <c r="B854" s="2">
        <v>44509</v>
      </c>
      <c r="C854" s="2">
        <v>44510</v>
      </c>
      <c r="D854" s="3" t="s">
        <v>27</v>
      </c>
      <c r="E854" t="s">
        <v>32</v>
      </c>
      <c r="F854" t="s">
        <v>231</v>
      </c>
      <c r="G854">
        <v>4500</v>
      </c>
      <c r="H854">
        <v>13500</v>
      </c>
      <c r="I854">
        <v>3</v>
      </c>
      <c r="J854" s="7">
        <v>151.4</v>
      </c>
      <c r="K854" s="5">
        <v>2043900</v>
      </c>
      <c r="L854" s="4">
        <v>149.65</v>
      </c>
      <c r="M854" s="4">
        <v>-23625</v>
      </c>
      <c r="N854" s="6">
        <v>390.084205</v>
      </c>
      <c r="O854" s="6">
        <v>-24015.084204999999</v>
      </c>
      <c r="P854" s="5">
        <v>2020275</v>
      </c>
      <c r="Q854" s="7"/>
      <c r="R854">
        <v>1</v>
      </c>
      <c r="S854">
        <v>0</v>
      </c>
      <c r="T854">
        <v>1</v>
      </c>
      <c r="U854">
        <v>0</v>
      </c>
      <c r="V854">
        <v>900</v>
      </c>
      <c r="W854">
        <v>300</v>
      </c>
      <c r="X854">
        <v>122500</v>
      </c>
      <c r="Y854">
        <v>92500</v>
      </c>
      <c r="Z854" s="7">
        <v>3000000</v>
      </c>
      <c r="AA854">
        <v>2</v>
      </c>
      <c r="AC854" t="s">
        <v>707</v>
      </c>
      <c r="AD854" t="s">
        <v>571</v>
      </c>
      <c r="AE854" s="12">
        <v>44508.434027777781</v>
      </c>
      <c r="AF854">
        <v>2142.998</v>
      </c>
      <c r="AG854" s="12">
        <v>44509.392361111109</v>
      </c>
      <c r="AH854">
        <v>2143.1509999999998</v>
      </c>
      <c r="AI854" s="13">
        <v>1E-4</v>
      </c>
      <c r="AJ854">
        <v>101.48</v>
      </c>
      <c r="AK854" s="13">
        <v>1E-4</v>
      </c>
      <c r="AL854">
        <v>663.2491</v>
      </c>
      <c r="AM854">
        <v>1421341.38</v>
      </c>
      <c r="AN854">
        <v>-2893191.68</v>
      </c>
      <c r="AO854">
        <v>65</v>
      </c>
      <c r="AP854">
        <v>1.56</v>
      </c>
      <c r="AQ854" s="13">
        <v>-8.8999999999999999E-3</v>
      </c>
      <c r="AR854" s="13">
        <v>5.5999999999999999E-3</v>
      </c>
      <c r="AS854" t="s">
        <v>572</v>
      </c>
      <c r="AU854" s="2">
        <v>44509</v>
      </c>
      <c r="AV854" t="s">
        <v>32</v>
      </c>
      <c r="AW854" s="7">
        <v>151.4</v>
      </c>
      <c r="AX854" s="4">
        <v>149.65</v>
      </c>
      <c r="AZ854" s="2">
        <f t="shared" si="91"/>
        <v>44508</v>
      </c>
      <c r="BA854" t="s">
        <v>152</v>
      </c>
      <c r="BB854">
        <v>2142.998</v>
      </c>
      <c r="BC854">
        <v>2143.1509999999998</v>
      </c>
      <c r="BE854" t="str">
        <f t="shared" si="95"/>
        <v>BATAINDIA44508</v>
      </c>
      <c r="BF854">
        <v>1</v>
      </c>
      <c r="BH854" t="str">
        <f t="shared" si="96"/>
        <v>ASHOKLEY44509</v>
      </c>
      <c r="BI854">
        <v>1</v>
      </c>
      <c r="BK854" t="str">
        <f t="shared" si="92"/>
        <v>ASHOKLEY44509</v>
      </c>
      <c r="BL854">
        <v>1</v>
      </c>
      <c r="BM854">
        <f t="shared" si="93"/>
        <v>1</v>
      </c>
      <c r="BQ854" t="str">
        <f t="shared" si="97"/>
        <v>BATAINDIA44508</v>
      </c>
      <c r="BR854">
        <v>1</v>
      </c>
      <c r="BS854">
        <f t="shared" si="94"/>
        <v>1</v>
      </c>
    </row>
    <row r="855" spans="1:71" x14ac:dyDescent="0.45">
      <c r="A855">
        <v>2</v>
      </c>
      <c r="B855" s="2">
        <v>44509</v>
      </c>
      <c r="C855" s="2">
        <v>44510</v>
      </c>
      <c r="D855" s="3" t="s">
        <v>27</v>
      </c>
      <c r="E855" t="s">
        <v>69</v>
      </c>
      <c r="F855" t="s">
        <v>285</v>
      </c>
      <c r="G855">
        <v>3800</v>
      </c>
      <c r="H855">
        <v>7600</v>
      </c>
      <c r="I855">
        <v>2</v>
      </c>
      <c r="J855" s="7">
        <v>223.8</v>
      </c>
      <c r="K855" s="5">
        <v>1700880</v>
      </c>
      <c r="L855" s="4">
        <v>220.95</v>
      </c>
      <c r="M855" s="4">
        <v>-21660.000000000175</v>
      </c>
      <c r="N855" s="6">
        <v>332.29006000000004</v>
      </c>
      <c r="O855" s="6">
        <v>-21992.290060000174</v>
      </c>
      <c r="P855" s="5">
        <v>1679220</v>
      </c>
      <c r="Q855" s="7"/>
      <c r="R855">
        <v>1</v>
      </c>
      <c r="S855">
        <v>0</v>
      </c>
      <c r="T855">
        <v>1</v>
      </c>
      <c r="U855">
        <v>0</v>
      </c>
      <c r="V855">
        <v>900</v>
      </c>
      <c r="W855">
        <v>300</v>
      </c>
      <c r="X855">
        <v>122500</v>
      </c>
      <c r="Y855">
        <v>92500</v>
      </c>
      <c r="Z855" s="7">
        <v>3000000</v>
      </c>
      <c r="AA855">
        <v>2</v>
      </c>
      <c r="AC855" t="s">
        <v>580</v>
      </c>
      <c r="AD855" t="s">
        <v>571</v>
      </c>
      <c r="AE855" s="12">
        <v>44508.434027777781</v>
      </c>
      <c r="AF855">
        <v>209.16210000000001</v>
      </c>
      <c r="AG855" s="12">
        <v>44509.392361111109</v>
      </c>
      <c r="AH855">
        <v>219.77510000000001</v>
      </c>
      <c r="AI855" s="13">
        <v>5.0700000000000002E-2</v>
      </c>
      <c r="AJ855">
        <v>72119.63</v>
      </c>
      <c r="AK855" s="13">
        <v>5.0700000000000002E-2</v>
      </c>
      <c r="AL855">
        <v>6795.4049999999997</v>
      </c>
      <c r="AM855">
        <v>1421341.38</v>
      </c>
      <c r="AN855">
        <v>-2821072.05</v>
      </c>
      <c r="AO855">
        <v>65</v>
      </c>
      <c r="AP855">
        <v>1109.53</v>
      </c>
      <c r="AQ855" s="13">
        <v>-1.6999999999999999E-3</v>
      </c>
      <c r="AR855" s="13">
        <v>5.4399999999999997E-2</v>
      </c>
      <c r="AS855" t="s">
        <v>572</v>
      </c>
      <c r="AU855" s="2">
        <v>44509</v>
      </c>
      <c r="AV855" t="s">
        <v>69</v>
      </c>
      <c r="AW855" s="7">
        <v>223.8</v>
      </c>
      <c r="AX855" s="4">
        <v>220.95</v>
      </c>
      <c r="AZ855" s="2">
        <f t="shared" si="91"/>
        <v>44508</v>
      </c>
      <c r="BA855" t="s">
        <v>69</v>
      </c>
      <c r="BB855">
        <v>209.16210000000001</v>
      </c>
      <c r="BC855">
        <v>219.77510000000001</v>
      </c>
      <c r="BE855" t="str">
        <f t="shared" si="95"/>
        <v>BEL44508</v>
      </c>
      <c r="BF855">
        <v>1</v>
      </c>
      <c r="BH855" t="str">
        <f t="shared" si="96"/>
        <v>BEL44509</v>
      </c>
      <c r="BI855">
        <v>1</v>
      </c>
      <c r="BK855" t="str">
        <f t="shared" si="92"/>
        <v>BEL44509</v>
      </c>
      <c r="BL855">
        <v>1</v>
      </c>
      <c r="BM855">
        <f t="shared" si="93"/>
        <v>1</v>
      </c>
      <c r="BQ855" t="str">
        <f t="shared" si="97"/>
        <v>BEL44508</v>
      </c>
      <c r="BR855">
        <v>1</v>
      </c>
      <c r="BS855">
        <f t="shared" si="94"/>
        <v>1</v>
      </c>
    </row>
    <row r="856" spans="1:71" x14ac:dyDescent="0.45">
      <c r="A856">
        <v>3</v>
      </c>
      <c r="B856" s="2">
        <v>44509</v>
      </c>
      <c r="C856" s="2">
        <v>44510</v>
      </c>
      <c r="D856" s="3" t="s">
        <v>27</v>
      </c>
      <c r="E856" t="s">
        <v>197</v>
      </c>
      <c r="F856" t="s">
        <v>378</v>
      </c>
      <c r="G856">
        <v>1300</v>
      </c>
      <c r="H856">
        <v>3900</v>
      </c>
      <c r="I856">
        <v>3</v>
      </c>
      <c r="J856" s="7">
        <v>440</v>
      </c>
      <c r="K856" s="5">
        <v>1716000</v>
      </c>
      <c r="L856" s="4">
        <v>437.16666666999998</v>
      </c>
      <c r="M856" s="4">
        <v>-11049.999987000063</v>
      </c>
      <c r="N856" s="6">
        <v>336.1703700016198</v>
      </c>
      <c r="O856" s="6">
        <v>-11386.170357001683</v>
      </c>
      <c r="P856" s="5">
        <v>1704950.0000129999</v>
      </c>
      <c r="Q856" s="7"/>
      <c r="R856">
        <v>1</v>
      </c>
      <c r="S856">
        <v>0</v>
      </c>
      <c r="T856">
        <v>2</v>
      </c>
      <c r="U856">
        <v>0</v>
      </c>
      <c r="V856">
        <v>900</v>
      </c>
      <c r="W856">
        <v>300</v>
      </c>
      <c r="X856">
        <v>122500</v>
      </c>
      <c r="Y856">
        <v>92500</v>
      </c>
      <c r="Z856" s="7">
        <v>3000000</v>
      </c>
      <c r="AA856">
        <v>2</v>
      </c>
      <c r="AC856" t="s">
        <v>689</v>
      </c>
      <c r="AD856" t="s">
        <v>571</v>
      </c>
      <c r="AE856" s="12">
        <v>44508.434027777781</v>
      </c>
      <c r="AF856">
        <v>237.4743</v>
      </c>
      <c r="AG856" s="12">
        <v>44509.392361111109</v>
      </c>
      <c r="AH856">
        <v>243.49549999999999</v>
      </c>
      <c r="AI856" s="13">
        <v>2.5399999999999999E-2</v>
      </c>
      <c r="AJ856">
        <v>36038.339999999997</v>
      </c>
      <c r="AK856" s="13">
        <v>2.5399999999999999E-2</v>
      </c>
      <c r="AL856">
        <v>5985.2420000000002</v>
      </c>
      <c r="AM856">
        <v>1421341.38</v>
      </c>
      <c r="AN856">
        <v>-2785033.71</v>
      </c>
      <c r="AO856">
        <v>65</v>
      </c>
      <c r="AP856">
        <v>554.44000000000005</v>
      </c>
      <c r="AQ856" s="13">
        <v>-0.01</v>
      </c>
      <c r="AR856" s="13">
        <v>3.5900000000000001E-2</v>
      </c>
      <c r="AS856" t="s">
        <v>572</v>
      </c>
      <c r="AU856" s="2">
        <v>44509</v>
      </c>
      <c r="AV856" t="s">
        <v>197</v>
      </c>
      <c r="AW856" s="7">
        <v>440</v>
      </c>
      <c r="AX856" s="4">
        <v>437.16666666999998</v>
      </c>
      <c r="AZ856" s="2">
        <f t="shared" si="91"/>
        <v>44508</v>
      </c>
      <c r="BA856" t="s">
        <v>124</v>
      </c>
      <c r="BB856">
        <v>237.4743</v>
      </c>
      <c r="BC856">
        <v>243.49549999999999</v>
      </c>
      <c r="BE856" t="str">
        <f t="shared" si="95"/>
        <v>CANBK44508</v>
      </c>
      <c r="BF856">
        <v>1</v>
      </c>
      <c r="BH856" t="str">
        <f t="shared" si="96"/>
        <v>BSOFT44509</v>
      </c>
      <c r="BI856">
        <v>1</v>
      </c>
      <c r="BK856" t="str">
        <f t="shared" si="92"/>
        <v>BSOFT44509</v>
      </c>
      <c r="BL856">
        <v>1</v>
      </c>
      <c r="BM856">
        <f t="shared" si="93"/>
        <v>1</v>
      </c>
      <c r="BQ856" t="str">
        <f t="shared" si="97"/>
        <v>CANBK44508</v>
      </c>
      <c r="BR856">
        <v>1</v>
      </c>
      <c r="BS856">
        <f t="shared" si="94"/>
        <v>1</v>
      </c>
    </row>
    <row r="857" spans="1:71" x14ac:dyDescent="0.45">
      <c r="A857">
        <v>4</v>
      </c>
      <c r="B857" s="2">
        <v>44509</v>
      </c>
      <c r="C857" s="2">
        <v>44510</v>
      </c>
      <c r="D857" s="3" t="s">
        <v>27</v>
      </c>
      <c r="E857" t="s">
        <v>127</v>
      </c>
      <c r="F857" t="s">
        <v>289</v>
      </c>
      <c r="G857">
        <v>1563</v>
      </c>
      <c r="H857">
        <v>3126</v>
      </c>
      <c r="I857">
        <v>2</v>
      </c>
      <c r="J857" s="7">
        <v>709.1</v>
      </c>
      <c r="K857" s="5">
        <v>2216646.6</v>
      </c>
      <c r="L857" s="4">
        <v>699.35</v>
      </c>
      <c r="M857" s="4">
        <v>-30478.5</v>
      </c>
      <c r="N857" s="6">
        <v>418.45898362000003</v>
      </c>
      <c r="O857" s="6">
        <v>-30896.958983619999</v>
      </c>
      <c r="P857" s="5">
        <v>2186168.1</v>
      </c>
      <c r="Q857" s="7"/>
      <c r="R857">
        <v>1</v>
      </c>
      <c r="S857">
        <v>0</v>
      </c>
      <c r="T857">
        <v>2</v>
      </c>
      <c r="U857">
        <v>0</v>
      </c>
      <c r="V857">
        <v>900</v>
      </c>
      <c r="W857">
        <v>300</v>
      </c>
      <c r="X857">
        <v>122500</v>
      </c>
      <c r="Y857">
        <v>92500</v>
      </c>
      <c r="Z857" s="7">
        <v>3000000</v>
      </c>
      <c r="AA857">
        <v>2</v>
      </c>
      <c r="AC857" t="s">
        <v>656</v>
      </c>
      <c r="AD857" t="s">
        <v>571</v>
      </c>
      <c r="AE857" s="12">
        <v>44508.440972222219</v>
      </c>
      <c r="AF857">
        <v>1638.2919999999999</v>
      </c>
      <c r="AG857" s="12">
        <v>44509.395833333336</v>
      </c>
      <c r="AH857">
        <v>1650.348</v>
      </c>
      <c r="AI857" s="13">
        <v>7.4000000000000003E-3</v>
      </c>
      <c r="AJ857">
        <v>10471.209999999999</v>
      </c>
      <c r="AK857" s="13">
        <v>7.4000000000000003E-3</v>
      </c>
      <c r="AL857">
        <v>868.54719999999998</v>
      </c>
      <c r="AM857">
        <v>1422934.13</v>
      </c>
      <c r="AN857">
        <v>-2774562.5</v>
      </c>
      <c r="AO857">
        <v>64</v>
      </c>
      <c r="AP857">
        <v>163.61000000000001</v>
      </c>
      <c r="AQ857" s="13">
        <v>-4.3E-3</v>
      </c>
      <c r="AR857" s="13">
        <v>3.27E-2</v>
      </c>
      <c r="AS857" t="s">
        <v>572</v>
      </c>
      <c r="AU857" s="2">
        <v>44509</v>
      </c>
      <c r="AV857" t="s">
        <v>127</v>
      </c>
      <c r="AW857" s="7">
        <v>709.1</v>
      </c>
      <c r="AX857" s="4">
        <v>699.35</v>
      </c>
      <c r="AZ857" s="2">
        <f t="shared" si="91"/>
        <v>44508</v>
      </c>
      <c r="BA857" t="s">
        <v>39</v>
      </c>
      <c r="BB857">
        <v>1638.2919999999999</v>
      </c>
      <c r="BC857">
        <v>1650.348</v>
      </c>
      <c r="BE857" t="str">
        <f t="shared" si="95"/>
        <v>MUTHOOTFIN44508</v>
      </c>
      <c r="BF857">
        <v>1</v>
      </c>
      <c r="BH857" t="str">
        <f t="shared" si="96"/>
        <v>CONCOR44509</v>
      </c>
      <c r="BI857">
        <v>1</v>
      </c>
      <c r="BK857" t="str">
        <f t="shared" si="92"/>
        <v>CONCOR44509</v>
      </c>
      <c r="BL857">
        <v>1</v>
      </c>
      <c r="BM857" t="str">
        <f t="shared" si="93"/>
        <v>ERROR</v>
      </c>
      <c r="BQ857" t="str">
        <f t="shared" si="97"/>
        <v>MUTHOOTFIN44508</v>
      </c>
      <c r="BR857">
        <v>1</v>
      </c>
      <c r="BS857">
        <f t="shared" si="94"/>
        <v>1</v>
      </c>
    </row>
    <row r="858" spans="1:71" x14ac:dyDescent="0.45">
      <c r="A858">
        <v>5</v>
      </c>
      <c r="B858" s="2">
        <v>44509</v>
      </c>
      <c r="C858" s="2">
        <v>44510</v>
      </c>
      <c r="D858" s="3" t="s">
        <v>27</v>
      </c>
      <c r="E858" t="s">
        <v>161</v>
      </c>
      <c r="F858" t="s">
        <v>339</v>
      </c>
      <c r="G858">
        <v>1250</v>
      </c>
      <c r="H858">
        <v>2500</v>
      </c>
      <c r="I858">
        <v>2</v>
      </c>
      <c r="J858" s="7">
        <v>652.1</v>
      </c>
      <c r="K858" s="5">
        <v>1630250</v>
      </c>
      <c r="L858" s="4">
        <v>644.625</v>
      </c>
      <c r="M858" s="4">
        <v>-18687.500000000058</v>
      </c>
      <c r="N858" s="6">
        <v>320.70983749999999</v>
      </c>
      <c r="O858" s="6">
        <v>-19008.209837500057</v>
      </c>
      <c r="P858" s="5">
        <v>1611562.5</v>
      </c>
      <c r="Q858" s="7"/>
      <c r="R858">
        <v>2</v>
      </c>
      <c r="S858">
        <v>1</v>
      </c>
      <c r="T858">
        <v>2</v>
      </c>
      <c r="U858">
        <v>0</v>
      </c>
      <c r="V858">
        <v>900</v>
      </c>
      <c r="W858">
        <v>300</v>
      </c>
      <c r="X858">
        <v>123000</v>
      </c>
      <c r="Y858">
        <v>92500</v>
      </c>
      <c r="Z858" s="7">
        <v>3000000</v>
      </c>
      <c r="AA858">
        <v>2</v>
      </c>
      <c r="AC858" t="s">
        <v>583</v>
      </c>
      <c r="AD858" t="s">
        <v>571</v>
      </c>
      <c r="AE858" s="12">
        <v>44509.517361111109</v>
      </c>
      <c r="AF858">
        <v>151.47059999999999</v>
      </c>
      <c r="AG858" s="12">
        <v>44510.392361111109</v>
      </c>
      <c r="AH858">
        <v>149.5745</v>
      </c>
      <c r="AI858" s="13">
        <v>-1.2500000000000001E-2</v>
      </c>
      <c r="AJ858">
        <v>-18089.53</v>
      </c>
      <c r="AK858" s="13">
        <v>-1.2500000000000001E-2</v>
      </c>
      <c r="AL858">
        <v>9540.3860000000004</v>
      </c>
      <c r="AM858">
        <v>1445087.5</v>
      </c>
      <c r="AN858">
        <v>-2792652.03</v>
      </c>
      <c r="AO858">
        <v>41</v>
      </c>
      <c r="AP858">
        <v>-441.21</v>
      </c>
      <c r="AQ858" s="13">
        <v>-2.29E-2</v>
      </c>
      <c r="AR858" s="13">
        <v>1.8E-3</v>
      </c>
      <c r="AS858" t="s">
        <v>572</v>
      </c>
      <c r="AU858" s="2">
        <v>44509</v>
      </c>
      <c r="AV858" t="s">
        <v>161</v>
      </c>
      <c r="AW858" s="7">
        <v>652.1</v>
      </c>
      <c r="AX858" s="4">
        <v>644.625</v>
      </c>
      <c r="AZ858" s="2">
        <f t="shared" si="91"/>
        <v>44509</v>
      </c>
      <c r="BA858" t="s">
        <v>32</v>
      </c>
      <c r="BB858">
        <v>151.47059999999999</v>
      </c>
      <c r="BC858">
        <v>149.5745</v>
      </c>
      <c r="BE858" t="str">
        <f t="shared" si="95"/>
        <v>ASHOKLEY44509</v>
      </c>
      <c r="BF858">
        <v>1</v>
      </c>
      <c r="BH858" t="str">
        <f t="shared" si="96"/>
        <v>GUJGASLTD44509</v>
      </c>
      <c r="BI858">
        <v>1</v>
      </c>
      <c r="BK858" t="str">
        <f t="shared" si="92"/>
        <v>GUJGASLTD44509</v>
      </c>
      <c r="BL858">
        <v>1</v>
      </c>
      <c r="BM858">
        <f t="shared" si="93"/>
        <v>1</v>
      </c>
      <c r="BQ858" t="str">
        <f t="shared" si="97"/>
        <v>ASHOKLEY44509</v>
      </c>
      <c r="BR858">
        <v>1</v>
      </c>
      <c r="BS858">
        <f t="shared" si="94"/>
        <v>1</v>
      </c>
    </row>
    <row r="859" spans="1:71" x14ac:dyDescent="0.45">
      <c r="A859">
        <v>6</v>
      </c>
      <c r="B859" s="2">
        <v>44509</v>
      </c>
      <c r="C859" s="2">
        <v>44510</v>
      </c>
      <c r="D859" s="3" t="s">
        <v>27</v>
      </c>
      <c r="E859" t="s">
        <v>66</v>
      </c>
      <c r="F859" t="s">
        <v>215</v>
      </c>
      <c r="G859">
        <v>3100</v>
      </c>
      <c r="H859">
        <v>6200</v>
      </c>
      <c r="I859">
        <v>2</v>
      </c>
      <c r="J859" s="7">
        <v>242.1</v>
      </c>
      <c r="K859" s="5">
        <v>1501020</v>
      </c>
      <c r="L859" s="4">
        <v>246.85</v>
      </c>
      <c r="M859" s="4">
        <v>29450</v>
      </c>
      <c r="N859" s="6">
        <v>304.84205400000002</v>
      </c>
      <c r="O859" s="6">
        <v>29145.157945999999</v>
      </c>
      <c r="P859" s="5">
        <v>1530470</v>
      </c>
      <c r="Q859" s="7"/>
      <c r="R859">
        <v>1</v>
      </c>
      <c r="S859">
        <v>0</v>
      </c>
      <c r="T859">
        <v>1</v>
      </c>
      <c r="U859">
        <v>0</v>
      </c>
      <c r="V859">
        <v>900</v>
      </c>
      <c r="W859">
        <v>300</v>
      </c>
      <c r="X859">
        <v>122500</v>
      </c>
      <c r="Y859">
        <v>92500</v>
      </c>
      <c r="Z859" s="7">
        <v>3000000</v>
      </c>
      <c r="AA859">
        <v>2</v>
      </c>
      <c r="AC859" t="s">
        <v>580</v>
      </c>
      <c r="AD859" t="s">
        <v>571</v>
      </c>
      <c r="AE859" s="12">
        <v>44509.517361111109</v>
      </c>
      <c r="AF859">
        <v>223.9119</v>
      </c>
      <c r="AG859" s="12">
        <v>44510.392361111109</v>
      </c>
      <c r="AH859">
        <v>220.8621</v>
      </c>
      <c r="AI859" s="13">
        <v>-1.3599999999999999E-2</v>
      </c>
      <c r="AJ859">
        <v>-19682.87</v>
      </c>
      <c r="AK859" s="13">
        <v>-1.3599999999999999E-2</v>
      </c>
      <c r="AL859">
        <v>6453.8220000000001</v>
      </c>
      <c r="AM859">
        <v>1445087.5</v>
      </c>
      <c r="AN859">
        <v>-2812334.9</v>
      </c>
      <c r="AO859">
        <v>41</v>
      </c>
      <c r="AP859">
        <v>-480.07</v>
      </c>
      <c r="AQ859" s="13">
        <v>-1.9900000000000001E-2</v>
      </c>
      <c r="AR859" s="13">
        <v>4.4000000000000003E-3</v>
      </c>
      <c r="AS859" t="s">
        <v>572</v>
      </c>
      <c r="AU859" s="2">
        <v>44509</v>
      </c>
      <c r="AV859" t="s">
        <v>66</v>
      </c>
      <c r="AW859" s="7">
        <v>242.1</v>
      </c>
      <c r="AX859" s="4">
        <v>246.85</v>
      </c>
      <c r="AZ859" s="2">
        <f t="shared" si="91"/>
        <v>44509</v>
      </c>
      <c r="BA859" t="s">
        <v>69</v>
      </c>
      <c r="BB859">
        <v>223.9119</v>
      </c>
      <c r="BC859">
        <v>220.8621</v>
      </c>
      <c r="BE859" t="str">
        <f t="shared" si="95"/>
        <v>BEL44509</v>
      </c>
      <c r="BF859">
        <v>1</v>
      </c>
      <c r="BH859" t="str">
        <f t="shared" si="96"/>
        <v>IBULHSGFIN44509</v>
      </c>
      <c r="BI859">
        <v>1</v>
      </c>
      <c r="BK859" t="str">
        <f t="shared" si="92"/>
        <v>IBULHSGFIN44509</v>
      </c>
      <c r="BL859">
        <v>1</v>
      </c>
      <c r="BM859">
        <f t="shared" si="93"/>
        <v>1</v>
      </c>
      <c r="BQ859" t="str">
        <f t="shared" si="97"/>
        <v>BEL44509</v>
      </c>
      <c r="BR859">
        <v>1</v>
      </c>
      <c r="BS859">
        <f t="shared" si="94"/>
        <v>1</v>
      </c>
    </row>
    <row r="860" spans="1:71" x14ac:dyDescent="0.45">
      <c r="A860">
        <v>7</v>
      </c>
      <c r="B860" s="2">
        <v>44509</v>
      </c>
      <c r="C860" s="2">
        <v>44510</v>
      </c>
      <c r="D860" s="3" t="s">
        <v>27</v>
      </c>
      <c r="E860" t="s">
        <v>187</v>
      </c>
      <c r="F860" t="s">
        <v>355</v>
      </c>
      <c r="G860">
        <v>3900</v>
      </c>
      <c r="H860">
        <v>7800</v>
      </c>
      <c r="I860">
        <v>2</v>
      </c>
      <c r="J860" s="7">
        <v>221.82499999999999</v>
      </c>
      <c r="K860" s="5">
        <v>1730235</v>
      </c>
      <c r="L860" s="4">
        <v>219.25</v>
      </c>
      <c r="M860" s="4">
        <v>-20084.999999999913</v>
      </c>
      <c r="N860" s="6">
        <v>337.453171</v>
      </c>
      <c r="O860" s="6">
        <v>-20422.453170999914</v>
      </c>
      <c r="P860" s="5">
        <v>1710150</v>
      </c>
      <c r="Q860" s="7"/>
      <c r="R860">
        <v>1</v>
      </c>
      <c r="S860">
        <v>0</v>
      </c>
      <c r="T860">
        <v>1</v>
      </c>
      <c r="U860">
        <v>0</v>
      </c>
      <c r="V860">
        <v>900</v>
      </c>
      <c r="W860">
        <v>300</v>
      </c>
      <c r="X860">
        <v>122500</v>
      </c>
      <c r="Y860">
        <v>92500</v>
      </c>
      <c r="Z860" s="7">
        <v>3000000</v>
      </c>
      <c r="AA860">
        <v>2</v>
      </c>
      <c r="AC860" t="s">
        <v>616</v>
      </c>
      <c r="AD860" t="s">
        <v>571</v>
      </c>
      <c r="AE860" s="12">
        <v>44509.517361111109</v>
      </c>
      <c r="AF860">
        <v>242.21950000000001</v>
      </c>
      <c r="AG860" s="12">
        <v>44510.392361111109</v>
      </c>
      <c r="AH860">
        <v>246.7201</v>
      </c>
      <c r="AI860" s="13">
        <v>1.8599999999999998E-2</v>
      </c>
      <c r="AJ860">
        <v>26850.69</v>
      </c>
      <c r="AK860" s="13">
        <v>1.8599999999999998E-2</v>
      </c>
      <c r="AL860">
        <v>5966.0249999999996</v>
      </c>
      <c r="AM860">
        <v>1445087.5</v>
      </c>
      <c r="AN860">
        <v>-2785484.2</v>
      </c>
      <c r="AO860">
        <v>41</v>
      </c>
      <c r="AP860">
        <v>654.89</v>
      </c>
      <c r="AQ860" s="13">
        <v>-1.23E-2</v>
      </c>
      <c r="AR860" s="13">
        <v>3.15E-2</v>
      </c>
      <c r="AS860" t="s">
        <v>572</v>
      </c>
      <c r="AU860" s="2">
        <v>44509</v>
      </c>
      <c r="AV860" t="s">
        <v>187</v>
      </c>
      <c r="AW860" s="7">
        <v>221.82499999999999</v>
      </c>
      <c r="AX860" s="4">
        <v>219.25</v>
      </c>
      <c r="AZ860" s="2">
        <f t="shared" si="91"/>
        <v>44509</v>
      </c>
      <c r="BA860" t="s">
        <v>66</v>
      </c>
      <c r="BB860">
        <v>242.21950000000001</v>
      </c>
      <c r="BC860">
        <v>246.7201</v>
      </c>
      <c r="BE860" t="str">
        <f t="shared" si="95"/>
        <v>IBULHSGFIN44509</v>
      </c>
      <c r="BF860">
        <v>1</v>
      </c>
      <c r="BH860" t="str">
        <f t="shared" si="96"/>
        <v>INDHOTEL44509</v>
      </c>
      <c r="BI860">
        <v>1</v>
      </c>
      <c r="BK860" t="str">
        <f t="shared" si="92"/>
        <v>INDHOTEL44509</v>
      </c>
      <c r="BL860">
        <v>1</v>
      </c>
      <c r="BM860">
        <f t="shared" si="93"/>
        <v>1</v>
      </c>
      <c r="BQ860" t="str">
        <f t="shared" si="97"/>
        <v>IBULHSGFIN44509</v>
      </c>
      <c r="BR860">
        <v>1</v>
      </c>
      <c r="BS860">
        <f t="shared" si="94"/>
        <v>1</v>
      </c>
    </row>
    <row r="861" spans="1:71" x14ac:dyDescent="0.45">
      <c r="A861">
        <v>8</v>
      </c>
      <c r="B861" s="2">
        <v>44509</v>
      </c>
      <c r="C861" s="2">
        <v>44510</v>
      </c>
      <c r="D861" s="3" t="s">
        <v>27</v>
      </c>
      <c r="E861" t="s">
        <v>186</v>
      </c>
      <c r="F861" t="s">
        <v>372</v>
      </c>
      <c r="G861">
        <v>300</v>
      </c>
      <c r="H861">
        <v>600</v>
      </c>
      <c r="I861">
        <v>2</v>
      </c>
      <c r="J861" s="7">
        <v>2469.15</v>
      </c>
      <c r="K861" s="5">
        <v>1481490</v>
      </c>
      <c r="L861" s="4">
        <v>2470.9499999999998</v>
      </c>
      <c r="M861" s="4">
        <v>1079.9999999998363</v>
      </c>
      <c r="N861" s="6">
        <v>298.00267600000001</v>
      </c>
      <c r="O861" s="6">
        <v>781.99732399983623</v>
      </c>
      <c r="P861" s="5">
        <v>1482570</v>
      </c>
      <c r="Q861" s="7"/>
      <c r="R861">
        <v>1</v>
      </c>
      <c r="S861">
        <v>0</v>
      </c>
      <c r="T861">
        <v>1</v>
      </c>
      <c r="U861">
        <v>0</v>
      </c>
      <c r="V861">
        <v>900</v>
      </c>
      <c r="W861">
        <v>300</v>
      </c>
      <c r="X861">
        <v>122500</v>
      </c>
      <c r="Y861">
        <v>92500</v>
      </c>
      <c r="Z861" s="7">
        <v>3000000</v>
      </c>
      <c r="AA861">
        <v>2</v>
      </c>
      <c r="AC861" t="s">
        <v>737</v>
      </c>
      <c r="AD861" t="s">
        <v>571</v>
      </c>
      <c r="AE861" s="12">
        <v>44509.517361111109</v>
      </c>
      <c r="AF861">
        <v>221.96090000000001</v>
      </c>
      <c r="AG861" s="12">
        <v>44510.392361111109</v>
      </c>
      <c r="AH861">
        <v>219.12909999999999</v>
      </c>
      <c r="AI861" s="13">
        <v>-1.2800000000000001E-2</v>
      </c>
      <c r="AJ861">
        <v>-18436.57</v>
      </c>
      <c r="AK861" s="13">
        <v>-1.2800000000000001E-2</v>
      </c>
      <c r="AL861">
        <v>6510.549</v>
      </c>
      <c r="AM861">
        <v>1445087.5</v>
      </c>
      <c r="AN861">
        <v>-2803920.78</v>
      </c>
      <c r="AO861">
        <v>41</v>
      </c>
      <c r="AP861">
        <v>-449.67</v>
      </c>
      <c r="AQ861" s="13">
        <v>-2.5100000000000001E-2</v>
      </c>
      <c r="AR861" s="13">
        <v>2.3999999999999998E-3</v>
      </c>
      <c r="AS861" t="s">
        <v>572</v>
      </c>
      <c r="AU861" s="2">
        <v>44509</v>
      </c>
      <c r="AV861" t="s">
        <v>186</v>
      </c>
      <c r="AW861" s="7">
        <v>2469.15</v>
      </c>
      <c r="AX861" s="4">
        <v>2470.9499999999998</v>
      </c>
      <c r="AZ861" s="2">
        <f t="shared" si="91"/>
        <v>44509</v>
      </c>
      <c r="BA861" t="s">
        <v>187</v>
      </c>
      <c r="BB861">
        <v>221.96090000000001</v>
      </c>
      <c r="BC861">
        <v>219.12909999999999</v>
      </c>
      <c r="BE861" t="str">
        <f t="shared" si="95"/>
        <v>INDHOTEL44509</v>
      </c>
      <c r="BF861">
        <v>1</v>
      </c>
      <c r="BH861" t="str">
        <f t="shared" si="96"/>
        <v>POLYCAB44509</v>
      </c>
      <c r="BI861">
        <v>1</v>
      </c>
      <c r="BK861" t="str">
        <f t="shared" si="92"/>
        <v>POLYCAB44509</v>
      </c>
      <c r="BL861">
        <v>1</v>
      </c>
      <c r="BM861" t="str">
        <f t="shared" si="93"/>
        <v>ERROR</v>
      </c>
      <c r="BQ861" t="str">
        <f t="shared" si="97"/>
        <v>INDHOTEL44509</v>
      </c>
      <c r="BR861">
        <v>1</v>
      </c>
      <c r="BS861">
        <f t="shared" si="94"/>
        <v>1</v>
      </c>
    </row>
    <row r="862" spans="1:71" x14ac:dyDescent="0.45">
      <c r="A862">
        <v>9</v>
      </c>
      <c r="B862" s="2">
        <v>44509</v>
      </c>
      <c r="C862" s="2">
        <v>44510</v>
      </c>
      <c r="D862" s="3" t="s">
        <v>27</v>
      </c>
      <c r="E862" t="s">
        <v>52</v>
      </c>
      <c r="F862" t="s">
        <v>248</v>
      </c>
      <c r="G862">
        <v>2900</v>
      </c>
      <c r="H862">
        <v>8700</v>
      </c>
      <c r="I862">
        <v>3</v>
      </c>
      <c r="J862" s="7">
        <v>211.6</v>
      </c>
      <c r="K862" s="5">
        <v>1840920</v>
      </c>
      <c r="L862" s="4">
        <v>219.8</v>
      </c>
      <c r="M862" s="4">
        <v>71340.000000000146</v>
      </c>
      <c r="N862" s="6">
        <v>367.57262800000001</v>
      </c>
      <c r="O862" s="6">
        <v>70972.427372000151</v>
      </c>
      <c r="P862" s="5">
        <v>1912260</v>
      </c>
      <c r="Q862" s="7"/>
      <c r="R862">
        <v>1</v>
      </c>
      <c r="S862">
        <v>0</v>
      </c>
      <c r="T862">
        <v>1</v>
      </c>
      <c r="U862">
        <v>0</v>
      </c>
      <c r="V862">
        <v>900</v>
      </c>
      <c r="W862">
        <v>300</v>
      </c>
      <c r="X862">
        <v>122500</v>
      </c>
      <c r="Y862">
        <v>92500</v>
      </c>
      <c r="Z862" s="7">
        <v>3000000</v>
      </c>
      <c r="AA862">
        <v>2</v>
      </c>
      <c r="AC862" t="s">
        <v>588</v>
      </c>
      <c r="AD862" t="s">
        <v>571</v>
      </c>
      <c r="AE862" s="12">
        <v>44509.517361111109</v>
      </c>
      <c r="AF862">
        <v>211.70580000000001</v>
      </c>
      <c r="AG862" s="12">
        <v>44510.392361111109</v>
      </c>
      <c r="AH862">
        <v>219.70930000000001</v>
      </c>
      <c r="AI862" s="13">
        <v>3.78E-2</v>
      </c>
      <c r="AJ862">
        <v>54631.96</v>
      </c>
      <c r="AK862" s="13">
        <v>3.78E-2</v>
      </c>
      <c r="AL862">
        <v>6825.9229999999998</v>
      </c>
      <c r="AM862">
        <v>1445087.5</v>
      </c>
      <c r="AN862">
        <v>-2749288.82</v>
      </c>
      <c r="AO862">
        <v>41</v>
      </c>
      <c r="AP862">
        <v>1332.49</v>
      </c>
      <c r="AQ862" s="13">
        <v>-3.3E-3</v>
      </c>
      <c r="AR862" s="13">
        <v>4.2000000000000003E-2</v>
      </c>
      <c r="AS862" t="s">
        <v>572</v>
      </c>
      <c r="AU862" s="2">
        <v>44509</v>
      </c>
      <c r="AV862" t="s">
        <v>52</v>
      </c>
      <c r="AW862" s="7">
        <v>211.6</v>
      </c>
      <c r="AX862" s="4">
        <v>219.8</v>
      </c>
      <c r="AZ862" s="2">
        <f t="shared" si="91"/>
        <v>44509</v>
      </c>
      <c r="BA862" t="s">
        <v>52</v>
      </c>
      <c r="BB862">
        <v>211.70580000000001</v>
      </c>
      <c r="BC862">
        <v>219.70930000000001</v>
      </c>
      <c r="BE862" t="str">
        <f t="shared" si="95"/>
        <v>RBLBANK44509</v>
      </c>
      <c r="BF862">
        <v>1</v>
      </c>
      <c r="BH862" t="str">
        <f t="shared" si="96"/>
        <v>RBLBANK44509</v>
      </c>
      <c r="BI862">
        <v>1</v>
      </c>
      <c r="BK862" t="str">
        <f t="shared" si="92"/>
        <v>RBLBANK44509</v>
      </c>
      <c r="BL862">
        <v>1</v>
      </c>
      <c r="BM862">
        <f t="shared" si="93"/>
        <v>1</v>
      </c>
      <c r="BQ862" t="str">
        <f t="shared" si="97"/>
        <v>RBLBANK44509</v>
      </c>
      <c r="BR862">
        <v>1</v>
      </c>
      <c r="BS862">
        <f t="shared" si="94"/>
        <v>1</v>
      </c>
    </row>
    <row r="863" spans="1:71" x14ac:dyDescent="0.45">
      <c r="A863">
        <v>10</v>
      </c>
      <c r="B863" s="2">
        <v>44509</v>
      </c>
      <c r="C863" s="2">
        <v>44510</v>
      </c>
      <c r="D863" s="3" t="s">
        <v>27</v>
      </c>
      <c r="E863" t="s">
        <v>77</v>
      </c>
      <c r="F863" t="s">
        <v>281</v>
      </c>
      <c r="G863">
        <v>6750</v>
      </c>
      <c r="H863">
        <v>6750</v>
      </c>
      <c r="I863">
        <v>1</v>
      </c>
      <c r="J863" s="7">
        <v>245.9</v>
      </c>
      <c r="K863" s="5">
        <v>1659825</v>
      </c>
      <c r="L863" s="4">
        <v>240.1</v>
      </c>
      <c r="M863" s="4">
        <v>-39150.00000000008</v>
      </c>
      <c r="N863" s="6">
        <v>323.16430000000003</v>
      </c>
      <c r="O863" s="6">
        <v>-39473.164300000077</v>
      </c>
      <c r="P863" s="5">
        <v>1620675</v>
      </c>
      <c r="Q863" s="7"/>
      <c r="R863">
        <v>1</v>
      </c>
      <c r="S863">
        <v>0</v>
      </c>
      <c r="T863">
        <v>1</v>
      </c>
      <c r="U863">
        <v>0</v>
      </c>
      <c r="V863">
        <v>900</v>
      </c>
      <c r="W863">
        <v>300</v>
      </c>
      <c r="X863">
        <v>122500</v>
      </c>
      <c r="Y863">
        <v>92500</v>
      </c>
      <c r="Z863" s="7">
        <v>3000000</v>
      </c>
      <c r="AA863">
        <v>2</v>
      </c>
      <c r="AC863" t="s">
        <v>609</v>
      </c>
      <c r="AD863" t="s">
        <v>571</v>
      </c>
      <c r="AE863" s="12">
        <v>44509.517361111109</v>
      </c>
      <c r="AF863">
        <v>246.02199999999999</v>
      </c>
      <c r="AG863" s="12">
        <v>44510.392361111109</v>
      </c>
      <c r="AH863">
        <v>240.07990000000001</v>
      </c>
      <c r="AI863" s="13">
        <v>-2.4199999999999999E-2</v>
      </c>
      <c r="AJ863">
        <v>-34902.79</v>
      </c>
      <c r="AK863" s="13">
        <v>-2.4199999999999999E-2</v>
      </c>
      <c r="AL863">
        <v>5873.8140000000003</v>
      </c>
      <c r="AM863">
        <v>1445087.5</v>
      </c>
      <c r="AN863">
        <v>-2784191.61</v>
      </c>
      <c r="AO863">
        <v>41</v>
      </c>
      <c r="AP863">
        <v>-851.29</v>
      </c>
      <c r="AQ863" s="13">
        <v>-3.0800000000000001E-2</v>
      </c>
      <c r="AR863" s="13">
        <v>1.1000000000000001E-3</v>
      </c>
      <c r="AS863" t="s">
        <v>572</v>
      </c>
      <c r="AU863" s="2">
        <v>44509</v>
      </c>
      <c r="AV863" t="s">
        <v>77</v>
      </c>
      <c r="AW863" s="7">
        <v>245.9</v>
      </c>
      <c r="AX863" s="4">
        <v>240.1</v>
      </c>
      <c r="AZ863" s="2">
        <f t="shared" si="91"/>
        <v>44509</v>
      </c>
      <c r="BA863" t="s">
        <v>77</v>
      </c>
      <c r="BB863">
        <v>246.02199999999999</v>
      </c>
      <c r="BC863">
        <v>240.07990000000001</v>
      </c>
      <c r="BE863" t="str">
        <f t="shared" si="95"/>
        <v>TATAPOWER44509</v>
      </c>
      <c r="BF863">
        <v>1</v>
      </c>
      <c r="BH863" t="str">
        <f t="shared" si="96"/>
        <v>TATAPOWER44509</v>
      </c>
      <c r="BI863">
        <v>1</v>
      </c>
      <c r="BK863" t="str">
        <f t="shared" si="92"/>
        <v>TATAPOWER44509</v>
      </c>
      <c r="BL863">
        <v>1</v>
      </c>
      <c r="BM863">
        <f t="shared" si="93"/>
        <v>1</v>
      </c>
      <c r="BQ863" t="str">
        <f t="shared" si="97"/>
        <v>TATAPOWER44509</v>
      </c>
      <c r="BR863">
        <v>1</v>
      </c>
      <c r="BS863">
        <f t="shared" si="94"/>
        <v>1</v>
      </c>
    </row>
    <row r="864" spans="1:71" x14ac:dyDescent="0.45">
      <c r="A864">
        <v>1</v>
      </c>
      <c r="B864" s="2">
        <v>44510</v>
      </c>
      <c r="C864" s="2">
        <v>44511</v>
      </c>
      <c r="D864" s="3" t="s">
        <v>27</v>
      </c>
      <c r="E864" t="s">
        <v>193</v>
      </c>
      <c r="F864" t="s">
        <v>374</v>
      </c>
      <c r="G864">
        <v>2300</v>
      </c>
      <c r="H864">
        <v>6900</v>
      </c>
      <c r="I864">
        <v>3</v>
      </c>
      <c r="J864" s="7">
        <v>305.14999999999998</v>
      </c>
      <c r="K864" s="5">
        <v>2105535</v>
      </c>
      <c r="L864" s="4">
        <v>298.18333332999998</v>
      </c>
      <c r="M864" s="4">
        <v>-48070.000022999964</v>
      </c>
      <c r="N864" s="6">
        <v>397.46699999713417</v>
      </c>
      <c r="O864" s="6">
        <v>-48467.467022997102</v>
      </c>
      <c r="P864" s="5">
        <v>2057464.9999769998</v>
      </c>
      <c r="Q864" s="7"/>
      <c r="R864">
        <v>1</v>
      </c>
      <c r="S864">
        <v>0</v>
      </c>
      <c r="T864">
        <v>2</v>
      </c>
      <c r="U864">
        <v>0</v>
      </c>
      <c r="V864">
        <v>900</v>
      </c>
      <c r="W864">
        <v>300</v>
      </c>
      <c r="X864">
        <v>122500</v>
      </c>
      <c r="Y864">
        <v>92500</v>
      </c>
      <c r="Z864" s="7">
        <v>3000000</v>
      </c>
      <c r="AA864">
        <v>2</v>
      </c>
      <c r="AC864" t="s">
        <v>748</v>
      </c>
      <c r="AD864" t="s">
        <v>571</v>
      </c>
      <c r="AE864" s="12">
        <v>44509.517361111109</v>
      </c>
      <c r="AF864">
        <v>440.21179999999998</v>
      </c>
      <c r="AG864" s="12">
        <v>44510.395833333336</v>
      </c>
      <c r="AH864">
        <v>437.56200000000001</v>
      </c>
      <c r="AI864" s="13">
        <v>-6.0000000000000001E-3</v>
      </c>
      <c r="AJ864">
        <v>-8698.52</v>
      </c>
      <c r="AK864" s="13">
        <v>-6.0000000000000001E-3</v>
      </c>
      <c r="AL864">
        <v>3282.71</v>
      </c>
      <c r="AM864">
        <v>1445087.5</v>
      </c>
      <c r="AN864">
        <v>-2792890.13</v>
      </c>
      <c r="AO864">
        <v>42</v>
      </c>
      <c r="AP864">
        <v>-207.11</v>
      </c>
      <c r="AQ864" s="13">
        <v>-1.7500000000000002E-2</v>
      </c>
      <c r="AR864" s="13">
        <v>1.6000000000000001E-3</v>
      </c>
      <c r="AS864" t="s">
        <v>572</v>
      </c>
      <c r="AU864" s="2">
        <v>44510</v>
      </c>
      <c r="AV864" t="s">
        <v>193</v>
      </c>
      <c r="AW864" s="7">
        <v>305.14999999999998</v>
      </c>
      <c r="AX864" s="4">
        <v>298.18333332999998</v>
      </c>
      <c r="AZ864" s="2">
        <f t="shared" si="91"/>
        <v>44509</v>
      </c>
      <c r="BA864" t="s">
        <v>197</v>
      </c>
      <c r="BB864">
        <v>440.21179999999998</v>
      </c>
      <c r="BC864">
        <v>437.56200000000001</v>
      </c>
      <c r="BE864" t="str">
        <f t="shared" si="95"/>
        <v>BSOFT44509</v>
      </c>
      <c r="BF864">
        <v>1</v>
      </c>
      <c r="BH864" t="str">
        <f t="shared" si="96"/>
        <v>DELTACORP44510</v>
      </c>
      <c r="BI864">
        <v>1</v>
      </c>
      <c r="BK864" t="str">
        <f t="shared" si="92"/>
        <v>DELTACORP44510</v>
      </c>
      <c r="BL864">
        <v>1</v>
      </c>
      <c r="BM864">
        <f t="shared" si="93"/>
        <v>1</v>
      </c>
      <c r="BQ864" t="str">
        <f t="shared" si="97"/>
        <v>BSOFT44509</v>
      </c>
      <c r="BR864">
        <v>1</v>
      </c>
      <c r="BS864">
        <f t="shared" si="94"/>
        <v>1</v>
      </c>
    </row>
    <row r="865" spans="1:71" x14ac:dyDescent="0.45">
      <c r="A865">
        <v>2</v>
      </c>
      <c r="B865" s="2">
        <v>44510</v>
      </c>
      <c r="C865" s="2">
        <v>44511</v>
      </c>
      <c r="D865" s="3" t="s">
        <v>27</v>
      </c>
      <c r="E865" t="s">
        <v>66</v>
      </c>
      <c r="F865" t="s">
        <v>215</v>
      </c>
      <c r="G865">
        <v>3100</v>
      </c>
      <c r="H865">
        <v>6200</v>
      </c>
      <c r="I865">
        <v>2</v>
      </c>
      <c r="J865" s="7">
        <v>252.7</v>
      </c>
      <c r="K865" s="5">
        <v>1566740</v>
      </c>
      <c r="L865" s="4">
        <v>241.65</v>
      </c>
      <c r="M865" s="4">
        <v>-68509.999999999898</v>
      </c>
      <c r="N865" s="6">
        <v>303.75606200000004</v>
      </c>
      <c r="O865" s="6">
        <v>-68813.756061999899</v>
      </c>
      <c r="P865" s="5">
        <v>1498230</v>
      </c>
      <c r="Q865" s="7"/>
      <c r="R865">
        <v>1</v>
      </c>
      <c r="S865">
        <v>0</v>
      </c>
      <c r="T865">
        <v>2</v>
      </c>
      <c r="U865">
        <v>0</v>
      </c>
      <c r="V865">
        <v>900</v>
      </c>
      <c r="W865">
        <v>300</v>
      </c>
      <c r="X865">
        <v>122500</v>
      </c>
      <c r="Y865">
        <v>92500</v>
      </c>
      <c r="Z865" s="7">
        <v>3000000</v>
      </c>
      <c r="AA865">
        <v>2</v>
      </c>
      <c r="AC865" t="s">
        <v>710</v>
      </c>
      <c r="AD865" t="s">
        <v>571</v>
      </c>
      <c r="AE865" s="12">
        <v>44509.520833333336</v>
      </c>
      <c r="AF865">
        <v>652.42240000000004</v>
      </c>
      <c r="AG865" s="12">
        <v>44510.395833333336</v>
      </c>
      <c r="AH865">
        <v>643.95540000000005</v>
      </c>
      <c r="AI865" s="13">
        <v>-1.2999999999999999E-2</v>
      </c>
      <c r="AJ865">
        <v>-18687.57</v>
      </c>
      <c r="AK865" s="13">
        <v>-1.2999999999999999E-2</v>
      </c>
      <c r="AL865">
        <v>2207.107</v>
      </c>
      <c r="AM865">
        <v>1439965.88</v>
      </c>
      <c r="AN865">
        <v>-2811577.71</v>
      </c>
      <c r="AO865">
        <v>41</v>
      </c>
      <c r="AP865">
        <v>-455.79</v>
      </c>
      <c r="AQ865" s="13">
        <v>-1.2999999999999999E-2</v>
      </c>
      <c r="AR865" s="13">
        <v>1.5E-3</v>
      </c>
      <c r="AS865" t="s">
        <v>572</v>
      </c>
      <c r="AU865" s="2">
        <v>44510</v>
      </c>
      <c r="AV865" t="s">
        <v>66</v>
      </c>
      <c r="AW865" s="7">
        <v>252.7</v>
      </c>
      <c r="AX865" s="4">
        <v>241.65</v>
      </c>
      <c r="AZ865" s="2">
        <f t="shared" si="91"/>
        <v>44509</v>
      </c>
      <c r="BA865" t="s">
        <v>161</v>
      </c>
      <c r="BB865">
        <v>652.42240000000004</v>
      </c>
      <c r="BC865">
        <v>643.95540000000005</v>
      </c>
      <c r="BE865" t="str">
        <f t="shared" si="95"/>
        <v>GUJGASLTD44509</v>
      </c>
      <c r="BF865">
        <v>1</v>
      </c>
      <c r="BH865" t="str">
        <f t="shared" si="96"/>
        <v>IBULHSGFIN44510</v>
      </c>
      <c r="BI865">
        <v>1</v>
      </c>
      <c r="BK865" t="str">
        <f t="shared" si="92"/>
        <v>IBULHSGFIN44510</v>
      </c>
      <c r="BL865">
        <v>1</v>
      </c>
      <c r="BM865">
        <f t="shared" si="93"/>
        <v>1</v>
      </c>
      <c r="BQ865" t="str">
        <f t="shared" si="97"/>
        <v>GUJGASLTD44509</v>
      </c>
      <c r="BR865">
        <v>1</v>
      </c>
      <c r="BS865">
        <f t="shared" si="94"/>
        <v>1</v>
      </c>
    </row>
    <row r="866" spans="1:71" x14ac:dyDescent="0.45">
      <c r="A866">
        <v>3</v>
      </c>
      <c r="B866" s="2">
        <v>44510</v>
      </c>
      <c r="C866" s="2">
        <v>44511</v>
      </c>
      <c r="D866" s="3" t="s">
        <v>27</v>
      </c>
      <c r="E866" t="s">
        <v>183</v>
      </c>
      <c r="F866" t="s">
        <v>365</v>
      </c>
      <c r="G866">
        <v>75</v>
      </c>
      <c r="H866">
        <v>225</v>
      </c>
      <c r="I866">
        <v>3</v>
      </c>
      <c r="J866" s="7">
        <v>7542.35</v>
      </c>
      <c r="K866" s="5">
        <v>1697028.75</v>
      </c>
      <c r="L866" s="4">
        <v>7575.1</v>
      </c>
      <c r="M866" s="4">
        <v>7368.75</v>
      </c>
      <c r="N866" s="6">
        <v>335.25541075000001</v>
      </c>
      <c r="O866" s="6">
        <v>7033.49458925</v>
      </c>
      <c r="P866" s="5">
        <v>1704397.5</v>
      </c>
      <c r="Q866" s="7"/>
      <c r="R866">
        <v>1</v>
      </c>
      <c r="S866">
        <v>0</v>
      </c>
      <c r="T866">
        <v>1</v>
      </c>
      <c r="U866">
        <v>0</v>
      </c>
      <c r="V866">
        <v>900</v>
      </c>
      <c r="W866">
        <v>300</v>
      </c>
      <c r="X866">
        <v>122500</v>
      </c>
      <c r="Y866">
        <v>92500</v>
      </c>
      <c r="Z866" s="7">
        <v>3000000</v>
      </c>
      <c r="AA866">
        <v>2</v>
      </c>
      <c r="AC866" t="s">
        <v>732</v>
      </c>
      <c r="AD866" t="s">
        <v>571</v>
      </c>
      <c r="AE866" s="12">
        <v>44510.517361111109</v>
      </c>
      <c r="AF866">
        <v>7546.1130000000003</v>
      </c>
      <c r="AG866" s="12">
        <v>44511.392361111109</v>
      </c>
      <c r="AH866">
        <v>7568.3639999999996</v>
      </c>
      <c r="AI866" s="13">
        <v>2.8999999999999998E-3</v>
      </c>
      <c r="AJ866">
        <v>4239.26</v>
      </c>
      <c r="AK866" s="13">
        <v>2.8999999999999998E-3</v>
      </c>
      <c r="AL866">
        <v>190.51990000000001</v>
      </c>
      <c r="AM866">
        <v>1437684.38</v>
      </c>
      <c r="AN866">
        <v>-2807338.45</v>
      </c>
      <c r="AO866">
        <v>41</v>
      </c>
      <c r="AP866">
        <v>103.4</v>
      </c>
      <c r="AQ866" s="13">
        <v>-4.7999999999999996E-3</v>
      </c>
      <c r="AR866" s="13">
        <v>1.84E-2</v>
      </c>
      <c r="AS866" t="s">
        <v>572</v>
      </c>
      <c r="AU866" s="2">
        <v>44510</v>
      </c>
      <c r="AV866" t="s">
        <v>183</v>
      </c>
      <c r="AW866" s="7">
        <v>7542.35</v>
      </c>
      <c r="AX866" s="4">
        <v>7575.1</v>
      </c>
      <c r="AZ866" s="2">
        <f t="shared" si="91"/>
        <v>44510</v>
      </c>
      <c r="BA866" t="s">
        <v>183</v>
      </c>
      <c r="BB866">
        <v>7546.1130000000003</v>
      </c>
      <c r="BC866">
        <v>7568.3639999999996</v>
      </c>
      <c r="BE866" t="str">
        <f t="shared" si="95"/>
        <v>INDIAMART44510</v>
      </c>
      <c r="BF866">
        <v>1</v>
      </c>
      <c r="BH866" t="str">
        <f t="shared" si="96"/>
        <v>INDIAMART44510</v>
      </c>
      <c r="BI866">
        <v>1</v>
      </c>
      <c r="BK866" t="str">
        <f t="shared" si="92"/>
        <v>INDIAMART44510</v>
      </c>
      <c r="BL866">
        <v>1</v>
      </c>
      <c r="BM866">
        <f t="shared" si="93"/>
        <v>1</v>
      </c>
      <c r="BQ866" t="str">
        <f t="shared" si="97"/>
        <v>INDIAMART44510</v>
      </c>
      <c r="BR866">
        <v>1</v>
      </c>
      <c r="BS866">
        <f t="shared" si="94"/>
        <v>1</v>
      </c>
    </row>
    <row r="867" spans="1:71" x14ac:dyDescent="0.45">
      <c r="A867">
        <v>4</v>
      </c>
      <c r="B867" s="2">
        <v>44510</v>
      </c>
      <c r="C867" s="2">
        <v>44511</v>
      </c>
      <c r="D867" s="3" t="s">
        <v>27</v>
      </c>
      <c r="E867" t="s">
        <v>38</v>
      </c>
      <c r="F867" t="s">
        <v>363</v>
      </c>
      <c r="G867">
        <v>350</v>
      </c>
      <c r="H867">
        <v>1050</v>
      </c>
      <c r="I867">
        <v>3</v>
      </c>
      <c r="J867" s="7">
        <v>1961.6</v>
      </c>
      <c r="K867" s="5">
        <v>2059680</v>
      </c>
      <c r="L867" s="4">
        <v>1913.5</v>
      </c>
      <c r="M867" s="4">
        <v>-50504.999999999905</v>
      </c>
      <c r="N867" s="6">
        <v>389.40493300000003</v>
      </c>
      <c r="O867" s="6">
        <v>-50894.404932999903</v>
      </c>
      <c r="P867" s="5">
        <v>2009175</v>
      </c>
      <c r="Q867" s="7"/>
      <c r="R867">
        <v>1</v>
      </c>
      <c r="S867">
        <v>0</v>
      </c>
      <c r="T867">
        <v>2</v>
      </c>
      <c r="U867">
        <v>0</v>
      </c>
      <c r="V867">
        <v>900</v>
      </c>
      <c r="W867">
        <v>300</v>
      </c>
      <c r="X867">
        <v>122500</v>
      </c>
      <c r="Y867">
        <v>92500</v>
      </c>
      <c r="Z867" s="7">
        <v>3000000</v>
      </c>
      <c r="AA867">
        <v>2</v>
      </c>
      <c r="AC867" t="s">
        <v>740</v>
      </c>
      <c r="AD867" t="s">
        <v>571</v>
      </c>
      <c r="AE867" s="12">
        <v>44510.517361111109</v>
      </c>
      <c r="AF867">
        <v>305.30259999999998</v>
      </c>
      <c r="AG867" s="12">
        <v>44511.395833333336</v>
      </c>
      <c r="AH867">
        <v>298.05169999999998</v>
      </c>
      <c r="AI867" s="13">
        <v>-2.3699999999999999E-2</v>
      </c>
      <c r="AJ867">
        <v>-34144.839999999997</v>
      </c>
      <c r="AK867" s="13">
        <v>-2.3699999999999999E-2</v>
      </c>
      <c r="AL867">
        <v>4709.0479999999998</v>
      </c>
      <c r="AM867">
        <v>1437684.5</v>
      </c>
      <c r="AN867">
        <v>-2841483.29</v>
      </c>
      <c r="AO867">
        <v>42</v>
      </c>
      <c r="AP867">
        <v>-812.97</v>
      </c>
      <c r="AQ867" s="13">
        <v>-2.5700000000000001E-2</v>
      </c>
      <c r="AR867" s="13">
        <v>1.52E-2</v>
      </c>
      <c r="AS867" t="s">
        <v>572</v>
      </c>
      <c r="AU867" s="2">
        <v>44510</v>
      </c>
      <c r="AV867" t="s">
        <v>38</v>
      </c>
      <c r="AW867" s="7">
        <v>1961.6</v>
      </c>
      <c r="AX867" s="4">
        <v>1913.5</v>
      </c>
      <c r="AZ867" s="2">
        <f t="shared" si="91"/>
        <v>44510</v>
      </c>
      <c r="BA867" t="s">
        <v>193</v>
      </c>
      <c r="BB867">
        <v>305.30259999999998</v>
      </c>
      <c r="BC867">
        <v>298.05169999999998</v>
      </c>
      <c r="BE867" t="str">
        <f t="shared" si="95"/>
        <v>DELTACORP44510</v>
      </c>
      <c r="BF867">
        <v>1</v>
      </c>
      <c r="BH867" t="str">
        <f t="shared" si="96"/>
        <v>MCX44510</v>
      </c>
      <c r="BI867">
        <v>1</v>
      </c>
      <c r="BK867" t="str">
        <f t="shared" si="92"/>
        <v>MCX44510</v>
      </c>
      <c r="BL867">
        <v>1</v>
      </c>
      <c r="BM867">
        <f t="shared" si="93"/>
        <v>1</v>
      </c>
      <c r="BQ867" t="str">
        <f t="shared" si="97"/>
        <v>DELTACORP44510</v>
      </c>
      <c r="BR867">
        <v>1</v>
      </c>
      <c r="BS867">
        <f t="shared" si="94"/>
        <v>1</v>
      </c>
    </row>
    <row r="868" spans="1:71" x14ac:dyDescent="0.45">
      <c r="A868">
        <v>1</v>
      </c>
      <c r="B868" s="2">
        <v>44512</v>
      </c>
      <c r="C868" s="2">
        <v>44515</v>
      </c>
      <c r="D868" s="3" t="s">
        <v>27</v>
      </c>
      <c r="E868" t="s">
        <v>44</v>
      </c>
      <c r="F868" t="s">
        <v>263</v>
      </c>
      <c r="G868">
        <v>750</v>
      </c>
      <c r="H868">
        <v>2250</v>
      </c>
      <c r="I868">
        <v>3</v>
      </c>
      <c r="J868" s="7">
        <v>680.25</v>
      </c>
      <c r="K868" s="5">
        <v>1530562.5</v>
      </c>
      <c r="L868" s="4">
        <v>668.51666666999995</v>
      </c>
      <c r="M868" s="4">
        <v>-26399.999992500114</v>
      </c>
      <c r="N868" s="6">
        <v>302.88173500093444</v>
      </c>
      <c r="O868" s="6">
        <v>-26702.881727501048</v>
      </c>
      <c r="P868" s="5">
        <v>1504162.5000074999</v>
      </c>
      <c r="Q868" s="7"/>
      <c r="R868">
        <v>1</v>
      </c>
      <c r="S868">
        <v>0</v>
      </c>
      <c r="T868">
        <v>1</v>
      </c>
      <c r="U868">
        <v>0</v>
      </c>
      <c r="V868">
        <v>900</v>
      </c>
      <c r="W868">
        <v>300</v>
      </c>
      <c r="X868">
        <v>122500</v>
      </c>
      <c r="Y868">
        <v>92500</v>
      </c>
      <c r="Z868" s="7">
        <v>3000000</v>
      </c>
      <c r="AA868">
        <v>2</v>
      </c>
      <c r="AC868" t="s">
        <v>616</v>
      </c>
      <c r="AD868" t="s">
        <v>571</v>
      </c>
      <c r="AE868" s="12">
        <v>44510.517361111109</v>
      </c>
      <c r="AF868">
        <v>252.8494</v>
      </c>
      <c r="AG868" s="12">
        <v>44511.395833333336</v>
      </c>
      <c r="AH868">
        <v>241.00880000000001</v>
      </c>
      <c r="AI868" s="13">
        <v>-4.6800000000000001E-2</v>
      </c>
      <c r="AJ868">
        <v>-67324.84</v>
      </c>
      <c r="AK868" s="13">
        <v>-4.6800000000000001E-2</v>
      </c>
      <c r="AL868">
        <v>5685.9319999999998</v>
      </c>
      <c r="AM868">
        <v>1437684.5</v>
      </c>
      <c r="AN868">
        <v>-2908808.13</v>
      </c>
      <c r="AO868">
        <v>42</v>
      </c>
      <c r="AP868">
        <v>-1602.97</v>
      </c>
      <c r="AQ868" s="13">
        <v>-4.6800000000000001E-2</v>
      </c>
      <c r="AR868" s="13">
        <v>3.2000000000000002E-3</v>
      </c>
      <c r="AS868" t="s">
        <v>572</v>
      </c>
      <c r="AU868" s="2">
        <v>44512</v>
      </c>
      <c r="AV868" t="s">
        <v>44</v>
      </c>
      <c r="AW868" s="7">
        <v>680.25</v>
      </c>
      <c r="AX868" s="4">
        <v>668.51666666999995</v>
      </c>
      <c r="AZ868" s="2">
        <f t="shared" si="91"/>
        <v>44510</v>
      </c>
      <c r="BA868" t="s">
        <v>66</v>
      </c>
      <c r="BB868">
        <v>252.8494</v>
      </c>
      <c r="BC868">
        <v>241.00880000000001</v>
      </c>
      <c r="BE868" t="str">
        <f t="shared" si="95"/>
        <v>IBULHSGFIN44510</v>
      </c>
      <c r="BF868">
        <v>1</v>
      </c>
      <c r="BH868" t="str">
        <f t="shared" si="96"/>
        <v>ICICIPRULI44512</v>
      </c>
      <c r="BI868">
        <v>1</v>
      </c>
      <c r="BK868" t="str">
        <f t="shared" si="92"/>
        <v>ICICIPRULI44512</v>
      </c>
      <c r="BL868">
        <v>1</v>
      </c>
      <c r="BM868">
        <f t="shared" si="93"/>
        <v>1</v>
      </c>
      <c r="BQ868" t="str">
        <f t="shared" si="97"/>
        <v>IBULHSGFIN44510</v>
      </c>
      <c r="BR868">
        <v>1</v>
      </c>
      <c r="BS868">
        <f t="shared" si="94"/>
        <v>1</v>
      </c>
    </row>
    <row r="869" spans="1:71" x14ac:dyDescent="0.45">
      <c r="A869">
        <v>2</v>
      </c>
      <c r="B869" s="2">
        <v>44512</v>
      </c>
      <c r="C869" s="2">
        <v>44515</v>
      </c>
      <c r="D869" s="3" t="s">
        <v>27</v>
      </c>
      <c r="E869" t="s">
        <v>86</v>
      </c>
      <c r="F869" t="s">
        <v>267</v>
      </c>
      <c r="G869">
        <v>250</v>
      </c>
      <c r="H869">
        <v>750</v>
      </c>
      <c r="I869">
        <v>3</v>
      </c>
      <c r="J869" s="7">
        <v>2301.4499999999998</v>
      </c>
      <c r="K869" s="5">
        <v>1726087.4999999998</v>
      </c>
      <c r="L869" s="4">
        <v>2317.6</v>
      </c>
      <c r="M869" s="4">
        <v>12112.500000000069</v>
      </c>
      <c r="N869" s="6">
        <v>340.76322250000004</v>
      </c>
      <c r="O869" s="6">
        <v>11771.736777500069</v>
      </c>
      <c r="P869" s="5">
        <v>1738200</v>
      </c>
      <c r="Q869" s="7"/>
      <c r="R869">
        <v>2</v>
      </c>
      <c r="S869">
        <v>1</v>
      </c>
      <c r="T869">
        <v>1</v>
      </c>
      <c r="U869">
        <v>0</v>
      </c>
      <c r="V869">
        <v>900</v>
      </c>
      <c r="W869">
        <v>300</v>
      </c>
      <c r="X869">
        <v>123000</v>
      </c>
      <c r="Y869">
        <v>92500</v>
      </c>
      <c r="Z869" s="7">
        <v>3000000</v>
      </c>
      <c r="AA869">
        <v>2</v>
      </c>
      <c r="AC869" t="s">
        <v>738</v>
      </c>
      <c r="AD869" t="s">
        <v>571</v>
      </c>
      <c r="AE869" s="12">
        <v>44510.517361111109</v>
      </c>
      <c r="AF869">
        <v>1962.57</v>
      </c>
      <c r="AG869" s="12">
        <v>44511.395833333336</v>
      </c>
      <c r="AH869">
        <v>1911.3869999999999</v>
      </c>
      <c r="AI869" s="13">
        <v>-2.6100000000000002E-2</v>
      </c>
      <c r="AJ869">
        <v>-37494.199999999997</v>
      </c>
      <c r="AK869" s="13">
        <v>-2.6100000000000002E-2</v>
      </c>
      <c r="AL869">
        <v>732.55179999999996</v>
      </c>
      <c r="AM869">
        <v>1437684.5</v>
      </c>
      <c r="AN869">
        <v>-2946302.33</v>
      </c>
      <c r="AO869">
        <v>42</v>
      </c>
      <c r="AP869">
        <v>-892.72</v>
      </c>
      <c r="AQ869" s="13">
        <v>-2.7199999999999998E-2</v>
      </c>
      <c r="AR869" s="13">
        <v>2.0000000000000001E-4</v>
      </c>
      <c r="AS869" t="s">
        <v>572</v>
      </c>
      <c r="AU869" s="2">
        <v>44512</v>
      </c>
      <c r="AV869" t="s">
        <v>86</v>
      </c>
      <c r="AW869" s="7">
        <v>2301.4499999999998</v>
      </c>
      <c r="AX869" s="4">
        <v>2317.6</v>
      </c>
      <c r="AZ869" s="2">
        <f t="shared" si="91"/>
        <v>44510</v>
      </c>
      <c r="BA869" t="s">
        <v>38</v>
      </c>
      <c r="BB869">
        <v>1962.57</v>
      </c>
      <c r="BC869">
        <v>1911.3869999999999</v>
      </c>
      <c r="BE869" t="str">
        <f t="shared" si="95"/>
        <v>MCX44510</v>
      </c>
      <c r="BF869">
        <v>1</v>
      </c>
      <c r="BH869" t="str">
        <f t="shared" si="96"/>
        <v>INDIGO44512</v>
      </c>
      <c r="BI869">
        <v>1</v>
      </c>
      <c r="BK869" t="str">
        <f t="shared" si="92"/>
        <v>INDIGO44512</v>
      </c>
      <c r="BL869">
        <v>1</v>
      </c>
      <c r="BM869">
        <f t="shared" si="93"/>
        <v>1</v>
      </c>
      <c r="BQ869" t="str">
        <f t="shared" si="97"/>
        <v>MCX44510</v>
      </c>
      <c r="BR869">
        <v>1</v>
      </c>
      <c r="BS869">
        <f t="shared" si="94"/>
        <v>1</v>
      </c>
    </row>
    <row r="870" spans="1:71" x14ac:dyDescent="0.45">
      <c r="A870">
        <v>1</v>
      </c>
      <c r="B870" s="2">
        <v>44515</v>
      </c>
      <c r="C870" s="2">
        <v>44516</v>
      </c>
      <c r="D870" s="3" t="s">
        <v>27</v>
      </c>
      <c r="E870" t="s">
        <v>102</v>
      </c>
      <c r="F870" t="s">
        <v>208</v>
      </c>
      <c r="G870">
        <v>125</v>
      </c>
      <c r="H870">
        <v>375</v>
      </c>
      <c r="I870">
        <v>3</v>
      </c>
      <c r="J870" s="7">
        <v>5095.9666666699904</v>
      </c>
      <c r="K870" s="5">
        <v>1910987.5000012463</v>
      </c>
      <c r="L870" s="4">
        <v>5140.7666666699997</v>
      </c>
      <c r="M870" s="4">
        <v>16800.000000003478</v>
      </c>
      <c r="N870" s="6">
        <v>372.63236500021134</v>
      </c>
      <c r="O870" s="6">
        <v>16427.367635003266</v>
      </c>
      <c r="P870" s="5">
        <v>1927787.5000012498</v>
      </c>
      <c r="Q870" s="7"/>
      <c r="R870">
        <v>2</v>
      </c>
      <c r="S870">
        <v>1</v>
      </c>
      <c r="T870">
        <v>2</v>
      </c>
      <c r="U870">
        <v>0</v>
      </c>
      <c r="V870">
        <v>900</v>
      </c>
      <c r="W870">
        <v>300</v>
      </c>
      <c r="X870">
        <v>103000</v>
      </c>
      <c r="Y870">
        <v>92500</v>
      </c>
      <c r="Z870" s="7">
        <v>3000000</v>
      </c>
      <c r="AA870">
        <v>2</v>
      </c>
      <c r="AC870" t="s">
        <v>596</v>
      </c>
      <c r="AD870" t="s">
        <v>571</v>
      </c>
      <c r="AE870" s="12">
        <v>44512.517361111109</v>
      </c>
      <c r="AF870">
        <v>680.6114</v>
      </c>
      <c r="AG870" s="12">
        <v>44515.392361111109</v>
      </c>
      <c r="AH870">
        <v>668.06579999999997</v>
      </c>
      <c r="AI870" s="13">
        <v>-1.84E-2</v>
      </c>
      <c r="AJ870">
        <v>-26003.94</v>
      </c>
      <c r="AK870" s="13">
        <v>-1.84E-2</v>
      </c>
      <c r="AL870">
        <v>2072.7530000000002</v>
      </c>
      <c r="AM870">
        <v>1410739.63</v>
      </c>
      <c r="AN870">
        <v>-2972306.26</v>
      </c>
      <c r="AO870">
        <v>41</v>
      </c>
      <c r="AP870">
        <v>-634.24</v>
      </c>
      <c r="AQ870" s="13">
        <v>-1.9400000000000001E-2</v>
      </c>
      <c r="AR870" s="13">
        <v>1.9E-3</v>
      </c>
      <c r="AS870" t="s">
        <v>572</v>
      </c>
      <c r="AU870" s="2">
        <v>44515</v>
      </c>
      <c r="AV870" t="s">
        <v>102</v>
      </c>
      <c r="AW870" s="7">
        <v>5095.9666666699904</v>
      </c>
      <c r="AX870" s="4">
        <v>5140.7666666699997</v>
      </c>
      <c r="AZ870" s="2">
        <f t="shared" si="91"/>
        <v>44512</v>
      </c>
      <c r="BA870" t="s">
        <v>44</v>
      </c>
      <c r="BB870">
        <v>680.6114</v>
      </c>
      <c r="BC870">
        <v>668.06579999999997</v>
      </c>
      <c r="BE870" t="str">
        <f t="shared" si="95"/>
        <v>ICICIPRULI44512</v>
      </c>
      <c r="BF870">
        <v>1</v>
      </c>
      <c r="BH870" t="str">
        <f t="shared" si="96"/>
        <v>APOLLOHOSP44515</v>
      </c>
      <c r="BI870">
        <v>1</v>
      </c>
      <c r="BK870" t="str">
        <f t="shared" si="92"/>
        <v>APOLLOHOSP44515</v>
      </c>
      <c r="BL870">
        <v>1</v>
      </c>
      <c r="BM870">
        <f t="shared" si="93"/>
        <v>1</v>
      </c>
      <c r="BQ870" t="str">
        <f t="shared" si="97"/>
        <v>ICICIPRULI44512</v>
      </c>
      <c r="BR870">
        <v>1</v>
      </c>
      <c r="BS870">
        <f t="shared" si="94"/>
        <v>1</v>
      </c>
    </row>
    <row r="871" spans="1:71" x14ac:dyDescent="0.45">
      <c r="A871">
        <v>2</v>
      </c>
      <c r="B871" s="2">
        <v>44515</v>
      </c>
      <c r="C871" s="2">
        <v>44516</v>
      </c>
      <c r="D871" s="3" t="s">
        <v>27</v>
      </c>
      <c r="E871" t="s">
        <v>167</v>
      </c>
      <c r="F871" t="s">
        <v>346</v>
      </c>
      <c r="G871">
        <v>1625</v>
      </c>
      <c r="H871">
        <v>1625</v>
      </c>
      <c r="I871">
        <v>1</v>
      </c>
      <c r="J871" s="7">
        <v>913.85</v>
      </c>
      <c r="K871" s="5">
        <v>1485006.25</v>
      </c>
      <c r="L871" s="4">
        <v>922.4</v>
      </c>
      <c r="M871" s="4">
        <v>13893.749999999925</v>
      </c>
      <c r="N871" s="6">
        <v>300.19421875000006</v>
      </c>
      <c r="O871" s="6">
        <v>13593.555781249925</v>
      </c>
      <c r="P871" s="5">
        <v>1498900</v>
      </c>
      <c r="Q871" s="7"/>
      <c r="R871">
        <v>2</v>
      </c>
      <c r="S871">
        <v>1</v>
      </c>
      <c r="T871">
        <v>1</v>
      </c>
      <c r="U871">
        <v>0</v>
      </c>
      <c r="V871">
        <v>900</v>
      </c>
      <c r="W871">
        <v>300</v>
      </c>
      <c r="X871">
        <v>103000</v>
      </c>
      <c r="Y871">
        <v>92500</v>
      </c>
      <c r="Z871" s="7">
        <v>3000000</v>
      </c>
      <c r="AA871">
        <v>2</v>
      </c>
      <c r="AC871" t="s">
        <v>617</v>
      </c>
      <c r="AD871" t="s">
        <v>571</v>
      </c>
      <c r="AE871" s="12">
        <v>44512.520833333336</v>
      </c>
      <c r="AF871">
        <v>2302.59</v>
      </c>
      <c r="AG871" s="12">
        <v>44515.392361111109</v>
      </c>
      <c r="AH871">
        <v>2316.739</v>
      </c>
      <c r="AI871" s="13">
        <v>6.1000000000000004E-3</v>
      </c>
      <c r="AJ871">
        <v>8670.11</v>
      </c>
      <c r="AK871" s="13">
        <v>6.1000000000000004E-3</v>
      </c>
      <c r="AL871">
        <v>612.7722</v>
      </c>
      <c r="AM871">
        <v>1410962.75</v>
      </c>
      <c r="AN871">
        <v>-2963636.15</v>
      </c>
      <c r="AO871">
        <v>40</v>
      </c>
      <c r="AP871">
        <v>216.75</v>
      </c>
      <c r="AQ871" s="13">
        <v>-6.8999999999999999E-3</v>
      </c>
      <c r="AR871" s="13">
        <v>9.7000000000000003E-3</v>
      </c>
      <c r="AS871" t="s">
        <v>572</v>
      </c>
      <c r="AU871" s="2">
        <v>44515</v>
      </c>
      <c r="AV871" t="s">
        <v>167</v>
      </c>
      <c r="AW871" s="7">
        <v>913.85</v>
      </c>
      <c r="AX871" s="4">
        <v>922.4</v>
      </c>
      <c r="AZ871" s="2">
        <f t="shared" si="91"/>
        <v>44512</v>
      </c>
      <c r="BA871" t="s">
        <v>86</v>
      </c>
      <c r="BB871">
        <v>2302.59</v>
      </c>
      <c r="BC871">
        <v>2316.739</v>
      </c>
      <c r="BE871" t="str">
        <f t="shared" si="95"/>
        <v>INDIGO44512</v>
      </c>
      <c r="BF871">
        <v>1</v>
      </c>
      <c r="BH871" t="str">
        <f t="shared" si="96"/>
        <v>IRCTC44515</v>
      </c>
      <c r="BI871">
        <v>1</v>
      </c>
      <c r="BK871" t="str">
        <f t="shared" si="92"/>
        <v>IRCTC44515</v>
      </c>
      <c r="BL871">
        <v>1</v>
      </c>
      <c r="BM871">
        <f t="shared" si="93"/>
        <v>1</v>
      </c>
      <c r="BQ871" t="str">
        <f t="shared" si="97"/>
        <v>INDIGO44512</v>
      </c>
      <c r="BR871">
        <v>1</v>
      </c>
      <c r="BS871">
        <f t="shared" si="94"/>
        <v>1</v>
      </c>
    </row>
    <row r="872" spans="1:71" x14ac:dyDescent="0.45">
      <c r="A872">
        <v>1</v>
      </c>
      <c r="B872" s="2">
        <v>44516</v>
      </c>
      <c r="C872" s="2">
        <v>44517</v>
      </c>
      <c r="D872" s="3" t="s">
        <v>27</v>
      </c>
      <c r="E872" t="s">
        <v>197</v>
      </c>
      <c r="F872" t="s">
        <v>378</v>
      </c>
      <c r="G872">
        <v>1300</v>
      </c>
      <c r="H872">
        <v>3900</v>
      </c>
      <c r="I872">
        <v>3</v>
      </c>
      <c r="J872" s="7">
        <v>444.8</v>
      </c>
      <c r="K872" s="5">
        <v>1734720</v>
      </c>
      <c r="L872" s="4">
        <v>438.68333332999998</v>
      </c>
      <c r="M872" s="4">
        <v>-23855.000013000114</v>
      </c>
      <c r="N872" s="6">
        <v>337.74229099838021</v>
      </c>
      <c r="O872" s="6">
        <v>-24192.742303998493</v>
      </c>
      <c r="P872" s="5">
        <v>1710864.9999869999</v>
      </c>
      <c r="Q872" s="7"/>
      <c r="R872">
        <v>2</v>
      </c>
      <c r="S872">
        <v>1</v>
      </c>
      <c r="T872">
        <v>2</v>
      </c>
      <c r="U872">
        <v>0</v>
      </c>
      <c r="V872">
        <v>900</v>
      </c>
      <c r="W872">
        <v>300</v>
      </c>
      <c r="X872">
        <v>123000</v>
      </c>
      <c r="Y872">
        <v>92500</v>
      </c>
      <c r="Z872" s="7">
        <v>3000000</v>
      </c>
      <c r="AA872">
        <v>2</v>
      </c>
      <c r="AC872" t="s">
        <v>673</v>
      </c>
      <c r="AD872" t="s">
        <v>571</v>
      </c>
      <c r="AE872" s="12">
        <v>44515.4375</v>
      </c>
      <c r="AF872">
        <v>914.68619999999999</v>
      </c>
      <c r="AG872" s="12">
        <v>44516.392361111109</v>
      </c>
      <c r="AH872">
        <v>921.93880000000001</v>
      </c>
      <c r="AI872" s="13">
        <v>7.9000000000000008E-3</v>
      </c>
      <c r="AJ872">
        <v>11158.04</v>
      </c>
      <c r="AK872" s="13">
        <v>7.9000000000000008E-3</v>
      </c>
      <c r="AL872">
        <v>1538.4880000000001</v>
      </c>
      <c r="AM872">
        <v>1407233.38</v>
      </c>
      <c r="AN872">
        <v>-2952478.11</v>
      </c>
      <c r="AO872">
        <v>64</v>
      </c>
      <c r="AP872">
        <v>174.34</v>
      </c>
      <c r="AQ872" s="13">
        <v>-1.6799999999999999E-2</v>
      </c>
      <c r="AR872" s="13">
        <v>1.5599999999999999E-2</v>
      </c>
      <c r="AS872" t="s">
        <v>572</v>
      </c>
      <c r="AU872" s="2">
        <v>44516</v>
      </c>
      <c r="AV872" t="s">
        <v>197</v>
      </c>
      <c r="AW872" s="7">
        <v>444.8</v>
      </c>
      <c r="AX872" s="4">
        <v>438.68333332999998</v>
      </c>
      <c r="AZ872" s="2">
        <f t="shared" si="91"/>
        <v>44515</v>
      </c>
      <c r="BA872" t="s">
        <v>167</v>
      </c>
      <c r="BB872">
        <v>914.68619999999999</v>
      </c>
      <c r="BC872">
        <v>921.93880000000001</v>
      </c>
      <c r="BE872" t="str">
        <f t="shared" si="95"/>
        <v>IRCTC44515</v>
      </c>
      <c r="BF872">
        <v>1</v>
      </c>
      <c r="BH872" t="str">
        <f t="shared" si="96"/>
        <v>BSOFT44516</v>
      </c>
      <c r="BI872">
        <v>1</v>
      </c>
      <c r="BK872" t="str">
        <f t="shared" si="92"/>
        <v>BSOFT44516</v>
      </c>
      <c r="BL872">
        <v>1</v>
      </c>
      <c r="BM872">
        <f t="shared" si="93"/>
        <v>1</v>
      </c>
      <c r="BQ872" t="str">
        <f t="shared" si="97"/>
        <v>IRCTC44515</v>
      </c>
      <c r="BR872">
        <v>1</v>
      </c>
      <c r="BS872">
        <f t="shared" si="94"/>
        <v>1</v>
      </c>
    </row>
    <row r="873" spans="1:71" x14ac:dyDescent="0.45">
      <c r="A873">
        <v>2</v>
      </c>
      <c r="B873" s="2">
        <v>44516</v>
      </c>
      <c r="C873" s="2">
        <v>44517</v>
      </c>
      <c r="D873" s="3" t="s">
        <v>27</v>
      </c>
      <c r="E873" t="s">
        <v>198</v>
      </c>
      <c r="F873" t="s">
        <v>379</v>
      </c>
      <c r="G873">
        <v>1500</v>
      </c>
      <c r="H873">
        <v>4500</v>
      </c>
      <c r="I873">
        <v>3</v>
      </c>
      <c r="J873" s="7">
        <v>378.65</v>
      </c>
      <c r="K873" s="5">
        <v>1703925</v>
      </c>
      <c r="L873" s="4">
        <v>368.28333333</v>
      </c>
      <c r="M873" s="4">
        <v>-46650.000014999874</v>
      </c>
      <c r="N873" s="6">
        <v>329.69151999813101</v>
      </c>
      <c r="O873" s="6">
        <v>-46979.691534998004</v>
      </c>
      <c r="P873" s="5">
        <v>1657274.9999850001</v>
      </c>
      <c r="Q873" s="7"/>
      <c r="R873">
        <v>1</v>
      </c>
      <c r="S873">
        <v>0</v>
      </c>
      <c r="T873">
        <v>2</v>
      </c>
      <c r="U873">
        <v>0</v>
      </c>
      <c r="V873">
        <v>900</v>
      </c>
      <c r="W873">
        <v>300</v>
      </c>
      <c r="X873">
        <v>122500</v>
      </c>
      <c r="Y873">
        <v>92500</v>
      </c>
      <c r="Z873" s="7">
        <v>3000000</v>
      </c>
      <c r="AA873">
        <v>2</v>
      </c>
      <c r="AC873" t="s">
        <v>694</v>
      </c>
      <c r="AD873" t="s">
        <v>571</v>
      </c>
      <c r="AE873" s="12">
        <v>44515.434027777781</v>
      </c>
      <c r="AF873">
        <v>5099.6130000000003</v>
      </c>
      <c r="AG873" s="12">
        <v>44516.395833333336</v>
      </c>
      <c r="AH873">
        <v>5136.9080000000004</v>
      </c>
      <c r="AI873" s="13">
        <v>7.3000000000000001E-3</v>
      </c>
      <c r="AJ873">
        <v>10291.81</v>
      </c>
      <c r="AK873" s="13">
        <v>7.3000000000000001E-3</v>
      </c>
      <c r="AL873">
        <v>275.95679999999999</v>
      </c>
      <c r="AM873">
        <v>1407272.75</v>
      </c>
      <c r="AN873">
        <v>-2942186.31</v>
      </c>
      <c r="AO873">
        <v>66</v>
      </c>
      <c r="AP873">
        <v>155.94</v>
      </c>
      <c r="AQ873" s="13">
        <v>-7.7999999999999996E-3</v>
      </c>
      <c r="AR873" s="13">
        <v>1.6400000000000001E-2</v>
      </c>
      <c r="AS873" t="s">
        <v>572</v>
      </c>
      <c r="AU873" s="2">
        <v>44516</v>
      </c>
      <c r="AV873" t="s">
        <v>198</v>
      </c>
      <c r="AW873" s="7">
        <v>378.65</v>
      </c>
      <c r="AX873" s="4">
        <v>368.28333333</v>
      </c>
      <c r="AZ873" s="2">
        <f t="shared" si="91"/>
        <v>44515</v>
      </c>
      <c r="BA873" t="s">
        <v>102</v>
      </c>
      <c r="BB873">
        <v>5099.6130000000003</v>
      </c>
      <c r="BC873">
        <v>5136.9080000000004</v>
      </c>
      <c r="BE873" t="str">
        <f t="shared" si="95"/>
        <v>APOLLOHOSP44515</v>
      </c>
      <c r="BF873">
        <v>1</v>
      </c>
      <c r="BH873" t="str">
        <f t="shared" si="96"/>
        <v>CHAMBLFERT44516</v>
      </c>
      <c r="BI873">
        <v>1</v>
      </c>
      <c r="BK873" t="str">
        <f t="shared" si="92"/>
        <v>CHAMBLFERT44516</v>
      </c>
      <c r="BL873">
        <v>1</v>
      </c>
      <c r="BM873">
        <f t="shared" si="93"/>
        <v>1</v>
      </c>
      <c r="BQ873" t="str">
        <f t="shared" si="97"/>
        <v>APOLLOHOSP44515</v>
      </c>
      <c r="BR873">
        <v>1</v>
      </c>
      <c r="BS873">
        <f t="shared" si="94"/>
        <v>1</v>
      </c>
    </row>
    <row r="874" spans="1:71" x14ac:dyDescent="0.45">
      <c r="A874">
        <v>3</v>
      </c>
      <c r="B874" s="2">
        <v>44516</v>
      </c>
      <c r="C874" s="2">
        <v>44517</v>
      </c>
      <c r="D874" s="3" t="s">
        <v>27</v>
      </c>
      <c r="E874" t="s">
        <v>134</v>
      </c>
      <c r="F874" t="s">
        <v>310</v>
      </c>
      <c r="G874">
        <v>100</v>
      </c>
      <c r="H874">
        <v>200</v>
      </c>
      <c r="I874">
        <v>2</v>
      </c>
      <c r="J874" s="7">
        <v>7904.85</v>
      </c>
      <c r="K874" s="5">
        <v>1580970</v>
      </c>
      <c r="L874" s="4">
        <v>8119.85</v>
      </c>
      <c r="M874" s="4">
        <v>43000</v>
      </c>
      <c r="N874" s="6">
        <v>320.05792400000001</v>
      </c>
      <c r="O874" s="6">
        <v>42679.942075999999</v>
      </c>
      <c r="P874" s="5">
        <v>1623970</v>
      </c>
      <c r="Q874" s="7"/>
      <c r="R874">
        <v>2</v>
      </c>
      <c r="S874">
        <v>1</v>
      </c>
      <c r="T874">
        <v>1</v>
      </c>
      <c r="U874">
        <v>0</v>
      </c>
      <c r="V874">
        <v>900</v>
      </c>
      <c r="W874">
        <v>300</v>
      </c>
      <c r="X874">
        <v>123000</v>
      </c>
      <c r="Y874">
        <v>92500</v>
      </c>
      <c r="Z874" s="7">
        <v>3000000</v>
      </c>
      <c r="AA874">
        <v>2</v>
      </c>
      <c r="AC874" t="s">
        <v>633</v>
      </c>
      <c r="AD874" t="s">
        <v>571</v>
      </c>
      <c r="AE874" s="12">
        <v>44516.517361111109</v>
      </c>
      <c r="AF874">
        <v>251.8459</v>
      </c>
      <c r="AG874" s="12">
        <v>44517.392361111109</v>
      </c>
      <c r="AH874">
        <v>249.78229999999999</v>
      </c>
      <c r="AI874" s="13">
        <v>-8.2000000000000007E-3</v>
      </c>
      <c r="AJ874">
        <v>-11566.2</v>
      </c>
      <c r="AK874" s="13">
        <v>-8.2000000000000007E-3</v>
      </c>
      <c r="AL874">
        <v>5604.8670000000002</v>
      </c>
      <c r="AM874">
        <v>1411562.75</v>
      </c>
      <c r="AN874">
        <v>-2953752.51</v>
      </c>
      <c r="AO874">
        <v>41</v>
      </c>
      <c r="AP874">
        <v>-282.10000000000002</v>
      </c>
      <c r="AQ874" s="13">
        <v>-1.35E-2</v>
      </c>
      <c r="AR874" s="13">
        <v>7.6E-3</v>
      </c>
      <c r="AS874" t="s">
        <v>572</v>
      </c>
      <c r="AU874" s="2">
        <v>44516</v>
      </c>
      <c r="AV874" t="s">
        <v>134</v>
      </c>
      <c r="AW874" s="7">
        <v>7904.85</v>
      </c>
      <c r="AX874" s="4">
        <v>8119.85</v>
      </c>
      <c r="AZ874" s="2">
        <f t="shared" si="91"/>
        <v>44516</v>
      </c>
      <c r="BA874" t="s">
        <v>75</v>
      </c>
      <c r="BB874">
        <v>251.8459</v>
      </c>
      <c r="BC874">
        <v>249.78229999999999</v>
      </c>
      <c r="BE874" t="str">
        <f t="shared" si="95"/>
        <v>MOTHERSUMI44516</v>
      </c>
      <c r="BF874">
        <v>1</v>
      </c>
      <c r="BH874" t="str">
        <f t="shared" si="96"/>
        <v>MARUTI44516</v>
      </c>
      <c r="BI874">
        <v>1</v>
      </c>
      <c r="BK874" t="str">
        <f t="shared" si="92"/>
        <v>MARUTI44516</v>
      </c>
      <c r="BL874">
        <v>1</v>
      </c>
      <c r="BM874">
        <f t="shared" si="93"/>
        <v>1</v>
      </c>
      <c r="BQ874" t="str">
        <f t="shared" si="97"/>
        <v>MOTHERSUMI44516</v>
      </c>
      <c r="BR874">
        <v>1</v>
      </c>
      <c r="BS874">
        <f t="shared" si="94"/>
        <v>1</v>
      </c>
    </row>
    <row r="875" spans="1:71" x14ac:dyDescent="0.45">
      <c r="A875">
        <v>4</v>
      </c>
      <c r="B875" s="2">
        <v>44516</v>
      </c>
      <c r="C875" s="2">
        <v>44517</v>
      </c>
      <c r="D875" s="3" t="s">
        <v>27</v>
      </c>
      <c r="E875" t="s">
        <v>75</v>
      </c>
      <c r="F875" t="s">
        <v>252</v>
      </c>
      <c r="G875">
        <v>3500</v>
      </c>
      <c r="H875">
        <v>7000</v>
      </c>
      <c r="I875">
        <v>2</v>
      </c>
      <c r="J875" s="7">
        <v>251.7</v>
      </c>
      <c r="K875" s="5">
        <v>1761900</v>
      </c>
      <c r="L875" s="4">
        <v>249.9</v>
      </c>
      <c r="M875" s="4">
        <v>-12599.99999999988</v>
      </c>
      <c r="N875" s="6">
        <v>343.74351999999999</v>
      </c>
      <c r="O875" s="6">
        <v>-12943.74351999988</v>
      </c>
      <c r="P875" s="5">
        <v>1749300</v>
      </c>
      <c r="Q875" s="7"/>
      <c r="R875">
        <v>1</v>
      </c>
      <c r="S875">
        <v>0</v>
      </c>
      <c r="T875">
        <v>1</v>
      </c>
      <c r="U875">
        <v>0</v>
      </c>
      <c r="V875">
        <v>900</v>
      </c>
      <c r="W875">
        <v>300</v>
      </c>
      <c r="X875">
        <v>122500</v>
      </c>
      <c r="Y875">
        <v>92500</v>
      </c>
      <c r="Z875" s="7">
        <v>3000000</v>
      </c>
      <c r="AA875">
        <v>2</v>
      </c>
      <c r="AC875" t="s">
        <v>711</v>
      </c>
      <c r="AD875" t="s">
        <v>571</v>
      </c>
      <c r="AE875" s="12">
        <v>44516.520833333336</v>
      </c>
      <c r="AF875">
        <v>7908.8130000000001</v>
      </c>
      <c r="AG875" s="12">
        <v>44517.392361111109</v>
      </c>
      <c r="AH875">
        <v>8115.893</v>
      </c>
      <c r="AI875" s="13">
        <v>2.6200000000000001E-2</v>
      </c>
      <c r="AJ875">
        <v>36941.949999999997</v>
      </c>
      <c r="AK875" s="13">
        <v>2.6200000000000001E-2</v>
      </c>
      <c r="AL875">
        <v>178.3954</v>
      </c>
      <c r="AM875">
        <v>1410896.25</v>
      </c>
      <c r="AN875">
        <v>-2916810.56</v>
      </c>
      <c r="AO875">
        <v>40</v>
      </c>
      <c r="AP875">
        <v>923.55</v>
      </c>
      <c r="AQ875" s="13">
        <v>-6.9999999999999999E-4</v>
      </c>
      <c r="AR875" s="13">
        <v>3.1099999999999999E-2</v>
      </c>
      <c r="AS875" t="s">
        <v>572</v>
      </c>
      <c r="AU875" s="2">
        <v>44516</v>
      </c>
      <c r="AV875" t="s">
        <v>75</v>
      </c>
      <c r="AW875" s="7">
        <v>251.7</v>
      </c>
      <c r="AX875" s="4">
        <v>249.9</v>
      </c>
      <c r="AZ875" s="2">
        <f t="shared" si="91"/>
        <v>44516</v>
      </c>
      <c r="BA875" t="s">
        <v>134</v>
      </c>
      <c r="BB875">
        <v>7908.8130000000001</v>
      </c>
      <c r="BC875">
        <v>8115.893</v>
      </c>
      <c r="BE875" t="str">
        <f t="shared" si="95"/>
        <v>MARUTI44516</v>
      </c>
      <c r="BF875">
        <v>1</v>
      </c>
      <c r="BH875" t="str">
        <f t="shared" si="96"/>
        <v>MOTHERSUMI44516</v>
      </c>
      <c r="BI875">
        <v>1</v>
      </c>
      <c r="BK875" t="str">
        <f t="shared" si="92"/>
        <v>MOTHERSUMI44516</v>
      </c>
      <c r="BL875">
        <v>1</v>
      </c>
      <c r="BM875">
        <f t="shared" si="93"/>
        <v>1</v>
      </c>
      <c r="BQ875" t="str">
        <f t="shared" si="97"/>
        <v>MARUTI44516</v>
      </c>
      <c r="BR875">
        <v>1</v>
      </c>
      <c r="BS875">
        <f t="shared" si="94"/>
        <v>1</v>
      </c>
    </row>
    <row r="876" spans="1:71" x14ac:dyDescent="0.45">
      <c r="A876">
        <v>5</v>
      </c>
      <c r="B876" s="2">
        <v>44516</v>
      </c>
      <c r="C876" s="2">
        <v>44517</v>
      </c>
      <c r="D876" s="3" t="s">
        <v>27</v>
      </c>
      <c r="E876" t="s">
        <v>147</v>
      </c>
      <c r="F876" t="s">
        <v>297</v>
      </c>
      <c r="G876">
        <v>125</v>
      </c>
      <c r="H876">
        <v>250</v>
      </c>
      <c r="I876">
        <v>2</v>
      </c>
      <c r="J876" s="7">
        <v>6590.5</v>
      </c>
      <c r="K876" s="5">
        <v>1647625</v>
      </c>
      <c r="L876" s="4">
        <v>6591.9</v>
      </c>
      <c r="M876" s="4">
        <v>349.99999999990905</v>
      </c>
      <c r="N876" s="6">
        <v>326.02176000000003</v>
      </c>
      <c r="O876" s="6">
        <v>23.978239999909022</v>
      </c>
      <c r="P876" s="5">
        <v>1647975</v>
      </c>
      <c r="Q876" s="7"/>
      <c r="R876">
        <v>2</v>
      </c>
      <c r="S876">
        <v>1</v>
      </c>
      <c r="T876">
        <v>1</v>
      </c>
      <c r="U876">
        <v>0</v>
      </c>
      <c r="V876">
        <v>900</v>
      </c>
      <c r="W876">
        <v>300</v>
      </c>
      <c r="X876">
        <v>123000</v>
      </c>
      <c r="Y876">
        <v>92500</v>
      </c>
      <c r="Z876" s="7">
        <v>3000000</v>
      </c>
      <c r="AA876">
        <v>2</v>
      </c>
      <c r="AC876" t="s">
        <v>626</v>
      </c>
      <c r="AD876" t="s">
        <v>571</v>
      </c>
      <c r="AE876" s="12">
        <v>44516.520833333336</v>
      </c>
      <c r="AF876">
        <v>6593.8029999999999</v>
      </c>
      <c r="AG876" s="12">
        <v>44517.392361111109</v>
      </c>
      <c r="AH876">
        <v>6588.6769999999997</v>
      </c>
      <c r="AI876" s="13">
        <v>-8.0000000000000004E-4</v>
      </c>
      <c r="AJ876">
        <v>-1096.83</v>
      </c>
      <c r="AK876" s="13">
        <v>-8.0000000000000004E-4</v>
      </c>
      <c r="AL876">
        <v>213.97309999999999</v>
      </c>
      <c r="AM876">
        <v>1410896.25</v>
      </c>
      <c r="AN876">
        <v>-2917907.39</v>
      </c>
      <c r="AO876">
        <v>40</v>
      </c>
      <c r="AP876">
        <v>-27.42</v>
      </c>
      <c r="AQ876" s="13">
        <v>-1.1900000000000001E-2</v>
      </c>
      <c r="AR876" s="13">
        <v>3.2000000000000002E-3</v>
      </c>
      <c r="AS876" t="s">
        <v>572</v>
      </c>
      <c r="AU876" s="2">
        <v>44516</v>
      </c>
      <c r="AV876" t="s">
        <v>147</v>
      </c>
      <c r="AW876" s="7">
        <v>6590.5</v>
      </c>
      <c r="AX876" s="4">
        <v>6591.9</v>
      </c>
      <c r="AZ876" s="2">
        <f t="shared" si="91"/>
        <v>44516</v>
      </c>
      <c r="BA876" t="s">
        <v>147</v>
      </c>
      <c r="BB876">
        <v>6593.8029999999999</v>
      </c>
      <c r="BC876">
        <v>6588.6769999999997</v>
      </c>
      <c r="BE876" t="str">
        <f t="shared" si="95"/>
        <v>NAUKRI44516</v>
      </c>
      <c r="BF876">
        <v>1</v>
      </c>
      <c r="BH876" t="str">
        <f t="shared" si="96"/>
        <v>NAUKRI44516</v>
      </c>
      <c r="BI876">
        <v>1</v>
      </c>
      <c r="BK876" t="str">
        <f t="shared" si="92"/>
        <v>NAUKRI44516</v>
      </c>
      <c r="BL876">
        <v>1</v>
      </c>
      <c r="BM876">
        <f t="shared" si="93"/>
        <v>1</v>
      </c>
      <c r="BQ876" t="str">
        <f t="shared" si="97"/>
        <v>NAUKRI44516</v>
      </c>
      <c r="BR876">
        <v>1</v>
      </c>
      <c r="BS876">
        <f t="shared" si="94"/>
        <v>1</v>
      </c>
    </row>
    <row r="877" spans="1:71" x14ac:dyDescent="0.45">
      <c r="A877">
        <v>6</v>
      </c>
      <c r="B877" s="2">
        <v>44516</v>
      </c>
      <c r="C877" s="2">
        <v>44517</v>
      </c>
      <c r="D877" s="3" t="s">
        <v>27</v>
      </c>
      <c r="E877" t="s">
        <v>104</v>
      </c>
      <c r="F877" t="s">
        <v>222</v>
      </c>
      <c r="G877">
        <v>3100</v>
      </c>
      <c r="H877">
        <v>6200</v>
      </c>
      <c r="I877">
        <v>2</v>
      </c>
      <c r="J877" s="7">
        <v>337.55</v>
      </c>
      <c r="K877" s="5">
        <v>2092810</v>
      </c>
      <c r="L877" s="4">
        <v>331.42500000000001</v>
      </c>
      <c r="M877" s="4">
        <v>-37975</v>
      </c>
      <c r="N877" s="6">
        <v>396.57176700000008</v>
      </c>
      <c r="O877" s="6">
        <v>-38371.571767000001</v>
      </c>
      <c r="P877" s="5">
        <v>2054835</v>
      </c>
      <c r="Q877" s="7"/>
      <c r="R877">
        <v>1</v>
      </c>
      <c r="S877">
        <v>0</v>
      </c>
      <c r="T877">
        <v>2</v>
      </c>
      <c r="U877">
        <v>0</v>
      </c>
      <c r="V877">
        <v>900</v>
      </c>
      <c r="W877">
        <v>300</v>
      </c>
      <c r="X877">
        <v>122500</v>
      </c>
      <c r="Y877">
        <v>92500</v>
      </c>
      <c r="Z877" s="7">
        <v>3000000</v>
      </c>
      <c r="AA877">
        <v>2</v>
      </c>
      <c r="AC877" t="s">
        <v>750</v>
      </c>
      <c r="AD877" t="s">
        <v>571</v>
      </c>
      <c r="AE877" s="12">
        <v>44516.517361111109</v>
      </c>
      <c r="AF877">
        <v>175.16210000000001</v>
      </c>
      <c r="AG877" s="12">
        <v>44517.395833333336</v>
      </c>
      <c r="AH877">
        <v>173.07679999999999</v>
      </c>
      <c r="AI877" s="13">
        <v>-1.1900000000000001E-2</v>
      </c>
      <c r="AJ877">
        <v>-16804.62</v>
      </c>
      <c r="AK877" s="13">
        <v>-1.1900000000000001E-2</v>
      </c>
      <c r="AL877">
        <v>8058.61</v>
      </c>
      <c r="AM877">
        <v>1411562.75</v>
      </c>
      <c r="AN877">
        <v>-2934712.01</v>
      </c>
      <c r="AO877">
        <v>42</v>
      </c>
      <c r="AP877">
        <v>-400.11</v>
      </c>
      <c r="AQ877" s="13">
        <v>-1.26E-2</v>
      </c>
      <c r="AR877" s="13">
        <v>1.5599999999999999E-2</v>
      </c>
      <c r="AS877" t="s">
        <v>572</v>
      </c>
      <c r="AU877" s="2">
        <v>44516</v>
      </c>
      <c r="AV877" t="s">
        <v>104</v>
      </c>
      <c r="AW877" s="7">
        <v>337.55</v>
      </c>
      <c r="AX877" s="4">
        <v>331.42500000000001</v>
      </c>
      <c r="AZ877" s="2">
        <f t="shared" si="91"/>
        <v>44516</v>
      </c>
      <c r="BA877" t="s">
        <v>202</v>
      </c>
      <c r="BB877">
        <v>175.16210000000001</v>
      </c>
      <c r="BC877">
        <v>173.07679999999999</v>
      </c>
      <c r="BE877" t="str">
        <f t="shared" si="95"/>
        <v>FSL44516</v>
      </c>
      <c r="BF877">
        <v>1</v>
      </c>
      <c r="BH877" t="str">
        <f t="shared" si="96"/>
        <v>VEDL44516</v>
      </c>
      <c r="BI877">
        <v>1</v>
      </c>
      <c r="BK877" t="str">
        <f t="shared" si="92"/>
        <v>VEDL44516</v>
      </c>
      <c r="BL877">
        <v>1</v>
      </c>
      <c r="BM877">
        <f t="shared" si="93"/>
        <v>1</v>
      </c>
      <c r="BQ877" t="str">
        <f t="shared" si="97"/>
        <v>FSL44516</v>
      </c>
      <c r="BR877">
        <v>1</v>
      </c>
      <c r="BS877" t="str">
        <f t="shared" si="94"/>
        <v>ERROR</v>
      </c>
    </row>
    <row r="878" spans="1:71" x14ac:dyDescent="0.45">
      <c r="A878">
        <v>1</v>
      </c>
      <c r="B878" s="2">
        <v>44517</v>
      </c>
      <c r="C878" s="2">
        <v>44518</v>
      </c>
      <c r="D878" s="3" t="s">
        <v>27</v>
      </c>
      <c r="E878" t="s">
        <v>102</v>
      </c>
      <c r="F878" t="s">
        <v>208</v>
      </c>
      <c r="G878">
        <v>125</v>
      </c>
      <c r="H878">
        <v>250</v>
      </c>
      <c r="I878">
        <v>2</v>
      </c>
      <c r="J878" s="7">
        <v>5724.4</v>
      </c>
      <c r="K878" s="5">
        <v>1431100</v>
      </c>
      <c r="L878" s="4">
        <v>5701.7749999999996</v>
      </c>
      <c r="M878" s="4">
        <v>-5656.25</v>
      </c>
      <c r="N878" s="6">
        <v>288.63735125000005</v>
      </c>
      <c r="O878" s="6">
        <v>-5944.8873512500004</v>
      </c>
      <c r="P878" s="5">
        <v>1425443.75</v>
      </c>
      <c r="Q878" s="7"/>
      <c r="R878">
        <v>1</v>
      </c>
      <c r="S878">
        <v>0</v>
      </c>
      <c r="T878">
        <v>1</v>
      </c>
      <c r="U878">
        <v>0</v>
      </c>
      <c r="V878">
        <v>900</v>
      </c>
      <c r="W878">
        <v>300</v>
      </c>
      <c r="X878">
        <v>122500</v>
      </c>
      <c r="Y878">
        <v>92500</v>
      </c>
      <c r="Z878" s="7">
        <v>3000000</v>
      </c>
      <c r="AA878">
        <v>2</v>
      </c>
      <c r="AC878" t="s">
        <v>590</v>
      </c>
      <c r="AD878" t="s">
        <v>571</v>
      </c>
      <c r="AE878" s="12">
        <v>44516.517361111109</v>
      </c>
      <c r="AF878">
        <v>337.70370000000003</v>
      </c>
      <c r="AG878" s="12">
        <v>44517.395833333336</v>
      </c>
      <c r="AH878">
        <v>331.26839999999999</v>
      </c>
      <c r="AI878" s="13">
        <v>-1.9099999999999999E-2</v>
      </c>
      <c r="AJ878">
        <v>-26898.81</v>
      </c>
      <c r="AK878" s="13">
        <v>-1.9099999999999999E-2</v>
      </c>
      <c r="AL878">
        <v>4179.8850000000002</v>
      </c>
      <c r="AM878">
        <v>1411562.75</v>
      </c>
      <c r="AN878">
        <v>-2961610.82</v>
      </c>
      <c r="AO878">
        <v>42</v>
      </c>
      <c r="AP878">
        <v>-640.45000000000005</v>
      </c>
      <c r="AQ878" s="13">
        <v>-2.46E-2</v>
      </c>
      <c r="AR878" s="13">
        <v>4.3E-3</v>
      </c>
      <c r="AS878" t="s">
        <v>572</v>
      </c>
      <c r="AU878" s="2">
        <v>44517</v>
      </c>
      <c r="AV878" t="s">
        <v>102</v>
      </c>
      <c r="AW878" s="7">
        <v>5724.4</v>
      </c>
      <c r="AX878" s="4">
        <v>5701.7749999999996</v>
      </c>
      <c r="AZ878" s="2">
        <f t="shared" si="91"/>
        <v>44516</v>
      </c>
      <c r="BA878" t="s">
        <v>104</v>
      </c>
      <c r="BB878">
        <v>337.70370000000003</v>
      </c>
      <c r="BC878">
        <v>331.26839999999999</v>
      </c>
      <c r="BE878" t="str">
        <f t="shared" si="95"/>
        <v>VEDL44516</v>
      </c>
      <c r="BF878">
        <v>1</v>
      </c>
      <c r="BH878" t="str">
        <f t="shared" si="96"/>
        <v>APOLLOHOSP44517</v>
      </c>
      <c r="BI878">
        <v>1</v>
      </c>
      <c r="BK878" t="str">
        <f t="shared" si="92"/>
        <v>APOLLOHOSP44517</v>
      </c>
      <c r="BL878">
        <v>1</v>
      </c>
      <c r="BM878">
        <f t="shared" si="93"/>
        <v>1</v>
      </c>
      <c r="BQ878" t="str">
        <f t="shared" si="97"/>
        <v>VEDL44516</v>
      </c>
      <c r="BR878">
        <v>1</v>
      </c>
      <c r="BS878">
        <f t="shared" si="94"/>
        <v>1</v>
      </c>
    </row>
    <row r="879" spans="1:71" x14ac:dyDescent="0.45">
      <c r="A879">
        <v>2</v>
      </c>
      <c r="B879" s="2">
        <v>44517</v>
      </c>
      <c r="C879" s="2">
        <v>44518</v>
      </c>
      <c r="D879" s="3" t="s">
        <v>27</v>
      </c>
      <c r="E879" t="s">
        <v>197</v>
      </c>
      <c r="F879" t="s">
        <v>378</v>
      </c>
      <c r="G879">
        <v>1300</v>
      </c>
      <c r="H879">
        <v>3900</v>
      </c>
      <c r="I879">
        <v>3</v>
      </c>
      <c r="J879" s="7">
        <v>464.4</v>
      </c>
      <c r="K879" s="5">
        <v>1811160</v>
      </c>
      <c r="L879" s="4">
        <v>498.35</v>
      </c>
      <c r="M879" s="4">
        <v>132405.00000000017</v>
      </c>
      <c r="N879" s="6">
        <v>370.14593500000007</v>
      </c>
      <c r="O879" s="6">
        <v>132034.85406500017</v>
      </c>
      <c r="P879" s="5">
        <v>1943565</v>
      </c>
      <c r="Q879" s="7"/>
      <c r="R879">
        <v>1</v>
      </c>
      <c r="S879">
        <v>0</v>
      </c>
      <c r="T879">
        <v>1</v>
      </c>
      <c r="U879">
        <v>0</v>
      </c>
      <c r="V879">
        <v>900</v>
      </c>
      <c r="W879">
        <v>300</v>
      </c>
      <c r="X879">
        <v>122500</v>
      </c>
      <c r="Y879">
        <v>92500</v>
      </c>
      <c r="Z879" s="7">
        <v>3000000</v>
      </c>
      <c r="AA879">
        <v>2</v>
      </c>
      <c r="AC879" t="s">
        <v>748</v>
      </c>
      <c r="AD879" t="s">
        <v>571</v>
      </c>
      <c r="AE879" s="12">
        <v>44516.520833333336</v>
      </c>
      <c r="AF879">
        <v>445.01060000000001</v>
      </c>
      <c r="AG879" s="12">
        <v>44517.395833333336</v>
      </c>
      <c r="AH879">
        <v>438.76080000000002</v>
      </c>
      <c r="AI879" s="13">
        <v>-1.4E-2</v>
      </c>
      <c r="AJ879">
        <v>-19814.849999999999</v>
      </c>
      <c r="AK879" s="13">
        <v>-1.4E-2</v>
      </c>
      <c r="AL879">
        <v>3170.4780000000001</v>
      </c>
      <c r="AM879">
        <v>1410896.25</v>
      </c>
      <c r="AN879">
        <v>-2981425.67</v>
      </c>
      <c r="AO879">
        <v>41</v>
      </c>
      <c r="AP879">
        <v>-483.29</v>
      </c>
      <c r="AQ879" s="13">
        <v>-2.3099999999999999E-2</v>
      </c>
      <c r="AR879" s="13">
        <v>5.4999999999999997E-3</v>
      </c>
      <c r="AS879" t="s">
        <v>572</v>
      </c>
      <c r="AU879" s="2">
        <v>44517</v>
      </c>
      <c r="AV879" t="s">
        <v>197</v>
      </c>
      <c r="AW879" s="7">
        <v>464.4</v>
      </c>
      <c r="AX879" s="4">
        <v>498.35</v>
      </c>
      <c r="AZ879" s="2">
        <f t="shared" si="91"/>
        <v>44516</v>
      </c>
      <c r="BA879" t="s">
        <v>197</v>
      </c>
      <c r="BB879">
        <v>445.01060000000001</v>
      </c>
      <c r="BC879">
        <v>438.76080000000002</v>
      </c>
      <c r="BE879" t="str">
        <f t="shared" si="95"/>
        <v>BSOFT44516</v>
      </c>
      <c r="BF879">
        <v>1</v>
      </c>
      <c r="BH879" t="str">
        <f t="shared" si="96"/>
        <v>BSOFT44517</v>
      </c>
      <c r="BI879">
        <v>1</v>
      </c>
      <c r="BK879" t="str">
        <f t="shared" si="92"/>
        <v>BSOFT44517</v>
      </c>
      <c r="BL879">
        <v>1</v>
      </c>
      <c r="BM879">
        <f t="shared" si="93"/>
        <v>1</v>
      </c>
      <c r="BQ879" t="str">
        <f t="shared" si="97"/>
        <v>BSOFT44516</v>
      </c>
      <c r="BR879">
        <v>1</v>
      </c>
      <c r="BS879">
        <f t="shared" si="94"/>
        <v>1</v>
      </c>
    </row>
    <row r="880" spans="1:71" x14ac:dyDescent="0.45">
      <c r="A880">
        <v>3</v>
      </c>
      <c r="B880" s="2">
        <v>44517</v>
      </c>
      <c r="C880" s="2">
        <v>44518</v>
      </c>
      <c r="D880" s="3" t="s">
        <v>27</v>
      </c>
      <c r="E880" t="s">
        <v>169</v>
      </c>
      <c r="F880" t="s">
        <v>340</v>
      </c>
      <c r="G880">
        <v>150</v>
      </c>
      <c r="H880">
        <v>300</v>
      </c>
      <c r="I880">
        <v>2</v>
      </c>
      <c r="J880" s="7">
        <v>7551.3</v>
      </c>
      <c r="K880" s="5">
        <v>2265390</v>
      </c>
      <c r="L880" s="4">
        <v>7306.3249999999998</v>
      </c>
      <c r="M880" s="4">
        <v>-73492.500000000116</v>
      </c>
      <c r="N880" s="6">
        <v>421.34682250000003</v>
      </c>
      <c r="O880" s="6">
        <v>-73913.846822500112</v>
      </c>
      <c r="P880" s="5">
        <v>2191897.5</v>
      </c>
      <c r="Q880" s="7"/>
      <c r="R880">
        <v>1</v>
      </c>
      <c r="S880">
        <v>0</v>
      </c>
      <c r="T880">
        <v>2</v>
      </c>
      <c r="U880">
        <v>0</v>
      </c>
      <c r="V880">
        <v>900</v>
      </c>
      <c r="W880">
        <v>300</v>
      </c>
      <c r="X880">
        <v>122500</v>
      </c>
      <c r="Y880">
        <v>92500</v>
      </c>
      <c r="Z880" s="7">
        <v>3000000</v>
      </c>
      <c r="AA880">
        <v>2</v>
      </c>
      <c r="AC880" t="s">
        <v>749</v>
      </c>
      <c r="AD880" t="s">
        <v>571</v>
      </c>
      <c r="AE880" s="12">
        <v>44516.520833333336</v>
      </c>
      <c r="AF880">
        <v>378.72160000000002</v>
      </c>
      <c r="AG880" s="12">
        <v>44517.395833333336</v>
      </c>
      <c r="AH880">
        <v>367.63200000000001</v>
      </c>
      <c r="AI880" s="13">
        <v>-2.93E-2</v>
      </c>
      <c r="AJ880">
        <v>-41313.4</v>
      </c>
      <c r="AK880" s="13">
        <v>-2.93E-2</v>
      </c>
      <c r="AL880">
        <v>3725.4180000000001</v>
      </c>
      <c r="AM880">
        <v>1410896.25</v>
      </c>
      <c r="AN880">
        <v>-3022739.07</v>
      </c>
      <c r="AO880">
        <v>41</v>
      </c>
      <c r="AP880">
        <v>-1007.64</v>
      </c>
      <c r="AQ880" s="13">
        <v>-2.93E-2</v>
      </c>
      <c r="AR880" s="13">
        <v>1.1299999999999999E-2</v>
      </c>
      <c r="AS880" t="s">
        <v>572</v>
      </c>
      <c r="AU880" s="2">
        <v>44517</v>
      </c>
      <c r="AV880" t="s">
        <v>169</v>
      </c>
      <c r="AW880" s="7">
        <v>7551.3</v>
      </c>
      <c r="AX880" s="4">
        <v>7306.3249999999998</v>
      </c>
      <c r="AZ880" s="2">
        <f t="shared" si="91"/>
        <v>44516</v>
      </c>
      <c r="BA880" t="s">
        <v>198</v>
      </c>
      <c r="BB880">
        <v>378.72160000000002</v>
      </c>
      <c r="BC880">
        <v>367.63200000000001</v>
      </c>
      <c r="BE880" t="str">
        <f t="shared" si="95"/>
        <v>CHAMBLFERT44516</v>
      </c>
      <c r="BF880">
        <v>1</v>
      </c>
      <c r="BH880" t="str">
        <f t="shared" si="96"/>
        <v>LTI44517</v>
      </c>
      <c r="BI880">
        <v>1</v>
      </c>
      <c r="BK880" t="str">
        <f t="shared" si="92"/>
        <v>LTI44517</v>
      </c>
      <c r="BL880">
        <v>1</v>
      </c>
      <c r="BM880">
        <f t="shared" si="93"/>
        <v>1</v>
      </c>
      <c r="BQ880" t="str">
        <f t="shared" si="97"/>
        <v>CHAMBLFERT44516</v>
      </c>
      <c r="BR880">
        <v>1</v>
      </c>
      <c r="BS880">
        <f t="shared" si="94"/>
        <v>1</v>
      </c>
    </row>
    <row r="881" spans="1:71" x14ac:dyDescent="0.45">
      <c r="A881">
        <v>4</v>
      </c>
      <c r="B881" s="2">
        <v>44517</v>
      </c>
      <c r="C881" s="2">
        <v>44518</v>
      </c>
      <c r="D881" s="3" t="s">
        <v>27</v>
      </c>
      <c r="E881" t="s">
        <v>168</v>
      </c>
      <c r="F881" t="s">
        <v>347</v>
      </c>
      <c r="G881">
        <v>200</v>
      </c>
      <c r="H881">
        <v>400</v>
      </c>
      <c r="I881">
        <v>2</v>
      </c>
      <c r="J881" s="7">
        <v>5701.05</v>
      </c>
      <c r="K881" s="5">
        <v>2280420</v>
      </c>
      <c r="L881" s="4">
        <v>5762.8</v>
      </c>
      <c r="M881" s="4">
        <v>24700</v>
      </c>
      <c r="N881" s="6">
        <v>436.124684</v>
      </c>
      <c r="O881" s="6">
        <v>24263.875316000001</v>
      </c>
      <c r="P881" s="5">
        <v>2305120</v>
      </c>
      <c r="Q881" s="7"/>
      <c r="R881">
        <v>1</v>
      </c>
      <c r="S881">
        <v>0</v>
      </c>
      <c r="T881">
        <v>1</v>
      </c>
      <c r="U881">
        <v>0</v>
      </c>
      <c r="V881">
        <v>900</v>
      </c>
      <c r="W881">
        <v>300</v>
      </c>
      <c r="X881">
        <v>122500</v>
      </c>
      <c r="Y881">
        <v>92500</v>
      </c>
      <c r="Z881" s="7">
        <v>3000000</v>
      </c>
      <c r="AA881">
        <v>2</v>
      </c>
      <c r="AC881" t="s">
        <v>694</v>
      </c>
      <c r="AD881" t="s">
        <v>571</v>
      </c>
      <c r="AE881" s="12">
        <v>44517.517361111109</v>
      </c>
      <c r="AF881">
        <v>5727.2690000000002</v>
      </c>
      <c r="AG881" s="12">
        <v>44518.392361111109</v>
      </c>
      <c r="AH881">
        <v>5698.9960000000001</v>
      </c>
      <c r="AI881" s="13">
        <v>-4.8999999999999998E-3</v>
      </c>
      <c r="AJ881">
        <v>-6888.73</v>
      </c>
      <c r="AK881" s="13">
        <v>-4.8999999999999998E-3</v>
      </c>
      <c r="AL881">
        <v>243.6506</v>
      </c>
      <c r="AM881">
        <v>1395452.13</v>
      </c>
      <c r="AN881">
        <v>-3029627.8</v>
      </c>
      <c r="AO881">
        <v>41</v>
      </c>
      <c r="AP881">
        <v>-168.02</v>
      </c>
      <c r="AQ881" s="13">
        <v>-1.5100000000000001E-2</v>
      </c>
      <c r="AR881" s="13">
        <v>5.0000000000000001E-3</v>
      </c>
      <c r="AS881" t="s">
        <v>572</v>
      </c>
      <c r="AU881" s="2">
        <v>44517</v>
      </c>
      <c r="AV881" t="s">
        <v>168</v>
      </c>
      <c r="AW881" s="7">
        <v>5701.05</v>
      </c>
      <c r="AX881" s="4">
        <v>5762.8</v>
      </c>
      <c r="AZ881" s="2">
        <f t="shared" si="91"/>
        <v>44517</v>
      </c>
      <c r="BA881" t="s">
        <v>102</v>
      </c>
      <c r="BB881">
        <v>5727.2690000000002</v>
      </c>
      <c r="BC881">
        <v>5698.9960000000001</v>
      </c>
      <c r="BE881" t="str">
        <f t="shared" si="95"/>
        <v>APOLLOHOSP44517</v>
      </c>
      <c r="BF881">
        <v>1</v>
      </c>
      <c r="BH881" t="str">
        <f t="shared" si="96"/>
        <v>LTTS44517</v>
      </c>
      <c r="BI881">
        <v>1</v>
      </c>
      <c r="BK881" t="str">
        <f t="shared" si="92"/>
        <v>LTTS44517</v>
      </c>
      <c r="BL881">
        <v>1</v>
      </c>
      <c r="BM881">
        <f t="shared" si="93"/>
        <v>1</v>
      </c>
      <c r="BQ881" t="str">
        <f t="shared" si="97"/>
        <v>APOLLOHOSP44517</v>
      </c>
      <c r="BR881">
        <v>1</v>
      </c>
      <c r="BS881">
        <f t="shared" si="94"/>
        <v>1</v>
      </c>
    </row>
    <row r="882" spans="1:71" x14ac:dyDescent="0.45">
      <c r="A882">
        <v>5</v>
      </c>
      <c r="B882" s="2">
        <v>44517</v>
      </c>
      <c r="C882" s="2">
        <v>44518</v>
      </c>
      <c r="D882" s="3" t="s">
        <v>27</v>
      </c>
      <c r="E882" t="s">
        <v>176</v>
      </c>
      <c r="F882" t="s">
        <v>356</v>
      </c>
      <c r="G882">
        <v>200</v>
      </c>
      <c r="H882">
        <v>600</v>
      </c>
      <c r="I882">
        <v>3</v>
      </c>
      <c r="J882" s="7">
        <v>3287.35</v>
      </c>
      <c r="K882" s="5">
        <v>1972410</v>
      </c>
      <c r="L882" s="4">
        <v>3173.15</v>
      </c>
      <c r="M882" s="4">
        <v>-68519.999999999884</v>
      </c>
      <c r="N882" s="6">
        <v>372.39418000000001</v>
      </c>
      <c r="O882" s="6">
        <v>-68892.394179999887</v>
      </c>
      <c r="P882" s="5">
        <v>1903890</v>
      </c>
      <c r="Q882" s="7"/>
      <c r="R882">
        <v>1</v>
      </c>
      <c r="S882">
        <v>0</v>
      </c>
      <c r="T882">
        <v>2</v>
      </c>
      <c r="U882">
        <v>0</v>
      </c>
      <c r="V882">
        <v>900</v>
      </c>
      <c r="W882">
        <v>300</v>
      </c>
      <c r="X882">
        <v>122500</v>
      </c>
      <c r="Y882">
        <v>92500</v>
      </c>
      <c r="Z882" s="7">
        <v>3000000</v>
      </c>
      <c r="AA882">
        <v>2</v>
      </c>
      <c r="AC882" t="s">
        <v>748</v>
      </c>
      <c r="AD882" t="s">
        <v>571</v>
      </c>
      <c r="AE882" s="12">
        <v>44517.517361111109</v>
      </c>
      <c r="AF882">
        <v>464.68220000000002</v>
      </c>
      <c r="AG882" s="12">
        <v>44518.392361111109</v>
      </c>
      <c r="AH882">
        <v>498.10250000000002</v>
      </c>
      <c r="AI882" s="13">
        <v>7.1900000000000006E-2</v>
      </c>
      <c r="AJ882">
        <v>100361.98</v>
      </c>
      <c r="AK882" s="13">
        <v>7.1900000000000006E-2</v>
      </c>
      <c r="AL882">
        <v>3003.0250000000001</v>
      </c>
      <c r="AM882">
        <v>1395452.13</v>
      </c>
      <c r="AN882">
        <v>-2929265.82</v>
      </c>
      <c r="AO882">
        <v>41</v>
      </c>
      <c r="AP882">
        <v>2447.85</v>
      </c>
      <c r="AQ882" s="13">
        <v>-8.0000000000000002E-3</v>
      </c>
      <c r="AR882" s="13">
        <v>7.4999999999999997E-2</v>
      </c>
      <c r="AS882" t="s">
        <v>572</v>
      </c>
      <c r="AU882" s="2">
        <v>44517</v>
      </c>
      <c r="AV882" t="s">
        <v>176</v>
      </c>
      <c r="AW882" s="7">
        <v>3287.35</v>
      </c>
      <c r="AX882" s="4">
        <v>3173.15</v>
      </c>
      <c r="AZ882" s="2">
        <f t="shared" si="91"/>
        <v>44517</v>
      </c>
      <c r="BA882" t="s">
        <v>197</v>
      </c>
      <c r="BB882">
        <v>464.68220000000002</v>
      </c>
      <c r="BC882">
        <v>498.10250000000002</v>
      </c>
      <c r="BE882" t="str">
        <f t="shared" si="95"/>
        <v>BSOFT44517</v>
      </c>
      <c r="BF882">
        <v>1</v>
      </c>
      <c r="BH882" t="str">
        <f t="shared" si="96"/>
        <v>METROPOLIS44517</v>
      </c>
      <c r="BI882">
        <v>1</v>
      </c>
      <c r="BK882" t="str">
        <f t="shared" si="92"/>
        <v>METROPOLIS44517</v>
      </c>
      <c r="BL882">
        <v>1</v>
      </c>
      <c r="BM882">
        <f t="shared" si="93"/>
        <v>1</v>
      </c>
      <c r="BQ882" t="str">
        <f t="shared" si="97"/>
        <v>BSOFT44517</v>
      </c>
      <c r="BR882">
        <v>1</v>
      </c>
      <c r="BS882">
        <f t="shared" si="94"/>
        <v>1</v>
      </c>
    </row>
    <row r="883" spans="1:71" x14ac:dyDescent="0.45">
      <c r="A883">
        <v>6</v>
      </c>
      <c r="B883" s="2">
        <v>44517</v>
      </c>
      <c r="C883" s="2">
        <v>44518</v>
      </c>
      <c r="D883" s="3" t="s">
        <v>27</v>
      </c>
      <c r="E883" t="s">
        <v>157</v>
      </c>
      <c r="F883" t="s">
        <v>318</v>
      </c>
      <c r="G883">
        <v>750</v>
      </c>
      <c r="H883">
        <v>1500</v>
      </c>
      <c r="I883">
        <v>2</v>
      </c>
      <c r="J883" s="7">
        <v>1186.2</v>
      </c>
      <c r="K883" s="5">
        <v>1779300</v>
      </c>
      <c r="L883" s="4">
        <v>1179.7750000000001</v>
      </c>
      <c r="M883" s="4">
        <v>-9637.4999999999309</v>
      </c>
      <c r="N883" s="6">
        <v>347.05672750000008</v>
      </c>
      <c r="O883" s="6">
        <v>-9984.5567274999303</v>
      </c>
      <c r="P883" s="5">
        <v>1769662.5000000002</v>
      </c>
      <c r="Q883" s="7"/>
      <c r="R883">
        <v>1</v>
      </c>
      <c r="S883">
        <v>0</v>
      </c>
      <c r="T883">
        <v>2</v>
      </c>
      <c r="U883">
        <v>0</v>
      </c>
      <c r="V883">
        <v>900</v>
      </c>
      <c r="W883">
        <v>300</v>
      </c>
      <c r="X883">
        <v>122500</v>
      </c>
      <c r="Y883">
        <v>92500</v>
      </c>
      <c r="Z883" s="7">
        <v>3000000</v>
      </c>
      <c r="AA883">
        <v>2</v>
      </c>
      <c r="AC883" t="s">
        <v>675</v>
      </c>
      <c r="AD883" t="s">
        <v>571</v>
      </c>
      <c r="AE883" s="12">
        <v>44517.517361111109</v>
      </c>
      <c r="AF883">
        <v>5703.8710000000001</v>
      </c>
      <c r="AG883" s="12">
        <v>44518.392361111109</v>
      </c>
      <c r="AH883">
        <v>5760.0060000000003</v>
      </c>
      <c r="AI883" s="13">
        <v>9.7999999999999997E-3</v>
      </c>
      <c r="AJ883">
        <v>13733.43</v>
      </c>
      <c r="AK883" s="13">
        <v>9.7999999999999997E-3</v>
      </c>
      <c r="AL883">
        <v>244.65</v>
      </c>
      <c r="AM883">
        <v>1395452.13</v>
      </c>
      <c r="AN883">
        <v>-2915532.39</v>
      </c>
      <c r="AO883">
        <v>41</v>
      </c>
      <c r="AP883">
        <v>334.96</v>
      </c>
      <c r="AQ883" s="13">
        <v>-9.1000000000000004E-3</v>
      </c>
      <c r="AR883" s="13">
        <v>2.0400000000000001E-2</v>
      </c>
      <c r="AS883" t="s">
        <v>572</v>
      </c>
      <c r="AU883" s="2">
        <v>44517</v>
      </c>
      <c r="AV883" t="s">
        <v>157</v>
      </c>
      <c r="AW883" s="7">
        <v>1186.2</v>
      </c>
      <c r="AX883" s="4">
        <v>1179.7750000000001</v>
      </c>
      <c r="AZ883" s="2">
        <f t="shared" si="91"/>
        <v>44517</v>
      </c>
      <c r="BA883" t="s">
        <v>168</v>
      </c>
      <c r="BB883">
        <v>5703.8710000000001</v>
      </c>
      <c r="BC883">
        <v>5760.0060000000003</v>
      </c>
      <c r="BE883" t="str">
        <f t="shared" si="95"/>
        <v>LTTS44517</v>
      </c>
      <c r="BF883">
        <v>1</v>
      </c>
      <c r="BH883" t="str">
        <f t="shared" si="96"/>
        <v>SBILIFE44517</v>
      </c>
      <c r="BI883">
        <v>1</v>
      </c>
      <c r="BK883" t="str">
        <f t="shared" si="92"/>
        <v>SBILIFE44517</v>
      </c>
      <c r="BL883">
        <v>1</v>
      </c>
      <c r="BM883">
        <f t="shared" si="93"/>
        <v>1</v>
      </c>
      <c r="BQ883" t="str">
        <f t="shared" si="97"/>
        <v>LTTS44517</v>
      </c>
      <c r="BR883">
        <v>1</v>
      </c>
      <c r="BS883">
        <f t="shared" si="94"/>
        <v>1</v>
      </c>
    </row>
    <row r="884" spans="1:71" x14ac:dyDescent="0.45">
      <c r="A884">
        <v>1</v>
      </c>
      <c r="B884" s="2">
        <v>44518</v>
      </c>
      <c r="C884" s="2">
        <v>44522</v>
      </c>
      <c r="D884" s="3" t="s">
        <v>27</v>
      </c>
      <c r="E884" t="s">
        <v>99</v>
      </c>
      <c r="F884" t="s">
        <v>235</v>
      </c>
      <c r="G884">
        <v>550</v>
      </c>
      <c r="H884">
        <v>1100</v>
      </c>
      <c r="I884">
        <v>2</v>
      </c>
      <c r="J884" s="7">
        <v>1762.35</v>
      </c>
      <c r="K884" s="5">
        <v>1938585</v>
      </c>
      <c r="L884" s="4">
        <v>1776.5</v>
      </c>
      <c r="M884" s="4">
        <v>15565.0000000001</v>
      </c>
      <c r="N884" s="6">
        <v>377.14798100000007</v>
      </c>
      <c r="O884" s="6">
        <v>15187.8520190001</v>
      </c>
      <c r="P884" s="5">
        <v>1954150</v>
      </c>
      <c r="Q884" s="7"/>
      <c r="R884">
        <v>2</v>
      </c>
      <c r="S884">
        <v>1</v>
      </c>
      <c r="T884">
        <v>1</v>
      </c>
      <c r="U884">
        <v>0</v>
      </c>
      <c r="V884">
        <v>900</v>
      </c>
      <c r="W884">
        <v>300</v>
      </c>
      <c r="X884">
        <v>123000</v>
      </c>
      <c r="Y884">
        <v>92500</v>
      </c>
      <c r="Z884" s="7">
        <v>3000000</v>
      </c>
      <c r="AA884">
        <v>2</v>
      </c>
      <c r="AC884" t="s">
        <v>676</v>
      </c>
      <c r="AD884" t="s">
        <v>571</v>
      </c>
      <c r="AE884" s="12">
        <v>44517.517361111109</v>
      </c>
      <c r="AF884">
        <v>7554.5749999999998</v>
      </c>
      <c r="AG884" s="12">
        <v>44518.395833333336</v>
      </c>
      <c r="AH884">
        <v>7298.9939999999997</v>
      </c>
      <c r="AI884" s="13">
        <v>-3.3799999999999997E-2</v>
      </c>
      <c r="AJ884">
        <v>-47209.95</v>
      </c>
      <c r="AK884" s="13">
        <v>-3.3799999999999997E-2</v>
      </c>
      <c r="AL884">
        <v>184.71619999999999</v>
      </c>
      <c r="AM884">
        <v>1395452.25</v>
      </c>
      <c r="AN884">
        <v>-2962742.34</v>
      </c>
      <c r="AO884">
        <v>42</v>
      </c>
      <c r="AP884">
        <v>-1124.05</v>
      </c>
      <c r="AQ884" s="13">
        <v>-3.3799999999999997E-2</v>
      </c>
      <c r="AR884" s="13">
        <v>4.0000000000000002E-4</v>
      </c>
      <c r="AS884" t="s">
        <v>572</v>
      </c>
      <c r="AU884" s="2">
        <v>44518</v>
      </c>
      <c r="AV884" t="s">
        <v>99</v>
      </c>
      <c r="AW884" s="7">
        <v>1762.35</v>
      </c>
      <c r="AX884" s="4">
        <v>1776.5</v>
      </c>
      <c r="AZ884" s="2">
        <f t="shared" si="91"/>
        <v>44517</v>
      </c>
      <c r="BA884" t="s">
        <v>169</v>
      </c>
      <c r="BB884">
        <v>7554.5749999999998</v>
      </c>
      <c r="BC884">
        <v>7298.9939999999997</v>
      </c>
      <c r="BE884" t="str">
        <f t="shared" si="95"/>
        <v>LTI44517</v>
      </c>
      <c r="BF884">
        <v>1</v>
      </c>
      <c r="BH884" t="str">
        <f t="shared" si="96"/>
        <v>ESCORTS44518</v>
      </c>
      <c r="BI884">
        <v>1</v>
      </c>
      <c r="BK884" t="str">
        <f t="shared" si="92"/>
        <v>ESCORTS44518</v>
      </c>
      <c r="BL884">
        <v>1</v>
      </c>
      <c r="BM884">
        <f t="shared" si="93"/>
        <v>1</v>
      </c>
      <c r="BQ884" t="str">
        <f t="shared" si="97"/>
        <v>LTI44517</v>
      </c>
      <c r="BR884">
        <v>1</v>
      </c>
      <c r="BS884">
        <f t="shared" si="94"/>
        <v>1</v>
      </c>
    </row>
    <row r="885" spans="1:71" x14ac:dyDescent="0.45">
      <c r="A885">
        <v>1</v>
      </c>
      <c r="B885" s="2">
        <v>44522</v>
      </c>
      <c r="C885" s="2">
        <v>44523</v>
      </c>
      <c r="D885" s="3" t="s">
        <v>27</v>
      </c>
      <c r="E885" t="s">
        <v>104</v>
      </c>
      <c r="F885" t="s">
        <v>222</v>
      </c>
      <c r="G885">
        <v>3100</v>
      </c>
      <c r="H885">
        <v>6200</v>
      </c>
      <c r="I885">
        <v>2</v>
      </c>
      <c r="J885" s="7">
        <v>321.60000000000002</v>
      </c>
      <c r="K885" s="5">
        <v>1993920.0000000002</v>
      </c>
      <c r="L885" s="4">
        <v>349.05</v>
      </c>
      <c r="M885" s="4">
        <v>170189.99999999994</v>
      </c>
      <c r="N885" s="6">
        <v>405.77693799999997</v>
      </c>
      <c r="O885" s="6">
        <v>169784.22306199995</v>
      </c>
      <c r="P885" s="5">
        <v>2164110</v>
      </c>
      <c r="Q885" s="7"/>
      <c r="R885">
        <v>1</v>
      </c>
      <c r="S885">
        <v>0</v>
      </c>
      <c r="T885">
        <v>1</v>
      </c>
      <c r="U885">
        <v>0</v>
      </c>
      <c r="V885">
        <v>900</v>
      </c>
      <c r="W885">
        <v>300</v>
      </c>
      <c r="X885">
        <v>123000</v>
      </c>
      <c r="Y885">
        <v>92500</v>
      </c>
      <c r="Z885" s="7">
        <v>3000000</v>
      </c>
      <c r="AA885">
        <v>2</v>
      </c>
      <c r="AC885" t="s">
        <v>715</v>
      </c>
      <c r="AD885" t="s">
        <v>571</v>
      </c>
      <c r="AE885" s="12">
        <v>44517.517361111109</v>
      </c>
      <c r="AF885">
        <v>3288.991</v>
      </c>
      <c r="AG885" s="12">
        <v>44518.395833333336</v>
      </c>
      <c r="AH885">
        <v>3170.8760000000002</v>
      </c>
      <c r="AI885" s="13">
        <v>-3.5900000000000001E-2</v>
      </c>
      <c r="AJ885">
        <v>-50113.8</v>
      </c>
      <c r="AK885" s="13">
        <v>-3.5900000000000001E-2</v>
      </c>
      <c r="AL885">
        <v>424.27969999999999</v>
      </c>
      <c r="AM885">
        <v>1395452.13</v>
      </c>
      <c r="AN885">
        <v>-3012856.14</v>
      </c>
      <c r="AO885">
        <v>42</v>
      </c>
      <c r="AP885">
        <v>-1193.19</v>
      </c>
      <c r="AQ885" s="13">
        <v>-3.5900000000000001E-2</v>
      </c>
      <c r="AR885" s="13">
        <v>3.1899999999999998E-2</v>
      </c>
      <c r="AS885" t="s">
        <v>572</v>
      </c>
      <c r="AU885" s="2">
        <v>44522</v>
      </c>
      <c r="AV885" t="s">
        <v>104</v>
      </c>
      <c r="AW885" s="7">
        <v>321.60000000000002</v>
      </c>
      <c r="AX885" s="4">
        <v>349.05</v>
      </c>
      <c r="AZ885" s="2">
        <f t="shared" si="91"/>
        <v>44517</v>
      </c>
      <c r="BA885" t="s">
        <v>176</v>
      </c>
      <c r="BB885">
        <v>3288.991</v>
      </c>
      <c r="BC885">
        <v>3170.8760000000002</v>
      </c>
      <c r="BE885" t="str">
        <f t="shared" si="95"/>
        <v>METROPOLIS44517</v>
      </c>
      <c r="BF885">
        <v>1</v>
      </c>
      <c r="BH885" t="str">
        <f t="shared" si="96"/>
        <v>VEDL44522</v>
      </c>
      <c r="BI885">
        <v>1</v>
      </c>
      <c r="BK885" t="str">
        <f t="shared" si="92"/>
        <v>VEDL44522</v>
      </c>
      <c r="BL885">
        <v>1</v>
      </c>
      <c r="BM885">
        <f t="shared" si="93"/>
        <v>1</v>
      </c>
      <c r="BQ885" t="str">
        <f t="shared" si="97"/>
        <v>METROPOLIS44517</v>
      </c>
      <c r="BR885">
        <v>1</v>
      </c>
      <c r="BS885">
        <f t="shared" si="94"/>
        <v>1</v>
      </c>
    </row>
    <row r="886" spans="1:71" x14ac:dyDescent="0.45">
      <c r="A886">
        <v>1</v>
      </c>
      <c r="B886" s="2">
        <v>44523</v>
      </c>
      <c r="C886" s="2">
        <v>44524</v>
      </c>
      <c r="D886" s="3" t="s">
        <v>27</v>
      </c>
      <c r="E886" t="s">
        <v>47</v>
      </c>
      <c r="F886" t="s">
        <v>319</v>
      </c>
      <c r="G886">
        <v>10500</v>
      </c>
      <c r="H886">
        <v>31500</v>
      </c>
      <c r="I886">
        <v>3</v>
      </c>
      <c r="J886" s="7">
        <v>63.15</v>
      </c>
      <c r="K886" s="5">
        <v>1989225</v>
      </c>
      <c r="L886" s="4">
        <v>63.75</v>
      </c>
      <c r="M886" s="4">
        <v>18900.000000000044</v>
      </c>
      <c r="N886" s="6">
        <v>386.13180999999997</v>
      </c>
      <c r="O886" s="6">
        <v>18513.868190000045</v>
      </c>
      <c r="P886" s="5">
        <v>2008125</v>
      </c>
      <c r="Q886" s="7"/>
      <c r="R886">
        <v>1</v>
      </c>
      <c r="S886">
        <v>0</v>
      </c>
      <c r="T886">
        <v>1</v>
      </c>
      <c r="U886">
        <v>0</v>
      </c>
      <c r="V886">
        <v>900</v>
      </c>
      <c r="W886">
        <v>300</v>
      </c>
      <c r="X886">
        <v>123000</v>
      </c>
      <c r="Y886">
        <v>92500</v>
      </c>
      <c r="Z886" s="7">
        <v>3000000</v>
      </c>
      <c r="AA886">
        <v>2</v>
      </c>
      <c r="AC886" t="s">
        <v>598</v>
      </c>
      <c r="AD886" t="s">
        <v>571</v>
      </c>
      <c r="AE886" s="12">
        <v>44517.517361111109</v>
      </c>
      <c r="AF886">
        <v>1186.789</v>
      </c>
      <c r="AG886" s="12">
        <v>44518.395833333336</v>
      </c>
      <c r="AH886">
        <v>1178.77</v>
      </c>
      <c r="AI886" s="13">
        <v>-6.7999999999999996E-3</v>
      </c>
      <c r="AJ886">
        <v>-9428.91</v>
      </c>
      <c r="AK886" s="13">
        <v>-6.7999999999999996E-3</v>
      </c>
      <c r="AL886">
        <v>1175.8209999999999</v>
      </c>
      <c r="AM886">
        <v>1395452.13</v>
      </c>
      <c r="AN886">
        <v>-3022285.05</v>
      </c>
      <c r="AO886">
        <v>42</v>
      </c>
      <c r="AP886">
        <v>-224.5</v>
      </c>
      <c r="AQ886" s="13">
        <v>-6.7999999999999996E-3</v>
      </c>
      <c r="AR886" s="13">
        <v>7.4000000000000003E-3</v>
      </c>
      <c r="AS886" t="s">
        <v>572</v>
      </c>
      <c r="AU886" s="2">
        <v>44523</v>
      </c>
      <c r="AV886" t="s">
        <v>47</v>
      </c>
      <c r="AW886" s="7">
        <v>63.15</v>
      </c>
      <c r="AX886" s="4">
        <v>63.75</v>
      </c>
      <c r="AZ886" s="2">
        <f t="shared" si="91"/>
        <v>44517</v>
      </c>
      <c r="BA886" t="s">
        <v>157</v>
      </c>
      <c r="BB886">
        <v>1186.789</v>
      </c>
      <c r="BC886">
        <v>1178.77</v>
      </c>
      <c r="BE886" t="str">
        <f t="shared" si="95"/>
        <v>SBILIFE44517</v>
      </c>
      <c r="BF886">
        <v>1</v>
      </c>
      <c r="BH886" t="str">
        <f t="shared" si="96"/>
        <v>BHEL44523</v>
      </c>
      <c r="BI886">
        <v>1</v>
      </c>
      <c r="BK886" t="str">
        <f t="shared" si="92"/>
        <v>BHEL44523</v>
      </c>
      <c r="BL886">
        <v>1</v>
      </c>
      <c r="BM886">
        <f t="shared" si="93"/>
        <v>1</v>
      </c>
      <c r="BQ886" t="str">
        <f t="shared" si="97"/>
        <v>SBILIFE44517</v>
      </c>
      <c r="BR886">
        <v>1</v>
      </c>
      <c r="BS886">
        <f t="shared" si="94"/>
        <v>1</v>
      </c>
    </row>
    <row r="887" spans="1:71" x14ac:dyDescent="0.45">
      <c r="A887">
        <v>2</v>
      </c>
      <c r="B887" s="2">
        <v>44523</v>
      </c>
      <c r="C887" s="2">
        <v>44524</v>
      </c>
      <c r="D887" s="3" t="s">
        <v>27</v>
      </c>
      <c r="E887" t="s">
        <v>197</v>
      </c>
      <c r="F887" t="s">
        <v>378</v>
      </c>
      <c r="G887">
        <v>1300</v>
      </c>
      <c r="H887">
        <v>3900</v>
      </c>
      <c r="I887">
        <v>3</v>
      </c>
      <c r="J887" s="7">
        <v>473.95</v>
      </c>
      <c r="K887" s="5">
        <v>1848405</v>
      </c>
      <c r="L887" s="4">
        <v>506.2</v>
      </c>
      <c r="M887" s="4">
        <v>125775</v>
      </c>
      <c r="N887" s="6">
        <v>375.621691</v>
      </c>
      <c r="O887" s="6">
        <v>125399.37830900001</v>
      </c>
      <c r="P887" s="5">
        <v>1974180</v>
      </c>
      <c r="Q887" s="7"/>
      <c r="R887">
        <v>1</v>
      </c>
      <c r="S887">
        <v>0</v>
      </c>
      <c r="T887">
        <v>1</v>
      </c>
      <c r="U887">
        <v>0</v>
      </c>
      <c r="V887">
        <v>900</v>
      </c>
      <c r="W887">
        <v>300</v>
      </c>
      <c r="X887">
        <v>123000</v>
      </c>
      <c r="Y887">
        <v>92500</v>
      </c>
      <c r="Z887" s="7">
        <v>3000000</v>
      </c>
      <c r="AA887">
        <v>2</v>
      </c>
      <c r="AC887" t="s">
        <v>642</v>
      </c>
      <c r="AD887" t="s">
        <v>571</v>
      </c>
      <c r="AE887" s="12">
        <v>44518.520833333336</v>
      </c>
      <c r="AF887">
        <v>1764.701</v>
      </c>
      <c r="AG887" s="12">
        <v>44522.392361111109</v>
      </c>
      <c r="AH887">
        <v>1775.627</v>
      </c>
      <c r="AI887" s="13">
        <v>6.1999999999999998E-3</v>
      </c>
      <c r="AJ887">
        <v>8640.39</v>
      </c>
      <c r="AK887" s="13">
        <v>6.1999999999999998E-3</v>
      </c>
      <c r="AL887">
        <v>790.8098</v>
      </c>
      <c r="AM887">
        <v>1395543</v>
      </c>
      <c r="AN887">
        <v>-3013644.66</v>
      </c>
      <c r="AO887">
        <v>40</v>
      </c>
      <c r="AP887">
        <v>216.01</v>
      </c>
      <c r="AQ887" s="13">
        <v>-6.3E-3</v>
      </c>
      <c r="AR887" s="13">
        <v>3.5900000000000001E-2</v>
      </c>
      <c r="AS887" t="s">
        <v>572</v>
      </c>
      <c r="AU887" s="2">
        <v>44523</v>
      </c>
      <c r="AV887" t="s">
        <v>197</v>
      </c>
      <c r="AW887" s="7">
        <v>473.95</v>
      </c>
      <c r="AX887" s="4">
        <v>506.2</v>
      </c>
      <c r="AZ887" s="2">
        <f t="shared" si="91"/>
        <v>44518</v>
      </c>
      <c r="BA887" t="s">
        <v>99</v>
      </c>
      <c r="BB887">
        <v>1764.701</v>
      </c>
      <c r="BC887">
        <v>1775.627</v>
      </c>
      <c r="BE887" t="str">
        <f t="shared" si="95"/>
        <v>ESCORTS44518</v>
      </c>
      <c r="BF887">
        <v>1</v>
      </c>
      <c r="BH887" t="str">
        <f t="shared" si="96"/>
        <v>BSOFT44523</v>
      </c>
      <c r="BI887">
        <v>1</v>
      </c>
      <c r="BK887" t="str">
        <f t="shared" si="92"/>
        <v>BSOFT44523</v>
      </c>
      <c r="BL887">
        <v>1</v>
      </c>
      <c r="BM887">
        <f t="shared" si="93"/>
        <v>1</v>
      </c>
      <c r="BQ887" t="str">
        <f t="shared" si="97"/>
        <v>ESCORTS44518</v>
      </c>
      <c r="BR887">
        <v>1</v>
      </c>
      <c r="BS887">
        <f t="shared" si="94"/>
        <v>1</v>
      </c>
    </row>
    <row r="888" spans="1:71" x14ac:dyDescent="0.45">
      <c r="A888">
        <v>3</v>
      </c>
      <c r="B888" s="2">
        <v>44523</v>
      </c>
      <c r="C888" s="2">
        <v>44524</v>
      </c>
      <c r="D888" s="3" t="s">
        <v>27</v>
      </c>
      <c r="E888" t="s">
        <v>200</v>
      </c>
      <c r="F888" t="s">
        <v>369</v>
      </c>
      <c r="G888">
        <v>250</v>
      </c>
      <c r="H888">
        <v>750</v>
      </c>
      <c r="I888">
        <v>3</v>
      </c>
      <c r="J888" s="7">
        <v>2028.1</v>
      </c>
      <c r="K888" s="5">
        <v>1521075</v>
      </c>
      <c r="L888" s="4">
        <v>2037.7</v>
      </c>
      <c r="M888" s="4">
        <v>7200.0000000001019</v>
      </c>
      <c r="N888" s="6">
        <v>305.46301</v>
      </c>
      <c r="O888" s="6">
        <v>6894.5369900001015</v>
      </c>
      <c r="P888" s="5">
        <v>1528275</v>
      </c>
      <c r="Q888" s="7"/>
      <c r="R888">
        <v>1</v>
      </c>
      <c r="S888">
        <v>0</v>
      </c>
      <c r="T888">
        <v>1</v>
      </c>
      <c r="U888">
        <v>0</v>
      </c>
      <c r="V888">
        <v>900</v>
      </c>
      <c r="W888">
        <v>300</v>
      </c>
      <c r="X888">
        <v>123000</v>
      </c>
      <c r="Y888">
        <v>92500</v>
      </c>
      <c r="Z888" s="7">
        <v>3000000</v>
      </c>
      <c r="AA888">
        <v>2</v>
      </c>
      <c r="AC888" t="s">
        <v>590</v>
      </c>
      <c r="AD888" t="s">
        <v>571</v>
      </c>
      <c r="AE888" s="12">
        <v>44522.434027777781</v>
      </c>
      <c r="AF888">
        <v>321.75700000000001</v>
      </c>
      <c r="AG888" s="12">
        <v>44523.392361111109</v>
      </c>
      <c r="AH888">
        <v>348.84820000000002</v>
      </c>
      <c r="AI888" s="13">
        <v>8.4199999999999997E-2</v>
      </c>
      <c r="AJ888">
        <v>117647</v>
      </c>
      <c r="AK888" s="13">
        <v>8.4199999999999997E-2</v>
      </c>
      <c r="AL888">
        <v>4342.6279999999997</v>
      </c>
      <c r="AM888">
        <v>1397271</v>
      </c>
      <c r="AN888">
        <v>-2895997.66</v>
      </c>
      <c r="AO888">
        <v>65</v>
      </c>
      <c r="AP888">
        <v>1809.95</v>
      </c>
      <c r="AQ888" s="13">
        <v>-2.2200000000000001E-2</v>
      </c>
      <c r="AR888" s="13">
        <v>8.6199999999999999E-2</v>
      </c>
      <c r="AS888" t="s">
        <v>572</v>
      </c>
      <c r="AU888" s="2">
        <v>44523</v>
      </c>
      <c r="AV888" t="s">
        <v>200</v>
      </c>
      <c r="AW888" s="7">
        <v>2028.1</v>
      </c>
      <c r="AX888" s="4">
        <v>2037.7</v>
      </c>
      <c r="AZ888" s="2">
        <f t="shared" si="91"/>
        <v>44522</v>
      </c>
      <c r="BA888" t="s">
        <v>104</v>
      </c>
      <c r="BB888">
        <v>321.75700000000001</v>
      </c>
      <c r="BC888">
        <v>348.84820000000002</v>
      </c>
      <c r="BE888" t="str">
        <f t="shared" si="95"/>
        <v>VEDL44522</v>
      </c>
      <c r="BF888">
        <v>1</v>
      </c>
      <c r="BH888" t="str">
        <f t="shared" si="96"/>
        <v>DALBHARAT44523</v>
      </c>
      <c r="BI888">
        <v>1</v>
      </c>
      <c r="BK888" t="str">
        <f t="shared" si="92"/>
        <v>DALBHARAT44523</v>
      </c>
      <c r="BL888">
        <v>1</v>
      </c>
      <c r="BM888">
        <f t="shared" si="93"/>
        <v>1</v>
      </c>
      <c r="BQ888" t="str">
        <f t="shared" si="97"/>
        <v>VEDL44522</v>
      </c>
      <c r="BR888">
        <v>1</v>
      </c>
      <c r="BS888">
        <f t="shared" si="94"/>
        <v>1</v>
      </c>
    </row>
    <row r="889" spans="1:71" x14ac:dyDescent="0.45">
      <c r="A889">
        <v>4</v>
      </c>
      <c r="B889" s="2">
        <v>44523</v>
      </c>
      <c r="C889" s="2">
        <v>44524</v>
      </c>
      <c r="D889" s="3" t="s">
        <v>27</v>
      </c>
      <c r="E889" t="s">
        <v>96</v>
      </c>
      <c r="F889" t="s">
        <v>258</v>
      </c>
      <c r="G889">
        <v>1150</v>
      </c>
      <c r="H889">
        <v>3450</v>
      </c>
      <c r="I889">
        <v>3</v>
      </c>
      <c r="J889" s="7">
        <v>506.2</v>
      </c>
      <c r="K889" s="5">
        <v>1746390</v>
      </c>
      <c r="L889" s="4">
        <v>512.25</v>
      </c>
      <c r="M889" s="4">
        <v>20872.50000000004</v>
      </c>
      <c r="N889" s="6">
        <v>345.28990150000004</v>
      </c>
      <c r="O889" s="6">
        <v>20527.21009850004</v>
      </c>
      <c r="P889" s="5">
        <v>1767262.5</v>
      </c>
      <c r="Q889" s="7"/>
      <c r="R889">
        <v>1</v>
      </c>
      <c r="S889">
        <v>0</v>
      </c>
      <c r="T889">
        <v>1</v>
      </c>
      <c r="U889">
        <v>0</v>
      </c>
      <c r="V889">
        <v>900</v>
      </c>
      <c r="W889">
        <v>300</v>
      </c>
      <c r="X889">
        <v>123000</v>
      </c>
      <c r="Y889">
        <v>92500</v>
      </c>
      <c r="Z889" s="7">
        <v>3000000</v>
      </c>
      <c r="AA889">
        <v>2</v>
      </c>
      <c r="AC889" t="s">
        <v>748</v>
      </c>
      <c r="AD889" t="s">
        <v>571</v>
      </c>
      <c r="AE889" s="12">
        <v>44523.517361111109</v>
      </c>
      <c r="AF889">
        <v>474.18700000000001</v>
      </c>
      <c r="AG889" s="12">
        <v>44524.392361111109</v>
      </c>
      <c r="AH889">
        <v>506.0093</v>
      </c>
      <c r="AI889" s="13">
        <v>6.7100000000000007E-2</v>
      </c>
      <c r="AJ889">
        <v>95348.76</v>
      </c>
      <c r="AK889" s="13">
        <v>6.7100000000000007E-2</v>
      </c>
      <c r="AL889">
        <v>2996.2869999999998</v>
      </c>
      <c r="AM889">
        <v>1420800.5</v>
      </c>
      <c r="AN889">
        <v>-2800648.9</v>
      </c>
      <c r="AO889">
        <v>41</v>
      </c>
      <c r="AP889">
        <v>2325.58</v>
      </c>
      <c r="AQ889" s="13">
        <v>-2.5000000000000001E-3</v>
      </c>
      <c r="AR889" s="13">
        <v>7.9399999999999998E-2</v>
      </c>
      <c r="AS889" t="s">
        <v>572</v>
      </c>
      <c r="AU889" s="2">
        <v>44523</v>
      </c>
      <c r="AV889" t="s">
        <v>96</v>
      </c>
      <c r="AW889" s="7">
        <v>506.2</v>
      </c>
      <c r="AX889" s="4">
        <v>512.25</v>
      </c>
      <c r="AZ889" s="2">
        <f t="shared" si="91"/>
        <v>44523</v>
      </c>
      <c r="BA889" t="s">
        <v>197</v>
      </c>
      <c r="BB889">
        <v>474.18700000000001</v>
      </c>
      <c r="BC889">
        <v>506.0093</v>
      </c>
      <c r="BE889" t="str">
        <f t="shared" si="95"/>
        <v>BSOFT44523</v>
      </c>
      <c r="BF889">
        <v>1</v>
      </c>
      <c r="BH889" t="str">
        <f t="shared" si="96"/>
        <v>GLENMARK44523</v>
      </c>
      <c r="BI889">
        <v>1</v>
      </c>
      <c r="BK889" t="str">
        <f t="shared" si="92"/>
        <v>GLENMARK44523</v>
      </c>
      <c r="BL889">
        <v>1</v>
      </c>
      <c r="BM889">
        <f t="shared" si="93"/>
        <v>1</v>
      </c>
      <c r="BQ889" t="str">
        <f t="shared" si="97"/>
        <v>BSOFT44523</v>
      </c>
      <c r="BR889">
        <v>1</v>
      </c>
      <c r="BS889">
        <f t="shared" si="94"/>
        <v>1</v>
      </c>
    </row>
    <row r="890" spans="1:71" x14ac:dyDescent="0.45">
      <c r="A890">
        <v>5</v>
      </c>
      <c r="B890" s="2">
        <v>44523</v>
      </c>
      <c r="C890" s="2">
        <v>44524</v>
      </c>
      <c r="D890" s="3" t="s">
        <v>27</v>
      </c>
      <c r="E890" t="s">
        <v>181</v>
      </c>
      <c r="F890" t="s">
        <v>362</v>
      </c>
      <c r="G890">
        <v>475</v>
      </c>
      <c r="H890">
        <v>1425</v>
      </c>
      <c r="I890">
        <v>3</v>
      </c>
      <c r="J890" s="7">
        <v>1407.5</v>
      </c>
      <c r="K890" s="5">
        <v>2005687.5</v>
      </c>
      <c r="L890" s="4">
        <v>1409.45</v>
      </c>
      <c r="M890" s="4">
        <v>2778.7500000000646</v>
      </c>
      <c r="N890" s="6">
        <v>386.90855725</v>
      </c>
      <c r="O890" s="6">
        <v>2391.8414427500647</v>
      </c>
      <c r="P890" s="5">
        <v>2008466.25</v>
      </c>
      <c r="Q890" s="7"/>
      <c r="R890">
        <v>1</v>
      </c>
      <c r="S890">
        <v>0</v>
      </c>
      <c r="T890">
        <v>1</v>
      </c>
      <c r="U890">
        <v>0</v>
      </c>
      <c r="V890">
        <v>900</v>
      </c>
      <c r="W890">
        <v>300</v>
      </c>
      <c r="X890">
        <v>123000</v>
      </c>
      <c r="Y890">
        <v>92500</v>
      </c>
      <c r="Z890" s="7">
        <v>3000000</v>
      </c>
      <c r="AA890">
        <v>2</v>
      </c>
      <c r="AC890" t="s">
        <v>763</v>
      </c>
      <c r="AD890" t="s">
        <v>571</v>
      </c>
      <c r="AE890" s="12">
        <v>44523.517361111109</v>
      </c>
      <c r="AF890">
        <v>2029.1010000000001</v>
      </c>
      <c r="AG890" s="12">
        <v>44524.392361111109</v>
      </c>
      <c r="AH890">
        <v>2037.98</v>
      </c>
      <c r="AI890" s="13">
        <v>4.4000000000000003E-3</v>
      </c>
      <c r="AJ890">
        <v>6217.18</v>
      </c>
      <c r="AK890" s="13">
        <v>4.4000000000000003E-3</v>
      </c>
      <c r="AL890">
        <v>700.21169999999995</v>
      </c>
      <c r="AM890">
        <v>1420800.5</v>
      </c>
      <c r="AN890">
        <v>-2794431.72</v>
      </c>
      <c r="AO890">
        <v>41</v>
      </c>
      <c r="AP890">
        <v>151.63999999999999</v>
      </c>
      <c r="AQ890" s="13">
        <v>-1E-3</v>
      </c>
      <c r="AR890" s="13">
        <v>1.52E-2</v>
      </c>
      <c r="AS890" t="s">
        <v>572</v>
      </c>
      <c r="AU890" s="2">
        <v>44523</v>
      </c>
      <c r="AV890" t="s">
        <v>181</v>
      </c>
      <c r="AW890" s="7">
        <v>1407.5</v>
      </c>
      <c r="AX890" s="4">
        <v>1409.45</v>
      </c>
      <c r="AZ890" s="2">
        <f t="shared" si="91"/>
        <v>44523</v>
      </c>
      <c r="BA890" t="s">
        <v>200</v>
      </c>
      <c r="BB890">
        <v>2029.1010000000001</v>
      </c>
      <c r="BC890">
        <v>2037.98</v>
      </c>
      <c r="BE890" t="str">
        <f t="shared" si="95"/>
        <v>DALBHARAT44523</v>
      </c>
      <c r="BF890">
        <v>1</v>
      </c>
      <c r="BH890" t="str">
        <f t="shared" si="96"/>
        <v>HAL44523</v>
      </c>
      <c r="BI890">
        <v>1</v>
      </c>
      <c r="BK890" t="str">
        <f t="shared" si="92"/>
        <v>HAL44523</v>
      </c>
      <c r="BL890">
        <v>1</v>
      </c>
      <c r="BM890" t="str">
        <f t="shared" si="93"/>
        <v>ERROR</v>
      </c>
      <c r="BQ890" t="str">
        <f t="shared" si="97"/>
        <v>DALBHARAT44523</v>
      </c>
      <c r="BR890">
        <v>1</v>
      </c>
      <c r="BS890">
        <f t="shared" si="94"/>
        <v>1</v>
      </c>
    </row>
    <row r="891" spans="1:71" x14ac:dyDescent="0.45">
      <c r="A891">
        <v>6</v>
      </c>
      <c r="B891" s="2">
        <v>44523</v>
      </c>
      <c r="C891" s="2">
        <v>44524</v>
      </c>
      <c r="D891" s="3" t="s">
        <v>27</v>
      </c>
      <c r="E891" t="s">
        <v>171</v>
      </c>
      <c r="F891" t="s">
        <v>349</v>
      </c>
      <c r="G891">
        <v>225</v>
      </c>
      <c r="H891">
        <v>450</v>
      </c>
      <c r="I891">
        <v>2</v>
      </c>
      <c r="J891" s="7">
        <v>3451.35</v>
      </c>
      <c r="K891" s="5">
        <v>1553107.5</v>
      </c>
      <c r="L891" s="4">
        <v>3517</v>
      </c>
      <c r="M891" s="4">
        <v>29542.50000000004</v>
      </c>
      <c r="N891" s="6">
        <v>313.66678450000006</v>
      </c>
      <c r="O891" s="6">
        <v>29228.833215500039</v>
      </c>
      <c r="P891" s="5">
        <v>1582650</v>
      </c>
      <c r="Q891" s="7"/>
      <c r="R891">
        <v>1</v>
      </c>
      <c r="S891">
        <v>0</v>
      </c>
      <c r="T891">
        <v>1</v>
      </c>
      <c r="U891">
        <v>0</v>
      </c>
      <c r="V891">
        <v>900</v>
      </c>
      <c r="W891">
        <v>300</v>
      </c>
      <c r="X891">
        <v>123000</v>
      </c>
      <c r="Y891">
        <v>92500</v>
      </c>
      <c r="Z891" s="7">
        <v>3000000</v>
      </c>
      <c r="AA891">
        <v>2</v>
      </c>
      <c r="AC891" t="s">
        <v>683</v>
      </c>
      <c r="AD891" t="s">
        <v>571</v>
      </c>
      <c r="AE891" s="12">
        <v>44523.517361111109</v>
      </c>
      <c r="AF891">
        <v>3453.07</v>
      </c>
      <c r="AG891" s="12">
        <v>44524.392361111109</v>
      </c>
      <c r="AH891">
        <v>3515.2429999999999</v>
      </c>
      <c r="AI891" s="13">
        <v>1.7999999999999999E-2</v>
      </c>
      <c r="AJ891">
        <v>25581.71</v>
      </c>
      <c r="AK891" s="13">
        <v>1.7999999999999999E-2</v>
      </c>
      <c r="AL891">
        <v>411.46010000000001</v>
      </c>
      <c r="AM891">
        <v>1420800.5</v>
      </c>
      <c r="AN891">
        <v>-2768850.02</v>
      </c>
      <c r="AO891">
        <v>41</v>
      </c>
      <c r="AP891">
        <v>623.94000000000005</v>
      </c>
      <c r="AQ891" s="13">
        <v>-1.2200000000000001E-2</v>
      </c>
      <c r="AR891" s="13">
        <v>2.1000000000000001E-2</v>
      </c>
      <c r="AS891" t="s">
        <v>572</v>
      </c>
      <c r="AU891" s="2">
        <v>44523</v>
      </c>
      <c r="AV891" t="s">
        <v>171</v>
      </c>
      <c r="AW891" s="7">
        <v>3451.35</v>
      </c>
      <c r="AX891" s="4">
        <v>3517</v>
      </c>
      <c r="AZ891" s="2">
        <f t="shared" si="91"/>
        <v>44523</v>
      </c>
      <c r="BA891" t="s">
        <v>171</v>
      </c>
      <c r="BB891">
        <v>3453.07</v>
      </c>
      <c r="BC891">
        <v>3515.2429999999999</v>
      </c>
      <c r="BE891" t="str">
        <f t="shared" si="95"/>
        <v>NAVINFLUOR44523</v>
      </c>
      <c r="BF891">
        <v>1</v>
      </c>
      <c r="BH891" t="str">
        <f t="shared" si="96"/>
        <v>NAVINFLUOR44523</v>
      </c>
      <c r="BI891">
        <v>1</v>
      </c>
      <c r="BK891" t="str">
        <f t="shared" si="92"/>
        <v>NAVINFLUOR44523</v>
      </c>
      <c r="BL891">
        <v>1</v>
      </c>
      <c r="BM891">
        <f t="shared" si="93"/>
        <v>1</v>
      </c>
      <c r="BQ891" t="str">
        <f t="shared" si="97"/>
        <v>NAVINFLUOR44523</v>
      </c>
      <c r="BR891">
        <v>1</v>
      </c>
      <c r="BS891">
        <f t="shared" si="94"/>
        <v>1</v>
      </c>
    </row>
    <row r="892" spans="1:71" x14ac:dyDescent="0.45">
      <c r="A892">
        <v>7</v>
      </c>
      <c r="B892" s="2">
        <v>44523</v>
      </c>
      <c r="C892" s="2">
        <v>44524</v>
      </c>
      <c r="D892" s="3" t="s">
        <v>27</v>
      </c>
      <c r="E892" t="s">
        <v>43</v>
      </c>
      <c r="F892" t="s">
        <v>211</v>
      </c>
      <c r="G892">
        <v>6700</v>
      </c>
      <c r="H892">
        <v>13400</v>
      </c>
      <c r="I892">
        <v>2</v>
      </c>
      <c r="J892" s="7">
        <v>142.15</v>
      </c>
      <c r="K892" s="5">
        <v>1904810</v>
      </c>
      <c r="L892" s="4">
        <v>142.4</v>
      </c>
      <c r="M892" s="4">
        <v>3350</v>
      </c>
      <c r="N892" s="6">
        <v>369.91126200000002</v>
      </c>
      <c r="O892" s="6">
        <v>2980.0887379999999</v>
      </c>
      <c r="P892" s="5">
        <v>1908160</v>
      </c>
      <c r="Q892" s="7"/>
      <c r="R892">
        <v>1</v>
      </c>
      <c r="S892">
        <v>0</v>
      </c>
      <c r="T892">
        <v>1</v>
      </c>
      <c r="U892">
        <v>0</v>
      </c>
      <c r="V892">
        <v>900</v>
      </c>
      <c r="W892">
        <v>300</v>
      </c>
      <c r="X892">
        <v>123000</v>
      </c>
      <c r="Y892">
        <v>92500</v>
      </c>
      <c r="Z892" s="7">
        <v>3000000</v>
      </c>
      <c r="AA892">
        <v>2</v>
      </c>
      <c r="AC892" t="s">
        <v>751</v>
      </c>
      <c r="AD892" t="s">
        <v>571</v>
      </c>
      <c r="AE892" s="12">
        <v>44523.517361111109</v>
      </c>
      <c r="AF892">
        <v>142.21430000000001</v>
      </c>
      <c r="AG892" s="12">
        <v>44524.392361111109</v>
      </c>
      <c r="AH892">
        <v>142.3271</v>
      </c>
      <c r="AI892" s="13">
        <v>8.0000000000000004E-4</v>
      </c>
      <c r="AJ892">
        <v>1126.94</v>
      </c>
      <c r="AK892" s="13">
        <v>8.0000000000000004E-4</v>
      </c>
      <c r="AL892">
        <v>9990.5619999999999</v>
      </c>
      <c r="AM892">
        <v>1420800.5</v>
      </c>
      <c r="AN892">
        <v>-2767723.08</v>
      </c>
      <c r="AO892">
        <v>41</v>
      </c>
      <c r="AP892">
        <v>27.49</v>
      </c>
      <c r="AQ892" s="13">
        <v>-6.4000000000000003E-3</v>
      </c>
      <c r="AR892" s="13">
        <v>9.7000000000000003E-3</v>
      </c>
      <c r="AS892" t="s">
        <v>572</v>
      </c>
      <c r="AU892" s="2">
        <v>44523</v>
      </c>
      <c r="AV892" t="s">
        <v>43</v>
      </c>
      <c r="AW892" s="7">
        <v>142.15</v>
      </c>
      <c r="AX892" s="4">
        <v>142.4</v>
      </c>
      <c r="AZ892" s="2">
        <f t="shared" si="91"/>
        <v>44523</v>
      </c>
      <c r="BA892" t="s">
        <v>43</v>
      </c>
      <c r="BB892">
        <v>142.21430000000001</v>
      </c>
      <c r="BC892">
        <v>142.3271</v>
      </c>
      <c r="BE892" t="str">
        <f t="shared" si="95"/>
        <v>NMDC44523</v>
      </c>
      <c r="BF892">
        <v>1</v>
      </c>
      <c r="BH892" t="str">
        <f t="shared" si="96"/>
        <v>NMDC44523</v>
      </c>
      <c r="BI892">
        <v>1</v>
      </c>
      <c r="BK892" t="str">
        <f t="shared" si="92"/>
        <v>NMDC44523</v>
      </c>
      <c r="BL892">
        <v>1</v>
      </c>
      <c r="BM892">
        <f t="shared" si="93"/>
        <v>1</v>
      </c>
      <c r="BQ892" t="str">
        <f t="shared" si="97"/>
        <v>NMDC44523</v>
      </c>
      <c r="BR892">
        <v>1</v>
      </c>
      <c r="BS892">
        <f t="shared" si="94"/>
        <v>1</v>
      </c>
    </row>
    <row r="893" spans="1:71" x14ac:dyDescent="0.45">
      <c r="A893">
        <v>8</v>
      </c>
      <c r="B893" s="2">
        <v>44523</v>
      </c>
      <c r="C893" s="2">
        <v>44524</v>
      </c>
      <c r="D893" s="3" t="s">
        <v>27</v>
      </c>
      <c r="E893" t="s">
        <v>76</v>
      </c>
      <c r="F893" t="s">
        <v>326</v>
      </c>
      <c r="G893">
        <v>625</v>
      </c>
      <c r="H893">
        <v>625</v>
      </c>
      <c r="I893">
        <v>1</v>
      </c>
      <c r="J893" s="7">
        <v>2191.6999999999998</v>
      </c>
      <c r="K893" s="5">
        <v>1369812.5</v>
      </c>
      <c r="L893" s="4">
        <v>2233.1</v>
      </c>
      <c r="M893" s="4">
        <v>25875.000000000058</v>
      </c>
      <c r="N893" s="6">
        <v>282.19630000000001</v>
      </c>
      <c r="O893" s="6">
        <v>25592.803700000059</v>
      </c>
      <c r="P893" s="5">
        <v>1395687.5</v>
      </c>
      <c r="Q893" s="7"/>
      <c r="R893">
        <v>1</v>
      </c>
      <c r="S893">
        <v>0</v>
      </c>
      <c r="T893">
        <v>1</v>
      </c>
      <c r="U893">
        <v>0</v>
      </c>
      <c r="V893">
        <v>900</v>
      </c>
      <c r="W893">
        <v>300</v>
      </c>
      <c r="X893">
        <v>123000</v>
      </c>
      <c r="Y893">
        <v>92500</v>
      </c>
      <c r="Z893" s="7">
        <v>3000000</v>
      </c>
      <c r="AA893">
        <v>2</v>
      </c>
      <c r="AC893" t="s">
        <v>697</v>
      </c>
      <c r="AD893" t="s">
        <v>571</v>
      </c>
      <c r="AE893" s="12">
        <v>44523.517361111109</v>
      </c>
      <c r="AF893">
        <v>111.7501</v>
      </c>
      <c r="AG893" s="12">
        <v>44524.392361111109</v>
      </c>
      <c r="AH893">
        <v>110.6876</v>
      </c>
      <c r="AI893" s="13">
        <v>-9.4999999999999998E-3</v>
      </c>
      <c r="AJ893">
        <v>-13508.71</v>
      </c>
      <c r="AK893" s="13">
        <v>-9.4999999999999998E-3</v>
      </c>
      <c r="AL893">
        <v>12714.08</v>
      </c>
      <c r="AM893">
        <v>1420800.5</v>
      </c>
      <c r="AN893">
        <v>-2781231.79</v>
      </c>
      <c r="AO893">
        <v>41</v>
      </c>
      <c r="AP893">
        <v>-329.48</v>
      </c>
      <c r="AQ893" s="13">
        <v>-1.12E-2</v>
      </c>
      <c r="AR893" s="13">
        <v>2.7000000000000001E-3</v>
      </c>
      <c r="AS893" t="s">
        <v>572</v>
      </c>
      <c r="AU893" s="2">
        <v>44523</v>
      </c>
      <c r="AV893" t="s">
        <v>76</v>
      </c>
      <c r="AW893" s="7">
        <v>2191.6999999999998</v>
      </c>
      <c r="AX893" s="4">
        <v>2233.1</v>
      </c>
      <c r="AZ893" s="2">
        <f t="shared" si="91"/>
        <v>44523</v>
      </c>
      <c r="BA893" t="s">
        <v>72</v>
      </c>
      <c r="BB893">
        <v>111.7501</v>
      </c>
      <c r="BC893">
        <v>110.6876</v>
      </c>
      <c r="BE893" t="str">
        <f t="shared" si="95"/>
        <v>SAIL44523</v>
      </c>
      <c r="BF893">
        <v>1</v>
      </c>
      <c r="BH893" t="str">
        <f t="shared" si="96"/>
        <v>SRF44523</v>
      </c>
      <c r="BI893">
        <v>1</v>
      </c>
      <c r="BK893" t="str">
        <f t="shared" si="92"/>
        <v>SRF44523</v>
      </c>
      <c r="BL893">
        <v>1</v>
      </c>
      <c r="BM893">
        <f t="shared" si="93"/>
        <v>1</v>
      </c>
      <c r="BQ893" t="str">
        <f t="shared" si="97"/>
        <v>SAIL44523</v>
      </c>
      <c r="BR893">
        <v>1</v>
      </c>
      <c r="BS893" t="str">
        <f t="shared" si="94"/>
        <v>ERROR</v>
      </c>
    </row>
    <row r="894" spans="1:71" x14ac:dyDescent="0.45">
      <c r="A894">
        <v>9</v>
      </c>
      <c r="B894" s="2">
        <v>44523</v>
      </c>
      <c r="C894" s="2">
        <v>44524</v>
      </c>
      <c r="D894" s="3" t="s">
        <v>27</v>
      </c>
      <c r="E894" t="s">
        <v>77</v>
      </c>
      <c r="F894" t="s">
        <v>281</v>
      </c>
      <c r="G894">
        <v>6750</v>
      </c>
      <c r="H894">
        <v>6750</v>
      </c>
      <c r="I894">
        <v>1</v>
      </c>
      <c r="J894" s="7">
        <v>232.95</v>
      </c>
      <c r="K894" s="5">
        <v>1572412.5</v>
      </c>
      <c r="L894" s="4">
        <v>242.65</v>
      </c>
      <c r="M894" s="4">
        <v>65475.000000000116</v>
      </c>
      <c r="N894" s="6">
        <v>321.41038000000003</v>
      </c>
      <c r="O894" s="6">
        <v>65153.589620000115</v>
      </c>
      <c r="P894" s="5">
        <v>1637887.5</v>
      </c>
      <c r="Q894" s="7"/>
      <c r="R894">
        <v>1</v>
      </c>
      <c r="S894">
        <v>0</v>
      </c>
      <c r="T894">
        <v>1</v>
      </c>
      <c r="U894">
        <v>0</v>
      </c>
      <c r="V894">
        <v>900</v>
      </c>
      <c r="W894">
        <v>300</v>
      </c>
      <c r="X894">
        <v>123000</v>
      </c>
      <c r="Y894">
        <v>92500</v>
      </c>
      <c r="Z894" s="7">
        <v>3000000</v>
      </c>
      <c r="AA894">
        <v>2</v>
      </c>
      <c r="AC894" t="s">
        <v>680</v>
      </c>
      <c r="AD894" t="s">
        <v>571</v>
      </c>
      <c r="AE894" s="12">
        <v>44523.517361111109</v>
      </c>
      <c r="AF894">
        <v>2192.7689999999998</v>
      </c>
      <c r="AG894" s="12">
        <v>44524.392361111109</v>
      </c>
      <c r="AH894">
        <v>2231.7710000000002</v>
      </c>
      <c r="AI894" s="13">
        <v>1.78E-2</v>
      </c>
      <c r="AJ894">
        <v>25271.27</v>
      </c>
      <c r="AK894" s="13">
        <v>1.78E-2</v>
      </c>
      <c r="AL894">
        <v>647.94809999999995</v>
      </c>
      <c r="AM894">
        <v>1420800.5</v>
      </c>
      <c r="AN894">
        <v>-2755960.52</v>
      </c>
      <c r="AO894">
        <v>41</v>
      </c>
      <c r="AP894">
        <v>616.37</v>
      </c>
      <c r="AQ894" s="13">
        <v>-6.6E-3</v>
      </c>
      <c r="AR894" s="13">
        <v>2.1100000000000001E-2</v>
      </c>
      <c r="AS894" t="s">
        <v>572</v>
      </c>
      <c r="AU894" s="2">
        <v>44523</v>
      </c>
      <c r="AV894" t="s">
        <v>77</v>
      </c>
      <c r="AW894" s="7">
        <v>232.95</v>
      </c>
      <c r="AX894" s="4">
        <v>242.65</v>
      </c>
      <c r="AZ894" s="2">
        <f t="shared" si="91"/>
        <v>44523</v>
      </c>
      <c r="BA894" t="s">
        <v>76</v>
      </c>
      <c r="BB894">
        <v>2192.7689999999998</v>
      </c>
      <c r="BC894">
        <v>2231.7710000000002</v>
      </c>
      <c r="BE894" t="str">
        <f t="shared" si="95"/>
        <v>SRF44523</v>
      </c>
      <c r="BF894">
        <v>1</v>
      </c>
      <c r="BH894" t="str">
        <f t="shared" si="96"/>
        <v>TATAPOWER44523</v>
      </c>
      <c r="BI894">
        <v>1</v>
      </c>
      <c r="BK894" t="str">
        <f t="shared" si="92"/>
        <v>TATAPOWER44523</v>
      </c>
      <c r="BL894">
        <v>1</v>
      </c>
      <c r="BM894" t="str">
        <f t="shared" si="93"/>
        <v>ERROR</v>
      </c>
      <c r="BQ894" t="str">
        <f t="shared" si="97"/>
        <v>SRF44523</v>
      </c>
      <c r="BR894">
        <v>1</v>
      </c>
      <c r="BS894">
        <f t="shared" si="94"/>
        <v>1</v>
      </c>
    </row>
    <row r="895" spans="1:71" x14ac:dyDescent="0.45">
      <c r="A895">
        <v>10</v>
      </c>
      <c r="B895" s="2">
        <v>44523</v>
      </c>
      <c r="C895" s="2">
        <v>44524</v>
      </c>
      <c r="D895" s="3" t="s">
        <v>27</v>
      </c>
      <c r="E895" t="s">
        <v>111</v>
      </c>
      <c r="F895" t="s">
        <v>247</v>
      </c>
      <c r="G895">
        <v>1500</v>
      </c>
      <c r="H895">
        <v>3000</v>
      </c>
      <c r="I895">
        <v>2</v>
      </c>
      <c r="J895" s="7">
        <v>527.85</v>
      </c>
      <c r="K895" s="5">
        <v>1583550</v>
      </c>
      <c r="L895" s="4">
        <v>538.9</v>
      </c>
      <c r="M895" s="4">
        <v>33149.999999999862</v>
      </c>
      <c r="N895" s="6">
        <v>319.26714999999996</v>
      </c>
      <c r="O895" s="6">
        <v>32830.732849999862</v>
      </c>
      <c r="P895" s="5">
        <v>1616700</v>
      </c>
      <c r="Q895" s="7"/>
      <c r="R895">
        <v>1</v>
      </c>
      <c r="S895">
        <v>0</v>
      </c>
      <c r="T895">
        <v>1</v>
      </c>
      <c r="U895">
        <v>0</v>
      </c>
      <c r="V895">
        <v>900</v>
      </c>
      <c r="W895">
        <v>300</v>
      </c>
      <c r="X895">
        <v>123000</v>
      </c>
      <c r="Y895">
        <v>92500</v>
      </c>
      <c r="Z895" s="7">
        <v>3000000</v>
      </c>
      <c r="AA895">
        <v>2</v>
      </c>
      <c r="AC895" t="s">
        <v>690</v>
      </c>
      <c r="AD895" t="s">
        <v>571</v>
      </c>
      <c r="AE895" s="12">
        <v>44523.520833333336</v>
      </c>
      <c r="AF895">
        <v>506.47280000000001</v>
      </c>
      <c r="AG895" s="12">
        <v>44524.392361111109</v>
      </c>
      <c r="AH895">
        <v>511.99329999999998</v>
      </c>
      <c r="AI895" s="13">
        <v>1.09E-2</v>
      </c>
      <c r="AJ895">
        <v>15498.25</v>
      </c>
      <c r="AK895" s="13">
        <v>1.09E-2</v>
      </c>
      <c r="AL895">
        <v>2807.4</v>
      </c>
      <c r="AM895">
        <v>1421872</v>
      </c>
      <c r="AN895">
        <v>-2740462.27</v>
      </c>
      <c r="AO895">
        <v>40</v>
      </c>
      <c r="AP895">
        <v>387.46</v>
      </c>
      <c r="AQ895" s="13">
        <v>-9.4999999999999998E-3</v>
      </c>
      <c r="AR895" s="13">
        <v>3.1199999999999999E-2</v>
      </c>
      <c r="AS895" t="s">
        <v>572</v>
      </c>
      <c r="AU895" s="2">
        <v>44523</v>
      </c>
      <c r="AV895" t="s">
        <v>111</v>
      </c>
      <c r="AW895" s="7">
        <v>527.85</v>
      </c>
      <c r="AX895" s="4">
        <v>538.9</v>
      </c>
      <c r="AZ895" s="2">
        <f t="shared" si="91"/>
        <v>44523</v>
      </c>
      <c r="BA895" t="s">
        <v>96</v>
      </c>
      <c r="BB895">
        <v>506.47280000000001</v>
      </c>
      <c r="BC895">
        <v>511.99329999999998</v>
      </c>
      <c r="BE895" t="str">
        <f t="shared" si="95"/>
        <v>GLENMARK44523</v>
      </c>
      <c r="BF895">
        <v>1</v>
      </c>
      <c r="BH895" t="str">
        <f t="shared" si="96"/>
        <v>TORNTPOWER44523</v>
      </c>
      <c r="BI895">
        <v>1</v>
      </c>
      <c r="BK895" t="str">
        <f t="shared" si="92"/>
        <v>TORNTPOWER44523</v>
      </c>
      <c r="BL895">
        <v>1</v>
      </c>
      <c r="BM895" t="str">
        <f t="shared" si="93"/>
        <v>ERROR</v>
      </c>
      <c r="BQ895" t="str">
        <f t="shared" si="97"/>
        <v>GLENMARK44523</v>
      </c>
      <c r="BR895">
        <v>1</v>
      </c>
      <c r="BS895">
        <f t="shared" si="94"/>
        <v>1</v>
      </c>
    </row>
    <row r="896" spans="1:71" x14ac:dyDescent="0.45">
      <c r="A896">
        <v>1</v>
      </c>
      <c r="B896" s="2">
        <v>44524</v>
      </c>
      <c r="C896" s="2">
        <v>44525</v>
      </c>
      <c r="D896" s="3" t="s">
        <v>27</v>
      </c>
      <c r="E896" t="s">
        <v>98</v>
      </c>
      <c r="F896" t="s">
        <v>294</v>
      </c>
      <c r="G896">
        <v>1250</v>
      </c>
      <c r="H896">
        <v>2500</v>
      </c>
      <c r="I896">
        <v>2</v>
      </c>
      <c r="J896" s="7">
        <v>766.9</v>
      </c>
      <c r="K896" s="5">
        <v>1917250</v>
      </c>
      <c r="L896" s="4">
        <v>765.7</v>
      </c>
      <c r="M896" s="4">
        <v>-2999.9999999998295</v>
      </c>
      <c r="N896" s="6">
        <v>371.22490000000005</v>
      </c>
      <c r="O896" s="6">
        <v>-3371.2248999998296</v>
      </c>
      <c r="P896" s="5">
        <v>1914250</v>
      </c>
      <c r="Q896" s="7"/>
      <c r="R896">
        <v>1</v>
      </c>
      <c r="S896">
        <v>0</v>
      </c>
      <c r="T896">
        <v>1</v>
      </c>
      <c r="U896">
        <v>0</v>
      </c>
      <c r="V896">
        <v>900</v>
      </c>
      <c r="W896">
        <v>300</v>
      </c>
      <c r="X896">
        <v>123000</v>
      </c>
      <c r="Y896">
        <v>92500</v>
      </c>
      <c r="Z896" s="7">
        <v>3000000</v>
      </c>
      <c r="AA896">
        <v>2</v>
      </c>
      <c r="AC896" t="s">
        <v>610</v>
      </c>
      <c r="AD896" t="s">
        <v>571</v>
      </c>
      <c r="AE896" s="12">
        <v>44523.517361111109</v>
      </c>
      <c r="AF896">
        <v>63.181579999999997</v>
      </c>
      <c r="AG896" s="12">
        <v>44524.395833333336</v>
      </c>
      <c r="AH896">
        <v>63.086849999999998</v>
      </c>
      <c r="AI896" s="13">
        <v>-1.5E-3</v>
      </c>
      <c r="AJ896">
        <v>-2130.25</v>
      </c>
      <c r="AK896" s="13">
        <v>-1.5E-3</v>
      </c>
      <c r="AL896">
        <v>22487.58</v>
      </c>
      <c r="AM896">
        <v>1420800.5</v>
      </c>
      <c r="AN896">
        <v>-2742592.52</v>
      </c>
      <c r="AO896">
        <v>42</v>
      </c>
      <c r="AP896">
        <v>-50.72</v>
      </c>
      <c r="AQ896" s="13">
        <v>-2.0999999999999999E-3</v>
      </c>
      <c r="AR896" s="13">
        <v>1.77E-2</v>
      </c>
      <c r="AS896" t="s">
        <v>572</v>
      </c>
      <c r="AU896" s="2">
        <v>44524</v>
      </c>
      <c r="AV896" t="s">
        <v>98</v>
      </c>
      <c r="AW896" s="7">
        <v>766.9</v>
      </c>
      <c r="AX896" s="4">
        <v>765.7</v>
      </c>
      <c r="AZ896" s="2">
        <f t="shared" si="91"/>
        <v>44523</v>
      </c>
      <c r="BA896" t="s">
        <v>47</v>
      </c>
      <c r="BB896">
        <v>63.181579999999997</v>
      </c>
      <c r="BC896">
        <v>63.086849999999998</v>
      </c>
      <c r="BE896" t="str">
        <f t="shared" si="95"/>
        <v>BHEL44523</v>
      </c>
      <c r="BF896">
        <v>1</v>
      </c>
      <c r="BH896" t="str">
        <f t="shared" si="96"/>
        <v>ADANIPORTS44524</v>
      </c>
      <c r="BI896">
        <v>1</v>
      </c>
      <c r="BK896" t="str">
        <f t="shared" si="92"/>
        <v>ADANIPORTS44524</v>
      </c>
      <c r="BL896">
        <v>1</v>
      </c>
      <c r="BM896">
        <f t="shared" si="93"/>
        <v>1</v>
      </c>
      <c r="BQ896" t="str">
        <f t="shared" si="97"/>
        <v>BHEL44523</v>
      </c>
      <c r="BR896">
        <v>1</v>
      </c>
      <c r="BS896">
        <f t="shared" si="94"/>
        <v>1</v>
      </c>
    </row>
    <row r="897" spans="1:71" x14ac:dyDescent="0.45">
      <c r="A897">
        <v>2</v>
      </c>
      <c r="B897" s="2">
        <v>44524</v>
      </c>
      <c r="C897" s="2">
        <v>44525</v>
      </c>
      <c r="D897" s="3" t="s">
        <v>27</v>
      </c>
      <c r="E897" t="s">
        <v>198</v>
      </c>
      <c r="F897" t="s">
        <v>379</v>
      </c>
      <c r="G897">
        <v>1500</v>
      </c>
      <c r="H897">
        <v>4500</v>
      </c>
      <c r="I897">
        <v>3</v>
      </c>
      <c r="J897" s="7">
        <v>387</v>
      </c>
      <c r="K897" s="5">
        <v>1741500</v>
      </c>
      <c r="L897" s="4">
        <v>382.2</v>
      </c>
      <c r="M897" s="4">
        <v>-21600.000000000051</v>
      </c>
      <c r="N897" s="6">
        <v>339.17044000000004</v>
      </c>
      <c r="O897" s="6">
        <v>-21939.170440000053</v>
      </c>
      <c r="P897" s="5">
        <v>1719900</v>
      </c>
      <c r="Q897" s="7"/>
      <c r="R897">
        <v>1</v>
      </c>
      <c r="S897">
        <v>0</v>
      </c>
      <c r="T897">
        <v>1</v>
      </c>
      <c r="U897">
        <v>0</v>
      </c>
      <c r="V897">
        <v>900</v>
      </c>
      <c r="W897">
        <v>300</v>
      </c>
      <c r="X897">
        <v>123000</v>
      </c>
      <c r="Y897">
        <v>92500</v>
      </c>
      <c r="Z897" s="7">
        <v>3000000</v>
      </c>
      <c r="AA897">
        <v>2</v>
      </c>
      <c r="AC897" t="s">
        <v>670</v>
      </c>
      <c r="AD897" t="s">
        <v>571</v>
      </c>
      <c r="AE897" s="12">
        <v>44523.520833333336</v>
      </c>
      <c r="AF897">
        <v>683.69169999999997</v>
      </c>
      <c r="AG897" s="12">
        <v>44524.395833333336</v>
      </c>
      <c r="AH897">
        <v>680.56880000000001</v>
      </c>
      <c r="AI897" s="13">
        <v>-4.5999999999999999E-3</v>
      </c>
      <c r="AJ897">
        <v>-6494.69</v>
      </c>
      <c r="AK897" s="13">
        <v>-4.5999999999999999E-3</v>
      </c>
      <c r="AL897">
        <v>2079.6979999999999</v>
      </c>
      <c r="AM897">
        <v>1421872</v>
      </c>
      <c r="AN897">
        <v>-2749087.2</v>
      </c>
      <c r="AO897">
        <v>41</v>
      </c>
      <c r="AP897">
        <v>-158.41</v>
      </c>
      <c r="AQ897" s="13">
        <v>-1.3599999999999999E-2</v>
      </c>
      <c r="AR897" s="13">
        <v>4.8999999999999998E-3</v>
      </c>
      <c r="AS897" t="s">
        <v>572</v>
      </c>
      <c r="AU897" s="2">
        <v>44524</v>
      </c>
      <c r="AV897" t="s">
        <v>198</v>
      </c>
      <c r="AW897" s="7">
        <v>387</v>
      </c>
      <c r="AX897" s="4">
        <v>382.2</v>
      </c>
      <c r="AZ897" s="2">
        <f t="shared" si="91"/>
        <v>44523</v>
      </c>
      <c r="BA897" t="s">
        <v>79</v>
      </c>
      <c r="BB897">
        <v>683.69169999999997</v>
      </c>
      <c r="BC897">
        <v>680.56880000000001</v>
      </c>
      <c r="BE897" t="str">
        <f t="shared" si="95"/>
        <v>JSWSTEEL44523</v>
      </c>
      <c r="BF897">
        <v>1</v>
      </c>
      <c r="BH897" t="str">
        <f t="shared" si="96"/>
        <v>CHAMBLFERT44524</v>
      </c>
      <c r="BI897">
        <v>1</v>
      </c>
      <c r="BK897" t="str">
        <f t="shared" si="92"/>
        <v>CHAMBLFERT44524</v>
      </c>
      <c r="BL897">
        <v>1</v>
      </c>
      <c r="BM897">
        <f t="shared" si="93"/>
        <v>1</v>
      </c>
      <c r="BQ897" t="str">
        <f t="shared" si="97"/>
        <v>JSWSTEEL44523</v>
      </c>
      <c r="BR897">
        <v>1</v>
      </c>
      <c r="BS897" t="str">
        <f t="shared" si="94"/>
        <v>ERROR</v>
      </c>
    </row>
    <row r="898" spans="1:71" x14ac:dyDescent="0.45">
      <c r="A898">
        <v>3</v>
      </c>
      <c r="B898" s="2">
        <v>44524</v>
      </c>
      <c r="C898" s="2">
        <v>44525</v>
      </c>
      <c r="D898" s="3" t="s">
        <v>27</v>
      </c>
      <c r="E898" t="s">
        <v>158</v>
      </c>
      <c r="F898" t="s">
        <v>336</v>
      </c>
      <c r="G898">
        <v>425</v>
      </c>
      <c r="H898">
        <v>1275</v>
      </c>
      <c r="I898">
        <v>3</v>
      </c>
      <c r="J898" s="7">
        <v>1519.7</v>
      </c>
      <c r="K898" s="5">
        <v>1937617.5</v>
      </c>
      <c r="L898" s="4">
        <v>1481.45</v>
      </c>
      <c r="M898" s="4">
        <v>-48768.75</v>
      </c>
      <c r="N898" s="6">
        <v>368.96829475000004</v>
      </c>
      <c r="O898" s="6">
        <v>-49137.718294749997</v>
      </c>
      <c r="P898" s="5">
        <v>1888848.75</v>
      </c>
      <c r="Q898" s="7"/>
      <c r="R898">
        <v>2</v>
      </c>
      <c r="S898">
        <v>1</v>
      </c>
      <c r="T898">
        <v>2</v>
      </c>
      <c r="U898">
        <v>0</v>
      </c>
      <c r="V898">
        <v>900</v>
      </c>
      <c r="W898">
        <v>300</v>
      </c>
      <c r="X898">
        <v>123000</v>
      </c>
      <c r="Y898">
        <v>92500</v>
      </c>
      <c r="Z898" s="7">
        <v>3000000</v>
      </c>
      <c r="AA898">
        <v>2</v>
      </c>
      <c r="AC898" t="s">
        <v>752</v>
      </c>
      <c r="AD898" t="s">
        <v>571</v>
      </c>
      <c r="AE898" s="12">
        <v>44524.517361111109</v>
      </c>
      <c r="AF898">
        <v>767.30439999999999</v>
      </c>
      <c r="AG898" s="12">
        <v>44525.392361111109</v>
      </c>
      <c r="AH898">
        <v>765.44740000000002</v>
      </c>
      <c r="AI898" s="13">
        <v>-2.3999999999999998E-3</v>
      </c>
      <c r="AJ898">
        <v>-3509.67</v>
      </c>
      <c r="AK898" s="13">
        <v>-2.3999999999999998E-3</v>
      </c>
      <c r="AL898">
        <v>1889.97</v>
      </c>
      <c r="AM898">
        <v>1450182.5</v>
      </c>
      <c r="AN898">
        <v>-2752596.88</v>
      </c>
      <c r="AO898">
        <v>41</v>
      </c>
      <c r="AP898">
        <v>-85.6</v>
      </c>
      <c r="AQ898" s="13">
        <v>-6.8999999999999999E-3</v>
      </c>
      <c r="AR898" s="13">
        <v>1.04E-2</v>
      </c>
      <c r="AS898" t="s">
        <v>572</v>
      </c>
      <c r="AU898" s="2">
        <v>44524</v>
      </c>
      <c r="AV898" t="s">
        <v>158</v>
      </c>
      <c r="AW898" s="7">
        <v>1519.7</v>
      </c>
      <c r="AX898" s="4">
        <v>1481.45</v>
      </c>
      <c r="AZ898" s="2">
        <f t="shared" si="91"/>
        <v>44524</v>
      </c>
      <c r="BA898" t="s">
        <v>98</v>
      </c>
      <c r="BB898">
        <v>767.30439999999999</v>
      </c>
      <c r="BC898">
        <v>765.44740000000002</v>
      </c>
      <c r="BE898" t="str">
        <f t="shared" si="95"/>
        <v>ADANIPORTS44524</v>
      </c>
      <c r="BF898">
        <v>1</v>
      </c>
      <c r="BH898" t="str">
        <f t="shared" si="96"/>
        <v>ICICIGI44524</v>
      </c>
      <c r="BI898">
        <v>1</v>
      </c>
      <c r="BK898" t="str">
        <f t="shared" si="92"/>
        <v>ICICIGI44524</v>
      </c>
      <c r="BL898">
        <v>1</v>
      </c>
      <c r="BM898">
        <f t="shared" si="93"/>
        <v>1</v>
      </c>
      <c r="BQ898" t="str">
        <f t="shared" si="97"/>
        <v>ADANIPORTS44524</v>
      </c>
      <c r="BR898">
        <v>1</v>
      </c>
      <c r="BS898">
        <f t="shared" si="94"/>
        <v>1</v>
      </c>
    </row>
    <row r="899" spans="1:71" x14ac:dyDescent="0.45">
      <c r="A899">
        <v>4</v>
      </c>
      <c r="B899" s="2">
        <v>44524</v>
      </c>
      <c r="C899" s="2">
        <v>44525</v>
      </c>
      <c r="D899" s="3" t="s">
        <v>27</v>
      </c>
      <c r="E899" t="s">
        <v>203</v>
      </c>
      <c r="F899" t="s">
        <v>380</v>
      </c>
      <c r="G899">
        <v>900</v>
      </c>
      <c r="H899">
        <v>3600</v>
      </c>
      <c r="I899">
        <v>4</v>
      </c>
      <c r="J899" s="7">
        <v>508.85</v>
      </c>
      <c r="K899" s="5">
        <v>1831860</v>
      </c>
      <c r="L899" s="4">
        <v>505.88749999999999</v>
      </c>
      <c r="M899" s="4">
        <v>-10665.000000000124</v>
      </c>
      <c r="N899" s="6">
        <v>355.82185300000003</v>
      </c>
      <c r="O899" s="6">
        <v>-11020.821853000123</v>
      </c>
      <c r="P899" s="5">
        <v>1821195</v>
      </c>
      <c r="Q899" s="7"/>
      <c r="R899">
        <v>1</v>
      </c>
      <c r="S899">
        <v>0</v>
      </c>
      <c r="T899">
        <v>2</v>
      </c>
      <c r="U899">
        <v>0</v>
      </c>
      <c r="V899">
        <v>900</v>
      </c>
      <c r="W899">
        <v>300</v>
      </c>
      <c r="X899">
        <v>123000</v>
      </c>
      <c r="Y899">
        <v>92500</v>
      </c>
      <c r="Z899" s="7">
        <v>3000000</v>
      </c>
      <c r="AA899">
        <v>2</v>
      </c>
      <c r="AC899" t="s">
        <v>753</v>
      </c>
      <c r="AD899" t="s">
        <v>571</v>
      </c>
      <c r="AE899" s="12">
        <v>44524.517361111109</v>
      </c>
      <c r="AF899">
        <v>387.17149999999998</v>
      </c>
      <c r="AG899" s="12">
        <v>44525.392361111109</v>
      </c>
      <c r="AH899">
        <v>381.99400000000003</v>
      </c>
      <c r="AI899" s="13">
        <v>-1.34E-2</v>
      </c>
      <c r="AJ899">
        <v>-19392.75</v>
      </c>
      <c r="AK899" s="13">
        <v>-1.34E-2</v>
      </c>
      <c r="AL899">
        <v>3745.5819999999999</v>
      </c>
      <c r="AM899">
        <v>1450182.63</v>
      </c>
      <c r="AN899">
        <v>-2771989.63</v>
      </c>
      <c r="AO899">
        <v>41</v>
      </c>
      <c r="AP899">
        <v>-472.99</v>
      </c>
      <c r="AQ899" s="13">
        <v>-1.9300000000000001E-2</v>
      </c>
      <c r="AR899" s="13">
        <v>8.6E-3</v>
      </c>
      <c r="AS899" t="s">
        <v>572</v>
      </c>
      <c r="AU899" s="2">
        <v>44524</v>
      </c>
      <c r="AV899" t="s">
        <v>203</v>
      </c>
      <c r="AW899" s="7">
        <v>508.85</v>
      </c>
      <c r="AX899" s="4">
        <v>505.88749999999999</v>
      </c>
      <c r="AZ899" s="2">
        <f t="shared" si="91"/>
        <v>44524</v>
      </c>
      <c r="BA899" t="s">
        <v>198</v>
      </c>
      <c r="BB899">
        <v>387.17149999999998</v>
      </c>
      <c r="BC899">
        <v>381.99400000000003</v>
      </c>
      <c r="BE899" t="str">
        <f t="shared" si="95"/>
        <v>CHAMBLFERT44524</v>
      </c>
      <c r="BF899">
        <v>1</v>
      </c>
      <c r="BH899" t="str">
        <f t="shared" si="96"/>
        <v>LAURUSLABS44524</v>
      </c>
      <c r="BI899">
        <v>1</v>
      </c>
      <c r="BK899" t="str">
        <f t="shared" si="92"/>
        <v>LAURUSLABS44524</v>
      </c>
      <c r="BL899">
        <v>1</v>
      </c>
      <c r="BM899">
        <f t="shared" si="93"/>
        <v>1</v>
      </c>
      <c r="BQ899" t="str">
        <f t="shared" si="97"/>
        <v>CHAMBLFERT44524</v>
      </c>
      <c r="BR899">
        <v>1</v>
      </c>
      <c r="BS899">
        <f t="shared" si="94"/>
        <v>1</v>
      </c>
    </row>
    <row r="900" spans="1:71" x14ac:dyDescent="0.45">
      <c r="A900">
        <v>5</v>
      </c>
      <c r="B900" s="2">
        <v>44524</v>
      </c>
      <c r="C900" s="2">
        <v>44525</v>
      </c>
      <c r="D900" s="3" t="s">
        <v>27</v>
      </c>
      <c r="E900" t="s">
        <v>129</v>
      </c>
      <c r="F900" t="s">
        <v>293</v>
      </c>
      <c r="G900">
        <v>7700</v>
      </c>
      <c r="H900">
        <v>15400</v>
      </c>
      <c r="I900">
        <v>2</v>
      </c>
      <c r="J900" s="7">
        <v>154.80000000000001</v>
      </c>
      <c r="K900" s="5">
        <v>2383920</v>
      </c>
      <c r="L900" s="4">
        <v>153.55000000000001</v>
      </c>
      <c r="M900" s="4">
        <v>-19250</v>
      </c>
      <c r="N900" s="6">
        <v>448.16071399999998</v>
      </c>
      <c r="O900" s="6">
        <v>-19698.160714000001</v>
      </c>
      <c r="P900" s="5">
        <v>2364670</v>
      </c>
      <c r="Q900" s="7"/>
      <c r="R900">
        <v>2</v>
      </c>
      <c r="S900">
        <v>2</v>
      </c>
      <c r="T900">
        <v>2</v>
      </c>
      <c r="U900">
        <v>0</v>
      </c>
      <c r="V900">
        <v>900</v>
      </c>
      <c r="W900">
        <v>300</v>
      </c>
      <c r="X900">
        <v>123000</v>
      </c>
      <c r="Y900">
        <v>92500</v>
      </c>
      <c r="Z900" s="7">
        <v>3000000</v>
      </c>
      <c r="AA900">
        <v>2</v>
      </c>
      <c r="AC900" t="s">
        <v>756</v>
      </c>
      <c r="AD900" t="s">
        <v>571</v>
      </c>
      <c r="AE900" s="12">
        <v>44524.520833333336</v>
      </c>
      <c r="AF900">
        <v>337.55939999999998</v>
      </c>
      <c r="AG900" s="12">
        <v>44525.392361111109</v>
      </c>
      <c r="AH900">
        <v>335.38220000000001</v>
      </c>
      <c r="AI900" s="13">
        <v>-6.4000000000000003E-3</v>
      </c>
      <c r="AJ900">
        <v>-9339.9</v>
      </c>
      <c r="AK900" s="13">
        <v>-6.4000000000000003E-3</v>
      </c>
      <c r="AL900">
        <v>4289.8680000000004</v>
      </c>
      <c r="AM900">
        <v>1448085.5</v>
      </c>
      <c r="AN900">
        <v>-2781329.53</v>
      </c>
      <c r="AO900">
        <v>40</v>
      </c>
      <c r="AP900">
        <v>-233.5</v>
      </c>
      <c r="AQ900" s="13">
        <v>-2.3699999999999999E-2</v>
      </c>
      <c r="AR900" s="13">
        <v>8.6E-3</v>
      </c>
      <c r="AS900" t="s">
        <v>572</v>
      </c>
      <c r="AU900" s="2">
        <v>44524</v>
      </c>
      <c r="AV900" t="s">
        <v>129</v>
      </c>
      <c r="AW900" s="7">
        <v>154.80000000000001</v>
      </c>
      <c r="AX900" s="4">
        <v>153.55000000000001</v>
      </c>
      <c r="AZ900" s="2">
        <f t="shared" si="91"/>
        <v>44524</v>
      </c>
      <c r="BA900" t="s">
        <v>41</v>
      </c>
      <c r="BB900">
        <v>337.55939999999998</v>
      </c>
      <c r="BC900">
        <v>335.38220000000001</v>
      </c>
      <c r="BE900" t="str">
        <f t="shared" si="95"/>
        <v>ZEEL44524</v>
      </c>
      <c r="BF900">
        <v>1</v>
      </c>
      <c r="BH900" t="str">
        <f t="shared" si="96"/>
        <v>ONGC44524</v>
      </c>
      <c r="BI900">
        <v>1</v>
      </c>
      <c r="BK900" t="str">
        <f t="shared" si="92"/>
        <v>ONGC44524</v>
      </c>
      <c r="BL900">
        <v>1</v>
      </c>
      <c r="BM900">
        <f t="shared" si="93"/>
        <v>1</v>
      </c>
      <c r="BQ900" t="str">
        <f t="shared" si="97"/>
        <v>ZEEL44524</v>
      </c>
      <c r="BR900">
        <v>1</v>
      </c>
      <c r="BS900">
        <f t="shared" si="94"/>
        <v>1</v>
      </c>
    </row>
    <row r="901" spans="1:71" x14ac:dyDescent="0.45">
      <c r="A901">
        <v>6</v>
      </c>
      <c r="B901" s="2">
        <v>44524</v>
      </c>
      <c r="C901" s="2">
        <v>44525</v>
      </c>
      <c r="D901" s="3" t="s">
        <v>27</v>
      </c>
      <c r="E901" t="s">
        <v>111</v>
      </c>
      <c r="F901" t="s">
        <v>247</v>
      </c>
      <c r="G901">
        <v>1500</v>
      </c>
      <c r="H901">
        <v>3000</v>
      </c>
      <c r="I901">
        <v>2</v>
      </c>
      <c r="J901" s="7">
        <v>548.47500000000002</v>
      </c>
      <c r="K901" s="5">
        <v>1645425</v>
      </c>
      <c r="L901" s="4">
        <v>558.04999999999995</v>
      </c>
      <c r="M901" s="4">
        <v>28724.999999999796</v>
      </c>
      <c r="N901" s="6">
        <v>329.185045</v>
      </c>
      <c r="O901" s="6">
        <v>28395.814954999798</v>
      </c>
      <c r="P901" s="5">
        <v>1674149.9999999998</v>
      </c>
      <c r="Q901" s="7"/>
      <c r="R901">
        <v>1</v>
      </c>
      <c r="S901">
        <v>0</v>
      </c>
      <c r="T901">
        <v>1</v>
      </c>
      <c r="U901">
        <v>0</v>
      </c>
      <c r="V901">
        <v>900</v>
      </c>
      <c r="W901">
        <v>300</v>
      </c>
      <c r="X901">
        <v>123000</v>
      </c>
      <c r="Y901">
        <v>92500</v>
      </c>
      <c r="Z901" s="7">
        <v>3000000</v>
      </c>
      <c r="AA901">
        <v>2</v>
      </c>
      <c r="AC901" t="s">
        <v>760</v>
      </c>
      <c r="AD901" t="s">
        <v>571</v>
      </c>
      <c r="AE901" s="12">
        <v>44524.517361111109</v>
      </c>
      <c r="AF901">
        <v>509.0822</v>
      </c>
      <c r="AG901" s="12">
        <v>44525.395833333336</v>
      </c>
      <c r="AH901">
        <v>507.24220000000003</v>
      </c>
      <c r="AI901" s="13">
        <v>-3.5999999999999999E-3</v>
      </c>
      <c r="AJ901">
        <v>-5241.46</v>
      </c>
      <c r="AK901" s="13">
        <v>-3.5999999999999999E-3</v>
      </c>
      <c r="AL901">
        <v>2848.6219999999998</v>
      </c>
      <c r="AM901">
        <v>1450182.5</v>
      </c>
      <c r="AN901">
        <v>-2786570.99</v>
      </c>
      <c r="AO901">
        <v>42</v>
      </c>
      <c r="AP901">
        <v>-124.8</v>
      </c>
      <c r="AQ901" s="13">
        <v>-2.9399999999999999E-2</v>
      </c>
      <c r="AR901" s="13">
        <v>1.29E-2</v>
      </c>
      <c r="AS901" t="s">
        <v>572</v>
      </c>
      <c r="AU901" s="2">
        <v>44524</v>
      </c>
      <c r="AV901" t="s">
        <v>111</v>
      </c>
      <c r="AW901" s="7">
        <v>548.47500000000002</v>
      </c>
      <c r="AX901" s="4">
        <v>558.04999999999995</v>
      </c>
      <c r="AZ901" s="2">
        <f t="shared" si="91"/>
        <v>44524</v>
      </c>
      <c r="BA901" t="s">
        <v>203</v>
      </c>
      <c r="BB901">
        <v>509.0822</v>
      </c>
      <c r="BC901">
        <v>507.24220000000003</v>
      </c>
      <c r="BE901" t="str">
        <f t="shared" si="95"/>
        <v>LAURUSLABS44524</v>
      </c>
      <c r="BF901">
        <v>1</v>
      </c>
      <c r="BH901" t="str">
        <f t="shared" si="96"/>
        <v>TORNTPOWER44524</v>
      </c>
      <c r="BI901">
        <v>1</v>
      </c>
      <c r="BK901" t="str">
        <f t="shared" si="92"/>
        <v>TORNTPOWER44524</v>
      </c>
      <c r="BL901">
        <v>1</v>
      </c>
      <c r="BM901" t="str">
        <f t="shared" si="93"/>
        <v>ERROR</v>
      </c>
      <c r="BQ901" t="str">
        <f t="shared" si="97"/>
        <v>LAURUSLABS44524</v>
      </c>
      <c r="BR901">
        <v>1</v>
      </c>
      <c r="BS901">
        <f t="shared" si="94"/>
        <v>1</v>
      </c>
    </row>
    <row r="902" spans="1:71" x14ac:dyDescent="0.45">
      <c r="A902">
        <v>7</v>
      </c>
      <c r="B902" s="2">
        <v>44524</v>
      </c>
      <c r="C902" s="2">
        <v>44525</v>
      </c>
      <c r="D902" s="3" t="s">
        <v>27</v>
      </c>
      <c r="E902" t="s">
        <v>41</v>
      </c>
      <c r="F902" t="s">
        <v>249</v>
      </c>
      <c r="G902">
        <v>3000</v>
      </c>
      <c r="H902">
        <v>6000</v>
      </c>
      <c r="I902">
        <v>2</v>
      </c>
      <c r="J902" s="7">
        <v>337.4</v>
      </c>
      <c r="K902" s="5">
        <v>2024399.9999999998</v>
      </c>
      <c r="L902" s="4">
        <v>333.32499999999999</v>
      </c>
      <c r="M902" s="4">
        <v>-24449.999999999931</v>
      </c>
      <c r="N902" s="6">
        <v>386.68201000000005</v>
      </c>
      <c r="O902" s="6">
        <v>-24836.682009999931</v>
      </c>
      <c r="P902" s="5">
        <v>1999950</v>
      </c>
      <c r="Q902" s="7"/>
      <c r="R902">
        <v>2</v>
      </c>
      <c r="S902">
        <v>1</v>
      </c>
      <c r="T902">
        <v>2</v>
      </c>
      <c r="U902">
        <v>0</v>
      </c>
      <c r="V902">
        <v>900</v>
      </c>
      <c r="W902">
        <v>300</v>
      </c>
      <c r="X902">
        <v>123000</v>
      </c>
      <c r="Y902">
        <v>92500</v>
      </c>
      <c r="Z902" s="7">
        <v>3000000</v>
      </c>
      <c r="AA902">
        <v>2</v>
      </c>
      <c r="AC902" t="s">
        <v>755</v>
      </c>
      <c r="AD902" t="s">
        <v>571</v>
      </c>
      <c r="AE902" s="12">
        <v>44524.517361111109</v>
      </c>
      <c r="AF902">
        <v>154.4272</v>
      </c>
      <c r="AG902" s="12">
        <v>44525.395833333336</v>
      </c>
      <c r="AH902">
        <v>153.44640000000001</v>
      </c>
      <c r="AI902" s="13">
        <v>-6.4000000000000003E-3</v>
      </c>
      <c r="AJ902">
        <v>-9210.42</v>
      </c>
      <c r="AK902" s="13">
        <v>-6.4000000000000003E-3</v>
      </c>
      <c r="AL902">
        <v>9390.7219999999998</v>
      </c>
      <c r="AM902">
        <v>1450182.63</v>
      </c>
      <c r="AN902">
        <v>-2795781.41</v>
      </c>
      <c r="AO902">
        <v>42</v>
      </c>
      <c r="AP902">
        <v>-219.3</v>
      </c>
      <c r="AQ902" s="13">
        <v>-6.4000000000000003E-3</v>
      </c>
      <c r="AR902" s="13">
        <v>1.41E-2</v>
      </c>
      <c r="AS902" t="s">
        <v>572</v>
      </c>
      <c r="AU902" s="2">
        <v>44524</v>
      </c>
      <c r="AV902" t="s">
        <v>41</v>
      </c>
      <c r="AW902" s="7">
        <v>337.4</v>
      </c>
      <c r="AX902" s="4">
        <v>333.32499999999999</v>
      </c>
      <c r="AZ902" s="2">
        <f t="shared" si="91"/>
        <v>44524</v>
      </c>
      <c r="BA902" t="s">
        <v>129</v>
      </c>
      <c r="BB902">
        <v>154.4272</v>
      </c>
      <c r="BC902">
        <v>153.44640000000001</v>
      </c>
      <c r="BE902" t="str">
        <f t="shared" si="95"/>
        <v>ONGC44524</v>
      </c>
      <c r="BF902">
        <v>1</v>
      </c>
      <c r="BH902" t="str">
        <f t="shared" si="96"/>
        <v>ZEEL44524</v>
      </c>
      <c r="BI902">
        <v>1</v>
      </c>
      <c r="BK902" t="str">
        <f t="shared" si="92"/>
        <v>ZEEL44524</v>
      </c>
      <c r="BL902">
        <v>1</v>
      </c>
      <c r="BM902">
        <f t="shared" si="93"/>
        <v>1</v>
      </c>
      <c r="BQ902" t="str">
        <f t="shared" si="97"/>
        <v>ONGC44524</v>
      </c>
      <c r="BR902">
        <v>1</v>
      </c>
      <c r="BS902">
        <f t="shared" si="94"/>
        <v>1</v>
      </c>
    </row>
    <row r="903" spans="1:71" x14ac:dyDescent="0.45">
      <c r="A903">
        <v>1</v>
      </c>
      <c r="B903" s="2">
        <v>44525</v>
      </c>
      <c r="C903" s="2">
        <v>44526</v>
      </c>
      <c r="D903" s="3" t="s">
        <v>27</v>
      </c>
      <c r="E903" t="s">
        <v>198</v>
      </c>
      <c r="F903" t="s">
        <v>379</v>
      </c>
      <c r="G903">
        <v>1500</v>
      </c>
      <c r="H903">
        <v>4500</v>
      </c>
      <c r="I903">
        <v>3</v>
      </c>
      <c r="J903" s="7">
        <v>397.9</v>
      </c>
      <c r="K903" s="5">
        <v>1790550</v>
      </c>
      <c r="L903" s="4">
        <v>394.05</v>
      </c>
      <c r="M903" s="4">
        <v>-17324.999999999847</v>
      </c>
      <c r="N903" s="6">
        <v>348.002365</v>
      </c>
      <c r="O903" s="6">
        <v>-17673.002364999847</v>
      </c>
      <c r="P903" s="5">
        <v>1773225</v>
      </c>
      <c r="Q903" s="7"/>
      <c r="R903">
        <v>1</v>
      </c>
      <c r="S903">
        <v>0</v>
      </c>
      <c r="T903">
        <v>2</v>
      </c>
      <c r="U903">
        <v>0</v>
      </c>
      <c r="V903">
        <v>900</v>
      </c>
      <c r="W903">
        <v>300</v>
      </c>
      <c r="X903">
        <v>123000</v>
      </c>
      <c r="Y903">
        <v>92500</v>
      </c>
      <c r="Z903" s="7">
        <v>3000000</v>
      </c>
      <c r="AA903">
        <v>2</v>
      </c>
      <c r="AC903" t="s">
        <v>754</v>
      </c>
      <c r="AD903" t="s">
        <v>571</v>
      </c>
      <c r="AE903" s="12">
        <v>44524.520833333336</v>
      </c>
      <c r="AF903">
        <v>1520.4639999999999</v>
      </c>
      <c r="AG903" s="12">
        <v>44525.395833333336</v>
      </c>
      <c r="AH903">
        <v>1479.1690000000001</v>
      </c>
      <c r="AI903" s="13">
        <v>-2.7199999999999998E-2</v>
      </c>
      <c r="AJ903">
        <v>-39329.25</v>
      </c>
      <c r="AK903" s="13">
        <v>-2.7199999999999998E-2</v>
      </c>
      <c r="AL903">
        <v>952.39750000000004</v>
      </c>
      <c r="AM903">
        <v>1448085.63</v>
      </c>
      <c r="AN903">
        <v>-2835110.67</v>
      </c>
      <c r="AO903">
        <v>41</v>
      </c>
      <c r="AP903">
        <v>-959.25</v>
      </c>
      <c r="AQ903" s="13">
        <v>-3.0200000000000001E-2</v>
      </c>
      <c r="AR903" s="13">
        <v>2.0000000000000001E-4</v>
      </c>
      <c r="AS903" t="s">
        <v>572</v>
      </c>
      <c r="AU903" s="2">
        <v>44525</v>
      </c>
      <c r="AV903" t="s">
        <v>198</v>
      </c>
      <c r="AW903" s="7">
        <v>397.9</v>
      </c>
      <c r="AX903" s="4">
        <v>394.05</v>
      </c>
      <c r="AZ903" s="2">
        <f t="shared" si="91"/>
        <v>44524</v>
      </c>
      <c r="BA903" t="s">
        <v>158</v>
      </c>
      <c r="BB903">
        <v>1520.4639999999999</v>
      </c>
      <c r="BC903">
        <v>1479.1690000000001</v>
      </c>
      <c r="BE903" t="str">
        <f t="shared" si="95"/>
        <v>ICICIGI44524</v>
      </c>
      <c r="BF903">
        <v>1</v>
      </c>
      <c r="BH903" t="str">
        <f t="shared" si="96"/>
        <v>CHAMBLFERT44525</v>
      </c>
      <c r="BI903">
        <v>1</v>
      </c>
      <c r="BK903" t="str">
        <f t="shared" si="92"/>
        <v>CHAMBLFERT44525</v>
      </c>
      <c r="BL903">
        <v>1</v>
      </c>
      <c r="BM903">
        <f t="shared" si="93"/>
        <v>1</v>
      </c>
      <c r="BQ903" t="str">
        <f t="shared" si="97"/>
        <v>ICICIGI44524</v>
      </c>
      <c r="BR903">
        <v>1</v>
      </c>
      <c r="BS903">
        <f t="shared" si="94"/>
        <v>1</v>
      </c>
    </row>
    <row r="904" spans="1:71" x14ac:dyDescent="0.45">
      <c r="A904">
        <v>2</v>
      </c>
      <c r="B904" s="2">
        <v>44525</v>
      </c>
      <c r="C904" s="2">
        <v>44526</v>
      </c>
      <c r="D904" s="3" t="s">
        <v>27</v>
      </c>
      <c r="E904" t="s">
        <v>193</v>
      </c>
      <c r="F904" t="s">
        <v>374</v>
      </c>
      <c r="G904">
        <v>2300</v>
      </c>
      <c r="H904">
        <v>6900</v>
      </c>
      <c r="I904">
        <v>3</v>
      </c>
      <c r="J904" s="7">
        <v>295.39999999999998</v>
      </c>
      <c r="K904" s="5">
        <v>2038259.9999999998</v>
      </c>
      <c r="L904" s="4">
        <v>278.85000000000002</v>
      </c>
      <c r="M904" s="4">
        <v>-114194.99999999968</v>
      </c>
      <c r="N904" s="6">
        <v>377.84489500000007</v>
      </c>
      <c r="O904" s="6">
        <v>-114572.84489499968</v>
      </c>
      <c r="P904" s="5">
        <v>1924065.0000000002</v>
      </c>
      <c r="Q904" s="7"/>
      <c r="R904">
        <v>1</v>
      </c>
      <c r="S904">
        <v>0</v>
      </c>
      <c r="T904">
        <v>2</v>
      </c>
      <c r="U904">
        <v>0</v>
      </c>
      <c r="V904">
        <v>900</v>
      </c>
      <c r="W904">
        <v>300</v>
      </c>
      <c r="X904">
        <v>123000</v>
      </c>
      <c r="Y904">
        <v>92500</v>
      </c>
      <c r="Z904" s="7">
        <v>3000000</v>
      </c>
      <c r="AA904">
        <v>2</v>
      </c>
      <c r="AC904" t="s">
        <v>769</v>
      </c>
      <c r="AD904" t="s">
        <v>571</v>
      </c>
      <c r="AE904" s="12">
        <v>44525.517361111109</v>
      </c>
      <c r="AF904">
        <v>2482.11</v>
      </c>
      <c r="AG904" s="12">
        <v>44526.392361111109</v>
      </c>
      <c r="AH904">
        <v>2462.982</v>
      </c>
      <c r="AI904" s="13">
        <v>-7.7000000000000002E-3</v>
      </c>
      <c r="AJ904">
        <v>-11043.03</v>
      </c>
      <c r="AK904" s="13">
        <v>-7.7000000000000002E-3</v>
      </c>
      <c r="AL904">
        <v>577.32259999999997</v>
      </c>
      <c r="AM904">
        <v>1432977.88</v>
      </c>
      <c r="AN904">
        <v>-2846153.69</v>
      </c>
      <c r="AO904">
        <v>41</v>
      </c>
      <c r="AP904">
        <v>-269.33999999999997</v>
      </c>
      <c r="AQ904" s="13">
        <v>-1.21E-2</v>
      </c>
      <c r="AR904" s="13">
        <v>1.04E-2</v>
      </c>
      <c r="AS904" t="s">
        <v>572</v>
      </c>
      <c r="AU904" s="2">
        <v>44525</v>
      </c>
      <c r="AV904" t="s">
        <v>193</v>
      </c>
      <c r="AW904" s="7">
        <v>295.39999999999998</v>
      </c>
      <c r="AX904" s="4">
        <v>278.85000000000002</v>
      </c>
      <c r="AZ904" s="2">
        <f t="shared" si="91"/>
        <v>44525</v>
      </c>
      <c r="BA904" t="s">
        <v>40</v>
      </c>
      <c r="BB904">
        <v>2482.11</v>
      </c>
      <c r="BC904">
        <v>2462.982</v>
      </c>
      <c r="BE904" t="str">
        <f t="shared" si="95"/>
        <v>RELIANCE44525</v>
      </c>
      <c r="BF904">
        <v>1</v>
      </c>
      <c r="BH904" t="str">
        <f t="shared" si="96"/>
        <v>DELTACORP44525</v>
      </c>
      <c r="BI904">
        <v>1</v>
      </c>
      <c r="BK904" t="str">
        <f t="shared" si="92"/>
        <v>DELTACORP44525</v>
      </c>
      <c r="BL904">
        <v>1</v>
      </c>
      <c r="BM904">
        <f t="shared" si="93"/>
        <v>1</v>
      </c>
      <c r="BQ904" t="str">
        <f t="shared" si="97"/>
        <v>RELIANCE44525</v>
      </c>
      <c r="BR904">
        <v>1</v>
      </c>
      <c r="BS904">
        <f t="shared" si="94"/>
        <v>1</v>
      </c>
    </row>
    <row r="905" spans="1:71" x14ac:dyDescent="0.45">
      <c r="A905">
        <v>3</v>
      </c>
      <c r="B905" s="2">
        <v>44525</v>
      </c>
      <c r="C905" s="2">
        <v>44526</v>
      </c>
      <c r="D905" s="3" t="s">
        <v>27</v>
      </c>
      <c r="E905" t="s">
        <v>203</v>
      </c>
      <c r="F905" t="s">
        <v>380</v>
      </c>
      <c r="G905">
        <v>900</v>
      </c>
      <c r="H905">
        <v>3600</v>
      </c>
      <c r="I905">
        <v>4</v>
      </c>
      <c r="J905" s="7">
        <v>527.25</v>
      </c>
      <c r="K905" s="5">
        <v>1898100</v>
      </c>
      <c r="L905" s="4">
        <v>533.15</v>
      </c>
      <c r="M905" s="4">
        <v>21239.99999999992</v>
      </c>
      <c r="N905" s="6">
        <v>371.00502399999999</v>
      </c>
      <c r="O905" s="6">
        <v>20868.994975999922</v>
      </c>
      <c r="P905" s="5">
        <v>1919340</v>
      </c>
      <c r="Q905" s="7"/>
      <c r="R905">
        <v>2</v>
      </c>
      <c r="S905">
        <v>2</v>
      </c>
      <c r="T905">
        <v>1</v>
      </c>
      <c r="U905">
        <v>0</v>
      </c>
      <c r="V905">
        <v>900</v>
      </c>
      <c r="W905">
        <v>300</v>
      </c>
      <c r="X905">
        <v>123000</v>
      </c>
      <c r="Y905">
        <v>92500</v>
      </c>
      <c r="Z905" s="7">
        <v>3000000</v>
      </c>
      <c r="AA905">
        <v>2</v>
      </c>
      <c r="AC905" t="s">
        <v>775</v>
      </c>
      <c r="AD905" t="s">
        <v>571</v>
      </c>
      <c r="AE905" s="12">
        <v>44525.517361111109</v>
      </c>
      <c r="AF905">
        <v>356.32549999999998</v>
      </c>
      <c r="AG905" s="12">
        <v>44526.392361111109</v>
      </c>
      <c r="AH905">
        <v>361.16379999999998</v>
      </c>
      <c r="AI905" s="13">
        <v>1.3599999999999999E-2</v>
      </c>
      <c r="AJ905">
        <v>19457.43</v>
      </c>
      <c r="AK905" s="13">
        <v>1.3599999999999999E-2</v>
      </c>
      <c r="AL905">
        <v>4021.5419999999999</v>
      </c>
      <c r="AM905">
        <v>1432977.88</v>
      </c>
      <c r="AN905">
        <v>-2826696.27</v>
      </c>
      <c r="AO905">
        <v>41</v>
      </c>
      <c r="AP905">
        <v>474.57</v>
      </c>
      <c r="AQ905" s="13">
        <v>-6.4999999999999997E-3</v>
      </c>
      <c r="AR905" s="13">
        <v>4.5699999999999998E-2</v>
      </c>
      <c r="AS905" t="s">
        <v>572</v>
      </c>
      <c r="AU905" s="2">
        <v>44525</v>
      </c>
      <c r="AV905" t="s">
        <v>203</v>
      </c>
      <c r="AW905" s="7">
        <v>527.25</v>
      </c>
      <c r="AX905" s="4">
        <v>533.15</v>
      </c>
      <c r="AZ905" s="2">
        <f t="shared" ref="AZ905:AZ966" si="98">DATE(YEAR(AE905),MONTH(AE905),DAY(AE905))</f>
        <v>44525</v>
      </c>
      <c r="BA905" t="s">
        <v>104</v>
      </c>
      <c r="BB905">
        <v>356.32549999999998</v>
      </c>
      <c r="BC905">
        <v>361.16379999999998</v>
      </c>
      <c r="BE905" t="str">
        <f t="shared" si="95"/>
        <v>VEDL44525</v>
      </c>
      <c r="BF905">
        <v>1</v>
      </c>
      <c r="BH905" t="str">
        <f t="shared" si="96"/>
        <v>LAURUSLABS44525</v>
      </c>
      <c r="BI905">
        <v>1</v>
      </c>
      <c r="BK905" t="str">
        <f t="shared" ref="BK905:BK964" si="99">CONCATENATE(AV905,AU905)</f>
        <v>LAURUSLABS44525</v>
      </c>
      <c r="BL905">
        <v>1</v>
      </c>
      <c r="BM905">
        <f t="shared" ref="BM905:BM964" si="100">IFERROR(VLOOKUP(BK905,$BE$9:$BF$1058,2,0),"ERROR")</f>
        <v>1</v>
      </c>
      <c r="BQ905" t="str">
        <f t="shared" si="97"/>
        <v>VEDL44525</v>
      </c>
      <c r="BR905">
        <v>1</v>
      </c>
      <c r="BS905">
        <f t="shared" ref="BS905:BS960" si="101">IFERROR(VLOOKUP(BQ905,$BH$9:$BI$1058,2,0),"ERROR")</f>
        <v>1</v>
      </c>
    </row>
    <row r="906" spans="1:71" x14ac:dyDescent="0.45">
      <c r="A906">
        <v>4</v>
      </c>
      <c r="B906" s="2">
        <v>44525</v>
      </c>
      <c r="C906" s="2">
        <v>44526</v>
      </c>
      <c r="D906" s="3" t="s">
        <v>27</v>
      </c>
      <c r="E906" t="s">
        <v>40</v>
      </c>
      <c r="F906" t="s">
        <v>278</v>
      </c>
      <c r="G906">
        <v>250</v>
      </c>
      <c r="H906">
        <v>750</v>
      </c>
      <c r="I906">
        <v>3</v>
      </c>
      <c r="J906" s="7">
        <v>2480.9</v>
      </c>
      <c r="K906" s="5">
        <v>1860675</v>
      </c>
      <c r="L906" s="4">
        <v>2463.85</v>
      </c>
      <c r="M906" s="4">
        <v>-12787.500000000136</v>
      </c>
      <c r="N906" s="6">
        <v>360.43288750000005</v>
      </c>
      <c r="O906" s="6">
        <v>-13147.932887500136</v>
      </c>
      <c r="P906" s="5">
        <v>1847887.5</v>
      </c>
      <c r="Q906" s="7"/>
      <c r="R906">
        <v>1</v>
      </c>
      <c r="S906">
        <v>0</v>
      </c>
      <c r="T906">
        <v>1</v>
      </c>
      <c r="U906">
        <v>0</v>
      </c>
      <c r="V906">
        <v>900</v>
      </c>
      <c r="W906">
        <v>300</v>
      </c>
      <c r="X906">
        <v>123000</v>
      </c>
      <c r="Y906">
        <v>92500</v>
      </c>
      <c r="Z906" s="7">
        <v>3000000</v>
      </c>
      <c r="AA906">
        <v>2</v>
      </c>
      <c r="AC906" t="s">
        <v>760</v>
      </c>
      <c r="AD906" t="s">
        <v>571</v>
      </c>
      <c r="AE906" s="12">
        <v>44525.524305555555</v>
      </c>
      <c r="AF906">
        <v>527.49869999999999</v>
      </c>
      <c r="AG906" s="12">
        <v>44526.392361111109</v>
      </c>
      <c r="AH906">
        <v>532.87159999999994</v>
      </c>
      <c r="AI906" s="13">
        <v>1.0200000000000001E-2</v>
      </c>
      <c r="AJ906">
        <v>14582.79</v>
      </c>
      <c r="AK906" s="13">
        <v>1.0200000000000001E-2</v>
      </c>
      <c r="AL906">
        <v>2714.1379999999999</v>
      </c>
      <c r="AM906">
        <v>1431704.38</v>
      </c>
      <c r="AN906">
        <v>-2812113.47</v>
      </c>
      <c r="AO906">
        <v>39</v>
      </c>
      <c r="AP906">
        <v>373.92</v>
      </c>
      <c r="AQ906" s="13">
        <v>-1.15E-2</v>
      </c>
      <c r="AR906" s="13">
        <v>1.7100000000000001E-2</v>
      </c>
      <c r="AS906" t="s">
        <v>572</v>
      </c>
      <c r="AU906" s="2">
        <v>44525</v>
      </c>
      <c r="AV906" t="s">
        <v>40</v>
      </c>
      <c r="AW906" s="7">
        <v>2480.9</v>
      </c>
      <c r="AX906" s="4">
        <v>2463.85</v>
      </c>
      <c r="AZ906" s="2">
        <f t="shared" si="98"/>
        <v>44525</v>
      </c>
      <c r="BA906" t="s">
        <v>203</v>
      </c>
      <c r="BB906">
        <v>527.49869999999999</v>
      </c>
      <c r="BC906">
        <v>532.87159999999994</v>
      </c>
      <c r="BE906" t="str">
        <f t="shared" ref="BE906:BE960" si="102">CONCATENATE(BA906,AZ906)</f>
        <v>LAURUSLABS44525</v>
      </c>
      <c r="BF906">
        <v>1</v>
      </c>
      <c r="BH906" t="str">
        <f t="shared" ref="BH906:BH964" si="103">CONCATENATE(AV906,AU906)</f>
        <v>RELIANCE44525</v>
      </c>
      <c r="BI906">
        <v>1</v>
      </c>
      <c r="BK906" t="str">
        <f t="shared" si="99"/>
        <v>RELIANCE44525</v>
      </c>
      <c r="BL906">
        <v>1</v>
      </c>
      <c r="BM906">
        <f t="shared" si="100"/>
        <v>1</v>
      </c>
      <c r="BQ906" t="str">
        <f t="shared" ref="BQ906:BQ960" si="104">CONCATENATE(BA906,AZ906)</f>
        <v>LAURUSLABS44525</v>
      </c>
      <c r="BR906">
        <v>1</v>
      </c>
      <c r="BS906">
        <f t="shared" si="101"/>
        <v>1</v>
      </c>
    </row>
    <row r="907" spans="1:71" x14ac:dyDescent="0.45">
      <c r="A907">
        <v>5</v>
      </c>
      <c r="B907" s="2">
        <v>44525</v>
      </c>
      <c r="C907" s="2">
        <v>44526</v>
      </c>
      <c r="D907" s="3" t="s">
        <v>27</v>
      </c>
      <c r="E907" t="s">
        <v>54</v>
      </c>
      <c r="F907" t="s">
        <v>261</v>
      </c>
      <c r="G907">
        <v>250</v>
      </c>
      <c r="H907">
        <v>500</v>
      </c>
      <c r="I907">
        <v>2</v>
      </c>
      <c r="J907" s="7">
        <v>2988.55</v>
      </c>
      <c r="K907" s="5">
        <v>1494275</v>
      </c>
      <c r="L907" s="4">
        <v>3018.5</v>
      </c>
      <c r="M907" s="4">
        <v>14974.999999999909</v>
      </c>
      <c r="N907" s="6">
        <v>301.89721500000002</v>
      </c>
      <c r="O907" s="6">
        <v>14673.102784999908</v>
      </c>
      <c r="P907" s="5">
        <v>1509250</v>
      </c>
      <c r="Q907" s="7"/>
      <c r="R907">
        <v>1</v>
      </c>
      <c r="S907">
        <v>0</v>
      </c>
      <c r="T907">
        <v>2</v>
      </c>
      <c r="U907">
        <v>0</v>
      </c>
      <c r="V907">
        <v>900</v>
      </c>
      <c r="W907">
        <v>300</v>
      </c>
      <c r="X907">
        <v>123000</v>
      </c>
      <c r="Y907">
        <v>92500</v>
      </c>
      <c r="Z907" s="7">
        <v>3000000</v>
      </c>
      <c r="AA907">
        <v>2</v>
      </c>
      <c r="AC907" t="s">
        <v>753</v>
      </c>
      <c r="AD907" t="s">
        <v>571</v>
      </c>
      <c r="AE907" s="12">
        <v>44525.517361111109</v>
      </c>
      <c r="AF907">
        <v>398.07729999999998</v>
      </c>
      <c r="AG907" s="12">
        <v>44526.395833333336</v>
      </c>
      <c r="AH907">
        <v>393.35629999999998</v>
      </c>
      <c r="AI907" s="13">
        <v>-1.1900000000000001E-2</v>
      </c>
      <c r="AJ907">
        <v>-16994.41</v>
      </c>
      <c r="AK907" s="13">
        <v>-1.1900000000000001E-2</v>
      </c>
      <c r="AL907">
        <v>3599.748</v>
      </c>
      <c r="AM907">
        <v>1432977.88</v>
      </c>
      <c r="AN907">
        <v>-2829107.88</v>
      </c>
      <c r="AO907">
        <v>42</v>
      </c>
      <c r="AP907">
        <v>-404.63</v>
      </c>
      <c r="AQ907" s="13">
        <v>-2.3699999999999999E-2</v>
      </c>
      <c r="AR907" s="13">
        <v>1.9E-2</v>
      </c>
      <c r="AS907" t="s">
        <v>572</v>
      </c>
      <c r="AU907" s="2">
        <v>44525</v>
      </c>
      <c r="AV907" t="s">
        <v>54</v>
      </c>
      <c r="AW907" s="7">
        <v>2988.55</v>
      </c>
      <c r="AX907" s="4">
        <v>3018.5</v>
      </c>
      <c r="AZ907" s="2">
        <f t="shared" si="98"/>
        <v>44525</v>
      </c>
      <c r="BA907" t="s">
        <v>198</v>
      </c>
      <c r="BB907">
        <v>398.07729999999998</v>
      </c>
      <c r="BC907">
        <v>393.35629999999998</v>
      </c>
      <c r="BE907" t="str">
        <f t="shared" si="102"/>
        <v>CHAMBLFERT44525</v>
      </c>
      <c r="BF907">
        <v>1</v>
      </c>
      <c r="BH907" t="str">
        <f t="shared" si="103"/>
        <v>TORNTPHARM44525</v>
      </c>
      <c r="BI907">
        <v>1</v>
      </c>
      <c r="BK907" t="str">
        <f t="shared" si="99"/>
        <v>TORNTPHARM44525</v>
      </c>
      <c r="BL907">
        <v>1</v>
      </c>
      <c r="BM907">
        <f t="shared" si="100"/>
        <v>1</v>
      </c>
      <c r="BQ907" t="str">
        <f t="shared" si="104"/>
        <v>CHAMBLFERT44525</v>
      </c>
      <c r="BR907">
        <v>1</v>
      </c>
      <c r="BS907">
        <f t="shared" si="101"/>
        <v>1</v>
      </c>
    </row>
    <row r="908" spans="1:71" x14ac:dyDescent="0.45">
      <c r="A908">
        <v>6</v>
      </c>
      <c r="B908" s="2">
        <v>44525</v>
      </c>
      <c r="C908" s="2">
        <v>44526</v>
      </c>
      <c r="D908" s="3" t="s">
        <v>27</v>
      </c>
      <c r="E908" t="s">
        <v>104</v>
      </c>
      <c r="F908" t="s">
        <v>222</v>
      </c>
      <c r="G908">
        <v>3100</v>
      </c>
      <c r="H908">
        <v>6200</v>
      </c>
      <c r="I908">
        <v>2</v>
      </c>
      <c r="J908" s="7">
        <v>356.15</v>
      </c>
      <c r="K908" s="5">
        <v>2208130</v>
      </c>
      <c r="L908" s="4">
        <v>361.35</v>
      </c>
      <c r="M908" s="4">
        <v>32240.000000000284</v>
      </c>
      <c r="N908" s="6">
        <v>424.8327000000001</v>
      </c>
      <c r="O908" s="6">
        <v>31815.167300000285</v>
      </c>
      <c r="P908" s="5">
        <v>2240370</v>
      </c>
      <c r="Q908" s="7"/>
      <c r="R908">
        <v>1</v>
      </c>
      <c r="S908">
        <v>0</v>
      </c>
      <c r="T908">
        <v>1</v>
      </c>
      <c r="U908">
        <v>0</v>
      </c>
      <c r="V908">
        <v>900</v>
      </c>
      <c r="W908">
        <v>300</v>
      </c>
      <c r="X908">
        <v>123000</v>
      </c>
      <c r="Y908">
        <v>92500</v>
      </c>
      <c r="Z908" s="7">
        <v>3000000</v>
      </c>
      <c r="AA908">
        <v>2</v>
      </c>
      <c r="AC908" t="s">
        <v>758</v>
      </c>
      <c r="AD908" t="s">
        <v>571</v>
      </c>
      <c r="AE908" s="12">
        <v>44525.517361111109</v>
      </c>
      <c r="AF908">
        <v>295.53120000000001</v>
      </c>
      <c r="AG908" s="12">
        <v>44526.395833333336</v>
      </c>
      <c r="AH908">
        <v>278.82089999999999</v>
      </c>
      <c r="AI908" s="13">
        <v>-5.6500000000000002E-2</v>
      </c>
      <c r="AJ908">
        <v>-81025.27</v>
      </c>
      <c r="AK908" s="13">
        <v>-5.6500000000000002E-2</v>
      </c>
      <c r="AL908">
        <v>4848.8220000000001</v>
      </c>
      <c r="AM908">
        <v>1432977.88</v>
      </c>
      <c r="AN908">
        <v>-2910133.15</v>
      </c>
      <c r="AO908">
        <v>42</v>
      </c>
      <c r="AP908">
        <v>-1929.17</v>
      </c>
      <c r="AQ908" s="13">
        <v>-0.06</v>
      </c>
      <c r="AR908" s="13">
        <v>1.9E-3</v>
      </c>
      <c r="AS908" t="s">
        <v>572</v>
      </c>
      <c r="AU908" s="2">
        <v>44525</v>
      </c>
      <c r="AV908" t="s">
        <v>104</v>
      </c>
      <c r="AW908" s="7">
        <v>356.15</v>
      </c>
      <c r="AX908" s="4">
        <v>361.35</v>
      </c>
      <c r="AZ908" s="2">
        <f t="shared" si="98"/>
        <v>44525</v>
      </c>
      <c r="BA908" t="s">
        <v>193</v>
      </c>
      <c r="BB908">
        <v>295.53120000000001</v>
      </c>
      <c r="BC908">
        <v>278.82089999999999</v>
      </c>
      <c r="BE908" t="str">
        <f t="shared" si="102"/>
        <v>DELTACORP44525</v>
      </c>
      <c r="BF908">
        <v>1</v>
      </c>
      <c r="BH908" t="str">
        <f t="shared" si="103"/>
        <v>VEDL44525</v>
      </c>
      <c r="BI908">
        <v>1</v>
      </c>
      <c r="BK908" t="str">
        <f t="shared" si="99"/>
        <v>VEDL44525</v>
      </c>
      <c r="BL908">
        <v>1</v>
      </c>
      <c r="BM908">
        <f t="shared" si="100"/>
        <v>1</v>
      </c>
      <c r="BQ908" t="str">
        <f t="shared" si="104"/>
        <v>DELTACORP44525</v>
      </c>
      <c r="BR908">
        <v>1</v>
      </c>
      <c r="BS908">
        <f t="shared" si="101"/>
        <v>1</v>
      </c>
    </row>
    <row r="909" spans="1:71" x14ac:dyDescent="0.45">
      <c r="A909">
        <v>1</v>
      </c>
      <c r="B909" s="2">
        <v>44531</v>
      </c>
      <c r="C909" s="2">
        <v>44532</v>
      </c>
      <c r="D909" s="3" t="s">
        <v>27</v>
      </c>
      <c r="E909" t="s">
        <v>198</v>
      </c>
      <c r="F909" t="s">
        <v>379</v>
      </c>
      <c r="G909">
        <v>1500</v>
      </c>
      <c r="H909">
        <v>4500</v>
      </c>
      <c r="I909">
        <v>3</v>
      </c>
      <c r="J909" s="7">
        <v>394.55</v>
      </c>
      <c r="K909" s="5">
        <v>1775475</v>
      </c>
      <c r="L909" s="4">
        <v>395.85</v>
      </c>
      <c r="M909" s="4">
        <v>5850.0000000000509</v>
      </c>
      <c r="N909" s="6">
        <v>348.33928000000003</v>
      </c>
      <c r="O909" s="6">
        <v>5501.6607200000508</v>
      </c>
      <c r="P909" s="5">
        <v>1781325</v>
      </c>
      <c r="Q909" s="7"/>
      <c r="R909">
        <v>1</v>
      </c>
      <c r="S909">
        <v>0</v>
      </c>
      <c r="T909">
        <v>1</v>
      </c>
      <c r="U909">
        <v>0</v>
      </c>
      <c r="V909">
        <v>900</v>
      </c>
      <c r="W909">
        <v>300</v>
      </c>
      <c r="X909">
        <v>123000</v>
      </c>
      <c r="Y909">
        <v>92500</v>
      </c>
      <c r="Z909" s="7">
        <v>3000000</v>
      </c>
      <c r="AA909">
        <v>2</v>
      </c>
      <c r="AC909" t="s">
        <v>761</v>
      </c>
      <c r="AD909" t="s">
        <v>571</v>
      </c>
      <c r="AE909" s="12">
        <v>44525.517361111109</v>
      </c>
      <c r="AF909">
        <v>2990.0479999999998</v>
      </c>
      <c r="AG909" s="12">
        <v>44526.395833333336</v>
      </c>
      <c r="AH909">
        <v>3024.5219999999999</v>
      </c>
      <c r="AI909" s="13">
        <v>1.15E-2</v>
      </c>
      <c r="AJ909">
        <v>16521.63</v>
      </c>
      <c r="AK909" s="13">
        <v>1.15E-2</v>
      </c>
      <c r="AL909">
        <v>479.2491</v>
      </c>
      <c r="AM909">
        <v>1432977.88</v>
      </c>
      <c r="AN909">
        <v>-2893611.51</v>
      </c>
      <c r="AO909">
        <v>42</v>
      </c>
      <c r="AP909">
        <v>393.37</v>
      </c>
      <c r="AQ909" s="13">
        <v>-1.23E-2</v>
      </c>
      <c r="AR909" s="13">
        <v>2.6700000000000002E-2</v>
      </c>
      <c r="AS909" t="s">
        <v>572</v>
      </c>
      <c r="AU909" s="2">
        <v>44531</v>
      </c>
      <c r="AV909" t="s">
        <v>198</v>
      </c>
      <c r="AW909" s="7">
        <v>394.55</v>
      </c>
      <c r="AX909" s="4">
        <v>395.85</v>
      </c>
      <c r="AZ909" s="2">
        <f t="shared" si="98"/>
        <v>44525</v>
      </c>
      <c r="BA909" t="s">
        <v>54</v>
      </c>
      <c r="BB909">
        <v>2990.0479999999998</v>
      </c>
      <c r="BC909">
        <v>3024.5219999999999</v>
      </c>
      <c r="BE909" t="str">
        <f t="shared" si="102"/>
        <v>TORNTPHARM44525</v>
      </c>
      <c r="BF909">
        <v>1</v>
      </c>
      <c r="BH909" t="str">
        <f t="shared" si="103"/>
        <v>CHAMBLFERT44531</v>
      </c>
      <c r="BI909">
        <v>1</v>
      </c>
      <c r="BK909" t="str">
        <f t="shared" si="99"/>
        <v>CHAMBLFERT44531</v>
      </c>
      <c r="BL909">
        <v>1</v>
      </c>
      <c r="BM909">
        <f t="shared" si="100"/>
        <v>1</v>
      </c>
      <c r="BQ909" t="str">
        <f t="shared" si="104"/>
        <v>TORNTPHARM44525</v>
      </c>
      <c r="BR909">
        <v>1</v>
      </c>
      <c r="BS909">
        <f t="shared" si="101"/>
        <v>1</v>
      </c>
    </row>
    <row r="910" spans="1:71" x14ac:dyDescent="0.45">
      <c r="A910">
        <v>2</v>
      </c>
      <c r="B910" s="2">
        <v>44531</v>
      </c>
      <c r="C910" s="2">
        <v>44532</v>
      </c>
      <c r="D910" s="3" t="s">
        <v>27</v>
      </c>
      <c r="E910" t="s">
        <v>58</v>
      </c>
      <c r="F910" t="s">
        <v>270</v>
      </c>
      <c r="G910">
        <v>900</v>
      </c>
      <c r="H910">
        <v>1800</v>
      </c>
      <c r="I910">
        <v>2</v>
      </c>
      <c r="J910" s="7">
        <v>932.95</v>
      </c>
      <c r="K910" s="5">
        <v>1679310</v>
      </c>
      <c r="L910" s="4">
        <v>932</v>
      </c>
      <c r="M910" s="4">
        <v>-1710.0000000000819</v>
      </c>
      <c r="N910" s="6">
        <v>331.12618600000008</v>
      </c>
      <c r="O910" s="6">
        <v>-2041.1261860000818</v>
      </c>
      <c r="P910" s="5">
        <v>1677600</v>
      </c>
      <c r="Q910" s="7"/>
      <c r="R910">
        <v>1</v>
      </c>
      <c r="S910">
        <v>0</v>
      </c>
      <c r="T910">
        <v>1</v>
      </c>
      <c r="U910">
        <v>0</v>
      </c>
      <c r="V910">
        <v>900</v>
      </c>
      <c r="W910">
        <v>300</v>
      </c>
      <c r="X910">
        <v>123000</v>
      </c>
      <c r="Y910">
        <v>92500</v>
      </c>
      <c r="Z910" s="7">
        <v>3000000</v>
      </c>
      <c r="AA910">
        <v>2</v>
      </c>
      <c r="AC910" t="s">
        <v>634</v>
      </c>
      <c r="AD910" t="s">
        <v>571</v>
      </c>
      <c r="AE910" s="12">
        <v>44531.517361111109</v>
      </c>
      <c r="AF910">
        <v>933.40160000000003</v>
      </c>
      <c r="AG910" s="12">
        <v>44532.392361111109</v>
      </c>
      <c r="AH910">
        <v>931.54190000000006</v>
      </c>
      <c r="AI910" s="13">
        <v>-2E-3</v>
      </c>
      <c r="AJ910">
        <v>-2831.74</v>
      </c>
      <c r="AK910" s="13">
        <v>-2E-3</v>
      </c>
      <c r="AL910">
        <v>1522.6859999999999</v>
      </c>
      <c r="AM910">
        <v>1421277.75</v>
      </c>
      <c r="AN910">
        <v>-2896443.25</v>
      </c>
      <c r="AO910">
        <v>41</v>
      </c>
      <c r="AP910">
        <v>-69.069999999999993</v>
      </c>
      <c r="AQ910" s="13">
        <v>-1.1900000000000001E-2</v>
      </c>
      <c r="AR910" s="13">
        <v>8.6E-3</v>
      </c>
      <c r="AS910" t="s">
        <v>572</v>
      </c>
      <c r="AU910" s="2">
        <v>44531</v>
      </c>
      <c r="AV910" t="s">
        <v>58</v>
      </c>
      <c r="AW910" s="7">
        <v>932.95</v>
      </c>
      <c r="AX910" s="4">
        <v>932</v>
      </c>
      <c r="AZ910" s="2">
        <f t="shared" si="98"/>
        <v>44531</v>
      </c>
      <c r="BA910" t="s">
        <v>58</v>
      </c>
      <c r="BB910">
        <v>933.40160000000003</v>
      </c>
      <c r="BC910">
        <v>931.54190000000006</v>
      </c>
      <c r="BE910" t="str">
        <f t="shared" si="102"/>
        <v>INDUSINDBK44531</v>
      </c>
      <c r="BF910">
        <v>1</v>
      </c>
      <c r="BH910" t="str">
        <f t="shared" si="103"/>
        <v>INDUSINDBK44531</v>
      </c>
      <c r="BI910">
        <v>1</v>
      </c>
      <c r="BK910" t="str">
        <f t="shared" si="99"/>
        <v>INDUSINDBK44531</v>
      </c>
      <c r="BL910">
        <v>1</v>
      </c>
      <c r="BM910">
        <f t="shared" si="100"/>
        <v>1</v>
      </c>
      <c r="BQ910" t="str">
        <f t="shared" si="104"/>
        <v>INDUSINDBK44531</v>
      </c>
      <c r="BR910">
        <v>1</v>
      </c>
      <c r="BS910">
        <f t="shared" si="101"/>
        <v>1</v>
      </c>
    </row>
    <row r="911" spans="1:71" x14ac:dyDescent="0.45">
      <c r="A911">
        <v>3</v>
      </c>
      <c r="B911" s="2">
        <v>44531</v>
      </c>
      <c r="C911" s="2">
        <v>44532</v>
      </c>
      <c r="D911" s="3" t="s">
        <v>27</v>
      </c>
      <c r="E911" t="s">
        <v>170</v>
      </c>
      <c r="F911" t="s">
        <v>348</v>
      </c>
      <c r="G911">
        <v>325</v>
      </c>
      <c r="H911">
        <v>650</v>
      </c>
      <c r="I911">
        <v>2</v>
      </c>
      <c r="J911" s="7">
        <v>3011.95</v>
      </c>
      <c r="K911" s="5">
        <v>1957767.4999999998</v>
      </c>
      <c r="L911" s="4">
        <v>3007.45</v>
      </c>
      <c r="M911" s="4">
        <v>-2925</v>
      </c>
      <c r="N911" s="6">
        <v>378.08980599999995</v>
      </c>
      <c r="O911" s="6">
        <v>-3303.089806</v>
      </c>
      <c r="P911" s="5">
        <v>1954842.4999999998</v>
      </c>
      <c r="Q911" s="7"/>
      <c r="R911">
        <v>1</v>
      </c>
      <c r="S911">
        <v>0</v>
      </c>
      <c r="T911">
        <v>2</v>
      </c>
      <c r="U911">
        <v>0</v>
      </c>
      <c r="V911">
        <v>900</v>
      </c>
      <c r="W911">
        <v>300</v>
      </c>
      <c r="X911">
        <v>123000</v>
      </c>
      <c r="Y911">
        <v>92500</v>
      </c>
      <c r="Z911" s="7">
        <v>3000000</v>
      </c>
      <c r="AA911">
        <v>2</v>
      </c>
      <c r="AC911" t="s">
        <v>677</v>
      </c>
      <c r="AD911" t="s">
        <v>571</v>
      </c>
      <c r="AE911" s="12">
        <v>44531.517361111109</v>
      </c>
      <c r="AF911">
        <v>3013.4520000000002</v>
      </c>
      <c r="AG911" s="12">
        <v>44532.392361111109</v>
      </c>
      <c r="AH911">
        <v>3020.5390000000002</v>
      </c>
      <c r="AI911" s="13">
        <v>2.3999999999999998E-3</v>
      </c>
      <c r="AJ911">
        <v>3342.54</v>
      </c>
      <c r="AK911" s="13">
        <v>2.3999999999999998E-3</v>
      </c>
      <c r="AL911">
        <v>471.64440000000002</v>
      </c>
      <c r="AM911">
        <v>1421277.75</v>
      </c>
      <c r="AN911">
        <v>-2893100.71</v>
      </c>
      <c r="AO911">
        <v>41</v>
      </c>
      <c r="AP911">
        <v>81.53</v>
      </c>
      <c r="AQ911" s="13">
        <v>-6.1000000000000004E-3</v>
      </c>
      <c r="AR911" s="13">
        <v>1.38E-2</v>
      </c>
      <c r="AS911" t="s">
        <v>572</v>
      </c>
      <c r="AU911" s="2">
        <v>44531</v>
      </c>
      <c r="AV911" t="s">
        <v>170</v>
      </c>
      <c r="AW911" s="7">
        <v>3011.95</v>
      </c>
      <c r="AX911" s="4">
        <v>3007.45</v>
      </c>
      <c r="AZ911" s="2">
        <f t="shared" si="98"/>
        <v>44531</v>
      </c>
      <c r="BA911" t="s">
        <v>170</v>
      </c>
      <c r="BB911">
        <v>3013.4520000000002</v>
      </c>
      <c r="BC911">
        <v>3020.5390000000002</v>
      </c>
      <c r="BE911" t="str">
        <f t="shared" si="102"/>
        <v>MPHASIS44531</v>
      </c>
      <c r="BF911">
        <v>1</v>
      </c>
      <c r="BH911" t="str">
        <f t="shared" si="103"/>
        <v>MPHASIS44531</v>
      </c>
      <c r="BI911">
        <v>1</v>
      </c>
      <c r="BK911" t="str">
        <f t="shared" si="99"/>
        <v>MPHASIS44531</v>
      </c>
      <c r="BL911">
        <v>1</v>
      </c>
      <c r="BM911">
        <f t="shared" si="100"/>
        <v>1</v>
      </c>
      <c r="BQ911" t="str">
        <f t="shared" si="104"/>
        <v>MPHASIS44531</v>
      </c>
      <c r="BR911">
        <v>1</v>
      </c>
      <c r="BS911">
        <f t="shared" si="101"/>
        <v>1</v>
      </c>
    </row>
    <row r="912" spans="1:71" x14ac:dyDescent="0.45">
      <c r="A912">
        <v>1</v>
      </c>
      <c r="B912" s="2">
        <v>44532</v>
      </c>
      <c r="C912" s="2">
        <v>44533</v>
      </c>
      <c r="D912" s="3" t="s">
        <v>27</v>
      </c>
      <c r="E912" t="s">
        <v>71</v>
      </c>
      <c r="F912" t="s">
        <v>209</v>
      </c>
      <c r="G912">
        <v>22500</v>
      </c>
      <c r="H912">
        <v>45000</v>
      </c>
      <c r="I912">
        <v>2</v>
      </c>
      <c r="J912" s="7">
        <v>40.85</v>
      </c>
      <c r="K912" s="5">
        <v>1838250</v>
      </c>
      <c r="L912" s="4">
        <v>41.3</v>
      </c>
      <c r="M912" s="4">
        <v>20249.999999999807</v>
      </c>
      <c r="N912" s="6">
        <v>360.75504999999998</v>
      </c>
      <c r="O912" s="6">
        <v>19889.244949999807</v>
      </c>
      <c r="P912" s="5">
        <v>1858499.9999999998</v>
      </c>
      <c r="Q912" s="7"/>
      <c r="R912">
        <v>1</v>
      </c>
      <c r="S912">
        <v>0</v>
      </c>
      <c r="T912">
        <v>1</v>
      </c>
      <c r="U912">
        <v>0</v>
      </c>
      <c r="V912">
        <v>900</v>
      </c>
      <c r="W912">
        <v>300</v>
      </c>
      <c r="X912">
        <v>123000</v>
      </c>
      <c r="Y912">
        <v>92500</v>
      </c>
      <c r="Z912" s="7">
        <v>3000000</v>
      </c>
      <c r="AA912">
        <v>2</v>
      </c>
      <c r="AC912" t="s">
        <v>749</v>
      </c>
      <c r="AD912" t="s">
        <v>571</v>
      </c>
      <c r="AE912" s="12">
        <v>44531.517361111109</v>
      </c>
      <c r="AF912">
        <v>394.7473</v>
      </c>
      <c r="AG912" s="12">
        <v>44532.395833333336</v>
      </c>
      <c r="AH912">
        <v>393.10649999999998</v>
      </c>
      <c r="AI912" s="13">
        <v>-4.1999999999999997E-3</v>
      </c>
      <c r="AJ912">
        <v>-5907.66</v>
      </c>
      <c r="AK912" s="13">
        <v>-4.1999999999999997E-3</v>
      </c>
      <c r="AL912">
        <v>3600.4749999999999</v>
      </c>
      <c r="AM912">
        <v>1421277.63</v>
      </c>
      <c r="AN912">
        <v>-2899008.37</v>
      </c>
      <c r="AO912">
        <v>42</v>
      </c>
      <c r="AP912">
        <v>-140.66</v>
      </c>
      <c r="AQ912" s="13">
        <v>-5.7000000000000002E-3</v>
      </c>
      <c r="AR912" s="13">
        <v>1.41E-2</v>
      </c>
      <c r="AS912" t="s">
        <v>572</v>
      </c>
      <c r="AU912" s="2">
        <v>44532</v>
      </c>
      <c r="AV912" t="s">
        <v>71</v>
      </c>
      <c r="AW912" s="7">
        <v>40.85</v>
      </c>
      <c r="AX912" s="4">
        <v>41.3</v>
      </c>
      <c r="AZ912" s="2">
        <f t="shared" si="98"/>
        <v>44531</v>
      </c>
      <c r="BA912" t="s">
        <v>198</v>
      </c>
      <c r="BB912">
        <v>394.7473</v>
      </c>
      <c r="BC912">
        <v>393.10649999999998</v>
      </c>
      <c r="BE912" t="str">
        <f t="shared" si="102"/>
        <v>CHAMBLFERT44531</v>
      </c>
      <c r="BF912">
        <v>1</v>
      </c>
      <c r="BH912" t="str">
        <f t="shared" si="103"/>
        <v>GMRINFRA44532</v>
      </c>
      <c r="BI912">
        <v>1</v>
      </c>
      <c r="BK912" t="str">
        <f t="shared" si="99"/>
        <v>GMRINFRA44532</v>
      </c>
      <c r="BL912">
        <v>1</v>
      </c>
      <c r="BM912">
        <f t="shared" si="100"/>
        <v>1</v>
      </c>
      <c r="BQ912" t="str">
        <f t="shared" si="104"/>
        <v>CHAMBLFERT44531</v>
      </c>
      <c r="BR912">
        <v>1</v>
      </c>
      <c r="BS912">
        <f t="shared" si="101"/>
        <v>1</v>
      </c>
    </row>
    <row r="913" spans="1:71" x14ac:dyDescent="0.45">
      <c r="A913">
        <v>2</v>
      </c>
      <c r="B913" s="2">
        <v>44532</v>
      </c>
      <c r="C913" s="2">
        <v>44533</v>
      </c>
      <c r="D913" s="3" t="s">
        <v>27</v>
      </c>
      <c r="E913" t="s">
        <v>146</v>
      </c>
      <c r="F913" t="s">
        <v>308</v>
      </c>
      <c r="G913">
        <v>300</v>
      </c>
      <c r="H913">
        <v>600</v>
      </c>
      <c r="I913">
        <v>2</v>
      </c>
      <c r="J913" s="7">
        <v>2800.35</v>
      </c>
      <c r="K913" s="5">
        <v>1680210</v>
      </c>
      <c r="L913" s="4">
        <v>2819.8</v>
      </c>
      <c r="M913" s="4">
        <v>11670.000000000164</v>
      </c>
      <c r="N913" s="6">
        <v>332.94561400000003</v>
      </c>
      <c r="O913" s="6">
        <v>11337.054386000164</v>
      </c>
      <c r="P913" s="5">
        <v>1691880</v>
      </c>
      <c r="Q913" s="7"/>
      <c r="R913">
        <v>1</v>
      </c>
      <c r="S913">
        <v>0</v>
      </c>
      <c r="T913">
        <v>1</v>
      </c>
      <c r="U913">
        <v>0</v>
      </c>
      <c r="V913">
        <v>900</v>
      </c>
      <c r="W913">
        <v>300</v>
      </c>
      <c r="X913">
        <v>123000</v>
      </c>
      <c r="Y913">
        <v>92500</v>
      </c>
      <c r="Z913" s="7">
        <v>3000000</v>
      </c>
      <c r="AA913">
        <v>2</v>
      </c>
      <c r="AC913" t="s">
        <v>643</v>
      </c>
      <c r="AD913" t="s">
        <v>571</v>
      </c>
      <c r="AE913" s="12">
        <v>44532.517361111109</v>
      </c>
      <c r="AF913">
        <v>40.846499999999999</v>
      </c>
      <c r="AG913" s="12">
        <v>44533.392361111109</v>
      </c>
      <c r="AH913">
        <v>41.303519999999999</v>
      </c>
      <c r="AI913" s="13">
        <v>1.12E-2</v>
      </c>
      <c r="AJ913">
        <v>15890.2</v>
      </c>
      <c r="AK913" s="13">
        <v>1.12E-2</v>
      </c>
      <c r="AL913">
        <v>34769.160000000003</v>
      </c>
      <c r="AM913">
        <v>1420198.38</v>
      </c>
      <c r="AN913">
        <v>-2883118.17</v>
      </c>
      <c r="AO913">
        <v>41</v>
      </c>
      <c r="AP913">
        <v>387.57</v>
      </c>
      <c r="AQ913" s="13">
        <v>-9.7000000000000003E-3</v>
      </c>
      <c r="AR913" s="13">
        <v>2.2100000000000002E-2</v>
      </c>
      <c r="AS913" t="s">
        <v>572</v>
      </c>
      <c r="AU913" s="2">
        <v>44532</v>
      </c>
      <c r="AV913" t="s">
        <v>146</v>
      </c>
      <c r="AW913" s="7">
        <v>2800.35</v>
      </c>
      <c r="AX913" s="4">
        <v>2819.8</v>
      </c>
      <c r="AZ913" s="2">
        <f t="shared" si="98"/>
        <v>44532</v>
      </c>
      <c r="BA913" t="s">
        <v>71</v>
      </c>
      <c r="BB913">
        <v>40.846499999999999</v>
      </c>
      <c r="BC913">
        <v>41.303519999999999</v>
      </c>
      <c r="BE913" t="str">
        <f t="shared" si="102"/>
        <v>GMRINFRA44532</v>
      </c>
      <c r="BF913">
        <v>1</v>
      </c>
      <c r="BH913" t="str">
        <f t="shared" si="103"/>
        <v>HDFC44532</v>
      </c>
      <c r="BI913">
        <v>1</v>
      </c>
      <c r="BK913" t="str">
        <f t="shared" si="99"/>
        <v>HDFC44532</v>
      </c>
      <c r="BL913">
        <v>1</v>
      </c>
      <c r="BM913">
        <f t="shared" si="100"/>
        <v>1</v>
      </c>
      <c r="BQ913" t="str">
        <f t="shared" si="104"/>
        <v>GMRINFRA44532</v>
      </c>
      <c r="BR913">
        <v>1</v>
      </c>
      <c r="BS913">
        <f t="shared" si="101"/>
        <v>1</v>
      </c>
    </row>
    <row r="914" spans="1:71" x14ac:dyDescent="0.45">
      <c r="A914">
        <v>1</v>
      </c>
      <c r="B914" s="2">
        <v>44533</v>
      </c>
      <c r="C914" s="2">
        <v>44536</v>
      </c>
      <c r="D914" s="3" t="s">
        <v>27</v>
      </c>
      <c r="E914" t="s">
        <v>198</v>
      </c>
      <c r="F914" t="s">
        <v>379</v>
      </c>
      <c r="G914">
        <v>1500</v>
      </c>
      <c r="H914">
        <v>4500</v>
      </c>
      <c r="I914">
        <v>3</v>
      </c>
      <c r="J914" s="7">
        <v>416.4</v>
      </c>
      <c r="K914" s="5">
        <v>1873800</v>
      </c>
      <c r="L914" s="4">
        <v>415.41666666999998</v>
      </c>
      <c r="M914" s="4">
        <v>-4424.9999849999713</v>
      </c>
      <c r="N914" s="6">
        <v>363.69560500186901</v>
      </c>
      <c r="O914" s="6">
        <v>-4788.6955900018402</v>
      </c>
      <c r="P914" s="5">
        <v>1869375.0000149999</v>
      </c>
      <c r="Q914" s="7"/>
      <c r="R914">
        <v>1</v>
      </c>
      <c r="S914">
        <v>0</v>
      </c>
      <c r="T914">
        <v>2</v>
      </c>
      <c r="U914">
        <v>0</v>
      </c>
      <c r="V914">
        <v>900</v>
      </c>
      <c r="W914">
        <v>300</v>
      </c>
      <c r="X914">
        <v>123000</v>
      </c>
      <c r="Y914">
        <v>92500</v>
      </c>
      <c r="Z914" s="7">
        <v>3000000</v>
      </c>
      <c r="AA914">
        <v>2</v>
      </c>
      <c r="AC914" t="s">
        <v>721</v>
      </c>
      <c r="AD914" t="s">
        <v>571</v>
      </c>
      <c r="AE914" s="12">
        <v>44532.517361111109</v>
      </c>
      <c r="AF914">
        <v>2801.741</v>
      </c>
      <c r="AG914" s="12">
        <v>44533.392361111109</v>
      </c>
      <c r="AH914">
        <v>2818.3910000000001</v>
      </c>
      <c r="AI914" s="13">
        <v>5.8999999999999999E-3</v>
      </c>
      <c r="AJ914">
        <v>8439.86</v>
      </c>
      <c r="AK914" s="13">
        <v>5.8999999999999999E-3</v>
      </c>
      <c r="AL914">
        <v>506.89850000000001</v>
      </c>
      <c r="AM914">
        <v>1420198.38</v>
      </c>
      <c r="AN914">
        <v>-2874678.31</v>
      </c>
      <c r="AO914">
        <v>41</v>
      </c>
      <c r="AP914">
        <v>205.85</v>
      </c>
      <c r="AQ914" s="13">
        <v>-1.5E-3</v>
      </c>
      <c r="AR914" s="13">
        <v>9.7000000000000003E-3</v>
      </c>
      <c r="AS914" t="s">
        <v>572</v>
      </c>
      <c r="AU914" s="2">
        <v>44533</v>
      </c>
      <c r="AV914" t="s">
        <v>198</v>
      </c>
      <c r="AW914" s="7">
        <v>416.4</v>
      </c>
      <c r="AX914" s="4">
        <v>415.41666666999998</v>
      </c>
      <c r="AZ914" s="2">
        <f t="shared" si="98"/>
        <v>44532</v>
      </c>
      <c r="BA914" t="s">
        <v>146</v>
      </c>
      <c r="BB914">
        <v>2801.741</v>
      </c>
      <c r="BC914">
        <v>2818.3910000000001</v>
      </c>
      <c r="BE914" t="str">
        <f t="shared" si="102"/>
        <v>HDFC44532</v>
      </c>
      <c r="BF914">
        <v>1</v>
      </c>
      <c r="BH914" t="str">
        <f t="shared" si="103"/>
        <v>CHAMBLFERT44533</v>
      </c>
      <c r="BI914">
        <v>1</v>
      </c>
      <c r="BK914" t="str">
        <f t="shared" si="99"/>
        <v>CHAMBLFERT44533</v>
      </c>
      <c r="BL914">
        <v>1</v>
      </c>
      <c r="BM914">
        <f t="shared" si="100"/>
        <v>1</v>
      </c>
      <c r="BQ914" t="str">
        <f t="shared" si="104"/>
        <v>HDFC44532</v>
      </c>
      <c r="BR914">
        <v>1</v>
      </c>
      <c r="BS914">
        <f t="shared" si="101"/>
        <v>1</v>
      </c>
    </row>
    <row r="915" spans="1:71" x14ac:dyDescent="0.45">
      <c r="A915">
        <v>2</v>
      </c>
      <c r="B915" s="2">
        <v>44533</v>
      </c>
      <c r="C915" s="2">
        <v>44536</v>
      </c>
      <c r="D915" s="3" t="s">
        <v>27</v>
      </c>
      <c r="E915" t="s">
        <v>160</v>
      </c>
      <c r="F915" t="s">
        <v>338</v>
      </c>
      <c r="G915">
        <v>250</v>
      </c>
      <c r="H915">
        <v>750</v>
      </c>
      <c r="I915">
        <v>3</v>
      </c>
      <c r="J915" s="7">
        <v>2317.8000000000002</v>
      </c>
      <c r="K915" s="5">
        <v>1738350.0000000002</v>
      </c>
      <c r="L915" s="4">
        <v>2314.3833333299999</v>
      </c>
      <c r="M915" s="4">
        <v>-2562.5000025002009</v>
      </c>
      <c r="N915" s="6">
        <v>341.00953249968848</v>
      </c>
      <c r="O915" s="6">
        <v>-2903.5095349998892</v>
      </c>
      <c r="P915" s="5">
        <v>1735787.4999974999</v>
      </c>
      <c r="Q915" s="7"/>
      <c r="R915">
        <v>1</v>
      </c>
      <c r="S915">
        <v>0</v>
      </c>
      <c r="T915">
        <v>2</v>
      </c>
      <c r="U915">
        <v>0</v>
      </c>
      <c r="V915">
        <v>900</v>
      </c>
      <c r="W915">
        <v>300</v>
      </c>
      <c r="X915">
        <v>123000</v>
      </c>
      <c r="Y915">
        <v>92500</v>
      </c>
      <c r="Z915" s="7">
        <v>3000000</v>
      </c>
      <c r="AA915">
        <v>2</v>
      </c>
      <c r="AC915" t="s">
        <v>674</v>
      </c>
      <c r="AD915" t="s">
        <v>571</v>
      </c>
      <c r="AE915" s="12">
        <v>44533.517361111109</v>
      </c>
      <c r="AF915">
        <v>1443.077</v>
      </c>
      <c r="AG915" s="12">
        <v>44536.392361111109</v>
      </c>
      <c r="AH915">
        <v>1435.905</v>
      </c>
      <c r="AI915" s="13">
        <v>-5.0000000000000001E-3</v>
      </c>
      <c r="AJ915">
        <v>-7082.48</v>
      </c>
      <c r="AK915" s="13">
        <v>-5.0000000000000001E-3</v>
      </c>
      <c r="AL915">
        <v>987.5181</v>
      </c>
      <c r="AM915">
        <v>1425064.38</v>
      </c>
      <c r="AN915">
        <v>-2881760.79</v>
      </c>
      <c r="AO915">
        <v>41</v>
      </c>
      <c r="AP915">
        <v>-172.74</v>
      </c>
      <c r="AQ915" s="13">
        <v>-2.2499999999999999E-2</v>
      </c>
      <c r="AR915" s="13">
        <v>5.5999999999999999E-3</v>
      </c>
      <c r="AS915" t="s">
        <v>572</v>
      </c>
      <c r="AU915" s="2">
        <v>44533</v>
      </c>
      <c r="AV915" t="s">
        <v>160</v>
      </c>
      <c r="AW915" s="7">
        <v>2317.8000000000002</v>
      </c>
      <c r="AX915" s="4">
        <v>2314.3833333299999</v>
      </c>
      <c r="AZ915" s="2">
        <f t="shared" si="98"/>
        <v>44533</v>
      </c>
      <c r="BA915" t="s">
        <v>34</v>
      </c>
      <c r="BB915">
        <v>1443.077</v>
      </c>
      <c r="BC915">
        <v>1435.905</v>
      </c>
      <c r="BE915" t="str">
        <f t="shared" si="102"/>
        <v>PVR44533</v>
      </c>
      <c r="BF915">
        <v>1</v>
      </c>
      <c r="BH915" t="str">
        <f t="shared" si="103"/>
        <v>DEEPAKNTR44533</v>
      </c>
      <c r="BI915">
        <v>1</v>
      </c>
      <c r="BK915" t="str">
        <f t="shared" si="99"/>
        <v>DEEPAKNTR44533</v>
      </c>
      <c r="BL915">
        <v>1</v>
      </c>
      <c r="BM915">
        <f t="shared" si="100"/>
        <v>1</v>
      </c>
      <c r="BQ915" t="str">
        <f t="shared" si="104"/>
        <v>PVR44533</v>
      </c>
      <c r="BR915">
        <v>1</v>
      </c>
      <c r="BS915">
        <f t="shared" si="101"/>
        <v>1</v>
      </c>
    </row>
    <row r="916" spans="1:71" x14ac:dyDescent="0.45">
      <c r="A916">
        <v>3</v>
      </c>
      <c r="B916" s="2">
        <v>44533</v>
      </c>
      <c r="C916" s="2">
        <v>44536</v>
      </c>
      <c r="D916" s="3" t="s">
        <v>27</v>
      </c>
      <c r="E916" t="s">
        <v>199</v>
      </c>
      <c r="F916" t="s">
        <v>381</v>
      </c>
      <c r="G916">
        <v>1700</v>
      </c>
      <c r="H916">
        <v>5100</v>
      </c>
      <c r="I916">
        <v>3</v>
      </c>
      <c r="J916" s="7">
        <v>317.16666666999998</v>
      </c>
      <c r="K916" s="5">
        <v>1617550.0000169999</v>
      </c>
      <c r="L916" s="4">
        <v>307.75</v>
      </c>
      <c r="M916" s="4">
        <v>-48025.000016999918</v>
      </c>
      <c r="N916" s="6">
        <v>314.9055450007582</v>
      </c>
      <c r="O916" s="6">
        <v>-48339.905562000677</v>
      </c>
      <c r="P916" s="5">
        <v>1569525</v>
      </c>
      <c r="Q916" s="7"/>
      <c r="R916">
        <v>1</v>
      </c>
      <c r="S916">
        <v>0</v>
      </c>
      <c r="T916">
        <v>1</v>
      </c>
      <c r="U916">
        <v>0</v>
      </c>
      <c r="V916">
        <v>900</v>
      </c>
      <c r="W916">
        <v>300</v>
      </c>
      <c r="X916">
        <v>123000</v>
      </c>
      <c r="Y916">
        <v>92500</v>
      </c>
      <c r="Z916" s="7">
        <v>3000000</v>
      </c>
      <c r="AA916">
        <v>2</v>
      </c>
      <c r="AC916" t="s">
        <v>749</v>
      </c>
      <c r="AD916" t="s">
        <v>571</v>
      </c>
      <c r="AE916" s="12">
        <v>44533.517361111109</v>
      </c>
      <c r="AF916">
        <v>416.62079999999997</v>
      </c>
      <c r="AG916" s="12">
        <v>44536.395833333336</v>
      </c>
      <c r="AH916">
        <v>414.88470000000001</v>
      </c>
      <c r="AI916" s="13">
        <v>-4.1999999999999997E-3</v>
      </c>
      <c r="AJ916">
        <v>-5938.38</v>
      </c>
      <c r="AK916" s="13">
        <v>-4.1999999999999997E-3</v>
      </c>
      <c r="AL916">
        <v>3420.5309999999999</v>
      </c>
      <c r="AM916">
        <v>1425064.38</v>
      </c>
      <c r="AN916">
        <v>-2887699.17</v>
      </c>
      <c r="AO916">
        <v>42</v>
      </c>
      <c r="AP916">
        <v>-141.38999999999999</v>
      </c>
      <c r="AQ916" s="13">
        <v>-3.1899999999999998E-2</v>
      </c>
      <c r="AR916" s="13">
        <v>6.8999999999999999E-3</v>
      </c>
      <c r="AS916" t="s">
        <v>572</v>
      </c>
      <c r="AU916" s="2">
        <v>44533</v>
      </c>
      <c r="AV916" t="s">
        <v>199</v>
      </c>
      <c r="AW916" s="7">
        <v>317.16666666999998</v>
      </c>
      <c r="AX916" s="4">
        <v>307.75</v>
      </c>
      <c r="AZ916" s="2">
        <f t="shared" si="98"/>
        <v>44533</v>
      </c>
      <c r="BA916" t="s">
        <v>198</v>
      </c>
      <c r="BB916">
        <v>416.62079999999997</v>
      </c>
      <c r="BC916">
        <v>414.88470000000001</v>
      </c>
      <c r="BE916" t="str">
        <f t="shared" si="102"/>
        <v>CHAMBLFERT44533</v>
      </c>
      <c r="BF916">
        <v>1</v>
      </c>
      <c r="BH916" t="str">
        <f t="shared" si="103"/>
        <v>GSPL44533</v>
      </c>
      <c r="BI916">
        <v>1</v>
      </c>
      <c r="BK916" t="str">
        <f t="shared" si="99"/>
        <v>GSPL44533</v>
      </c>
      <c r="BL916">
        <v>1</v>
      </c>
      <c r="BM916">
        <f t="shared" si="100"/>
        <v>1</v>
      </c>
      <c r="BQ916" t="str">
        <f t="shared" si="104"/>
        <v>CHAMBLFERT44533</v>
      </c>
      <c r="BR916">
        <v>1</v>
      </c>
      <c r="BS916">
        <f t="shared" si="101"/>
        <v>1</v>
      </c>
    </row>
    <row r="917" spans="1:71" x14ac:dyDescent="0.45">
      <c r="A917">
        <v>4</v>
      </c>
      <c r="B917" s="2">
        <v>44533</v>
      </c>
      <c r="C917" s="2">
        <v>44536</v>
      </c>
      <c r="D917" s="3" t="s">
        <v>27</v>
      </c>
      <c r="E917" t="s">
        <v>182</v>
      </c>
      <c r="F917" t="s">
        <v>364</v>
      </c>
      <c r="G917">
        <v>1250</v>
      </c>
      <c r="H917">
        <v>7500</v>
      </c>
      <c r="I917">
        <v>6</v>
      </c>
      <c r="J917" s="7">
        <v>255.67500000000001</v>
      </c>
      <c r="K917" s="5">
        <v>1917562.5</v>
      </c>
      <c r="L917" s="4">
        <v>253.75</v>
      </c>
      <c r="M917" s="4">
        <v>-14437.500000000085</v>
      </c>
      <c r="N917" s="6">
        <v>369.85266250000001</v>
      </c>
      <c r="O917" s="6">
        <v>-14807.352662500085</v>
      </c>
      <c r="P917" s="5">
        <v>1903125</v>
      </c>
      <c r="Q917" s="7"/>
      <c r="R917">
        <v>3</v>
      </c>
      <c r="S917">
        <v>2</v>
      </c>
      <c r="T917">
        <v>2</v>
      </c>
      <c r="U917">
        <v>0</v>
      </c>
      <c r="V917">
        <v>900</v>
      </c>
      <c r="W917">
        <v>300</v>
      </c>
      <c r="X917">
        <v>123000</v>
      </c>
      <c r="Y917">
        <v>92500</v>
      </c>
      <c r="Z917" s="7">
        <v>3000000</v>
      </c>
      <c r="AA917">
        <v>2</v>
      </c>
      <c r="AC917" t="s">
        <v>682</v>
      </c>
      <c r="AD917" t="s">
        <v>571</v>
      </c>
      <c r="AE917" s="12">
        <v>44533.517361111109</v>
      </c>
      <c r="AF917">
        <v>2318.944</v>
      </c>
      <c r="AG917" s="12">
        <v>44536.395833333336</v>
      </c>
      <c r="AH917">
        <v>2312.0360000000001</v>
      </c>
      <c r="AI917" s="13">
        <v>-3.0000000000000001E-3</v>
      </c>
      <c r="AJ917">
        <v>-4245.18</v>
      </c>
      <c r="AK917" s="13">
        <v>-3.0000000000000001E-3</v>
      </c>
      <c r="AL917">
        <v>614.53150000000005</v>
      </c>
      <c r="AM917">
        <v>1425064.38</v>
      </c>
      <c r="AN917">
        <v>-2891944.36</v>
      </c>
      <c r="AO917">
        <v>42</v>
      </c>
      <c r="AP917">
        <v>-101.08</v>
      </c>
      <c r="AQ917" s="13">
        <v>-1.17E-2</v>
      </c>
      <c r="AR917" s="13">
        <v>6.4999999999999997E-3</v>
      </c>
      <c r="AS917" t="s">
        <v>572</v>
      </c>
      <c r="AU917" s="2">
        <v>44533</v>
      </c>
      <c r="AV917" t="s">
        <v>182</v>
      </c>
      <c r="AW917" s="7">
        <v>255.67500000000001</v>
      </c>
      <c r="AX917" s="4">
        <v>253.75</v>
      </c>
      <c r="AZ917" s="2">
        <f t="shared" si="98"/>
        <v>44533</v>
      </c>
      <c r="BA917" t="s">
        <v>160</v>
      </c>
      <c r="BB917">
        <v>2318.944</v>
      </c>
      <c r="BC917">
        <v>2312.0360000000001</v>
      </c>
      <c r="BE917" t="str">
        <f t="shared" si="102"/>
        <v>DEEPAKNTR44533</v>
      </c>
      <c r="BF917">
        <v>1</v>
      </c>
      <c r="BH917" t="str">
        <f t="shared" si="103"/>
        <v>IEX44533</v>
      </c>
      <c r="BI917">
        <v>1</v>
      </c>
      <c r="BK917" t="str">
        <f t="shared" si="99"/>
        <v>IEX44533</v>
      </c>
      <c r="BL917">
        <v>1</v>
      </c>
      <c r="BM917">
        <f t="shared" si="100"/>
        <v>1</v>
      </c>
      <c r="BQ917" t="str">
        <f t="shared" si="104"/>
        <v>DEEPAKNTR44533</v>
      </c>
      <c r="BR917">
        <v>1</v>
      </c>
      <c r="BS917">
        <f t="shared" si="101"/>
        <v>1</v>
      </c>
    </row>
    <row r="918" spans="1:71" x14ac:dyDescent="0.45">
      <c r="A918">
        <v>5</v>
      </c>
      <c r="B918" s="2">
        <v>44533</v>
      </c>
      <c r="C918" s="2">
        <v>44536</v>
      </c>
      <c r="D918" s="3" t="s">
        <v>27</v>
      </c>
      <c r="E918" t="s">
        <v>187</v>
      </c>
      <c r="F918" t="s">
        <v>355</v>
      </c>
      <c r="G918">
        <v>4022</v>
      </c>
      <c r="H918">
        <v>8044</v>
      </c>
      <c r="I918">
        <v>2</v>
      </c>
      <c r="J918" s="7">
        <v>193.35</v>
      </c>
      <c r="K918" s="5">
        <v>1555307.4</v>
      </c>
      <c r="L918" s="4">
        <v>191.375</v>
      </c>
      <c r="M918" s="4">
        <v>-15886.899999999954</v>
      </c>
      <c r="N918" s="6">
        <v>308.37850434000006</v>
      </c>
      <c r="O918" s="6">
        <v>-16195.278504339954</v>
      </c>
      <c r="P918" s="5">
        <v>1539420.5</v>
      </c>
      <c r="Q918" s="7"/>
      <c r="R918">
        <v>1</v>
      </c>
      <c r="S918">
        <v>0</v>
      </c>
      <c r="T918">
        <v>2</v>
      </c>
      <c r="U918">
        <v>0</v>
      </c>
      <c r="V918">
        <v>900</v>
      </c>
      <c r="W918">
        <v>300</v>
      </c>
      <c r="X918">
        <v>123000</v>
      </c>
      <c r="Y918">
        <v>92500</v>
      </c>
      <c r="Z918" s="7">
        <v>3000000</v>
      </c>
      <c r="AA918">
        <v>2</v>
      </c>
      <c r="AC918" t="s">
        <v>762</v>
      </c>
      <c r="AD918" t="s">
        <v>571</v>
      </c>
      <c r="AE918" s="12">
        <v>44533.517361111109</v>
      </c>
      <c r="AF918">
        <v>317.40859999999998</v>
      </c>
      <c r="AG918" s="12">
        <v>44536.395833333336</v>
      </c>
      <c r="AH918">
        <v>306.89280000000002</v>
      </c>
      <c r="AI918" s="13">
        <v>-3.3099999999999997E-2</v>
      </c>
      <c r="AJ918">
        <v>-47212.62</v>
      </c>
      <c r="AK918" s="13">
        <v>-3.3099999999999997E-2</v>
      </c>
      <c r="AL918">
        <v>4489.6840000000002</v>
      </c>
      <c r="AM918">
        <v>1425064.38</v>
      </c>
      <c r="AN918">
        <v>-2939156.98</v>
      </c>
      <c r="AO918">
        <v>42</v>
      </c>
      <c r="AP918">
        <v>-1124.1099999999999</v>
      </c>
      <c r="AQ918" s="13">
        <v>-3.3099999999999997E-2</v>
      </c>
      <c r="AR918" s="13">
        <v>6.3E-3</v>
      </c>
      <c r="AS918" t="s">
        <v>572</v>
      </c>
      <c r="AU918" s="2">
        <v>44533</v>
      </c>
      <c r="AV918" t="s">
        <v>187</v>
      </c>
      <c r="AW918" s="7">
        <v>193.35</v>
      </c>
      <c r="AX918" s="4">
        <v>191.375</v>
      </c>
      <c r="AZ918" s="2">
        <f t="shared" si="98"/>
        <v>44533</v>
      </c>
      <c r="BA918" t="s">
        <v>199</v>
      </c>
      <c r="BB918">
        <v>317.40859999999998</v>
      </c>
      <c r="BC918">
        <v>306.89280000000002</v>
      </c>
      <c r="BE918" t="str">
        <f t="shared" si="102"/>
        <v>GSPL44533</v>
      </c>
      <c r="BF918">
        <v>1</v>
      </c>
      <c r="BH918" t="str">
        <f t="shared" si="103"/>
        <v>INDHOTEL44533</v>
      </c>
      <c r="BI918">
        <v>1</v>
      </c>
      <c r="BK918" t="str">
        <f t="shared" si="99"/>
        <v>INDHOTEL44533</v>
      </c>
      <c r="BL918">
        <v>1</v>
      </c>
      <c r="BM918">
        <f t="shared" si="100"/>
        <v>1</v>
      </c>
      <c r="BQ918" t="str">
        <f t="shared" si="104"/>
        <v>GSPL44533</v>
      </c>
      <c r="BR918">
        <v>1</v>
      </c>
      <c r="BS918">
        <f t="shared" si="101"/>
        <v>1</v>
      </c>
    </row>
    <row r="919" spans="1:71" x14ac:dyDescent="0.45">
      <c r="A919">
        <v>6</v>
      </c>
      <c r="B919" s="2">
        <v>44533</v>
      </c>
      <c r="C919" s="2">
        <v>44536</v>
      </c>
      <c r="D919" s="3" t="s">
        <v>27</v>
      </c>
      <c r="E919" t="s">
        <v>34</v>
      </c>
      <c r="F919" t="s">
        <v>286</v>
      </c>
      <c r="G919">
        <v>407</v>
      </c>
      <c r="H919">
        <v>1221</v>
      </c>
      <c r="I919">
        <v>3</v>
      </c>
      <c r="J919" s="7">
        <v>1442.35</v>
      </c>
      <c r="K919" s="5">
        <v>1761109.3499999999</v>
      </c>
      <c r="L919" s="4">
        <v>1436.7</v>
      </c>
      <c r="M919" s="4">
        <v>-6898.6499999998332</v>
      </c>
      <c r="N919" s="6">
        <v>344.32013023000007</v>
      </c>
      <c r="O919" s="6">
        <v>-7242.9701302298336</v>
      </c>
      <c r="P919" s="5">
        <v>1754210.7</v>
      </c>
      <c r="Q919" s="7"/>
      <c r="R919">
        <v>1</v>
      </c>
      <c r="S919">
        <v>0</v>
      </c>
      <c r="T919">
        <v>1</v>
      </c>
      <c r="U919">
        <v>0</v>
      </c>
      <c r="V919">
        <v>900</v>
      </c>
      <c r="W919">
        <v>300</v>
      </c>
      <c r="X919">
        <v>123000</v>
      </c>
      <c r="Y919">
        <v>92500</v>
      </c>
      <c r="Z919" s="7">
        <v>3000000</v>
      </c>
      <c r="AA919">
        <v>2</v>
      </c>
      <c r="AC919" t="s">
        <v>731</v>
      </c>
      <c r="AD919" t="s">
        <v>571</v>
      </c>
      <c r="AE919" s="12">
        <v>44533.517361111109</v>
      </c>
      <c r="AF919">
        <v>255.0147</v>
      </c>
      <c r="AG919" s="12">
        <v>44536.395833333336</v>
      </c>
      <c r="AH919">
        <v>253.49619999999999</v>
      </c>
      <c r="AI919" s="13">
        <v>-6.0000000000000001E-3</v>
      </c>
      <c r="AJ919">
        <v>-8485.6299999999992</v>
      </c>
      <c r="AK919" s="13">
        <v>-6.0000000000000001E-3</v>
      </c>
      <c r="AL919">
        <v>5588.165</v>
      </c>
      <c r="AM919">
        <v>1425064.25</v>
      </c>
      <c r="AN919">
        <v>-2947642.61</v>
      </c>
      <c r="AO919">
        <v>42</v>
      </c>
      <c r="AP919">
        <v>-202.04</v>
      </c>
      <c r="AQ919" s="13">
        <v>-1.04E-2</v>
      </c>
      <c r="AR919" s="13">
        <v>1.5599999999999999E-2</v>
      </c>
      <c r="AS919" t="s">
        <v>572</v>
      </c>
      <c r="AU919" s="2">
        <v>44533</v>
      </c>
      <c r="AV919" t="s">
        <v>34</v>
      </c>
      <c r="AW919" s="7">
        <v>1442.35</v>
      </c>
      <c r="AX919" s="4">
        <v>1436.7</v>
      </c>
      <c r="AZ919" s="2">
        <f t="shared" si="98"/>
        <v>44533</v>
      </c>
      <c r="BA919" t="s">
        <v>182</v>
      </c>
      <c r="BB919">
        <v>255.0147</v>
      </c>
      <c r="BC919">
        <v>253.49619999999999</v>
      </c>
      <c r="BE919" t="str">
        <f t="shared" si="102"/>
        <v>IEX44533</v>
      </c>
      <c r="BF919">
        <v>1</v>
      </c>
      <c r="BH919" t="str">
        <f t="shared" si="103"/>
        <v>PVR44533</v>
      </c>
      <c r="BI919">
        <v>1</v>
      </c>
      <c r="BK919" t="str">
        <f t="shared" si="99"/>
        <v>PVR44533</v>
      </c>
      <c r="BL919">
        <v>1</v>
      </c>
      <c r="BM919">
        <f t="shared" si="100"/>
        <v>1</v>
      </c>
      <c r="BQ919" t="str">
        <f t="shared" si="104"/>
        <v>IEX44533</v>
      </c>
      <c r="BR919">
        <v>1</v>
      </c>
      <c r="BS919">
        <f t="shared" si="101"/>
        <v>1</v>
      </c>
    </row>
    <row r="920" spans="1:71" x14ac:dyDescent="0.45">
      <c r="A920">
        <v>1</v>
      </c>
      <c r="B920" s="2">
        <v>44537</v>
      </c>
      <c r="C920" s="2">
        <v>44538</v>
      </c>
      <c r="D920" s="3" t="s">
        <v>27</v>
      </c>
      <c r="E920" t="s">
        <v>193</v>
      </c>
      <c r="F920" t="s">
        <v>374</v>
      </c>
      <c r="G920">
        <v>2300</v>
      </c>
      <c r="H920">
        <v>6900</v>
      </c>
      <c r="I920">
        <v>3</v>
      </c>
      <c r="J920" s="7">
        <v>257.25</v>
      </c>
      <c r="K920" s="5">
        <v>1775025</v>
      </c>
      <c r="L920" s="4">
        <v>264.25</v>
      </c>
      <c r="M920" s="4">
        <v>48300</v>
      </c>
      <c r="N920" s="6">
        <v>353.55241000000001</v>
      </c>
      <c r="O920" s="6">
        <v>47946.447590000003</v>
      </c>
      <c r="P920" s="5">
        <v>1823325</v>
      </c>
      <c r="Q920" s="7"/>
      <c r="R920">
        <v>1</v>
      </c>
      <c r="S920">
        <v>0</v>
      </c>
      <c r="T920">
        <v>1</v>
      </c>
      <c r="U920">
        <v>0</v>
      </c>
      <c r="V920">
        <v>900</v>
      </c>
      <c r="W920">
        <v>300</v>
      </c>
      <c r="X920">
        <v>123000</v>
      </c>
      <c r="Y920">
        <v>92500</v>
      </c>
      <c r="Z920" s="7">
        <v>3000000</v>
      </c>
      <c r="AA920">
        <v>2</v>
      </c>
      <c r="AC920" t="s">
        <v>737</v>
      </c>
      <c r="AD920" t="s">
        <v>571</v>
      </c>
      <c r="AE920" s="12">
        <v>44533.517361111109</v>
      </c>
      <c r="AF920">
        <v>193.4562</v>
      </c>
      <c r="AG920" s="12">
        <v>44536.395833333336</v>
      </c>
      <c r="AH920">
        <v>191.4084</v>
      </c>
      <c r="AI920" s="13">
        <v>-1.06E-2</v>
      </c>
      <c r="AJ920">
        <v>-15084.8</v>
      </c>
      <c r="AK920" s="13">
        <v>-1.06E-2</v>
      </c>
      <c r="AL920">
        <v>7366.3419999999996</v>
      </c>
      <c r="AM920">
        <v>1425064.25</v>
      </c>
      <c r="AN920">
        <v>-2962727.4</v>
      </c>
      <c r="AO920">
        <v>42</v>
      </c>
      <c r="AP920">
        <v>-359.16</v>
      </c>
      <c r="AQ920" s="13">
        <v>-2.2800000000000001E-2</v>
      </c>
      <c r="AR920" s="13">
        <v>5.0000000000000001E-4</v>
      </c>
      <c r="AS920" t="s">
        <v>572</v>
      </c>
      <c r="AU920" s="2">
        <v>44537</v>
      </c>
      <c r="AV920" t="s">
        <v>193</v>
      </c>
      <c r="AW920" s="7">
        <v>257.25</v>
      </c>
      <c r="AX920" s="4">
        <v>264.25</v>
      </c>
      <c r="AZ920" s="2">
        <f t="shared" si="98"/>
        <v>44533</v>
      </c>
      <c r="BA920" t="s">
        <v>187</v>
      </c>
      <c r="BB920">
        <v>193.4562</v>
      </c>
      <c r="BC920">
        <v>191.4084</v>
      </c>
      <c r="BE920" t="str">
        <f t="shared" si="102"/>
        <v>INDHOTEL44533</v>
      </c>
      <c r="BF920">
        <v>1</v>
      </c>
      <c r="BH920" t="str">
        <f t="shared" si="103"/>
        <v>DELTACORP44537</v>
      </c>
      <c r="BI920">
        <v>1</v>
      </c>
      <c r="BK920" t="str">
        <f t="shared" si="99"/>
        <v>DELTACORP44537</v>
      </c>
      <c r="BL920">
        <v>1</v>
      </c>
      <c r="BM920">
        <f t="shared" si="100"/>
        <v>1</v>
      </c>
      <c r="BQ920" t="str">
        <f t="shared" si="104"/>
        <v>INDHOTEL44533</v>
      </c>
      <c r="BR920">
        <v>1</v>
      </c>
      <c r="BS920">
        <f t="shared" si="101"/>
        <v>1</v>
      </c>
    </row>
    <row r="921" spans="1:71" x14ac:dyDescent="0.45">
      <c r="A921">
        <v>2</v>
      </c>
      <c r="B921" s="2">
        <v>44537</v>
      </c>
      <c r="C921" s="2">
        <v>44538</v>
      </c>
      <c r="D921" s="3" t="s">
        <v>27</v>
      </c>
      <c r="E921" t="s">
        <v>54</v>
      </c>
      <c r="F921" t="s">
        <v>261</v>
      </c>
      <c r="G921">
        <v>250</v>
      </c>
      <c r="H921">
        <v>500</v>
      </c>
      <c r="I921">
        <v>2</v>
      </c>
      <c r="J921" s="7">
        <v>3076.65</v>
      </c>
      <c r="K921" s="5">
        <v>1538325</v>
      </c>
      <c r="L921" s="4">
        <v>3089.1750000000002</v>
      </c>
      <c r="M921" s="4">
        <v>6262.5000000000455</v>
      </c>
      <c r="N921" s="6">
        <v>308.26489750000002</v>
      </c>
      <c r="O921" s="6">
        <v>5954.2351025000453</v>
      </c>
      <c r="P921" s="5">
        <v>1544587.5</v>
      </c>
      <c r="Q921" s="7"/>
      <c r="R921">
        <v>1</v>
      </c>
      <c r="S921">
        <v>0</v>
      </c>
      <c r="T921">
        <v>2</v>
      </c>
      <c r="U921">
        <v>0</v>
      </c>
      <c r="V921">
        <v>900</v>
      </c>
      <c r="W921">
        <v>300</v>
      </c>
      <c r="X921">
        <v>123000</v>
      </c>
      <c r="Y921">
        <v>92500</v>
      </c>
      <c r="Z921" s="7">
        <v>3000000</v>
      </c>
      <c r="AA921">
        <v>2</v>
      </c>
      <c r="AC921" t="s">
        <v>740</v>
      </c>
      <c r="AD921" t="s">
        <v>571</v>
      </c>
      <c r="AE921" s="12">
        <v>44537.517361111109</v>
      </c>
      <c r="AF921">
        <v>257.37860000000001</v>
      </c>
      <c r="AG921" s="12">
        <v>44538.392361111109</v>
      </c>
      <c r="AH921">
        <v>264.12610000000001</v>
      </c>
      <c r="AI921" s="13">
        <v>2.6200000000000001E-2</v>
      </c>
      <c r="AJ921">
        <v>36898.17</v>
      </c>
      <c r="AK921" s="13">
        <v>2.6200000000000001E-2</v>
      </c>
      <c r="AL921">
        <v>5468.4210000000003</v>
      </c>
      <c r="AM921">
        <v>1407454.5</v>
      </c>
      <c r="AN921">
        <v>-2925829.23</v>
      </c>
      <c r="AO921">
        <v>41</v>
      </c>
      <c r="AP921">
        <v>899.96</v>
      </c>
      <c r="AQ921" s="13">
        <v>-6.7000000000000002E-3</v>
      </c>
      <c r="AR921" s="13">
        <v>3.1399999999999997E-2</v>
      </c>
      <c r="AS921" t="s">
        <v>572</v>
      </c>
      <c r="AU921" s="2">
        <v>44537</v>
      </c>
      <c r="AV921" t="s">
        <v>54</v>
      </c>
      <c r="AW921" s="7">
        <v>3076.65</v>
      </c>
      <c r="AX921" s="4">
        <v>3089.1750000000002</v>
      </c>
      <c r="AZ921" s="2">
        <f t="shared" si="98"/>
        <v>44537</v>
      </c>
      <c r="BA921" t="s">
        <v>193</v>
      </c>
      <c r="BB921">
        <v>257.37860000000001</v>
      </c>
      <c r="BC921">
        <v>264.12610000000001</v>
      </c>
      <c r="BE921" t="str">
        <f t="shared" si="102"/>
        <v>DELTACORP44537</v>
      </c>
      <c r="BF921">
        <v>1</v>
      </c>
      <c r="BH921" t="str">
        <f t="shared" si="103"/>
        <v>TORNTPHARM44537</v>
      </c>
      <c r="BI921">
        <v>1</v>
      </c>
      <c r="BK921" t="str">
        <f t="shared" si="99"/>
        <v>TORNTPHARM44537</v>
      </c>
      <c r="BL921">
        <v>1</v>
      </c>
      <c r="BM921">
        <f t="shared" si="100"/>
        <v>1</v>
      </c>
      <c r="BQ921" t="str">
        <f t="shared" si="104"/>
        <v>DELTACORP44537</v>
      </c>
      <c r="BR921">
        <v>1</v>
      </c>
      <c r="BS921">
        <f t="shared" si="101"/>
        <v>1</v>
      </c>
    </row>
    <row r="922" spans="1:71" x14ac:dyDescent="0.45">
      <c r="A922">
        <v>1</v>
      </c>
      <c r="B922" s="2">
        <v>44538</v>
      </c>
      <c r="C922" s="2">
        <v>44539</v>
      </c>
      <c r="D922" s="3" t="s">
        <v>27</v>
      </c>
      <c r="E922" t="s">
        <v>38</v>
      </c>
      <c r="F922" t="s">
        <v>363</v>
      </c>
      <c r="G922">
        <v>350</v>
      </c>
      <c r="H922">
        <v>1050</v>
      </c>
      <c r="I922">
        <v>3</v>
      </c>
      <c r="J922" s="7">
        <v>1753.05</v>
      </c>
      <c r="K922" s="5">
        <v>1840702.5</v>
      </c>
      <c r="L922" s="4">
        <v>1712.08333333</v>
      </c>
      <c r="M922" s="4">
        <v>-43015.000003499998</v>
      </c>
      <c r="N922" s="6">
        <v>353.2871939995639</v>
      </c>
      <c r="O922" s="6">
        <v>-43368.287197499565</v>
      </c>
      <c r="P922" s="5">
        <v>1797687.4999964999</v>
      </c>
      <c r="Q922" s="7"/>
      <c r="R922">
        <v>1</v>
      </c>
      <c r="S922">
        <v>0</v>
      </c>
      <c r="T922">
        <v>2</v>
      </c>
      <c r="U922">
        <v>0</v>
      </c>
      <c r="V922">
        <v>900</v>
      </c>
      <c r="W922">
        <v>300</v>
      </c>
      <c r="X922">
        <v>123000</v>
      </c>
      <c r="Y922">
        <v>92500</v>
      </c>
      <c r="Z922" s="7">
        <v>3000000</v>
      </c>
      <c r="AA922">
        <v>2</v>
      </c>
      <c r="AC922" t="s">
        <v>621</v>
      </c>
      <c r="AD922" t="s">
        <v>571</v>
      </c>
      <c r="AE922" s="12">
        <v>44537.517361111109</v>
      </c>
      <c r="AF922">
        <v>3078.2139999999999</v>
      </c>
      <c r="AG922" s="12">
        <v>44538.395833333336</v>
      </c>
      <c r="AH922">
        <v>3086.0610000000001</v>
      </c>
      <c r="AI922" s="13">
        <v>2.5000000000000001E-3</v>
      </c>
      <c r="AJ922">
        <v>3587.89</v>
      </c>
      <c r="AK922" s="13">
        <v>2.5000000000000001E-3</v>
      </c>
      <c r="AL922">
        <v>457.23099999999999</v>
      </c>
      <c r="AM922">
        <v>1407454.5</v>
      </c>
      <c r="AN922">
        <v>-2922241.34</v>
      </c>
      <c r="AO922">
        <v>42</v>
      </c>
      <c r="AP922">
        <v>85.43</v>
      </c>
      <c r="AQ922" s="13">
        <v>-3.3E-3</v>
      </c>
      <c r="AR922" s="13">
        <v>1.06E-2</v>
      </c>
      <c r="AS922" t="s">
        <v>572</v>
      </c>
      <c r="AU922" s="2">
        <v>44538</v>
      </c>
      <c r="AV922" t="s">
        <v>38</v>
      </c>
      <c r="AW922" s="7">
        <v>1753.05</v>
      </c>
      <c r="AX922" s="4">
        <v>1712.08333333</v>
      </c>
      <c r="AZ922" s="2">
        <f t="shared" si="98"/>
        <v>44537</v>
      </c>
      <c r="BA922" t="s">
        <v>54</v>
      </c>
      <c r="BB922">
        <v>3078.2139999999999</v>
      </c>
      <c r="BC922">
        <v>3086.0610000000001</v>
      </c>
      <c r="BE922" t="str">
        <f t="shared" si="102"/>
        <v>TORNTPHARM44537</v>
      </c>
      <c r="BF922">
        <v>1</v>
      </c>
      <c r="BH922" t="str">
        <f t="shared" si="103"/>
        <v>MCX44538</v>
      </c>
      <c r="BI922">
        <v>1</v>
      </c>
      <c r="BK922" t="str">
        <f t="shared" si="99"/>
        <v>MCX44538</v>
      </c>
      <c r="BL922">
        <v>1</v>
      </c>
      <c r="BM922">
        <f t="shared" si="100"/>
        <v>1</v>
      </c>
      <c r="BQ922" t="str">
        <f t="shared" si="104"/>
        <v>TORNTPHARM44537</v>
      </c>
      <c r="BR922">
        <v>1</v>
      </c>
      <c r="BS922">
        <f t="shared" si="101"/>
        <v>1</v>
      </c>
    </row>
    <row r="923" spans="1:71" x14ac:dyDescent="0.45">
      <c r="A923">
        <v>2</v>
      </c>
      <c r="B923" s="2">
        <v>44538</v>
      </c>
      <c r="C923" s="2">
        <v>44539</v>
      </c>
      <c r="D923" s="3" t="s">
        <v>27</v>
      </c>
      <c r="E923" t="s">
        <v>201</v>
      </c>
      <c r="F923" t="s">
        <v>382</v>
      </c>
      <c r="G923">
        <v>250</v>
      </c>
      <c r="H923">
        <v>1000</v>
      </c>
      <c r="I923">
        <v>4</v>
      </c>
      <c r="J923" s="7">
        <v>1889.4</v>
      </c>
      <c r="K923" s="5">
        <v>1889400</v>
      </c>
      <c r="L923" s="4">
        <v>1904.6</v>
      </c>
      <c r="M923" s="4">
        <v>15199.999999999818</v>
      </c>
      <c r="N923" s="6">
        <v>368.78040000000004</v>
      </c>
      <c r="O923" s="6">
        <v>14831.219599999818</v>
      </c>
      <c r="P923" s="5">
        <v>1904600</v>
      </c>
      <c r="Q923" s="7"/>
      <c r="R923">
        <v>1</v>
      </c>
      <c r="S923">
        <v>0</v>
      </c>
      <c r="T923">
        <v>1</v>
      </c>
      <c r="U923">
        <v>0</v>
      </c>
      <c r="V923">
        <v>900</v>
      </c>
      <c r="W923">
        <v>300</v>
      </c>
      <c r="X923">
        <v>123000</v>
      </c>
      <c r="Y923">
        <v>92500</v>
      </c>
      <c r="Z923" s="7">
        <v>3000000</v>
      </c>
      <c r="AA923">
        <v>2</v>
      </c>
      <c r="AC923" t="s">
        <v>764</v>
      </c>
      <c r="AD923" t="s">
        <v>571</v>
      </c>
      <c r="AE923" s="12">
        <v>44538.517361111109</v>
      </c>
      <c r="AF923">
        <v>1890.348</v>
      </c>
      <c r="AG923" s="12">
        <v>44539.392361111109</v>
      </c>
      <c r="AH923">
        <v>1902.9480000000001</v>
      </c>
      <c r="AI923" s="13">
        <v>6.7000000000000002E-3</v>
      </c>
      <c r="AJ923">
        <v>9435.2800000000007</v>
      </c>
      <c r="AK923" s="13">
        <v>6.7000000000000002E-3</v>
      </c>
      <c r="AL923">
        <v>748.83150000000001</v>
      </c>
      <c r="AM923">
        <v>1415551.75</v>
      </c>
      <c r="AN923">
        <v>-2912806.06</v>
      </c>
      <c r="AO923">
        <v>41</v>
      </c>
      <c r="AP923">
        <v>230.13</v>
      </c>
      <c r="AQ923" s="13">
        <v>-4.4999999999999997E-3</v>
      </c>
      <c r="AR923" s="13">
        <v>1.7000000000000001E-2</v>
      </c>
      <c r="AS923" t="s">
        <v>572</v>
      </c>
      <c r="AU923" s="2">
        <v>44538</v>
      </c>
      <c r="AV923" t="s">
        <v>201</v>
      </c>
      <c r="AW923" s="7">
        <v>1889.4</v>
      </c>
      <c r="AX923" s="4">
        <v>1904.6</v>
      </c>
      <c r="AZ923" s="2">
        <f t="shared" si="98"/>
        <v>44538</v>
      </c>
      <c r="BA923" t="s">
        <v>201</v>
      </c>
      <c r="BB923">
        <v>1890.348</v>
      </c>
      <c r="BC923">
        <v>1902.9480000000001</v>
      </c>
      <c r="BE923" t="str">
        <f t="shared" si="102"/>
        <v>WHIRLPOOL44538</v>
      </c>
      <c r="BF923">
        <v>1</v>
      </c>
      <c r="BH923" t="str">
        <f t="shared" si="103"/>
        <v>WHIRLPOOL44538</v>
      </c>
      <c r="BI923">
        <v>1</v>
      </c>
      <c r="BK923" t="str">
        <f t="shared" si="99"/>
        <v>WHIRLPOOL44538</v>
      </c>
      <c r="BL923">
        <v>1</v>
      </c>
      <c r="BM923">
        <f t="shared" si="100"/>
        <v>1</v>
      </c>
      <c r="BQ923" t="str">
        <f t="shared" si="104"/>
        <v>WHIRLPOOL44538</v>
      </c>
      <c r="BR923">
        <v>1</v>
      </c>
      <c r="BS923">
        <f t="shared" si="101"/>
        <v>1</v>
      </c>
    </row>
    <row r="924" spans="1:71" x14ac:dyDescent="0.45">
      <c r="A924">
        <v>1</v>
      </c>
      <c r="B924" s="2">
        <v>44539</v>
      </c>
      <c r="C924" s="2">
        <v>44540</v>
      </c>
      <c r="D924" s="3" t="s">
        <v>27</v>
      </c>
      <c r="E924" t="s">
        <v>202</v>
      </c>
      <c r="F924" t="s">
        <v>383</v>
      </c>
      <c r="G924">
        <v>2600</v>
      </c>
      <c r="H924">
        <v>10400</v>
      </c>
      <c r="I924">
        <v>4</v>
      </c>
      <c r="J924" s="7">
        <v>179.7</v>
      </c>
      <c r="K924" s="5">
        <v>1868879.9999999998</v>
      </c>
      <c r="L924" s="4">
        <v>176.65</v>
      </c>
      <c r="M924" s="4">
        <v>-31719.999999999822</v>
      </c>
      <c r="N924" s="6">
        <v>359.46218399999998</v>
      </c>
      <c r="O924" s="6">
        <v>-32079.462183999822</v>
      </c>
      <c r="P924" s="5">
        <v>1837160</v>
      </c>
      <c r="Q924" s="7"/>
      <c r="R924">
        <v>1</v>
      </c>
      <c r="S924">
        <v>0</v>
      </c>
      <c r="T924">
        <v>1</v>
      </c>
      <c r="U924">
        <v>0</v>
      </c>
      <c r="V924">
        <v>900</v>
      </c>
      <c r="W924">
        <v>300</v>
      </c>
      <c r="X924">
        <v>123000</v>
      </c>
      <c r="Y924">
        <v>92500</v>
      </c>
      <c r="Z924" s="7">
        <v>3000000</v>
      </c>
      <c r="AA924">
        <v>2</v>
      </c>
      <c r="AC924" t="s">
        <v>738</v>
      </c>
      <c r="AD924" t="s">
        <v>571</v>
      </c>
      <c r="AE924" s="12">
        <v>44538.517361111109</v>
      </c>
      <c r="AF924">
        <v>1753.9549999999999</v>
      </c>
      <c r="AG924" s="12">
        <v>44539.395833333336</v>
      </c>
      <c r="AH924">
        <v>1710.787</v>
      </c>
      <c r="AI924" s="13">
        <v>-2.46E-2</v>
      </c>
      <c r="AJ924">
        <v>-34839.279999999999</v>
      </c>
      <c r="AK924" s="13">
        <v>-2.46E-2</v>
      </c>
      <c r="AL924">
        <v>807.06259999999997</v>
      </c>
      <c r="AM924">
        <v>1415551.63</v>
      </c>
      <c r="AN924">
        <v>-2947645.34</v>
      </c>
      <c r="AO924">
        <v>42</v>
      </c>
      <c r="AP924">
        <v>-829.51</v>
      </c>
      <c r="AQ924" s="13">
        <v>-2.7900000000000001E-2</v>
      </c>
      <c r="AR924" s="13">
        <v>1.1000000000000001E-3</v>
      </c>
      <c r="AS924" t="s">
        <v>572</v>
      </c>
      <c r="AU924" s="2">
        <v>44539</v>
      </c>
      <c r="AV924" t="s">
        <v>202</v>
      </c>
      <c r="AW924" s="7">
        <v>179.7</v>
      </c>
      <c r="AX924" s="4">
        <v>176.65</v>
      </c>
      <c r="AZ924" s="2">
        <f t="shared" si="98"/>
        <v>44538</v>
      </c>
      <c r="BA924" t="s">
        <v>38</v>
      </c>
      <c r="BB924">
        <v>1753.9549999999999</v>
      </c>
      <c r="BC924">
        <v>1710.787</v>
      </c>
      <c r="BE924" t="str">
        <f t="shared" si="102"/>
        <v>MCX44538</v>
      </c>
      <c r="BF924">
        <v>1</v>
      </c>
      <c r="BH924" t="str">
        <f t="shared" si="103"/>
        <v>FSL44539</v>
      </c>
      <c r="BI924">
        <v>1</v>
      </c>
      <c r="BK924" t="str">
        <f t="shared" si="99"/>
        <v>FSL44539</v>
      </c>
      <c r="BL924">
        <v>1</v>
      </c>
      <c r="BM924">
        <f t="shared" si="100"/>
        <v>1</v>
      </c>
      <c r="BQ924" t="str">
        <f t="shared" si="104"/>
        <v>MCX44538</v>
      </c>
      <c r="BR924">
        <v>1</v>
      </c>
      <c r="BS924">
        <f t="shared" si="101"/>
        <v>1</v>
      </c>
    </row>
    <row r="925" spans="1:71" x14ac:dyDescent="0.45">
      <c r="A925">
        <v>2</v>
      </c>
      <c r="B925" s="2">
        <v>44539</v>
      </c>
      <c r="C925" s="2">
        <v>44540</v>
      </c>
      <c r="D925" s="3" t="s">
        <v>27</v>
      </c>
      <c r="E925" t="s">
        <v>71</v>
      </c>
      <c r="F925" t="s">
        <v>209</v>
      </c>
      <c r="G925">
        <v>22500</v>
      </c>
      <c r="H925">
        <v>45000</v>
      </c>
      <c r="I925">
        <v>2</v>
      </c>
      <c r="J925" s="7">
        <v>44.2</v>
      </c>
      <c r="K925" s="5">
        <v>1989000.0000000002</v>
      </c>
      <c r="L925" s="4">
        <v>44.7</v>
      </c>
      <c r="M925" s="4">
        <v>22500</v>
      </c>
      <c r="N925" s="6">
        <v>386.54230000000013</v>
      </c>
      <c r="O925" s="6">
        <v>22113.457699999999</v>
      </c>
      <c r="P925" s="5">
        <v>2011500.0000000002</v>
      </c>
      <c r="Q925" s="7"/>
      <c r="R925">
        <v>1</v>
      </c>
      <c r="S925">
        <v>0</v>
      </c>
      <c r="T925">
        <v>1</v>
      </c>
      <c r="U925">
        <v>0</v>
      </c>
      <c r="V925">
        <v>900</v>
      </c>
      <c r="W925">
        <v>300</v>
      </c>
      <c r="X925">
        <v>123000</v>
      </c>
      <c r="Y925">
        <v>92500</v>
      </c>
      <c r="Z925" s="7">
        <v>3000000</v>
      </c>
      <c r="AA925">
        <v>2</v>
      </c>
      <c r="AC925" t="s">
        <v>750</v>
      </c>
      <c r="AD925" t="s">
        <v>571</v>
      </c>
      <c r="AE925" s="12">
        <v>44539.524305555555</v>
      </c>
      <c r="AF925">
        <v>180.14</v>
      </c>
      <c r="AG925" s="12">
        <v>44540.392361111109</v>
      </c>
      <c r="AH925">
        <v>176.66159999999999</v>
      </c>
      <c r="AI925" s="13">
        <v>-1.9300000000000001E-2</v>
      </c>
      <c r="AJ925">
        <v>-27235.38</v>
      </c>
      <c r="AK925" s="13">
        <v>-1.9300000000000001E-2</v>
      </c>
      <c r="AL925">
        <v>7829.8590000000004</v>
      </c>
      <c r="AM925">
        <v>1410470.88</v>
      </c>
      <c r="AN925">
        <v>-2974880.72</v>
      </c>
      <c r="AO925">
        <v>39</v>
      </c>
      <c r="AP925">
        <v>-698.34</v>
      </c>
      <c r="AQ925" s="13">
        <v>-2.41E-2</v>
      </c>
      <c r="AR925" s="13">
        <v>3.8999999999999998E-3</v>
      </c>
      <c r="AS925" t="s">
        <v>572</v>
      </c>
      <c r="AU925" s="2">
        <v>44539</v>
      </c>
      <c r="AV925" t="s">
        <v>71</v>
      </c>
      <c r="AW925" s="7">
        <v>44.2</v>
      </c>
      <c r="AX925" s="4">
        <v>44.7</v>
      </c>
      <c r="AZ925" s="2">
        <f t="shared" si="98"/>
        <v>44539</v>
      </c>
      <c r="BA925" t="s">
        <v>202</v>
      </c>
      <c r="BB925">
        <v>180.14</v>
      </c>
      <c r="BC925">
        <v>176.66159999999999</v>
      </c>
      <c r="BE925" t="str">
        <f t="shared" si="102"/>
        <v>FSL44539</v>
      </c>
      <c r="BF925">
        <v>1</v>
      </c>
      <c r="BH925" t="str">
        <f t="shared" si="103"/>
        <v>GMRINFRA44539</v>
      </c>
      <c r="BI925">
        <v>1</v>
      </c>
      <c r="BK925" t="str">
        <f t="shared" si="99"/>
        <v>GMRINFRA44539</v>
      </c>
      <c r="BL925">
        <v>1</v>
      </c>
      <c r="BM925">
        <f t="shared" si="100"/>
        <v>1</v>
      </c>
      <c r="BQ925" t="str">
        <f t="shared" si="104"/>
        <v>FSL44539</v>
      </c>
      <c r="BR925">
        <v>1</v>
      </c>
      <c r="BS925">
        <f t="shared" si="101"/>
        <v>1</v>
      </c>
    </row>
    <row r="926" spans="1:71" x14ac:dyDescent="0.45">
      <c r="A926">
        <v>3</v>
      </c>
      <c r="B926" s="2">
        <v>44539</v>
      </c>
      <c r="C926" s="2">
        <v>44540</v>
      </c>
      <c r="D926" s="3" t="s">
        <v>27</v>
      </c>
      <c r="E926" t="s">
        <v>56</v>
      </c>
      <c r="F926" t="s">
        <v>212</v>
      </c>
      <c r="G926">
        <v>70000</v>
      </c>
      <c r="H926">
        <v>70000</v>
      </c>
      <c r="I926">
        <v>1</v>
      </c>
      <c r="J926" s="7">
        <v>16.55</v>
      </c>
      <c r="K926" s="5">
        <v>1158500</v>
      </c>
      <c r="L926" s="4">
        <v>16.75</v>
      </c>
      <c r="M926" s="4">
        <v>13999.999999999951</v>
      </c>
      <c r="N926" s="6">
        <v>244.96260000000001</v>
      </c>
      <c r="O926" s="6">
        <v>13755.03739999995</v>
      </c>
      <c r="P926" s="5">
        <v>1172500</v>
      </c>
      <c r="Q926" s="7"/>
      <c r="R926">
        <v>2</v>
      </c>
      <c r="S926">
        <v>2</v>
      </c>
      <c r="T926">
        <v>1</v>
      </c>
      <c r="U926">
        <v>0</v>
      </c>
      <c r="V926">
        <v>900</v>
      </c>
      <c r="W926">
        <v>300</v>
      </c>
      <c r="X926">
        <v>123000</v>
      </c>
      <c r="Y926">
        <v>92500</v>
      </c>
      <c r="Z926" s="7">
        <v>3000000</v>
      </c>
      <c r="AA926">
        <v>2</v>
      </c>
      <c r="AC926" t="s">
        <v>643</v>
      </c>
      <c r="AD926" t="s">
        <v>571</v>
      </c>
      <c r="AE926" s="12">
        <v>44539.527777777781</v>
      </c>
      <c r="AF926">
        <v>44.294249999999998</v>
      </c>
      <c r="AG926" s="12">
        <v>44540.392361111109</v>
      </c>
      <c r="AH926">
        <v>44.697189999999999</v>
      </c>
      <c r="AI926" s="13">
        <v>9.1000000000000004E-3</v>
      </c>
      <c r="AJ926">
        <v>12832.94</v>
      </c>
      <c r="AK926" s="13">
        <v>9.1000000000000004E-3</v>
      </c>
      <c r="AL926">
        <v>31848.27</v>
      </c>
      <c r="AM926">
        <v>1410695</v>
      </c>
      <c r="AN926">
        <v>-2962047.78</v>
      </c>
      <c r="AO926">
        <v>38</v>
      </c>
      <c r="AP926">
        <v>337.71</v>
      </c>
      <c r="AQ926" s="13">
        <v>-1.4500000000000001E-2</v>
      </c>
      <c r="AR926" s="13">
        <v>1.14E-2</v>
      </c>
      <c r="AS926" t="s">
        <v>572</v>
      </c>
      <c r="AU926" s="2">
        <v>44539</v>
      </c>
      <c r="AV926" t="s">
        <v>56</v>
      </c>
      <c r="AW926" s="7">
        <v>16.55</v>
      </c>
      <c r="AX926" s="4">
        <v>16.75</v>
      </c>
      <c r="AZ926" s="2">
        <f t="shared" si="98"/>
        <v>44539</v>
      </c>
      <c r="BA926" t="s">
        <v>71</v>
      </c>
      <c r="BB926">
        <v>44.294249999999998</v>
      </c>
      <c r="BC926">
        <v>44.697189999999999</v>
      </c>
      <c r="BE926" t="str">
        <f t="shared" si="102"/>
        <v>GMRINFRA44539</v>
      </c>
      <c r="BF926">
        <v>1</v>
      </c>
      <c r="BH926" t="str">
        <f t="shared" si="103"/>
        <v>IDEA44539</v>
      </c>
      <c r="BI926">
        <v>1</v>
      </c>
      <c r="BK926" t="str">
        <f t="shared" si="99"/>
        <v>IDEA44539</v>
      </c>
      <c r="BL926">
        <v>1</v>
      </c>
      <c r="BM926">
        <f t="shared" si="100"/>
        <v>1</v>
      </c>
      <c r="BQ926" t="str">
        <f t="shared" si="104"/>
        <v>GMRINFRA44539</v>
      </c>
      <c r="BR926">
        <v>1</v>
      </c>
      <c r="BS926">
        <f t="shared" si="101"/>
        <v>1</v>
      </c>
    </row>
    <row r="927" spans="1:71" x14ac:dyDescent="0.45">
      <c r="A927">
        <v>4</v>
      </c>
      <c r="B927" s="2">
        <v>44539</v>
      </c>
      <c r="C927" s="2">
        <v>44540</v>
      </c>
      <c r="D927" s="3" t="s">
        <v>27</v>
      </c>
      <c r="E927" t="s">
        <v>156</v>
      </c>
      <c r="F927" t="s">
        <v>335</v>
      </c>
      <c r="G927">
        <v>2800</v>
      </c>
      <c r="H927">
        <v>5600</v>
      </c>
      <c r="I927">
        <v>2</v>
      </c>
      <c r="J927" s="7">
        <v>278.3</v>
      </c>
      <c r="K927" s="5">
        <v>1558480</v>
      </c>
      <c r="L927" s="4">
        <v>276.85000000000002</v>
      </c>
      <c r="M927" s="4">
        <v>-8119.9999999999363</v>
      </c>
      <c r="N927" s="6">
        <v>309.88306399999999</v>
      </c>
      <c r="O927" s="6">
        <v>-8429.883063999936</v>
      </c>
      <c r="P927" s="5">
        <v>1550360.0000000002</v>
      </c>
      <c r="Q927" s="7"/>
      <c r="R927">
        <v>2</v>
      </c>
      <c r="S927">
        <v>2</v>
      </c>
      <c r="T927">
        <v>2</v>
      </c>
      <c r="U927">
        <v>0</v>
      </c>
      <c r="V927">
        <v>900</v>
      </c>
      <c r="W927">
        <v>300</v>
      </c>
      <c r="X927">
        <v>123000</v>
      </c>
      <c r="Y927">
        <v>92500</v>
      </c>
      <c r="Z927" s="7">
        <v>3000000</v>
      </c>
      <c r="AA927">
        <v>2</v>
      </c>
      <c r="AC927" t="s">
        <v>586</v>
      </c>
      <c r="AD927" t="s">
        <v>571</v>
      </c>
      <c r="AE927" s="12">
        <v>44539.524305555555</v>
      </c>
      <c r="AF927">
        <v>278.42610000000002</v>
      </c>
      <c r="AG927" s="12">
        <v>44540.395833333336</v>
      </c>
      <c r="AH927">
        <v>276.9228</v>
      </c>
      <c r="AI927" s="13">
        <v>-5.4000000000000003E-3</v>
      </c>
      <c r="AJ927">
        <v>-7615.53</v>
      </c>
      <c r="AK927" s="13">
        <v>-5.4000000000000003E-3</v>
      </c>
      <c r="AL927">
        <v>5065.8729999999996</v>
      </c>
      <c r="AM927">
        <v>1410470.88</v>
      </c>
      <c r="AN927">
        <v>-2969663.31</v>
      </c>
      <c r="AO927">
        <v>40</v>
      </c>
      <c r="AP927">
        <v>-190.39</v>
      </c>
      <c r="AQ927" s="13">
        <v>-1.1900000000000001E-2</v>
      </c>
      <c r="AR927" s="13">
        <v>7.6E-3</v>
      </c>
      <c r="AS927" t="s">
        <v>572</v>
      </c>
      <c r="AU927" s="2">
        <v>44539</v>
      </c>
      <c r="AV927" t="s">
        <v>156</v>
      </c>
      <c r="AW927" s="7">
        <v>278.3</v>
      </c>
      <c r="AX927" s="4">
        <v>276.85000000000002</v>
      </c>
      <c r="AZ927" s="2">
        <f t="shared" si="98"/>
        <v>44539</v>
      </c>
      <c r="BA927" t="s">
        <v>156</v>
      </c>
      <c r="BB927">
        <v>278.42610000000002</v>
      </c>
      <c r="BC927">
        <v>276.9228</v>
      </c>
      <c r="BE927" t="str">
        <f t="shared" si="102"/>
        <v>INDUSTOWER44539</v>
      </c>
      <c r="BF927">
        <v>1</v>
      </c>
      <c r="BH927" t="str">
        <f t="shared" si="103"/>
        <v>INDUSTOWER44539</v>
      </c>
      <c r="BI927">
        <v>1</v>
      </c>
      <c r="BK927" t="str">
        <f t="shared" si="99"/>
        <v>INDUSTOWER44539</v>
      </c>
      <c r="BL927">
        <v>1</v>
      </c>
      <c r="BM927">
        <f t="shared" si="100"/>
        <v>1</v>
      </c>
      <c r="BQ927" t="str">
        <f t="shared" si="104"/>
        <v>INDUSTOWER44539</v>
      </c>
      <c r="BR927">
        <v>1</v>
      </c>
      <c r="BS927">
        <f t="shared" si="101"/>
        <v>1</v>
      </c>
    </row>
    <row r="928" spans="1:71" x14ac:dyDescent="0.45">
      <c r="A928">
        <v>1</v>
      </c>
      <c r="B928" s="2">
        <v>44540</v>
      </c>
      <c r="C928" s="2">
        <v>44543</v>
      </c>
      <c r="D928" s="3" t="s">
        <v>27</v>
      </c>
      <c r="E928" t="s">
        <v>96</v>
      </c>
      <c r="F928" t="s">
        <v>258</v>
      </c>
      <c r="G928">
        <v>1150</v>
      </c>
      <c r="H928">
        <v>3450</v>
      </c>
      <c r="I928">
        <v>3</v>
      </c>
      <c r="J928" s="7">
        <v>528.25</v>
      </c>
      <c r="K928" s="5">
        <v>1822462.5</v>
      </c>
      <c r="L928" s="4">
        <v>541.70000000000005</v>
      </c>
      <c r="M928" s="4">
        <v>46402.50000000016</v>
      </c>
      <c r="N928" s="6">
        <v>361.3424065000001</v>
      </c>
      <c r="O928" s="6">
        <v>46041.15759350016</v>
      </c>
      <c r="P928" s="5">
        <v>1868865.0000000002</v>
      </c>
      <c r="Q928" s="7"/>
      <c r="R928">
        <v>2</v>
      </c>
      <c r="S928">
        <v>1</v>
      </c>
      <c r="T928">
        <v>0</v>
      </c>
      <c r="U928">
        <v>0</v>
      </c>
      <c r="V928">
        <v>900</v>
      </c>
      <c r="W928">
        <v>300</v>
      </c>
      <c r="X928">
        <v>123000</v>
      </c>
      <c r="Y928">
        <v>92500</v>
      </c>
      <c r="Z928" s="7">
        <v>3000000</v>
      </c>
      <c r="AA928">
        <v>2</v>
      </c>
      <c r="AC928" t="s">
        <v>614</v>
      </c>
      <c r="AD928" t="s">
        <v>571</v>
      </c>
      <c r="AE928" s="12">
        <v>44539.527777777781</v>
      </c>
      <c r="AF928">
        <v>16.566549999999999</v>
      </c>
      <c r="AG928" s="12">
        <v>44540.395833333336</v>
      </c>
      <c r="AH928">
        <v>16.683299999999999</v>
      </c>
      <c r="AI928" s="13">
        <v>7.0000000000000001E-3</v>
      </c>
      <c r="AJ928">
        <v>9941.64</v>
      </c>
      <c r="AK928" s="13">
        <v>7.0000000000000001E-3</v>
      </c>
      <c r="AL928">
        <v>85153.22</v>
      </c>
      <c r="AM928">
        <v>1410695</v>
      </c>
      <c r="AN928">
        <v>-2959721.67</v>
      </c>
      <c r="AO928">
        <v>39</v>
      </c>
      <c r="AP928">
        <v>254.91</v>
      </c>
      <c r="AQ928" s="13">
        <v>-2.2100000000000002E-2</v>
      </c>
      <c r="AR928" s="13">
        <v>1.7100000000000001E-2</v>
      </c>
      <c r="AS928" t="s">
        <v>572</v>
      </c>
      <c r="AU928" s="2">
        <v>44540</v>
      </c>
      <c r="AV928" t="s">
        <v>96</v>
      </c>
      <c r="AW928" s="7">
        <v>528.25</v>
      </c>
      <c r="AX928" s="4">
        <v>541.70000000000005</v>
      </c>
      <c r="AZ928" s="2">
        <f t="shared" si="98"/>
        <v>44539</v>
      </c>
      <c r="BA928" t="s">
        <v>56</v>
      </c>
      <c r="BB928">
        <v>16.566549999999999</v>
      </c>
      <c r="BC928">
        <v>16.683299999999999</v>
      </c>
      <c r="BE928" t="str">
        <f t="shared" si="102"/>
        <v>IDEA44539</v>
      </c>
      <c r="BF928">
        <v>1</v>
      </c>
      <c r="BH928" t="str">
        <f t="shared" si="103"/>
        <v>GLENMARK44540</v>
      </c>
      <c r="BI928">
        <v>1</v>
      </c>
      <c r="BK928" t="str">
        <f t="shared" si="99"/>
        <v>GLENMARK44540</v>
      </c>
      <c r="BL928">
        <v>1</v>
      </c>
      <c r="BM928">
        <f t="shared" si="100"/>
        <v>1</v>
      </c>
      <c r="BQ928" t="str">
        <f t="shared" si="104"/>
        <v>IDEA44539</v>
      </c>
      <c r="BR928">
        <v>1</v>
      </c>
      <c r="BS928">
        <f t="shared" si="101"/>
        <v>1</v>
      </c>
    </row>
    <row r="929" spans="1:71" x14ac:dyDescent="0.45">
      <c r="A929">
        <v>2</v>
      </c>
      <c r="B929" s="2">
        <v>44540</v>
      </c>
      <c r="C929" s="2">
        <v>44543</v>
      </c>
      <c r="D929" s="3" t="s">
        <v>27</v>
      </c>
      <c r="E929" t="s">
        <v>182</v>
      </c>
      <c r="F929" t="s">
        <v>364</v>
      </c>
      <c r="G929">
        <v>1250</v>
      </c>
      <c r="H929">
        <v>7500</v>
      </c>
      <c r="I929">
        <v>6</v>
      </c>
      <c r="J929" s="7">
        <v>293.75</v>
      </c>
      <c r="K929" s="5">
        <v>2203125</v>
      </c>
      <c r="L929" s="4">
        <v>288.82499999999999</v>
      </c>
      <c r="M929" s="4">
        <v>-36937.500000000087</v>
      </c>
      <c r="N929" s="6">
        <v>415.36633749999999</v>
      </c>
      <c r="O929" s="6">
        <v>-37352.866337500091</v>
      </c>
      <c r="P929" s="5">
        <v>2166187.5</v>
      </c>
      <c r="Q929" s="7"/>
      <c r="R929">
        <v>1</v>
      </c>
      <c r="S929">
        <v>0</v>
      </c>
      <c r="T929">
        <v>2</v>
      </c>
      <c r="U929">
        <v>0</v>
      </c>
      <c r="V929">
        <v>900</v>
      </c>
      <c r="W929">
        <v>300</v>
      </c>
      <c r="X929">
        <v>123000</v>
      </c>
      <c r="Y929">
        <v>92500</v>
      </c>
      <c r="Z929" s="7">
        <v>3000000</v>
      </c>
      <c r="AA929">
        <v>2</v>
      </c>
      <c r="AC929" t="s">
        <v>620</v>
      </c>
      <c r="AD929" t="s">
        <v>571</v>
      </c>
      <c r="AE929" s="12">
        <v>44540.520833333336</v>
      </c>
      <c r="AF929">
        <v>2473.0770000000002</v>
      </c>
      <c r="AG929" s="12">
        <v>44543.392361111109</v>
      </c>
      <c r="AH929">
        <v>2477.5610000000001</v>
      </c>
      <c r="AI929" s="13">
        <v>1.8E-3</v>
      </c>
      <c r="AJ929">
        <v>2551.33</v>
      </c>
      <c r="AK929" s="13">
        <v>1.8E-3</v>
      </c>
      <c r="AL929">
        <v>568.98630000000003</v>
      </c>
      <c r="AM929">
        <v>1407147</v>
      </c>
      <c r="AN929">
        <v>-2957170.34</v>
      </c>
      <c r="AO929">
        <v>40</v>
      </c>
      <c r="AP929">
        <v>63.78</v>
      </c>
      <c r="AQ929" s="13">
        <v>-1.01E-2</v>
      </c>
      <c r="AR929" s="13">
        <v>3.3999999999999998E-3</v>
      </c>
      <c r="AS929" t="s">
        <v>572</v>
      </c>
      <c r="AU929" s="2">
        <v>44540</v>
      </c>
      <c r="AV929" t="s">
        <v>182</v>
      </c>
      <c r="AW929" s="7">
        <v>293.75</v>
      </c>
      <c r="AX929" s="4">
        <v>288.82499999999999</v>
      </c>
      <c r="AZ929" s="2">
        <f t="shared" si="98"/>
        <v>44540</v>
      </c>
      <c r="BA929" t="s">
        <v>36</v>
      </c>
      <c r="BB929">
        <v>2473.0770000000002</v>
      </c>
      <c r="BC929">
        <v>2477.5610000000001</v>
      </c>
      <c r="BE929" t="str">
        <f t="shared" si="102"/>
        <v>SIEMENS44540</v>
      </c>
      <c r="BF929">
        <v>1</v>
      </c>
      <c r="BH929" t="str">
        <f t="shared" si="103"/>
        <v>IEX44540</v>
      </c>
      <c r="BI929">
        <v>1</v>
      </c>
      <c r="BK929" t="str">
        <f t="shared" si="99"/>
        <v>IEX44540</v>
      </c>
      <c r="BL929">
        <v>1</v>
      </c>
      <c r="BM929">
        <f t="shared" si="100"/>
        <v>1</v>
      </c>
      <c r="BQ929" t="str">
        <f t="shared" si="104"/>
        <v>SIEMENS44540</v>
      </c>
      <c r="BR929">
        <v>1</v>
      </c>
      <c r="BS929">
        <f t="shared" si="101"/>
        <v>1</v>
      </c>
    </row>
    <row r="930" spans="1:71" x14ac:dyDescent="0.45">
      <c r="A930">
        <v>3</v>
      </c>
      <c r="B930" s="2">
        <v>44540</v>
      </c>
      <c r="C930" s="2">
        <v>44543</v>
      </c>
      <c r="D930" s="3" t="s">
        <v>27</v>
      </c>
      <c r="E930" t="s">
        <v>36</v>
      </c>
      <c r="F930" t="s">
        <v>330</v>
      </c>
      <c r="G930">
        <v>275</v>
      </c>
      <c r="H930">
        <v>550</v>
      </c>
      <c r="I930">
        <v>2</v>
      </c>
      <c r="J930" s="7">
        <v>2467.6999999999998</v>
      </c>
      <c r="K930" s="5">
        <v>1357235</v>
      </c>
      <c r="L930" s="4">
        <v>2479.65</v>
      </c>
      <c r="M930" s="4">
        <v>6572.5000000001501</v>
      </c>
      <c r="N930" s="6">
        <v>277.66309550000005</v>
      </c>
      <c r="O930" s="6">
        <v>6294.83690450015</v>
      </c>
      <c r="P930" s="5">
        <v>1363807.5</v>
      </c>
      <c r="Q930" s="7"/>
      <c r="R930">
        <v>1</v>
      </c>
      <c r="S930">
        <v>0</v>
      </c>
      <c r="T930">
        <v>1</v>
      </c>
      <c r="U930">
        <v>0</v>
      </c>
      <c r="V930">
        <v>900</v>
      </c>
      <c r="W930">
        <v>300</v>
      </c>
      <c r="X930">
        <v>123000</v>
      </c>
      <c r="Y930">
        <v>92500</v>
      </c>
      <c r="Z930" s="7">
        <v>3000000</v>
      </c>
      <c r="AA930">
        <v>2</v>
      </c>
      <c r="AC930" t="s">
        <v>731</v>
      </c>
      <c r="AD930" t="s">
        <v>571</v>
      </c>
      <c r="AE930" s="12">
        <v>44540.517361111109</v>
      </c>
      <c r="AF930">
        <v>293.798</v>
      </c>
      <c r="AG930" s="12">
        <v>44543.395833333336</v>
      </c>
      <c r="AH930">
        <v>287.91180000000003</v>
      </c>
      <c r="AI930" s="13">
        <v>-0.02</v>
      </c>
      <c r="AJ930">
        <v>-28210.19</v>
      </c>
      <c r="AK930" s="13">
        <v>-0.02</v>
      </c>
      <c r="AL930">
        <v>4792.598</v>
      </c>
      <c r="AM930">
        <v>1408055.63</v>
      </c>
      <c r="AN930">
        <v>-2985380.52</v>
      </c>
      <c r="AO930">
        <v>42</v>
      </c>
      <c r="AP930">
        <v>-671.67</v>
      </c>
      <c r="AQ930" s="13">
        <v>-2.01E-2</v>
      </c>
      <c r="AR930" s="13">
        <v>1.9099999999999999E-2</v>
      </c>
      <c r="AS930" t="s">
        <v>572</v>
      </c>
      <c r="AU930" s="2">
        <v>44540</v>
      </c>
      <c r="AV930" t="s">
        <v>36</v>
      </c>
      <c r="AW930" s="7">
        <v>2467.6999999999998</v>
      </c>
      <c r="AX930" s="4">
        <v>2479.65</v>
      </c>
      <c r="AZ930" s="2">
        <f t="shared" si="98"/>
        <v>44540</v>
      </c>
      <c r="BA930" t="s">
        <v>182</v>
      </c>
      <c r="BB930">
        <v>293.798</v>
      </c>
      <c r="BC930">
        <v>287.91180000000003</v>
      </c>
      <c r="BE930" t="str">
        <f t="shared" si="102"/>
        <v>IEX44540</v>
      </c>
      <c r="BF930">
        <v>1</v>
      </c>
      <c r="BH930" t="str">
        <f t="shared" si="103"/>
        <v>SIEMENS44540</v>
      </c>
      <c r="BI930">
        <v>1</v>
      </c>
      <c r="BK930" t="str">
        <f t="shared" si="99"/>
        <v>SIEMENS44540</v>
      </c>
      <c r="BL930">
        <v>1</v>
      </c>
      <c r="BM930">
        <f t="shared" si="100"/>
        <v>1</v>
      </c>
      <c r="BQ930" t="str">
        <f t="shared" si="104"/>
        <v>IEX44540</v>
      </c>
      <c r="BR930">
        <v>1</v>
      </c>
      <c r="BS930">
        <f t="shared" si="101"/>
        <v>1</v>
      </c>
    </row>
    <row r="931" spans="1:71" x14ac:dyDescent="0.45">
      <c r="A931">
        <v>1</v>
      </c>
      <c r="B931" s="2">
        <v>44543</v>
      </c>
      <c r="C931" s="2">
        <v>44544</v>
      </c>
      <c r="D931" s="3" t="s">
        <v>27</v>
      </c>
      <c r="E931" t="s">
        <v>197</v>
      </c>
      <c r="F931" t="s">
        <v>378</v>
      </c>
      <c r="G931">
        <v>1300</v>
      </c>
      <c r="H931">
        <v>3900</v>
      </c>
      <c r="I931">
        <v>3</v>
      </c>
      <c r="J931" s="7">
        <v>508.6</v>
      </c>
      <c r="K931" s="5">
        <v>1983540</v>
      </c>
      <c r="L931" s="4">
        <v>507.78</v>
      </c>
      <c r="M931" s="4">
        <v>-3198.0000000001951</v>
      </c>
      <c r="N931" s="6">
        <v>382.41649720000004</v>
      </c>
      <c r="O931" s="6">
        <v>-3580.416497200195</v>
      </c>
      <c r="P931" s="5">
        <v>1980342</v>
      </c>
      <c r="Q931" s="7"/>
      <c r="R931">
        <v>2</v>
      </c>
      <c r="S931">
        <v>1</v>
      </c>
      <c r="T931">
        <v>1</v>
      </c>
      <c r="U931">
        <v>0</v>
      </c>
      <c r="V931">
        <v>900</v>
      </c>
      <c r="W931">
        <v>300</v>
      </c>
      <c r="X931">
        <v>123000</v>
      </c>
      <c r="Y931">
        <v>92500</v>
      </c>
      <c r="Z931" s="7">
        <v>3000000</v>
      </c>
      <c r="AA931">
        <v>2</v>
      </c>
      <c r="AC931" t="s">
        <v>690</v>
      </c>
      <c r="AD931" t="s">
        <v>571</v>
      </c>
      <c r="AE931" s="12">
        <v>44540.520833333336</v>
      </c>
      <c r="AF931">
        <v>528.58950000000004</v>
      </c>
      <c r="AG931" s="12">
        <v>44543.395833333336</v>
      </c>
      <c r="AH931">
        <v>540.95849999999996</v>
      </c>
      <c r="AI931" s="13">
        <v>2.3400000000000001E-2</v>
      </c>
      <c r="AJ931">
        <v>32927.26</v>
      </c>
      <c r="AK931" s="13">
        <v>2.3400000000000001E-2</v>
      </c>
      <c r="AL931">
        <v>2662.0790000000002</v>
      </c>
      <c r="AM931">
        <v>1407147</v>
      </c>
      <c r="AN931">
        <v>-2952453.27</v>
      </c>
      <c r="AO931">
        <v>41</v>
      </c>
      <c r="AP931">
        <v>803.1</v>
      </c>
      <c r="AQ931" s="13">
        <v>-4.3E-3</v>
      </c>
      <c r="AR931" s="13">
        <v>2.63E-2</v>
      </c>
      <c r="AS931" t="s">
        <v>572</v>
      </c>
      <c r="AU931" s="2">
        <v>44543</v>
      </c>
      <c r="AV931" t="s">
        <v>197</v>
      </c>
      <c r="AW931" s="7">
        <v>508.6</v>
      </c>
      <c r="AX931" s="4">
        <v>507.78</v>
      </c>
      <c r="AZ931" s="2">
        <f t="shared" si="98"/>
        <v>44540</v>
      </c>
      <c r="BA931" t="s">
        <v>96</v>
      </c>
      <c r="BB931">
        <v>528.58950000000004</v>
      </c>
      <c r="BC931">
        <v>540.95849999999996</v>
      </c>
      <c r="BE931" t="str">
        <f t="shared" si="102"/>
        <v>GLENMARK44540</v>
      </c>
      <c r="BF931">
        <v>1</v>
      </c>
      <c r="BH931" t="str">
        <f t="shared" si="103"/>
        <v>BSOFT44543</v>
      </c>
      <c r="BI931">
        <v>1</v>
      </c>
      <c r="BK931" t="str">
        <f t="shared" si="99"/>
        <v>BSOFT44543</v>
      </c>
      <c r="BL931">
        <v>1</v>
      </c>
      <c r="BM931">
        <f t="shared" si="100"/>
        <v>1</v>
      </c>
      <c r="BQ931" t="str">
        <f t="shared" si="104"/>
        <v>GLENMARK44540</v>
      </c>
      <c r="BR931">
        <v>1</v>
      </c>
      <c r="BS931">
        <f t="shared" si="101"/>
        <v>1</v>
      </c>
    </row>
    <row r="932" spans="1:71" x14ac:dyDescent="0.45">
      <c r="A932">
        <v>2</v>
      </c>
      <c r="B932" s="2">
        <v>44543</v>
      </c>
      <c r="C932" s="2">
        <v>44544</v>
      </c>
      <c r="D932" s="3" t="s">
        <v>27</v>
      </c>
      <c r="E932" t="s">
        <v>153</v>
      </c>
      <c r="F932" t="s">
        <v>331</v>
      </c>
      <c r="G932">
        <v>100</v>
      </c>
      <c r="H932">
        <v>300</v>
      </c>
      <c r="I932">
        <v>3</v>
      </c>
      <c r="J932" s="7">
        <v>5566.75</v>
      </c>
      <c r="K932" s="5">
        <v>1670025</v>
      </c>
      <c r="L932" s="4">
        <v>5439.9</v>
      </c>
      <c r="M932" s="4">
        <v>-38055.000000000109</v>
      </c>
      <c r="N932" s="6">
        <v>325.02657699999997</v>
      </c>
      <c r="O932" s="6">
        <v>-38380.026577000106</v>
      </c>
      <c r="P932" s="5">
        <v>1631970</v>
      </c>
      <c r="Q932" s="7"/>
      <c r="R932">
        <v>2</v>
      </c>
      <c r="S932">
        <v>1</v>
      </c>
      <c r="T932">
        <v>1</v>
      </c>
      <c r="U932">
        <v>0</v>
      </c>
      <c r="V932">
        <v>900</v>
      </c>
      <c r="W932">
        <v>300</v>
      </c>
      <c r="X932">
        <v>123000</v>
      </c>
      <c r="Y932">
        <v>92500</v>
      </c>
      <c r="Z932" s="7">
        <v>3000000</v>
      </c>
      <c r="AA932">
        <v>2</v>
      </c>
      <c r="AC932" t="s">
        <v>677</v>
      </c>
      <c r="AD932" t="s">
        <v>571</v>
      </c>
      <c r="AE932" s="12">
        <v>44543.434027777781</v>
      </c>
      <c r="AF932">
        <v>3272.5810000000001</v>
      </c>
      <c r="AG932" s="12">
        <v>44544.392361111109</v>
      </c>
      <c r="AH932">
        <v>3195.3919999999998</v>
      </c>
      <c r="AI932" s="13">
        <v>-2.3599999999999999E-2</v>
      </c>
      <c r="AJ932">
        <v>-33245.51</v>
      </c>
      <c r="AK932" s="13">
        <v>-2.3599999999999999E-2</v>
      </c>
      <c r="AL932">
        <v>430.70269999999999</v>
      </c>
      <c r="AM932">
        <v>1409509.38</v>
      </c>
      <c r="AN932">
        <v>-2985698.78</v>
      </c>
      <c r="AO932">
        <v>65</v>
      </c>
      <c r="AP932">
        <v>-511.47</v>
      </c>
      <c r="AQ932" s="13">
        <v>-2.92E-2</v>
      </c>
      <c r="AR932" s="13">
        <v>3.3999999999999998E-3</v>
      </c>
      <c r="AS932" t="s">
        <v>572</v>
      </c>
      <c r="AU932" s="2">
        <v>44543</v>
      </c>
      <c r="AV932" t="s">
        <v>153</v>
      </c>
      <c r="AW932" s="7">
        <v>5566.75</v>
      </c>
      <c r="AX932" s="4">
        <v>5439.9</v>
      </c>
      <c r="AZ932" s="2">
        <f t="shared" si="98"/>
        <v>44543</v>
      </c>
      <c r="BA932" t="s">
        <v>170</v>
      </c>
      <c r="BB932">
        <v>3272.5810000000001</v>
      </c>
      <c r="BC932">
        <v>3195.3919999999998</v>
      </c>
      <c r="BE932" t="str">
        <f t="shared" si="102"/>
        <v>MPHASIS44543</v>
      </c>
      <c r="BF932">
        <v>1</v>
      </c>
      <c r="BH932" t="str">
        <f t="shared" si="103"/>
        <v>COFORGE44543</v>
      </c>
      <c r="BI932">
        <v>1</v>
      </c>
      <c r="BK932" t="str">
        <f t="shared" si="99"/>
        <v>COFORGE44543</v>
      </c>
      <c r="BL932">
        <v>1</v>
      </c>
      <c r="BM932">
        <f t="shared" si="100"/>
        <v>1</v>
      </c>
      <c r="BQ932" t="str">
        <f t="shared" si="104"/>
        <v>MPHASIS44543</v>
      </c>
      <c r="BR932">
        <v>1</v>
      </c>
      <c r="BS932">
        <f t="shared" si="101"/>
        <v>1</v>
      </c>
    </row>
    <row r="933" spans="1:71" x14ac:dyDescent="0.45">
      <c r="A933">
        <v>3</v>
      </c>
      <c r="B933" s="2">
        <v>44543</v>
      </c>
      <c r="C933" s="2">
        <v>44544</v>
      </c>
      <c r="D933" s="3" t="s">
        <v>27</v>
      </c>
      <c r="E933" t="s">
        <v>170</v>
      </c>
      <c r="F933" t="s">
        <v>348</v>
      </c>
      <c r="G933">
        <v>325</v>
      </c>
      <c r="H933">
        <v>650</v>
      </c>
      <c r="I933">
        <v>2</v>
      </c>
      <c r="J933" s="7">
        <v>3270.95</v>
      </c>
      <c r="K933" s="5">
        <v>2126117.5</v>
      </c>
      <c r="L933" s="4">
        <v>3197.95</v>
      </c>
      <c r="M933" s="4">
        <v>-47450</v>
      </c>
      <c r="N933" s="6">
        <v>401.02681100000001</v>
      </c>
      <c r="O933" s="6">
        <v>-47851.026811000003</v>
      </c>
      <c r="P933" s="5">
        <v>2078667.4999999998</v>
      </c>
      <c r="Q933" s="7"/>
      <c r="R933">
        <v>1</v>
      </c>
      <c r="S933">
        <v>0</v>
      </c>
      <c r="T933">
        <v>1</v>
      </c>
      <c r="U933">
        <v>0</v>
      </c>
      <c r="V933">
        <v>900</v>
      </c>
      <c r="W933">
        <v>300</v>
      </c>
      <c r="X933">
        <v>123000</v>
      </c>
      <c r="Y933">
        <v>92500</v>
      </c>
      <c r="Z933" s="7">
        <v>3000000</v>
      </c>
      <c r="AA933">
        <v>2</v>
      </c>
      <c r="AC933" t="s">
        <v>597</v>
      </c>
      <c r="AD933" t="s">
        <v>571</v>
      </c>
      <c r="AE933" s="12">
        <v>44543.434027777781</v>
      </c>
      <c r="AF933">
        <v>2799.8420000000001</v>
      </c>
      <c r="AG933" s="12">
        <v>44544.392361111109</v>
      </c>
      <c r="AH933">
        <v>2665.84</v>
      </c>
      <c r="AI933" s="13">
        <v>-4.7899999999999998E-2</v>
      </c>
      <c r="AJ933">
        <v>-67459.899999999994</v>
      </c>
      <c r="AK933" s="13">
        <v>-4.7899999999999998E-2</v>
      </c>
      <c r="AL933">
        <v>503.4246</v>
      </c>
      <c r="AM933">
        <v>1409509.38</v>
      </c>
      <c r="AN933">
        <v>-3053158.68</v>
      </c>
      <c r="AO933">
        <v>65</v>
      </c>
      <c r="AP933">
        <v>-1037.8399999999999</v>
      </c>
      <c r="AQ933" s="13">
        <v>-5.1999999999999998E-2</v>
      </c>
      <c r="AR933" s="13">
        <v>6.7999999999999996E-3</v>
      </c>
      <c r="AS933" t="s">
        <v>572</v>
      </c>
      <c r="AU933" s="2">
        <v>44543</v>
      </c>
      <c r="AV933" t="s">
        <v>170</v>
      </c>
      <c r="AW933" s="7">
        <v>3270.95</v>
      </c>
      <c r="AX933" s="4">
        <v>3197.95</v>
      </c>
      <c r="AZ933" s="2">
        <f t="shared" si="98"/>
        <v>44543</v>
      </c>
      <c r="BA933" t="s">
        <v>67</v>
      </c>
      <c r="BB933">
        <v>2799.8420000000001</v>
      </c>
      <c r="BC933">
        <v>2665.84</v>
      </c>
      <c r="BE933" t="str">
        <f t="shared" si="102"/>
        <v>PEL44543</v>
      </c>
      <c r="BF933">
        <v>1</v>
      </c>
      <c r="BH933" t="str">
        <f t="shared" si="103"/>
        <v>MPHASIS44543</v>
      </c>
      <c r="BI933">
        <v>1</v>
      </c>
      <c r="BK933" t="str">
        <f t="shared" si="99"/>
        <v>MPHASIS44543</v>
      </c>
      <c r="BL933">
        <v>1</v>
      </c>
      <c r="BM933">
        <f t="shared" si="100"/>
        <v>1</v>
      </c>
      <c r="BQ933" t="str">
        <f t="shared" si="104"/>
        <v>PEL44543</v>
      </c>
      <c r="BR933">
        <v>1</v>
      </c>
      <c r="BS933">
        <f t="shared" si="101"/>
        <v>1</v>
      </c>
    </row>
    <row r="934" spans="1:71" x14ac:dyDescent="0.45">
      <c r="A934">
        <v>4</v>
      </c>
      <c r="B934" s="2">
        <v>44543</v>
      </c>
      <c r="C934" s="2">
        <v>44544</v>
      </c>
      <c r="D934" s="3" t="s">
        <v>27</v>
      </c>
      <c r="E934" t="s">
        <v>67</v>
      </c>
      <c r="F934" t="s">
        <v>242</v>
      </c>
      <c r="G934">
        <v>275</v>
      </c>
      <c r="H934">
        <v>550</v>
      </c>
      <c r="I934">
        <v>2</v>
      </c>
      <c r="J934" s="7">
        <v>2798.45</v>
      </c>
      <c r="K934" s="5">
        <v>1539147.5</v>
      </c>
      <c r="L934" s="4">
        <v>2667.15</v>
      </c>
      <c r="M934" s="4">
        <v>-72214.999999999854</v>
      </c>
      <c r="N934" s="6">
        <v>298.62576800000005</v>
      </c>
      <c r="O934" s="6">
        <v>-72513.625767999853</v>
      </c>
      <c r="P934" s="5">
        <v>1466932.5</v>
      </c>
      <c r="Q934" s="7"/>
      <c r="R934">
        <v>1</v>
      </c>
      <c r="S934">
        <v>0</v>
      </c>
      <c r="T934">
        <v>1</v>
      </c>
      <c r="U934">
        <v>0</v>
      </c>
      <c r="V934">
        <v>900</v>
      </c>
      <c r="W934">
        <v>300</v>
      </c>
      <c r="X934">
        <v>123000</v>
      </c>
      <c r="Y934">
        <v>92500</v>
      </c>
      <c r="Z934" s="7">
        <v>3000000</v>
      </c>
      <c r="AA934">
        <v>2</v>
      </c>
      <c r="AC934" t="s">
        <v>620</v>
      </c>
      <c r="AD934" t="s">
        <v>571</v>
      </c>
      <c r="AE934" s="12">
        <v>44543.434027777781</v>
      </c>
      <c r="AF934">
        <v>2575.0729999999999</v>
      </c>
      <c r="AG934" s="12">
        <v>44544.392361111109</v>
      </c>
      <c r="AH934">
        <v>2530.181</v>
      </c>
      <c r="AI934" s="13">
        <v>-1.7399999999999999E-2</v>
      </c>
      <c r="AJ934">
        <v>-24572.39</v>
      </c>
      <c r="AK934" s="13">
        <v>-1.7399999999999999E-2</v>
      </c>
      <c r="AL934">
        <v>547.36680000000001</v>
      </c>
      <c r="AM934">
        <v>1409509.38</v>
      </c>
      <c r="AN934">
        <v>-3077731.07</v>
      </c>
      <c r="AO934">
        <v>65</v>
      </c>
      <c r="AP934">
        <v>-378.04</v>
      </c>
      <c r="AQ934" s="13">
        <v>-3.4599999999999999E-2</v>
      </c>
      <c r="AR934" s="13">
        <v>6.9999999999999999E-4</v>
      </c>
      <c r="AS934" t="s">
        <v>572</v>
      </c>
      <c r="AU934" s="2">
        <v>44543</v>
      </c>
      <c r="AV934" t="s">
        <v>67</v>
      </c>
      <c r="AW934" s="7">
        <v>2798.45</v>
      </c>
      <c r="AX934" s="4">
        <v>2667.15</v>
      </c>
      <c r="AZ934" s="2">
        <f t="shared" si="98"/>
        <v>44543</v>
      </c>
      <c r="BA934" t="s">
        <v>36</v>
      </c>
      <c r="BB934">
        <v>2575.0729999999999</v>
      </c>
      <c r="BC934">
        <v>2530.181</v>
      </c>
      <c r="BE934" t="str">
        <f t="shared" si="102"/>
        <v>SIEMENS44543</v>
      </c>
      <c r="BF934">
        <v>1</v>
      </c>
      <c r="BH934" t="str">
        <f t="shared" si="103"/>
        <v>PEL44543</v>
      </c>
      <c r="BI934">
        <v>1</v>
      </c>
      <c r="BK934" t="str">
        <f t="shared" si="99"/>
        <v>PEL44543</v>
      </c>
      <c r="BL934">
        <v>1</v>
      </c>
      <c r="BM934">
        <f t="shared" si="100"/>
        <v>1</v>
      </c>
      <c r="BQ934" t="str">
        <f t="shared" si="104"/>
        <v>SIEMENS44543</v>
      </c>
      <c r="BR934">
        <v>1</v>
      </c>
      <c r="BS934">
        <f t="shared" si="101"/>
        <v>1</v>
      </c>
    </row>
    <row r="935" spans="1:71" x14ac:dyDescent="0.45">
      <c r="A935">
        <v>5</v>
      </c>
      <c r="B935" s="2">
        <v>44543</v>
      </c>
      <c r="C935" s="2">
        <v>44544</v>
      </c>
      <c r="D935" s="3" t="s">
        <v>27</v>
      </c>
      <c r="E935" t="s">
        <v>36</v>
      </c>
      <c r="F935" t="s">
        <v>330</v>
      </c>
      <c r="G935">
        <v>275</v>
      </c>
      <c r="H935">
        <v>550</v>
      </c>
      <c r="I935">
        <v>2</v>
      </c>
      <c r="J935" s="7">
        <v>2573.8000000000002</v>
      </c>
      <c r="K935" s="5">
        <v>1415590</v>
      </c>
      <c r="L935" s="4">
        <v>2531.4499999999998</v>
      </c>
      <c r="M935" s="4">
        <v>-23292.5000000002</v>
      </c>
      <c r="N935" s="6">
        <v>283.81558249999995</v>
      </c>
      <c r="O935" s="6">
        <v>-23576.3155825002</v>
      </c>
      <c r="P935" s="5">
        <v>1392297.5</v>
      </c>
      <c r="Q935" s="7"/>
      <c r="R935">
        <v>1</v>
      </c>
      <c r="S935">
        <v>0</v>
      </c>
      <c r="T935">
        <v>1</v>
      </c>
      <c r="U935">
        <v>0</v>
      </c>
      <c r="V935">
        <v>900</v>
      </c>
      <c r="W935">
        <v>300</v>
      </c>
      <c r="X935">
        <v>123000</v>
      </c>
      <c r="Y935">
        <v>92500</v>
      </c>
      <c r="Z935" s="7">
        <v>3000000</v>
      </c>
      <c r="AA935">
        <v>2</v>
      </c>
      <c r="AC935" t="s">
        <v>748</v>
      </c>
      <c r="AD935" t="s">
        <v>571</v>
      </c>
      <c r="AE935" s="12">
        <v>44543.4375</v>
      </c>
      <c r="AF935">
        <v>508.75420000000003</v>
      </c>
      <c r="AG935" s="12">
        <v>44544.392361111109</v>
      </c>
      <c r="AH935">
        <v>509.10950000000003</v>
      </c>
      <c r="AI935" s="13">
        <v>6.9999999999999999E-4</v>
      </c>
      <c r="AJ935">
        <v>983.04</v>
      </c>
      <c r="AK935" s="13">
        <v>6.9999999999999999E-4</v>
      </c>
      <c r="AL935">
        <v>2766.7979999999998</v>
      </c>
      <c r="AM935">
        <v>1407620.25</v>
      </c>
      <c r="AN935">
        <v>-3076748.03</v>
      </c>
      <c r="AO935">
        <v>64</v>
      </c>
      <c r="AP935">
        <v>15.36</v>
      </c>
      <c r="AQ935" s="13">
        <v>-2.1100000000000001E-2</v>
      </c>
      <c r="AR935" s="13">
        <v>8.0999999999999996E-3</v>
      </c>
      <c r="AS935" t="s">
        <v>572</v>
      </c>
      <c r="AU935" s="2">
        <v>44543</v>
      </c>
      <c r="AV935" t="s">
        <v>36</v>
      </c>
      <c r="AW935" s="7">
        <v>2573.8000000000002</v>
      </c>
      <c r="AX935" s="4">
        <v>2531.4499999999998</v>
      </c>
      <c r="AZ935" s="2">
        <f t="shared" si="98"/>
        <v>44543</v>
      </c>
      <c r="BA935" t="s">
        <v>197</v>
      </c>
      <c r="BB935">
        <v>508.75420000000003</v>
      </c>
      <c r="BC935">
        <v>509.10950000000003</v>
      </c>
      <c r="BE935" t="str">
        <f t="shared" si="102"/>
        <v>BSOFT44543</v>
      </c>
      <c r="BF935">
        <v>1</v>
      </c>
      <c r="BH935" t="str">
        <f t="shared" si="103"/>
        <v>SIEMENS44543</v>
      </c>
      <c r="BI935">
        <v>1</v>
      </c>
      <c r="BK935" t="str">
        <f t="shared" si="99"/>
        <v>SIEMENS44543</v>
      </c>
      <c r="BL935">
        <v>1</v>
      </c>
      <c r="BM935">
        <f t="shared" si="100"/>
        <v>1</v>
      </c>
      <c r="BQ935" t="str">
        <f t="shared" si="104"/>
        <v>BSOFT44543</v>
      </c>
      <c r="BR935">
        <v>1</v>
      </c>
      <c r="BS935">
        <f t="shared" si="101"/>
        <v>1</v>
      </c>
    </row>
    <row r="936" spans="1:71" x14ac:dyDescent="0.45">
      <c r="A936">
        <v>6</v>
      </c>
      <c r="B936" s="2">
        <v>44543</v>
      </c>
      <c r="C936" s="2">
        <v>44544</v>
      </c>
      <c r="D936" s="3" t="s">
        <v>27</v>
      </c>
      <c r="E936" t="s">
        <v>180</v>
      </c>
      <c r="F936" t="s">
        <v>360</v>
      </c>
      <c r="G936">
        <v>675</v>
      </c>
      <c r="H936">
        <v>3375</v>
      </c>
      <c r="I936">
        <v>5</v>
      </c>
      <c r="J936" s="7">
        <v>488.52</v>
      </c>
      <c r="K936" s="5">
        <v>1648755</v>
      </c>
      <c r="L936" s="4">
        <v>497.9</v>
      </c>
      <c r="M936" s="4">
        <v>31657.499999999985</v>
      </c>
      <c r="N936" s="6">
        <v>330.11387050000002</v>
      </c>
      <c r="O936" s="6">
        <v>31327.386129499984</v>
      </c>
      <c r="P936" s="5">
        <v>1680412.5</v>
      </c>
      <c r="Q936" s="7"/>
      <c r="R936">
        <v>3</v>
      </c>
      <c r="S936">
        <v>2</v>
      </c>
      <c r="T936">
        <v>1</v>
      </c>
      <c r="U936">
        <v>0</v>
      </c>
      <c r="V936">
        <v>900</v>
      </c>
      <c r="W936">
        <v>300</v>
      </c>
      <c r="X936">
        <v>123000</v>
      </c>
      <c r="Y936">
        <v>92500</v>
      </c>
      <c r="Z936" s="7">
        <v>3000000</v>
      </c>
      <c r="AA936">
        <v>2</v>
      </c>
      <c r="AC936" t="s">
        <v>624</v>
      </c>
      <c r="AD936" t="s">
        <v>571</v>
      </c>
      <c r="AE936" s="12">
        <v>44543.4375</v>
      </c>
      <c r="AF936">
        <v>5565.5860000000002</v>
      </c>
      <c r="AG936" s="12">
        <v>44544.392361111109</v>
      </c>
      <c r="AH936">
        <v>5437.2179999999998</v>
      </c>
      <c r="AI936" s="13">
        <v>-2.3099999999999999E-2</v>
      </c>
      <c r="AJ936">
        <v>-32466.19</v>
      </c>
      <c r="AK936" s="13">
        <v>-2.3099999999999999E-2</v>
      </c>
      <c r="AL936">
        <v>252.91499999999999</v>
      </c>
      <c r="AM936">
        <v>1407620.25</v>
      </c>
      <c r="AN936">
        <v>-3109214.22</v>
      </c>
      <c r="AO936">
        <v>64</v>
      </c>
      <c r="AP936">
        <v>-507.28</v>
      </c>
      <c r="AQ936" s="13">
        <v>-3.95E-2</v>
      </c>
      <c r="AR936" s="13">
        <v>6.4000000000000003E-3</v>
      </c>
      <c r="AS936" t="s">
        <v>572</v>
      </c>
      <c r="AU936" s="2">
        <v>44543</v>
      </c>
      <c r="AV936" t="s">
        <v>180</v>
      </c>
      <c r="AW936" s="7">
        <v>488.52</v>
      </c>
      <c r="AX936" s="4">
        <v>497.9</v>
      </c>
      <c r="AZ936" s="2">
        <f t="shared" si="98"/>
        <v>44543</v>
      </c>
      <c r="BA936" t="s">
        <v>153</v>
      </c>
      <c r="BB936">
        <v>5565.5860000000002</v>
      </c>
      <c r="BC936">
        <v>5437.2179999999998</v>
      </c>
      <c r="BE936" t="str">
        <f t="shared" si="102"/>
        <v>COFORGE44543</v>
      </c>
      <c r="BF936">
        <v>1</v>
      </c>
      <c r="BH936" t="str">
        <f t="shared" si="103"/>
        <v>STAR44543</v>
      </c>
      <c r="BI936">
        <v>1</v>
      </c>
      <c r="BK936" t="str">
        <f t="shared" si="99"/>
        <v>STAR44543</v>
      </c>
      <c r="BL936">
        <v>1</v>
      </c>
      <c r="BM936">
        <f t="shared" si="100"/>
        <v>1</v>
      </c>
      <c r="BQ936" t="str">
        <f t="shared" si="104"/>
        <v>COFORGE44543</v>
      </c>
      <c r="BR936">
        <v>1</v>
      </c>
      <c r="BS936">
        <f t="shared" si="101"/>
        <v>1</v>
      </c>
    </row>
    <row r="937" spans="1:71" x14ac:dyDescent="0.45">
      <c r="A937">
        <v>1</v>
      </c>
      <c r="B937" s="2">
        <v>44544</v>
      </c>
      <c r="C937" s="2">
        <v>44545</v>
      </c>
      <c r="D937" s="3" t="s">
        <v>27</v>
      </c>
      <c r="E937" t="s">
        <v>177</v>
      </c>
      <c r="F937" t="s">
        <v>357</v>
      </c>
      <c r="G937">
        <v>2600</v>
      </c>
      <c r="H937">
        <v>5200</v>
      </c>
      <c r="I937">
        <v>2</v>
      </c>
      <c r="J937" s="7">
        <v>280.85000000000002</v>
      </c>
      <c r="K937" s="5">
        <v>1460420.0000000002</v>
      </c>
      <c r="L937" s="4">
        <v>289.47500000000002</v>
      </c>
      <c r="M937" s="4">
        <v>44850</v>
      </c>
      <c r="N937" s="6">
        <v>299.89137400000004</v>
      </c>
      <c r="O937" s="6">
        <v>44550.108626000001</v>
      </c>
      <c r="P937" s="5">
        <v>1505270.0000000002</v>
      </c>
      <c r="Q937" s="7"/>
      <c r="R937">
        <v>2</v>
      </c>
      <c r="S937">
        <v>2</v>
      </c>
      <c r="T937">
        <v>2</v>
      </c>
      <c r="U937">
        <v>0</v>
      </c>
      <c r="V937">
        <v>900</v>
      </c>
      <c r="W937">
        <v>300</v>
      </c>
      <c r="X937">
        <v>123000</v>
      </c>
      <c r="Y937">
        <v>92500</v>
      </c>
      <c r="Z937" s="7">
        <v>3000000</v>
      </c>
      <c r="AA937">
        <v>2</v>
      </c>
      <c r="AC937" t="s">
        <v>723</v>
      </c>
      <c r="AD937" t="s">
        <v>571</v>
      </c>
      <c r="AE937" s="12">
        <v>44543.4375</v>
      </c>
      <c r="AF937">
        <v>486.34300000000002</v>
      </c>
      <c r="AG937" s="12">
        <v>44544.392361111109</v>
      </c>
      <c r="AH937">
        <v>497.46260000000001</v>
      </c>
      <c r="AI937" s="13">
        <v>2.29E-2</v>
      </c>
      <c r="AJ937">
        <v>32183.4</v>
      </c>
      <c r="AK937" s="13">
        <v>2.29E-2</v>
      </c>
      <c r="AL937">
        <v>2894.2950000000001</v>
      </c>
      <c r="AM937">
        <v>1407620.25</v>
      </c>
      <c r="AN937">
        <v>-3077030.82</v>
      </c>
      <c r="AO937">
        <v>64</v>
      </c>
      <c r="AP937">
        <v>502.87</v>
      </c>
      <c r="AQ937" s="13">
        <v>-4.4000000000000003E-3</v>
      </c>
      <c r="AR937" s="13">
        <v>2.4299999999999999E-2</v>
      </c>
      <c r="AS937" t="s">
        <v>572</v>
      </c>
      <c r="AU937" s="2">
        <v>44544</v>
      </c>
      <c r="AV937" t="s">
        <v>177</v>
      </c>
      <c r="AW937" s="7">
        <v>280.85000000000002</v>
      </c>
      <c r="AX937" s="4">
        <v>289.47500000000002</v>
      </c>
      <c r="AZ937" s="2">
        <f t="shared" si="98"/>
        <v>44543</v>
      </c>
      <c r="BA937" t="s">
        <v>180</v>
      </c>
      <c r="BB937">
        <v>486.34300000000002</v>
      </c>
      <c r="BC937">
        <v>497.46260000000001</v>
      </c>
      <c r="BE937" t="str">
        <f t="shared" si="102"/>
        <v>STAR44543</v>
      </c>
      <c r="BF937">
        <v>1</v>
      </c>
      <c r="BH937" t="str">
        <f t="shared" si="103"/>
        <v>ABFRL44544</v>
      </c>
      <c r="BI937">
        <v>1</v>
      </c>
      <c r="BK937" t="str">
        <f t="shared" si="99"/>
        <v>ABFRL44544</v>
      </c>
      <c r="BL937">
        <v>1</v>
      </c>
      <c r="BM937">
        <f t="shared" si="100"/>
        <v>1</v>
      </c>
      <c r="BQ937" t="str">
        <f t="shared" si="104"/>
        <v>STAR44543</v>
      </c>
      <c r="BR937">
        <v>1</v>
      </c>
      <c r="BS937">
        <f t="shared" si="101"/>
        <v>1</v>
      </c>
    </row>
    <row r="938" spans="1:71" x14ac:dyDescent="0.45">
      <c r="A938">
        <v>2</v>
      </c>
      <c r="B938" s="2">
        <v>44544</v>
      </c>
      <c r="C938" s="2">
        <v>44545</v>
      </c>
      <c r="D938" s="3" t="s">
        <v>27</v>
      </c>
      <c r="E938" t="s">
        <v>133</v>
      </c>
      <c r="F938" t="s">
        <v>304</v>
      </c>
      <c r="G938">
        <v>850</v>
      </c>
      <c r="H938">
        <v>1700</v>
      </c>
      <c r="I938">
        <v>2</v>
      </c>
      <c r="J938" s="7">
        <v>930</v>
      </c>
      <c r="K938" s="5">
        <v>1581000</v>
      </c>
      <c r="L938" s="4">
        <v>935.05</v>
      </c>
      <c r="M938" s="4">
        <v>8584.9999999999236</v>
      </c>
      <c r="N938" s="6">
        <v>315.77489100000003</v>
      </c>
      <c r="O938" s="6">
        <v>8269.2251089999227</v>
      </c>
      <c r="P938" s="5">
        <v>1589585</v>
      </c>
      <c r="Q938" s="7"/>
      <c r="R938">
        <v>1</v>
      </c>
      <c r="S938">
        <v>0</v>
      </c>
      <c r="T938">
        <v>1</v>
      </c>
      <c r="U938">
        <v>0</v>
      </c>
      <c r="V938">
        <v>900</v>
      </c>
      <c r="W938">
        <v>300</v>
      </c>
      <c r="X938">
        <v>123000</v>
      </c>
      <c r="Y938">
        <v>92500</v>
      </c>
      <c r="Z938" s="7">
        <v>3000000</v>
      </c>
      <c r="AA938">
        <v>2</v>
      </c>
      <c r="AC938" t="s">
        <v>699</v>
      </c>
      <c r="AD938" t="s">
        <v>571</v>
      </c>
      <c r="AE938" s="12">
        <v>44544.517361111109</v>
      </c>
      <c r="AF938">
        <v>930.47410000000002</v>
      </c>
      <c r="AG938" s="12">
        <v>44545.392361111109</v>
      </c>
      <c r="AH938">
        <v>934.57500000000005</v>
      </c>
      <c r="AI938" s="13">
        <v>4.4000000000000003E-3</v>
      </c>
      <c r="AJ938">
        <v>6102.35</v>
      </c>
      <c r="AK938" s="13">
        <v>4.4000000000000003E-3</v>
      </c>
      <c r="AL938">
        <v>1488.0519999999999</v>
      </c>
      <c r="AM938">
        <v>1384593.88</v>
      </c>
      <c r="AN938">
        <v>-3070928.47</v>
      </c>
      <c r="AO938">
        <v>41</v>
      </c>
      <c r="AP938">
        <v>148.84</v>
      </c>
      <c r="AQ938" s="13">
        <v>-1.6000000000000001E-3</v>
      </c>
      <c r="AR938" s="13">
        <v>2.2100000000000002E-2</v>
      </c>
      <c r="AS938" t="s">
        <v>572</v>
      </c>
      <c r="AU938" s="2">
        <v>44544</v>
      </c>
      <c r="AV938" t="s">
        <v>133</v>
      </c>
      <c r="AW938" s="7">
        <v>930</v>
      </c>
      <c r="AX938" s="4">
        <v>935.05</v>
      </c>
      <c r="AZ938" s="2">
        <f t="shared" si="98"/>
        <v>44544</v>
      </c>
      <c r="BA938" t="s">
        <v>133</v>
      </c>
      <c r="BB938">
        <v>930.47410000000002</v>
      </c>
      <c r="BC938">
        <v>934.57500000000005</v>
      </c>
      <c r="BE938" t="str">
        <f t="shared" si="102"/>
        <v>LUPIN44544</v>
      </c>
      <c r="BF938">
        <v>1</v>
      </c>
      <c r="BH938" t="str">
        <f t="shared" si="103"/>
        <v>LUPIN44544</v>
      </c>
      <c r="BI938">
        <v>1</v>
      </c>
      <c r="BK938" t="str">
        <f t="shared" si="99"/>
        <v>LUPIN44544</v>
      </c>
      <c r="BL938">
        <v>1</v>
      </c>
      <c r="BM938">
        <f t="shared" si="100"/>
        <v>1</v>
      </c>
      <c r="BQ938" t="str">
        <f t="shared" si="104"/>
        <v>LUPIN44544</v>
      </c>
      <c r="BR938">
        <v>1</v>
      </c>
      <c r="BS938">
        <f t="shared" si="101"/>
        <v>1</v>
      </c>
    </row>
    <row r="939" spans="1:71" x14ac:dyDescent="0.45">
      <c r="A939">
        <v>3</v>
      </c>
      <c r="B939" s="2">
        <v>44544</v>
      </c>
      <c r="C939" s="2">
        <v>44545</v>
      </c>
      <c r="D939" s="3" t="s">
        <v>27</v>
      </c>
      <c r="E939" t="s">
        <v>42</v>
      </c>
      <c r="F939" t="s">
        <v>287</v>
      </c>
      <c r="G939">
        <v>5333</v>
      </c>
      <c r="H939">
        <v>5333</v>
      </c>
      <c r="I939">
        <v>1</v>
      </c>
      <c r="J939" s="7">
        <v>206.7</v>
      </c>
      <c r="K939" s="5">
        <v>1102331.0999999999</v>
      </c>
      <c r="L939" s="4">
        <v>208.35</v>
      </c>
      <c r="M939" s="4">
        <v>8799.4500000000298</v>
      </c>
      <c r="N939" s="6">
        <v>234.81083359000002</v>
      </c>
      <c r="O939" s="6">
        <v>8564.6391664100302</v>
      </c>
      <c r="P939" s="5">
        <v>1111130.55</v>
      </c>
      <c r="Q939" s="7"/>
      <c r="R939">
        <v>1</v>
      </c>
      <c r="S939">
        <v>0</v>
      </c>
      <c r="T939">
        <v>1</v>
      </c>
      <c r="U939">
        <v>0</v>
      </c>
      <c r="V939">
        <v>900</v>
      </c>
      <c r="W939">
        <v>300</v>
      </c>
      <c r="X939">
        <v>123000</v>
      </c>
      <c r="Y939">
        <v>92500</v>
      </c>
      <c r="Z939" s="7">
        <v>3000000</v>
      </c>
      <c r="AA939">
        <v>2</v>
      </c>
      <c r="AC939" t="s">
        <v>645</v>
      </c>
      <c r="AD939" t="s">
        <v>571</v>
      </c>
      <c r="AE939" s="12">
        <v>44544.517361111109</v>
      </c>
      <c r="AF939">
        <v>206.846</v>
      </c>
      <c r="AG939" s="12">
        <v>44545.392361111109</v>
      </c>
      <c r="AH939">
        <v>208.3458</v>
      </c>
      <c r="AI939" s="13">
        <v>7.3000000000000001E-3</v>
      </c>
      <c r="AJ939">
        <v>10039.42</v>
      </c>
      <c r="AK939" s="13">
        <v>7.3000000000000001E-3</v>
      </c>
      <c r="AL939">
        <v>6693.84</v>
      </c>
      <c r="AM939">
        <v>1384593.88</v>
      </c>
      <c r="AN939">
        <v>-3060889.05</v>
      </c>
      <c r="AO939">
        <v>41</v>
      </c>
      <c r="AP939">
        <v>244.86</v>
      </c>
      <c r="AQ939" s="13">
        <v>-6.4999999999999997E-3</v>
      </c>
      <c r="AR939" s="13">
        <v>7.7999999999999996E-3</v>
      </c>
      <c r="AS939" t="s">
        <v>572</v>
      </c>
      <c r="AU939" s="2">
        <v>44544</v>
      </c>
      <c r="AV939" t="s">
        <v>42</v>
      </c>
      <c r="AW939" s="7">
        <v>206.7</v>
      </c>
      <c r="AX939" s="4">
        <v>208.35</v>
      </c>
      <c r="AZ939" s="2">
        <f t="shared" si="98"/>
        <v>44544</v>
      </c>
      <c r="BA939" t="s">
        <v>42</v>
      </c>
      <c r="BB939">
        <v>206.846</v>
      </c>
      <c r="BC939">
        <v>208.3458</v>
      </c>
      <c r="BE939" t="str">
        <f t="shared" si="102"/>
        <v>POWERGRID44544</v>
      </c>
      <c r="BF939">
        <v>1</v>
      </c>
      <c r="BH939" t="str">
        <f t="shared" si="103"/>
        <v>POWERGRID44544</v>
      </c>
      <c r="BI939">
        <v>1</v>
      </c>
      <c r="BK939" t="str">
        <f t="shared" si="99"/>
        <v>POWERGRID44544</v>
      </c>
      <c r="BL939">
        <v>1</v>
      </c>
      <c r="BM939">
        <f t="shared" si="100"/>
        <v>1</v>
      </c>
      <c r="BQ939" t="str">
        <f t="shared" si="104"/>
        <v>POWERGRID44544</v>
      </c>
      <c r="BR939">
        <v>1</v>
      </c>
      <c r="BS939">
        <f t="shared" si="101"/>
        <v>1</v>
      </c>
    </row>
    <row r="940" spans="1:71" x14ac:dyDescent="0.45">
      <c r="A940">
        <v>1</v>
      </c>
      <c r="B940" s="2">
        <v>44545</v>
      </c>
      <c r="C940" s="2">
        <v>44546</v>
      </c>
      <c r="D940" s="3" t="s">
        <v>27</v>
      </c>
      <c r="E940" t="s">
        <v>198</v>
      </c>
      <c r="F940" t="s">
        <v>379</v>
      </c>
      <c r="G940">
        <v>1500</v>
      </c>
      <c r="H940">
        <v>4500</v>
      </c>
      <c r="I940">
        <v>3</v>
      </c>
      <c r="J940" s="7">
        <v>415.4</v>
      </c>
      <c r="K940" s="5">
        <v>1869300</v>
      </c>
      <c r="L940" s="4">
        <v>413.76666666999898</v>
      </c>
      <c r="M940" s="4">
        <v>-7349.9999850044733</v>
      </c>
      <c r="N940" s="6">
        <v>362.5697500018685</v>
      </c>
      <c r="O940" s="6">
        <v>-7712.5697350063419</v>
      </c>
      <c r="P940" s="5">
        <v>1861950.0000149955</v>
      </c>
      <c r="Q940" s="7"/>
      <c r="R940">
        <v>1</v>
      </c>
      <c r="S940">
        <v>0</v>
      </c>
      <c r="T940">
        <v>2</v>
      </c>
      <c r="U940">
        <v>0</v>
      </c>
      <c r="V940">
        <v>900</v>
      </c>
      <c r="W940">
        <v>300</v>
      </c>
      <c r="X940">
        <v>123000</v>
      </c>
      <c r="Y940">
        <v>92500</v>
      </c>
      <c r="Z940" s="7">
        <v>3000000</v>
      </c>
      <c r="AA940">
        <v>2</v>
      </c>
      <c r="AC940" t="s">
        <v>716</v>
      </c>
      <c r="AD940" t="s">
        <v>571</v>
      </c>
      <c r="AE940" s="12">
        <v>44544.524305555555</v>
      </c>
      <c r="AF940">
        <v>280.99040000000002</v>
      </c>
      <c r="AG940" s="12">
        <v>44545.392361111109</v>
      </c>
      <c r="AH940">
        <v>292.60359999999997</v>
      </c>
      <c r="AI940" s="13">
        <v>4.1300000000000003E-2</v>
      </c>
      <c r="AJ940">
        <v>57225.46</v>
      </c>
      <c r="AK940" s="13">
        <v>4.1300000000000003E-2</v>
      </c>
      <c r="AL940">
        <v>4927.6220000000003</v>
      </c>
      <c r="AM940">
        <v>1384614.63</v>
      </c>
      <c r="AN940">
        <v>-3003663.59</v>
      </c>
      <c r="AO940">
        <v>39</v>
      </c>
      <c r="AP940">
        <v>1467.32</v>
      </c>
      <c r="AQ940" s="13">
        <v>-6.0000000000000001E-3</v>
      </c>
      <c r="AR940" s="13">
        <v>4.3999999999999997E-2</v>
      </c>
      <c r="AS940" t="s">
        <v>572</v>
      </c>
      <c r="AU940" s="2">
        <v>44545</v>
      </c>
      <c r="AV940" t="s">
        <v>198</v>
      </c>
      <c r="AW940" s="7">
        <v>415.4</v>
      </c>
      <c r="AX940" s="4">
        <v>413.76666666999898</v>
      </c>
      <c r="AZ940" s="2">
        <f t="shared" si="98"/>
        <v>44544</v>
      </c>
      <c r="BA940" t="s">
        <v>177</v>
      </c>
      <c r="BB940">
        <v>280.99040000000002</v>
      </c>
      <c r="BC940">
        <v>292.60359999999997</v>
      </c>
      <c r="BE940" t="str">
        <f t="shared" si="102"/>
        <v>ABFRL44544</v>
      </c>
      <c r="BF940">
        <v>1</v>
      </c>
      <c r="BH940" t="str">
        <f t="shared" si="103"/>
        <v>CHAMBLFERT44545</v>
      </c>
      <c r="BI940">
        <v>1</v>
      </c>
      <c r="BK940" t="str">
        <f t="shared" si="99"/>
        <v>CHAMBLFERT44545</v>
      </c>
      <c r="BL940">
        <v>1</v>
      </c>
      <c r="BM940">
        <f t="shared" si="100"/>
        <v>1</v>
      </c>
      <c r="BQ940" t="str">
        <f t="shared" si="104"/>
        <v>ABFRL44544</v>
      </c>
      <c r="BR940">
        <v>1</v>
      </c>
      <c r="BS940">
        <f t="shared" si="101"/>
        <v>1</v>
      </c>
    </row>
    <row r="941" spans="1:71" x14ac:dyDescent="0.45">
      <c r="A941">
        <v>2</v>
      </c>
      <c r="B941" s="2">
        <v>44545</v>
      </c>
      <c r="C941" s="2">
        <v>44546</v>
      </c>
      <c r="D941" s="3" t="s">
        <v>27</v>
      </c>
      <c r="E941" t="s">
        <v>48</v>
      </c>
      <c r="F941" t="s">
        <v>218</v>
      </c>
      <c r="G941">
        <v>1400</v>
      </c>
      <c r="H941">
        <v>2800</v>
      </c>
      <c r="I941">
        <v>2</v>
      </c>
      <c r="J941" s="7">
        <v>708.9</v>
      </c>
      <c r="K941" s="5">
        <v>1984920</v>
      </c>
      <c r="L941" s="4">
        <v>654.1</v>
      </c>
      <c r="M941" s="4">
        <v>-153439.99999999988</v>
      </c>
      <c r="N941" s="6">
        <v>363.92983999999996</v>
      </c>
      <c r="O941" s="6">
        <v>-153803.92983999988</v>
      </c>
      <c r="P941" s="5">
        <v>1831480</v>
      </c>
      <c r="Q941" s="7"/>
      <c r="R941">
        <v>1</v>
      </c>
      <c r="S941">
        <v>0</v>
      </c>
      <c r="T941">
        <v>2</v>
      </c>
      <c r="U941">
        <v>0</v>
      </c>
      <c r="V941">
        <v>900</v>
      </c>
      <c r="W941">
        <v>300</v>
      </c>
      <c r="X941">
        <v>123000</v>
      </c>
      <c r="Y941">
        <v>92500</v>
      </c>
      <c r="Z941" s="7">
        <v>3000000</v>
      </c>
      <c r="AA941">
        <v>2</v>
      </c>
      <c r="AC941" t="s">
        <v>749</v>
      </c>
      <c r="AD941" t="s">
        <v>571</v>
      </c>
      <c r="AE941" s="12">
        <v>44545.517361111109</v>
      </c>
      <c r="AF941">
        <v>415.6148</v>
      </c>
      <c r="AG941" s="12">
        <v>44546.395833333336</v>
      </c>
      <c r="AH941">
        <v>413.2364</v>
      </c>
      <c r="AI941" s="13">
        <v>-5.7000000000000002E-3</v>
      </c>
      <c r="AJ941">
        <v>-8007.46</v>
      </c>
      <c r="AK941" s="13">
        <v>-5.7000000000000002E-3</v>
      </c>
      <c r="AL941">
        <v>3366.741</v>
      </c>
      <c r="AM941">
        <v>1399267.25</v>
      </c>
      <c r="AN941">
        <v>-3011671.04</v>
      </c>
      <c r="AO941">
        <v>42</v>
      </c>
      <c r="AP941">
        <v>-190.65</v>
      </c>
      <c r="AQ941" s="13">
        <v>-1.11E-2</v>
      </c>
      <c r="AR941" s="13">
        <v>2.2599999999999999E-2</v>
      </c>
      <c r="AS941" t="s">
        <v>572</v>
      </c>
      <c r="AU941" s="2">
        <v>44545</v>
      </c>
      <c r="AV941" t="s">
        <v>48</v>
      </c>
      <c r="AW941" s="7">
        <v>708.9</v>
      </c>
      <c r="AX941" s="4">
        <v>654.1</v>
      </c>
      <c r="AZ941" s="2">
        <f t="shared" si="98"/>
        <v>44545</v>
      </c>
      <c r="BA941" t="s">
        <v>198</v>
      </c>
      <c r="BB941">
        <v>415.6148</v>
      </c>
      <c r="BC941">
        <v>413.2364</v>
      </c>
      <c r="BE941" t="str">
        <f t="shared" si="102"/>
        <v>CHAMBLFERT44545</v>
      </c>
      <c r="BF941">
        <v>1</v>
      </c>
      <c r="BH941" t="str">
        <f t="shared" si="103"/>
        <v>TVSMOTOR44545</v>
      </c>
      <c r="BI941">
        <v>1</v>
      </c>
      <c r="BK941" t="str">
        <f t="shared" si="99"/>
        <v>TVSMOTOR44545</v>
      </c>
      <c r="BL941">
        <v>1</v>
      </c>
      <c r="BM941">
        <f t="shared" si="100"/>
        <v>1</v>
      </c>
      <c r="BQ941" t="str">
        <f t="shared" si="104"/>
        <v>CHAMBLFERT44545</v>
      </c>
      <c r="BR941">
        <v>1</v>
      </c>
      <c r="BS941">
        <f t="shared" si="101"/>
        <v>1</v>
      </c>
    </row>
    <row r="942" spans="1:71" x14ac:dyDescent="0.45">
      <c r="A942">
        <v>1</v>
      </c>
      <c r="B942" s="2">
        <v>44551</v>
      </c>
      <c r="C942" s="2">
        <v>44552</v>
      </c>
      <c r="D942" s="3" t="s">
        <v>27</v>
      </c>
      <c r="E942" t="s">
        <v>177</v>
      </c>
      <c r="F942" t="s">
        <v>357</v>
      </c>
      <c r="G942">
        <v>2600</v>
      </c>
      <c r="H942">
        <v>5200</v>
      </c>
      <c r="I942">
        <v>2</v>
      </c>
      <c r="J942" s="7">
        <v>272.14999999999998</v>
      </c>
      <c r="K942" s="5">
        <v>1415179.9999999998</v>
      </c>
      <c r="L942" s="4">
        <v>275.75</v>
      </c>
      <c r="M942" s="4">
        <v>18720.000000000116</v>
      </c>
      <c r="N942" s="6">
        <v>288.98096800000008</v>
      </c>
      <c r="O942" s="6">
        <v>18431.019032000117</v>
      </c>
      <c r="P942" s="5">
        <v>1433900</v>
      </c>
      <c r="Q942" s="7"/>
      <c r="R942">
        <v>1</v>
      </c>
      <c r="S942">
        <v>0</v>
      </c>
      <c r="T942">
        <v>1</v>
      </c>
      <c r="U942">
        <v>0</v>
      </c>
      <c r="V942">
        <v>900</v>
      </c>
      <c r="W942">
        <v>300</v>
      </c>
      <c r="X942">
        <v>123000</v>
      </c>
      <c r="Y942">
        <v>92500</v>
      </c>
      <c r="Z942" s="7">
        <v>3000000</v>
      </c>
      <c r="AA942">
        <v>2</v>
      </c>
      <c r="AC942" t="s">
        <v>639</v>
      </c>
      <c r="AD942" t="s">
        <v>571</v>
      </c>
      <c r="AE942" s="12">
        <v>44545.517361111109</v>
      </c>
      <c r="AF942">
        <v>709.26869999999997</v>
      </c>
      <c r="AG942" s="12">
        <v>44546.395833333336</v>
      </c>
      <c r="AH942">
        <v>653.346</v>
      </c>
      <c r="AI942" s="13">
        <v>-7.8799999999999995E-2</v>
      </c>
      <c r="AJ942">
        <v>-110326.04</v>
      </c>
      <c r="AK942" s="13">
        <v>-7.8799999999999995E-2</v>
      </c>
      <c r="AL942">
        <v>1972.8309999999999</v>
      </c>
      <c r="AM942">
        <v>1399267.25</v>
      </c>
      <c r="AN942">
        <v>-3121997.08</v>
      </c>
      <c r="AO942">
        <v>42</v>
      </c>
      <c r="AP942">
        <v>-2626.81</v>
      </c>
      <c r="AQ942" s="13">
        <v>-8.4599999999999995E-2</v>
      </c>
      <c r="AR942" s="13">
        <v>2.3999999999999998E-3</v>
      </c>
      <c r="AS942" t="s">
        <v>572</v>
      </c>
      <c r="AU942" s="2">
        <v>44551</v>
      </c>
      <c r="AV942" t="s">
        <v>177</v>
      </c>
      <c r="AW942" s="7">
        <v>272.14999999999998</v>
      </c>
      <c r="AX942" s="4">
        <v>275.75</v>
      </c>
      <c r="AZ942" s="2">
        <f t="shared" si="98"/>
        <v>44545</v>
      </c>
      <c r="BA942" t="s">
        <v>48</v>
      </c>
      <c r="BB942">
        <v>709.26869999999997</v>
      </c>
      <c r="BC942">
        <v>653.346</v>
      </c>
      <c r="BE942" t="str">
        <f t="shared" si="102"/>
        <v>TVSMOTOR44545</v>
      </c>
      <c r="BF942">
        <v>1</v>
      </c>
      <c r="BH942" t="str">
        <f t="shared" si="103"/>
        <v>ABFRL44551</v>
      </c>
      <c r="BI942">
        <v>1</v>
      </c>
      <c r="BK942" t="str">
        <f t="shared" si="99"/>
        <v>ABFRL44551</v>
      </c>
      <c r="BL942">
        <v>1</v>
      </c>
      <c r="BM942">
        <f t="shared" si="100"/>
        <v>1</v>
      </c>
      <c r="BQ942" t="str">
        <f t="shared" si="104"/>
        <v>TVSMOTOR44545</v>
      </c>
      <c r="BR942">
        <v>1</v>
      </c>
      <c r="BS942">
        <f t="shared" si="101"/>
        <v>1</v>
      </c>
    </row>
    <row r="943" spans="1:71" x14ac:dyDescent="0.45">
      <c r="A943">
        <v>2</v>
      </c>
      <c r="B943" s="2">
        <v>44551</v>
      </c>
      <c r="C943" s="2">
        <v>44552</v>
      </c>
      <c r="D943" s="3" t="s">
        <v>27</v>
      </c>
      <c r="E943" t="s">
        <v>166</v>
      </c>
      <c r="F943" t="s">
        <v>345</v>
      </c>
      <c r="G943">
        <v>500</v>
      </c>
      <c r="H943">
        <v>1500</v>
      </c>
      <c r="I943">
        <v>3</v>
      </c>
      <c r="J943" s="7">
        <v>1060.45</v>
      </c>
      <c r="K943" s="5">
        <v>1590675</v>
      </c>
      <c r="L943" s="4">
        <v>1029.66666667</v>
      </c>
      <c r="M943" s="4">
        <v>-46174.999995000006</v>
      </c>
      <c r="N943" s="6">
        <v>310.58880500062304</v>
      </c>
      <c r="O943" s="6">
        <v>-46485.588800000631</v>
      </c>
      <c r="P943" s="5">
        <v>1544500.000005</v>
      </c>
      <c r="Q943" s="7"/>
      <c r="R943">
        <v>2</v>
      </c>
      <c r="S943">
        <v>1</v>
      </c>
      <c r="T943">
        <v>2</v>
      </c>
      <c r="U943">
        <v>0</v>
      </c>
      <c r="V943">
        <v>900</v>
      </c>
      <c r="W943">
        <v>300</v>
      </c>
      <c r="X943">
        <v>123000</v>
      </c>
      <c r="Y943">
        <v>92500</v>
      </c>
      <c r="Z943" s="7">
        <v>3000000</v>
      </c>
      <c r="AA943">
        <v>2</v>
      </c>
      <c r="AC943" t="s">
        <v>716</v>
      </c>
      <c r="AD943" t="s">
        <v>571</v>
      </c>
      <c r="AE943" s="12">
        <v>44551.517361111109</v>
      </c>
      <c r="AF943">
        <v>272.27190000000002</v>
      </c>
      <c r="AG943" s="12">
        <v>44552.392361111109</v>
      </c>
      <c r="AH943">
        <v>275.61779999999999</v>
      </c>
      <c r="AI943" s="13">
        <v>1.23E-2</v>
      </c>
      <c r="AJ943">
        <v>16904.5</v>
      </c>
      <c r="AK943" s="13">
        <v>1.23E-2</v>
      </c>
      <c r="AL943">
        <v>5052.3040000000001</v>
      </c>
      <c r="AM943">
        <v>1375600.5</v>
      </c>
      <c r="AN943">
        <v>-3105092.58</v>
      </c>
      <c r="AO943">
        <v>41</v>
      </c>
      <c r="AP943">
        <v>412.3</v>
      </c>
      <c r="AQ943" s="13">
        <v>-2.1700000000000001E-2</v>
      </c>
      <c r="AR943" s="13">
        <v>2.3800000000000002E-2</v>
      </c>
      <c r="AS943" t="s">
        <v>572</v>
      </c>
      <c r="AU943" s="2">
        <v>44551</v>
      </c>
      <c r="AV943" t="s">
        <v>166</v>
      </c>
      <c r="AW943" s="7">
        <v>1060.45</v>
      </c>
      <c r="AX943" s="4">
        <v>1029.66666667</v>
      </c>
      <c r="AZ943" s="2">
        <f t="shared" si="98"/>
        <v>44551</v>
      </c>
      <c r="BA943" t="s">
        <v>177</v>
      </c>
      <c r="BB943">
        <v>272.27190000000002</v>
      </c>
      <c r="BC943">
        <v>275.61779999999999</v>
      </c>
      <c r="BE943" t="str">
        <f t="shared" si="102"/>
        <v>ABFRL44551</v>
      </c>
      <c r="BF943">
        <v>1</v>
      </c>
      <c r="BH943" t="str">
        <f t="shared" si="103"/>
        <v>AUBANK44551</v>
      </c>
      <c r="BI943">
        <v>1</v>
      </c>
      <c r="BK943" t="str">
        <f t="shared" si="99"/>
        <v>AUBANK44551</v>
      </c>
      <c r="BL943">
        <v>1</v>
      </c>
      <c r="BM943">
        <f t="shared" si="100"/>
        <v>1</v>
      </c>
      <c r="BQ943" t="str">
        <f t="shared" si="104"/>
        <v>ABFRL44551</v>
      </c>
      <c r="BR943">
        <v>1</v>
      </c>
      <c r="BS943">
        <f t="shared" si="101"/>
        <v>1</v>
      </c>
    </row>
    <row r="944" spans="1:71" x14ac:dyDescent="0.45">
      <c r="A944">
        <v>3</v>
      </c>
      <c r="B944" s="2">
        <v>44551</v>
      </c>
      <c r="C944" s="2">
        <v>44552</v>
      </c>
      <c r="D944" s="3" t="s">
        <v>27</v>
      </c>
      <c r="E944" t="s">
        <v>65</v>
      </c>
      <c r="F944" t="s">
        <v>244</v>
      </c>
      <c r="G944">
        <v>50</v>
      </c>
      <c r="H944">
        <v>100</v>
      </c>
      <c r="I944">
        <v>2</v>
      </c>
      <c r="J944" s="7">
        <v>16317.25</v>
      </c>
      <c r="K944" s="5">
        <v>1631725</v>
      </c>
      <c r="L944" s="4">
        <v>16344.9</v>
      </c>
      <c r="M944" s="4">
        <v>2764.9999999999636</v>
      </c>
      <c r="N944" s="6">
        <v>323.63238899999999</v>
      </c>
      <c r="O944" s="6">
        <v>2441.3676109999637</v>
      </c>
      <c r="P944" s="5">
        <v>1634490</v>
      </c>
      <c r="Q944" s="7"/>
      <c r="R944">
        <v>1</v>
      </c>
      <c r="S944">
        <v>0</v>
      </c>
      <c r="T944">
        <v>1</v>
      </c>
      <c r="U944">
        <v>0</v>
      </c>
      <c r="V944">
        <v>900</v>
      </c>
      <c r="W944">
        <v>300</v>
      </c>
      <c r="X944">
        <v>123000</v>
      </c>
      <c r="Y944">
        <v>92500</v>
      </c>
      <c r="Z944" s="7">
        <v>3000000</v>
      </c>
      <c r="AA944">
        <v>2</v>
      </c>
      <c r="AC944" t="s">
        <v>602</v>
      </c>
      <c r="AD944" t="s">
        <v>571</v>
      </c>
      <c r="AE944" s="12">
        <v>44551.517361111109</v>
      </c>
      <c r="AF944">
        <v>16325.37</v>
      </c>
      <c r="AG944" s="12">
        <v>44552.392361111109</v>
      </c>
      <c r="AH944">
        <v>16336.42</v>
      </c>
      <c r="AI944" s="13">
        <v>6.9999999999999999E-4</v>
      </c>
      <c r="AJ944">
        <v>931.09</v>
      </c>
      <c r="AK944" s="13">
        <v>6.9999999999999999E-4</v>
      </c>
      <c r="AL944">
        <v>84.261510000000001</v>
      </c>
      <c r="AM944">
        <v>1375600.63</v>
      </c>
      <c r="AN944">
        <v>-3104161.49</v>
      </c>
      <c r="AO944">
        <v>41</v>
      </c>
      <c r="AP944">
        <v>22.71</v>
      </c>
      <c r="AQ944" s="13">
        <v>-1.5599999999999999E-2</v>
      </c>
      <c r="AR944" s="13">
        <v>7.0000000000000001E-3</v>
      </c>
      <c r="AS944" t="s">
        <v>572</v>
      </c>
      <c r="AU944" s="2">
        <v>44551</v>
      </c>
      <c r="AV944" t="s">
        <v>65</v>
      </c>
      <c r="AW944" s="7">
        <v>16317.25</v>
      </c>
      <c r="AX944" s="4">
        <v>16344.9</v>
      </c>
      <c r="AZ944" s="2">
        <f t="shared" si="98"/>
        <v>44551</v>
      </c>
      <c r="BA944" t="s">
        <v>65</v>
      </c>
      <c r="BB944">
        <v>16325.37</v>
      </c>
      <c r="BC944">
        <v>16336.42</v>
      </c>
      <c r="BE944" t="str">
        <f t="shared" si="102"/>
        <v>BOSCHLTD44551</v>
      </c>
      <c r="BF944">
        <v>1</v>
      </c>
      <c r="BH944" t="str">
        <f t="shared" si="103"/>
        <v>BOSCHLTD44551</v>
      </c>
      <c r="BI944">
        <v>1</v>
      </c>
      <c r="BK944" t="str">
        <f t="shared" si="99"/>
        <v>BOSCHLTD44551</v>
      </c>
      <c r="BL944">
        <v>1</v>
      </c>
      <c r="BM944">
        <f t="shared" si="100"/>
        <v>1</v>
      </c>
      <c r="BQ944" t="str">
        <f t="shared" si="104"/>
        <v>BOSCHLTD44551</v>
      </c>
      <c r="BR944">
        <v>1</v>
      </c>
      <c r="BS944">
        <f t="shared" si="101"/>
        <v>1</v>
      </c>
    </row>
    <row r="945" spans="1:71" x14ac:dyDescent="0.45">
      <c r="A945">
        <v>4</v>
      </c>
      <c r="B945" s="2">
        <v>44551</v>
      </c>
      <c r="C945" s="2">
        <v>44552</v>
      </c>
      <c r="D945" s="3" t="s">
        <v>27</v>
      </c>
      <c r="E945" t="s">
        <v>200</v>
      </c>
      <c r="F945" t="s">
        <v>369</v>
      </c>
      <c r="G945">
        <v>250</v>
      </c>
      <c r="H945">
        <v>750</v>
      </c>
      <c r="I945">
        <v>3</v>
      </c>
      <c r="J945" s="7">
        <v>1903.4</v>
      </c>
      <c r="K945" s="5">
        <v>1427550</v>
      </c>
      <c r="L945" s="4">
        <v>1847.78333332999</v>
      </c>
      <c r="M945" s="4">
        <v>-41712.500002507571</v>
      </c>
      <c r="N945" s="6">
        <v>283.54408249968759</v>
      </c>
      <c r="O945" s="6">
        <v>-41996.044085007255</v>
      </c>
      <c r="P945" s="5">
        <v>1385837.4999974924</v>
      </c>
      <c r="Q945" s="7"/>
      <c r="R945">
        <v>1</v>
      </c>
      <c r="S945">
        <v>0</v>
      </c>
      <c r="T945">
        <v>2</v>
      </c>
      <c r="U945">
        <v>0</v>
      </c>
      <c r="V945">
        <v>900</v>
      </c>
      <c r="W945">
        <v>300</v>
      </c>
      <c r="X945">
        <v>123000</v>
      </c>
      <c r="Y945">
        <v>92500</v>
      </c>
      <c r="Z945" s="7">
        <v>3000000</v>
      </c>
      <c r="AA945">
        <v>2</v>
      </c>
      <c r="AC945" t="s">
        <v>614</v>
      </c>
      <c r="AD945" t="s">
        <v>571</v>
      </c>
      <c r="AE945" s="12">
        <v>44551.517361111109</v>
      </c>
      <c r="AF945">
        <v>14.348330000000001</v>
      </c>
      <c r="AG945" s="12">
        <v>44552.392361111109</v>
      </c>
      <c r="AH945">
        <v>14.04297</v>
      </c>
      <c r="AI945" s="13">
        <v>-2.1299999999999999E-2</v>
      </c>
      <c r="AJ945">
        <v>-29275.42</v>
      </c>
      <c r="AK945" s="13">
        <v>-2.1299999999999999E-2</v>
      </c>
      <c r="AL945">
        <v>95871.81</v>
      </c>
      <c r="AM945">
        <v>1375600.63</v>
      </c>
      <c r="AN945">
        <v>-3133436.9</v>
      </c>
      <c r="AO945">
        <v>41</v>
      </c>
      <c r="AP945">
        <v>-714.03</v>
      </c>
      <c r="AQ945" s="13">
        <v>-3.1199999999999999E-2</v>
      </c>
      <c r="AR945" s="13">
        <v>7.1000000000000004E-3</v>
      </c>
      <c r="AS945" t="s">
        <v>572</v>
      </c>
      <c r="AU945" s="2">
        <v>44551</v>
      </c>
      <c r="AV945" t="s">
        <v>200</v>
      </c>
      <c r="AW945" s="7">
        <v>1903.4</v>
      </c>
      <c r="AX945" s="4">
        <v>1847.78333332999</v>
      </c>
      <c r="AZ945" s="2">
        <f t="shared" si="98"/>
        <v>44551</v>
      </c>
      <c r="BA945" t="s">
        <v>56</v>
      </c>
      <c r="BB945">
        <v>14.348330000000001</v>
      </c>
      <c r="BC945">
        <v>14.04297</v>
      </c>
      <c r="BE945" t="str">
        <f t="shared" si="102"/>
        <v>IDEA44551</v>
      </c>
      <c r="BF945">
        <v>1</v>
      </c>
      <c r="BH945" t="str">
        <f t="shared" si="103"/>
        <v>DALBHARAT44551</v>
      </c>
      <c r="BI945">
        <v>1</v>
      </c>
      <c r="BK945" t="str">
        <f t="shared" si="99"/>
        <v>DALBHARAT44551</v>
      </c>
      <c r="BL945">
        <v>1</v>
      </c>
      <c r="BM945">
        <f t="shared" si="100"/>
        <v>1</v>
      </c>
      <c r="BQ945" t="str">
        <f t="shared" si="104"/>
        <v>IDEA44551</v>
      </c>
      <c r="BR945">
        <v>1</v>
      </c>
      <c r="BS945">
        <f t="shared" si="101"/>
        <v>1</v>
      </c>
    </row>
    <row r="946" spans="1:71" x14ac:dyDescent="0.45">
      <c r="A946">
        <v>5</v>
      </c>
      <c r="B946" s="2">
        <v>44551</v>
      </c>
      <c r="C946" s="2">
        <v>44552</v>
      </c>
      <c r="D946" s="3" t="s">
        <v>27</v>
      </c>
      <c r="E946" t="s">
        <v>56</v>
      </c>
      <c r="F946" t="s">
        <v>212</v>
      </c>
      <c r="G946">
        <v>70000</v>
      </c>
      <c r="H946">
        <v>140000</v>
      </c>
      <c r="I946">
        <v>2</v>
      </c>
      <c r="J946" s="7">
        <v>14.35</v>
      </c>
      <c r="K946" s="5">
        <v>2009000</v>
      </c>
      <c r="L946" s="4">
        <v>14.05</v>
      </c>
      <c r="M946" s="4">
        <v>-41999.999999999847</v>
      </c>
      <c r="N946" s="6">
        <v>381.88960000000003</v>
      </c>
      <c r="O946" s="6">
        <v>-42381.889599999849</v>
      </c>
      <c r="P946" s="5">
        <v>1967000</v>
      </c>
      <c r="Q946" s="7"/>
      <c r="R946">
        <v>1</v>
      </c>
      <c r="S946">
        <v>0</v>
      </c>
      <c r="T946">
        <v>1</v>
      </c>
      <c r="U946">
        <v>0</v>
      </c>
      <c r="V946">
        <v>900</v>
      </c>
      <c r="W946">
        <v>300</v>
      </c>
      <c r="X946">
        <v>123000</v>
      </c>
      <c r="Y946">
        <v>92500</v>
      </c>
      <c r="Z946" s="7">
        <v>3000000</v>
      </c>
      <c r="AA946">
        <v>2</v>
      </c>
      <c r="AC946" t="s">
        <v>660</v>
      </c>
      <c r="AD946" t="s">
        <v>571</v>
      </c>
      <c r="AE946" s="12">
        <v>44551.517361111109</v>
      </c>
      <c r="AF946">
        <v>99.799869999999999</v>
      </c>
      <c r="AG946" s="12">
        <v>44552.392361111109</v>
      </c>
      <c r="AH946">
        <v>100.9439</v>
      </c>
      <c r="AI946" s="13">
        <v>1.15E-2</v>
      </c>
      <c r="AJ946">
        <v>15768.43</v>
      </c>
      <c r="AK946" s="13">
        <v>1.15E-2</v>
      </c>
      <c r="AL946">
        <v>13783.59</v>
      </c>
      <c r="AM946">
        <v>1375600.63</v>
      </c>
      <c r="AN946">
        <v>-3117668.48</v>
      </c>
      <c r="AO946">
        <v>41</v>
      </c>
      <c r="AP946">
        <v>384.6</v>
      </c>
      <c r="AQ946" s="13">
        <v>-2.5000000000000001E-2</v>
      </c>
      <c r="AR946" s="13">
        <v>1.55E-2</v>
      </c>
      <c r="AS946" t="s">
        <v>572</v>
      </c>
      <c r="AU946" s="2">
        <v>44551</v>
      </c>
      <c r="AV946" t="s">
        <v>56</v>
      </c>
      <c r="AW946" s="7">
        <v>14.35</v>
      </c>
      <c r="AX946" s="4">
        <v>14.05</v>
      </c>
      <c r="AZ946" s="2">
        <f t="shared" si="98"/>
        <v>44551</v>
      </c>
      <c r="BA946" t="s">
        <v>46</v>
      </c>
      <c r="BB946">
        <v>99.799869999999999</v>
      </c>
      <c r="BC946">
        <v>100.9439</v>
      </c>
      <c r="BE946" t="str">
        <f t="shared" si="102"/>
        <v>NATIONALUM44551</v>
      </c>
      <c r="BF946">
        <v>1</v>
      </c>
      <c r="BH946" t="str">
        <f t="shared" si="103"/>
        <v>IDEA44551</v>
      </c>
      <c r="BI946">
        <v>1</v>
      </c>
      <c r="BK946" t="str">
        <f t="shared" si="99"/>
        <v>IDEA44551</v>
      </c>
      <c r="BL946">
        <v>1</v>
      </c>
      <c r="BM946">
        <f t="shared" si="100"/>
        <v>1</v>
      </c>
      <c r="BQ946" t="str">
        <f t="shared" si="104"/>
        <v>NATIONALUM44551</v>
      </c>
      <c r="BR946">
        <v>1</v>
      </c>
      <c r="BS946">
        <f t="shared" si="101"/>
        <v>1</v>
      </c>
    </row>
    <row r="947" spans="1:71" x14ac:dyDescent="0.45">
      <c r="A947">
        <v>6</v>
      </c>
      <c r="B947" s="2">
        <v>44551</v>
      </c>
      <c r="C947" s="2">
        <v>44552</v>
      </c>
      <c r="D947" s="3" t="s">
        <v>27</v>
      </c>
      <c r="E947" t="s">
        <v>156</v>
      </c>
      <c r="F947" t="s">
        <v>335</v>
      </c>
      <c r="G947">
        <v>2800</v>
      </c>
      <c r="H947">
        <v>5600</v>
      </c>
      <c r="I947">
        <v>2</v>
      </c>
      <c r="J947" s="7">
        <v>252.2</v>
      </c>
      <c r="K947" s="5">
        <v>1412320</v>
      </c>
      <c r="L947" s="4">
        <v>252.4</v>
      </c>
      <c r="M947" s="4">
        <v>1120.0000000000955</v>
      </c>
      <c r="N947" s="6">
        <v>286.30409599999996</v>
      </c>
      <c r="O947" s="6">
        <v>833.69590400009554</v>
      </c>
      <c r="P947" s="5">
        <v>1413440</v>
      </c>
      <c r="Q947" s="7"/>
      <c r="R947">
        <v>2</v>
      </c>
      <c r="S947">
        <v>1</v>
      </c>
      <c r="T947">
        <v>1</v>
      </c>
      <c r="U947">
        <v>0</v>
      </c>
      <c r="V947">
        <v>900</v>
      </c>
      <c r="W947">
        <v>300</v>
      </c>
      <c r="X947">
        <v>123000</v>
      </c>
      <c r="Y947">
        <v>92500</v>
      </c>
      <c r="Z947" s="7">
        <v>3000000</v>
      </c>
      <c r="AA947">
        <v>2</v>
      </c>
      <c r="AC947" t="s">
        <v>751</v>
      </c>
      <c r="AD947" t="s">
        <v>571</v>
      </c>
      <c r="AE947" s="12">
        <v>44551.517361111109</v>
      </c>
      <c r="AF947">
        <v>134.5172</v>
      </c>
      <c r="AG947" s="12">
        <v>44552.392361111109</v>
      </c>
      <c r="AH947">
        <v>134.1148</v>
      </c>
      <c r="AI947" s="13">
        <v>-3.0000000000000001E-3</v>
      </c>
      <c r="AJ947">
        <v>-4115.0200000000004</v>
      </c>
      <c r="AK947" s="13">
        <v>-3.0000000000000001E-3</v>
      </c>
      <c r="AL947">
        <v>10226.209999999999</v>
      </c>
      <c r="AM947">
        <v>1375600.63</v>
      </c>
      <c r="AN947">
        <v>-3121783.5</v>
      </c>
      <c r="AO947">
        <v>41</v>
      </c>
      <c r="AP947">
        <v>-100.37</v>
      </c>
      <c r="AQ947" s="13">
        <v>-1.54E-2</v>
      </c>
      <c r="AR947" s="13">
        <v>4.3E-3</v>
      </c>
      <c r="AS947" t="s">
        <v>572</v>
      </c>
      <c r="AU947" s="2">
        <v>44551</v>
      </c>
      <c r="AV947" t="s">
        <v>156</v>
      </c>
      <c r="AW947" s="7">
        <v>252.2</v>
      </c>
      <c r="AX947" s="4">
        <v>252.4</v>
      </c>
      <c r="AZ947" s="2">
        <f t="shared" si="98"/>
        <v>44551</v>
      </c>
      <c r="BA947" t="s">
        <v>43</v>
      </c>
      <c r="BB947">
        <v>134.5172</v>
      </c>
      <c r="BC947">
        <v>134.1148</v>
      </c>
      <c r="BE947" t="str">
        <f t="shared" si="102"/>
        <v>NMDC44551</v>
      </c>
      <c r="BF947">
        <v>1</v>
      </c>
      <c r="BH947" t="str">
        <f t="shared" si="103"/>
        <v>INDUSTOWER44551</v>
      </c>
      <c r="BI947">
        <v>1</v>
      </c>
      <c r="BK947" t="str">
        <f t="shared" si="99"/>
        <v>INDUSTOWER44551</v>
      </c>
      <c r="BL947">
        <v>1</v>
      </c>
      <c r="BM947">
        <f t="shared" si="100"/>
        <v>1</v>
      </c>
      <c r="BQ947" t="str">
        <f t="shared" si="104"/>
        <v>NMDC44551</v>
      </c>
      <c r="BR947">
        <v>1</v>
      </c>
      <c r="BS947">
        <f t="shared" si="101"/>
        <v>1</v>
      </c>
    </row>
    <row r="948" spans="1:71" x14ac:dyDescent="0.45">
      <c r="A948">
        <v>7</v>
      </c>
      <c r="B948" s="2">
        <v>44551</v>
      </c>
      <c r="C948" s="2">
        <v>44552</v>
      </c>
      <c r="D948" s="3" t="s">
        <v>27</v>
      </c>
      <c r="E948" t="s">
        <v>192</v>
      </c>
      <c r="F948" t="s">
        <v>373</v>
      </c>
      <c r="G948">
        <v>175</v>
      </c>
      <c r="H948">
        <v>525</v>
      </c>
      <c r="I948">
        <v>3</v>
      </c>
      <c r="J948" s="7">
        <v>3456.15</v>
      </c>
      <c r="K948" s="5">
        <v>1814478.75</v>
      </c>
      <c r="L948" s="4">
        <v>3511</v>
      </c>
      <c r="M948" s="4">
        <v>28796.249999999953</v>
      </c>
      <c r="N948" s="6">
        <v>357.79781724999998</v>
      </c>
      <c r="O948" s="6">
        <v>28438.452182749952</v>
      </c>
      <c r="P948" s="5">
        <v>1843275</v>
      </c>
      <c r="Q948" s="7"/>
      <c r="R948">
        <v>2</v>
      </c>
      <c r="S948">
        <v>1</v>
      </c>
      <c r="T948">
        <v>1</v>
      </c>
      <c r="U948">
        <v>0</v>
      </c>
      <c r="V948">
        <v>900</v>
      </c>
      <c r="W948">
        <v>300</v>
      </c>
      <c r="X948">
        <v>123000</v>
      </c>
      <c r="Y948">
        <v>92500</v>
      </c>
      <c r="Z948" s="7">
        <v>3000000</v>
      </c>
      <c r="AA948">
        <v>2</v>
      </c>
      <c r="AC948" t="s">
        <v>586</v>
      </c>
      <c r="AD948" t="s">
        <v>571</v>
      </c>
      <c r="AE948" s="12">
        <v>44551.520833333336</v>
      </c>
      <c r="AF948">
        <v>252.33510000000001</v>
      </c>
      <c r="AG948" s="12">
        <v>44552.392361111109</v>
      </c>
      <c r="AH948">
        <v>252.27379999999999</v>
      </c>
      <c r="AI948" s="13">
        <v>-2.0000000000000001E-4</v>
      </c>
      <c r="AJ948">
        <v>-334.08</v>
      </c>
      <c r="AK948" s="13">
        <v>-2.0000000000000001E-4</v>
      </c>
      <c r="AL948">
        <v>5449.951</v>
      </c>
      <c r="AM948">
        <v>1375213.88</v>
      </c>
      <c r="AN948">
        <v>-3122117.58</v>
      </c>
      <c r="AO948">
        <v>40</v>
      </c>
      <c r="AP948">
        <v>-8.35</v>
      </c>
      <c r="AQ948" s="13">
        <v>-1.6799999999999999E-2</v>
      </c>
      <c r="AR948" s="13">
        <v>4.1999999999999997E-3</v>
      </c>
      <c r="AS948" t="s">
        <v>572</v>
      </c>
      <c r="AU948" s="2">
        <v>44551</v>
      </c>
      <c r="AV948" t="s">
        <v>192</v>
      </c>
      <c r="AW948" s="7">
        <v>3456.15</v>
      </c>
      <c r="AX948" s="4">
        <v>3511</v>
      </c>
      <c r="AZ948" s="2">
        <f t="shared" si="98"/>
        <v>44551</v>
      </c>
      <c r="BA948" t="s">
        <v>156</v>
      </c>
      <c r="BB948">
        <v>252.33510000000001</v>
      </c>
      <c r="BC948">
        <v>252.27379999999999</v>
      </c>
      <c r="BE948" t="str">
        <f t="shared" si="102"/>
        <v>INDUSTOWER44551</v>
      </c>
      <c r="BF948">
        <v>1</v>
      </c>
      <c r="BH948" t="str">
        <f t="shared" si="103"/>
        <v>JKCEMENT44551</v>
      </c>
      <c r="BI948">
        <v>1</v>
      </c>
      <c r="BK948" t="str">
        <f t="shared" si="99"/>
        <v>JKCEMENT44551</v>
      </c>
      <c r="BL948">
        <v>1</v>
      </c>
      <c r="BM948">
        <f t="shared" si="100"/>
        <v>1</v>
      </c>
      <c r="BQ948" t="str">
        <f t="shared" si="104"/>
        <v>INDUSTOWER44551</v>
      </c>
      <c r="BR948">
        <v>1</v>
      </c>
      <c r="BS948">
        <f t="shared" si="101"/>
        <v>1</v>
      </c>
    </row>
    <row r="949" spans="1:71" x14ac:dyDescent="0.45">
      <c r="A949">
        <v>8</v>
      </c>
      <c r="B949" s="2">
        <v>44551</v>
      </c>
      <c r="C949" s="2">
        <v>44552</v>
      </c>
      <c r="D949" s="3" t="s">
        <v>27</v>
      </c>
      <c r="E949" t="s">
        <v>87</v>
      </c>
      <c r="F949" t="s">
        <v>255</v>
      </c>
      <c r="G949">
        <v>650</v>
      </c>
      <c r="H949">
        <v>1950</v>
      </c>
      <c r="I949">
        <v>3</v>
      </c>
      <c r="J949" s="7">
        <v>968.91666666999902</v>
      </c>
      <c r="K949" s="5">
        <v>1889387.5000064981</v>
      </c>
      <c r="L949" s="4">
        <v>960.53333333</v>
      </c>
      <c r="M949" s="4">
        <v>-16347.500012998074</v>
      </c>
      <c r="N949" s="6">
        <v>364.84746649947994</v>
      </c>
      <c r="O949" s="6">
        <v>-16712.347479497555</v>
      </c>
      <c r="P949" s="5">
        <v>1873039.9999935001</v>
      </c>
      <c r="Q949" s="7"/>
      <c r="R949">
        <v>3</v>
      </c>
      <c r="S949">
        <v>2</v>
      </c>
      <c r="T949">
        <v>2</v>
      </c>
      <c r="U949">
        <v>0</v>
      </c>
      <c r="V949">
        <v>900</v>
      </c>
      <c r="W949">
        <v>300</v>
      </c>
      <c r="X949">
        <v>123000</v>
      </c>
      <c r="Y949">
        <v>92500</v>
      </c>
      <c r="Z949" s="7">
        <v>3000000</v>
      </c>
      <c r="AA949">
        <v>2</v>
      </c>
      <c r="AC949" t="s">
        <v>763</v>
      </c>
      <c r="AD949" t="s">
        <v>571</v>
      </c>
      <c r="AE949" s="12">
        <v>44551.517361111109</v>
      </c>
      <c r="AF949">
        <v>1904.354</v>
      </c>
      <c r="AG949" s="12">
        <v>44552.395833333336</v>
      </c>
      <c r="AH949">
        <v>1848.3</v>
      </c>
      <c r="AI949" s="13">
        <v>-2.9399999999999999E-2</v>
      </c>
      <c r="AJ949">
        <v>-40490.339999999997</v>
      </c>
      <c r="AK949" s="13">
        <v>-2.9399999999999999E-2</v>
      </c>
      <c r="AL949">
        <v>722.34519999999998</v>
      </c>
      <c r="AM949">
        <v>1375600.63</v>
      </c>
      <c r="AN949">
        <v>-3162607.92</v>
      </c>
      <c r="AO949">
        <v>42</v>
      </c>
      <c r="AP949">
        <v>-964.06</v>
      </c>
      <c r="AQ949" s="13">
        <v>-3.2199999999999999E-2</v>
      </c>
      <c r="AR949" s="13">
        <v>0</v>
      </c>
      <c r="AS949" t="s">
        <v>572</v>
      </c>
      <c r="AU949" s="2">
        <v>44551</v>
      </c>
      <c r="AV949" t="s">
        <v>87</v>
      </c>
      <c r="AW949" s="7">
        <v>968.91666666999902</v>
      </c>
      <c r="AX949" s="4">
        <v>960.53333333</v>
      </c>
      <c r="AZ949" s="2">
        <f t="shared" si="98"/>
        <v>44551</v>
      </c>
      <c r="BA949" t="s">
        <v>200</v>
      </c>
      <c r="BB949">
        <v>1904.354</v>
      </c>
      <c r="BC949">
        <v>1848.3</v>
      </c>
      <c r="BE949" t="str">
        <f t="shared" si="102"/>
        <v>DALBHARAT44551</v>
      </c>
      <c r="BF949">
        <v>1</v>
      </c>
      <c r="BH949" t="str">
        <f t="shared" si="103"/>
        <v>MFSL44551</v>
      </c>
      <c r="BI949">
        <v>1</v>
      </c>
      <c r="BK949" t="str">
        <f t="shared" si="99"/>
        <v>MFSL44551</v>
      </c>
      <c r="BL949">
        <v>1</v>
      </c>
      <c r="BM949">
        <f t="shared" si="100"/>
        <v>1</v>
      </c>
      <c r="BQ949" t="str">
        <f t="shared" si="104"/>
        <v>DALBHARAT44551</v>
      </c>
      <c r="BR949">
        <v>1</v>
      </c>
      <c r="BS949">
        <f t="shared" si="101"/>
        <v>1</v>
      </c>
    </row>
    <row r="950" spans="1:71" x14ac:dyDescent="0.45">
      <c r="A950">
        <v>9</v>
      </c>
      <c r="B950" s="2">
        <v>44551</v>
      </c>
      <c r="C950" s="2">
        <v>44552</v>
      </c>
      <c r="D950" s="3" t="s">
        <v>27</v>
      </c>
      <c r="E950" t="s">
        <v>46</v>
      </c>
      <c r="F950" t="s">
        <v>224</v>
      </c>
      <c r="G950">
        <v>8500</v>
      </c>
      <c r="H950">
        <v>17000</v>
      </c>
      <c r="I950">
        <v>2</v>
      </c>
      <c r="J950" s="7">
        <v>99.75</v>
      </c>
      <c r="K950" s="5">
        <v>1695750</v>
      </c>
      <c r="L950" s="4">
        <v>101</v>
      </c>
      <c r="M950" s="4">
        <v>21250</v>
      </c>
      <c r="N950" s="6">
        <v>336.76865000000009</v>
      </c>
      <c r="O950" s="6">
        <v>20913.231349999998</v>
      </c>
      <c r="P950" s="5">
        <v>1717000</v>
      </c>
      <c r="Q950" s="7"/>
      <c r="R950">
        <v>1</v>
      </c>
      <c r="S950">
        <v>0</v>
      </c>
      <c r="T950">
        <v>1</v>
      </c>
      <c r="U950">
        <v>0</v>
      </c>
      <c r="V950">
        <v>900</v>
      </c>
      <c r="W950">
        <v>300</v>
      </c>
      <c r="X950">
        <v>123000</v>
      </c>
      <c r="Y950">
        <v>92500</v>
      </c>
      <c r="Z950" s="7">
        <v>3000000</v>
      </c>
      <c r="AA950">
        <v>2</v>
      </c>
      <c r="AC950" t="s">
        <v>672</v>
      </c>
      <c r="AD950" t="s">
        <v>571</v>
      </c>
      <c r="AE950" s="12">
        <v>44551.520833333336</v>
      </c>
      <c r="AF950">
        <v>1060.98</v>
      </c>
      <c r="AG950" s="12">
        <v>44552.395833333336</v>
      </c>
      <c r="AH950">
        <v>1028.97</v>
      </c>
      <c r="AI950" s="13">
        <v>-3.0200000000000001E-2</v>
      </c>
      <c r="AJ950">
        <v>-41490.51</v>
      </c>
      <c r="AK950" s="13">
        <v>-3.0200000000000001E-2</v>
      </c>
      <c r="AL950">
        <v>1296.173</v>
      </c>
      <c r="AM950">
        <v>1375213.88</v>
      </c>
      <c r="AN950">
        <v>-3204098.43</v>
      </c>
      <c r="AO950">
        <v>41</v>
      </c>
      <c r="AP950">
        <v>-1011.96</v>
      </c>
      <c r="AQ950" s="13">
        <v>-3.8800000000000001E-2</v>
      </c>
      <c r="AR950" s="13">
        <v>1.1000000000000001E-3</v>
      </c>
      <c r="AS950" t="s">
        <v>572</v>
      </c>
      <c r="AU950" s="2">
        <v>44551</v>
      </c>
      <c r="AV950" t="s">
        <v>46</v>
      </c>
      <c r="AW950" s="7">
        <v>99.75</v>
      </c>
      <c r="AX950" s="4">
        <v>101</v>
      </c>
      <c r="AZ950" s="2">
        <f t="shared" si="98"/>
        <v>44551</v>
      </c>
      <c r="BA950" t="s">
        <v>166</v>
      </c>
      <c r="BB950">
        <v>1060.98</v>
      </c>
      <c r="BC950">
        <v>1028.97</v>
      </c>
      <c r="BE950" t="str">
        <f t="shared" si="102"/>
        <v>AUBANK44551</v>
      </c>
      <c r="BF950">
        <v>1</v>
      </c>
      <c r="BH950" t="str">
        <f t="shared" si="103"/>
        <v>NATIONALUM44551</v>
      </c>
      <c r="BI950">
        <v>1</v>
      </c>
      <c r="BK950" t="str">
        <f t="shared" si="99"/>
        <v>NATIONALUM44551</v>
      </c>
      <c r="BL950">
        <v>1</v>
      </c>
      <c r="BM950">
        <f t="shared" si="100"/>
        <v>1</v>
      </c>
      <c r="BQ950" t="str">
        <f t="shared" si="104"/>
        <v>AUBANK44551</v>
      </c>
      <c r="BR950">
        <v>1</v>
      </c>
      <c r="BS950">
        <f t="shared" si="101"/>
        <v>1</v>
      </c>
    </row>
    <row r="951" spans="1:71" x14ac:dyDescent="0.45">
      <c r="A951">
        <v>10</v>
      </c>
      <c r="B951" s="2">
        <v>44551</v>
      </c>
      <c r="C951" s="2">
        <v>44552</v>
      </c>
      <c r="D951" s="3" t="s">
        <v>27</v>
      </c>
      <c r="E951" t="s">
        <v>43</v>
      </c>
      <c r="F951" t="s">
        <v>211</v>
      </c>
      <c r="G951">
        <v>6700</v>
      </c>
      <c r="H951">
        <v>13400</v>
      </c>
      <c r="I951">
        <v>2</v>
      </c>
      <c r="J951" s="7">
        <v>134.44999999999999</v>
      </c>
      <c r="K951" s="5">
        <v>1801629.9999999998</v>
      </c>
      <c r="L951" s="4">
        <v>134.19999999999999</v>
      </c>
      <c r="M951" s="4">
        <v>-3350</v>
      </c>
      <c r="N951" s="6">
        <v>351.61838599999999</v>
      </c>
      <c r="O951" s="6">
        <v>-3701.6183860000001</v>
      </c>
      <c r="P951" s="5">
        <v>1798279.9999999998</v>
      </c>
      <c r="Q951" s="7"/>
      <c r="R951">
        <v>1</v>
      </c>
      <c r="S951">
        <v>0</v>
      </c>
      <c r="T951">
        <v>1</v>
      </c>
      <c r="U951">
        <v>0</v>
      </c>
      <c r="V951">
        <v>900</v>
      </c>
      <c r="W951">
        <v>300</v>
      </c>
      <c r="X951">
        <v>123000</v>
      </c>
      <c r="Y951">
        <v>92500</v>
      </c>
      <c r="Z951" s="7">
        <v>3000000</v>
      </c>
      <c r="AA951">
        <v>2</v>
      </c>
      <c r="AC951" t="s">
        <v>745</v>
      </c>
      <c r="AD951" t="s">
        <v>571</v>
      </c>
      <c r="AE951" s="12">
        <v>44551.520833333336</v>
      </c>
      <c r="AF951">
        <v>3457.8620000000001</v>
      </c>
      <c r="AG951" s="12">
        <v>44552.395833333336</v>
      </c>
      <c r="AH951">
        <v>3497.9479999999999</v>
      </c>
      <c r="AI951" s="13">
        <v>1.1599999999999999E-2</v>
      </c>
      <c r="AJ951">
        <v>15942.46</v>
      </c>
      <c r="AK951" s="13">
        <v>1.1599999999999999E-2</v>
      </c>
      <c r="AL951">
        <v>397.70650000000001</v>
      </c>
      <c r="AM951">
        <v>1375214</v>
      </c>
      <c r="AN951">
        <v>-3188155.97</v>
      </c>
      <c r="AO951">
        <v>41</v>
      </c>
      <c r="AP951">
        <v>388.84</v>
      </c>
      <c r="AQ951" s="13">
        <v>-9.1999999999999998E-3</v>
      </c>
      <c r="AR951" s="13">
        <v>1.8800000000000001E-2</v>
      </c>
      <c r="AS951" t="s">
        <v>572</v>
      </c>
      <c r="AU951" s="2">
        <v>44551</v>
      </c>
      <c r="AV951" t="s">
        <v>43</v>
      </c>
      <c r="AW951" s="7">
        <v>134.44999999999999</v>
      </c>
      <c r="AX951" s="4">
        <v>134.19999999999999</v>
      </c>
      <c r="AZ951" s="2">
        <f t="shared" si="98"/>
        <v>44551</v>
      </c>
      <c r="BA951" t="s">
        <v>192</v>
      </c>
      <c r="BB951">
        <v>3457.8620000000001</v>
      </c>
      <c r="BC951">
        <v>3497.9479999999999</v>
      </c>
      <c r="BE951" t="str">
        <f t="shared" si="102"/>
        <v>JKCEMENT44551</v>
      </c>
      <c r="BF951">
        <v>1</v>
      </c>
      <c r="BH951" t="str">
        <f t="shared" si="103"/>
        <v>NMDC44551</v>
      </c>
      <c r="BI951">
        <v>1</v>
      </c>
      <c r="BK951" t="str">
        <f t="shared" si="99"/>
        <v>NMDC44551</v>
      </c>
      <c r="BL951">
        <v>1</v>
      </c>
      <c r="BM951">
        <f t="shared" si="100"/>
        <v>1</v>
      </c>
      <c r="BQ951" t="str">
        <f t="shared" si="104"/>
        <v>JKCEMENT44551</v>
      </c>
      <c r="BR951">
        <v>1</v>
      </c>
      <c r="BS951">
        <f t="shared" si="101"/>
        <v>1</v>
      </c>
    </row>
    <row r="952" spans="1:71" x14ac:dyDescent="0.45">
      <c r="A952">
        <v>1</v>
      </c>
      <c r="B952" s="2">
        <v>44552</v>
      </c>
      <c r="C952" s="2">
        <v>44553</v>
      </c>
      <c r="D952" s="3" t="s">
        <v>27</v>
      </c>
      <c r="E952" t="s">
        <v>71</v>
      </c>
      <c r="F952" t="s">
        <v>209</v>
      </c>
      <c r="G952">
        <v>22500</v>
      </c>
      <c r="H952">
        <v>45000</v>
      </c>
      <c r="I952">
        <v>2</v>
      </c>
      <c r="J952" s="7">
        <v>42.7</v>
      </c>
      <c r="K952" s="5">
        <v>1921500.0000000002</v>
      </c>
      <c r="L952" s="4">
        <v>43</v>
      </c>
      <c r="M952" s="4">
        <v>13499.999999999873</v>
      </c>
      <c r="N952" s="6">
        <v>373.99989999999997</v>
      </c>
      <c r="O952" s="6">
        <v>13126.000099999872</v>
      </c>
      <c r="P952" s="5">
        <v>1935000</v>
      </c>
      <c r="Q952" s="7"/>
      <c r="R952">
        <v>1</v>
      </c>
      <c r="S952">
        <v>0</v>
      </c>
      <c r="T952">
        <v>1</v>
      </c>
      <c r="U952">
        <v>0</v>
      </c>
      <c r="V952">
        <v>900</v>
      </c>
      <c r="W952">
        <v>300</v>
      </c>
      <c r="X952">
        <v>123000</v>
      </c>
      <c r="Y952">
        <v>92500</v>
      </c>
      <c r="Z952" s="7">
        <v>3000000</v>
      </c>
      <c r="AA952">
        <v>2</v>
      </c>
      <c r="AC952" t="s">
        <v>706</v>
      </c>
      <c r="AD952" t="s">
        <v>571</v>
      </c>
      <c r="AE952" s="12">
        <v>44551.527777777781</v>
      </c>
      <c r="AF952">
        <v>969.91899999999998</v>
      </c>
      <c r="AG952" s="12">
        <v>44552.395833333336</v>
      </c>
      <c r="AH952">
        <v>960.03899999999999</v>
      </c>
      <c r="AI952" s="13">
        <v>-1.0200000000000001E-2</v>
      </c>
      <c r="AJ952">
        <v>-14024.26</v>
      </c>
      <c r="AK952" s="13">
        <v>-1.0200000000000001E-2</v>
      </c>
      <c r="AL952">
        <v>1419.4590000000001</v>
      </c>
      <c r="AM952">
        <v>1376760.5</v>
      </c>
      <c r="AN952">
        <v>-3202180.23</v>
      </c>
      <c r="AO952">
        <v>39</v>
      </c>
      <c r="AP952">
        <v>-359.6</v>
      </c>
      <c r="AQ952" s="13">
        <v>-1.2800000000000001E-2</v>
      </c>
      <c r="AR952" s="13">
        <v>1.1000000000000001E-3</v>
      </c>
      <c r="AS952" t="s">
        <v>572</v>
      </c>
      <c r="AU952" s="2">
        <v>44552</v>
      </c>
      <c r="AV952" t="s">
        <v>71</v>
      </c>
      <c r="AW952" s="7">
        <v>42.7</v>
      </c>
      <c r="AX952" s="4">
        <v>43</v>
      </c>
      <c r="AZ952" s="2">
        <f t="shared" si="98"/>
        <v>44551</v>
      </c>
      <c r="BA952" t="s">
        <v>87</v>
      </c>
      <c r="BB952">
        <v>969.91899999999998</v>
      </c>
      <c r="BC952">
        <v>960.03899999999999</v>
      </c>
      <c r="BE952" t="str">
        <f t="shared" si="102"/>
        <v>MFSL44551</v>
      </c>
      <c r="BF952">
        <v>1</v>
      </c>
      <c r="BH952" t="str">
        <f t="shared" si="103"/>
        <v>GMRINFRA44552</v>
      </c>
      <c r="BI952">
        <v>1</v>
      </c>
      <c r="BK952" t="str">
        <f t="shared" si="99"/>
        <v>GMRINFRA44552</v>
      </c>
      <c r="BL952">
        <v>1</v>
      </c>
      <c r="BM952">
        <f t="shared" si="100"/>
        <v>1</v>
      </c>
      <c r="BQ952" t="str">
        <f t="shared" si="104"/>
        <v>MFSL44551</v>
      </c>
      <c r="BR952">
        <v>1</v>
      </c>
      <c r="BS952">
        <f t="shared" si="101"/>
        <v>1</v>
      </c>
    </row>
    <row r="953" spans="1:71" x14ac:dyDescent="0.45">
      <c r="A953">
        <v>2</v>
      </c>
      <c r="B953" s="2">
        <v>44552</v>
      </c>
      <c r="C953" s="2">
        <v>44553</v>
      </c>
      <c r="D953" s="3" t="s">
        <v>27</v>
      </c>
      <c r="E953" t="s">
        <v>34</v>
      </c>
      <c r="F953" t="s">
        <v>286</v>
      </c>
      <c r="G953">
        <v>407</v>
      </c>
      <c r="H953">
        <v>1221</v>
      </c>
      <c r="I953">
        <v>3</v>
      </c>
      <c r="J953" s="7">
        <v>1309.8</v>
      </c>
      <c r="K953" s="5">
        <v>1599265.8</v>
      </c>
      <c r="L953" s="4">
        <v>1333.95</v>
      </c>
      <c r="M953" s="4">
        <v>29487.150000000111</v>
      </c>
      <c r="N953" s="6">
        <v>321.46987225000004</v>
      </c>
      <c r="O953" s="6">
        <v>29165.680127750111</v>
      </c>
      <c r="P953" s="5">
        <v>1628752.95</v>
      </c>
      <c r="Q953" s="7"/>
      <c r="R953">
        <v>1</v>
      </c>
      <c r="S953">
        <v>0</v>
      </c>
      <c r="T953">
        <v>1</v>
      </c>
      <c r="U953">
        <v>0</v>
      </c>
      <c r="V953">
        <v>900</v>
      </c>
      <c r="W953">
        <v>300</v>
      </c>
      <c r="X953">
        <v>123000</v>
      </c>
      <c r="Y953">
        <v>92500</v>
      </c>
      <c r="Z953" s="7">
        <v>3000000</v>
      </c>
      <c r="AA953">
        <v>2</v>
      </c>
      <c r="AC953" t="s">
        <v>674</v>
      </c>
      <c r="AD953" t="s">
        <v>571</v>
      </c>
      <c r="AE953" s="12">
        <v>44552.517361111109</v>
      </c>
      <c r="AF953">
        <v>1310.4639999999999</v>
      </c>
      <c r="AG953" s="12">
        <v>44553.392361111109</v>
      </c>
      <c r="AH953">
        <v>1333.261</v>
      </c>
      <c r="AI953" s="13">
        <v>1.7399999999999999E-2</v>
      </c>
      <c r="AJ953">
        <v>23651.14</v>
      </c>
      <c r="AK953" s="13">
        <v>1.7399999999999999E-2</v>
      </c>
      <c r="AL953">
        <v>1037.4670000000001</v>
      </c>
      <c r="AM953">
        <v>1359563.88</v>
      </c>
      <c r="AN953">
        <v>-3178529.08</v>
      </c>
      <c r="AO953">
        <v>41</v>
      </c>
      <c r="AP953">
        <v>576.86</v>
      </c>
      <c r="AQ953" s="13">
        <v>-2E-3</v>
      </c>
      <c r="AR953" s="13">
        <v>2.8899999999999999E-2</v>
      </c>
      <c r="AS953" t="s">
        <v>572</v>
      </c>
      <c r="AU953" s="2">
        <v>44552</v>
      </c>
      <c r="AV953" t="s">
        <v>34</v>
      </c>
      <c r="AW953" s="7">
        <v>1309.8</v>
      </c>
      <c r="AX953" s="4">
        <v>1333.95</v>
      </c>
      <c r="AZ953" s="2">
        <f t="shared" si="98"/>
        <v>44552</v>
      </c>
      <c r="BA953" t="s">
        <v>34</v>
      </c>
      <c r="BB953">
        <v>1310.4639999999999</v>
      </c>
      <c r="BC953">
        <v>1333.261</v>
      </c>
      <c r="BE953" t="str">
        <f t="shared" si="102"/>
        <v>PVR44552</v>
      </c>
      <c r="BF953">
        <v>1</v>
      </c>
      <c r="BH953" t="str">
        <f t="shared" si="103"/>
        <v>PVR44552</v>
      </c>
      <c r="BI953">
        <v>1</v>
      </c>
      <c r="BK953" t="str">
        <f t="shared" si="99"/>
        <v>PVR44552</v>
      </c>
      <c r="BL953">
        <v>1</v>
      </c>
      <c r="BM953">
        <f t="shared" si="100"/>
        <v>1</v>
      </c>
      <c r="BQ953" t="str">
        <f t="shared" si="104"/>
        <v>PVR44552</v>
      </c>
      <c r="BR953">
        <v>1</v>
      </c>
      <c r="BS953">
        <f t="shared" si="101"/>
        <v>1</v>
      </c>
    </row>
    <row r="954" spans="1:71" x14ac:dyDescent="0.45">
      <c r="A954">
        <v>3</v>
      </c>
      <c r="B954" s="2">
        <v>44552</v>
      </c>
      <c r="C954" s="2">
        <v>44553</v>
      </c>
      <c r="D954" s="3" t="s">
        <v>27</v>
      </c>
      <c r="E954" t="s">
        <v>76</v>
      </c>
      <c r="F954" t="s">
        <v>326</v>
      </c>
      <c r="G954">
        <v>625</v>
      </c>
      <c r="H954">
        <v>625</v>
      </c>
      <c r="I954">
        <v>1</v>
      </c>
      <c r="J954" s="7">
        <v>2297.1</v>
      </c>
      <c r="K954" s="5">
        <v>1435687.5</v>
      </c>
      <c r="L954" s="4">
        <v>2318.0500000000002</v>
      </c>
      <c r="M954" s="4">
        <v>13093.750000000171</v>
      </c>
      <c r="N954" s="6">
        <v>291.74980625000001</v>
      </c>
      <c r="O954" s="6">
        <v>12802.000193750171</v>
      </c>
      <c r="P954" s="5">
        <v>1448781.25</v>
      </c>
      <c r="Q954" s="7"/>
      <c r="R954">
        <v>2</v>
      </c>
      <c r="S954">
        <v>1</v>
      </c>
      <c r="T954">
        <v>2</v>
      </c>
      <c r="U954">
        <v>0</v>
      </c>
      <c r="V954">
        <v>900</v>
      </c>
      <c r="W954">
        <v>300</v>
      </c>
      <c r="X954">
        <v>123000</v>
      </c>
      <c r="Y954">
        <v>92500</v>
      </c>
      <c r="Z954" s="7">
        <v>3000000</v>
      </c>
      <c r="AA954">
        <v>2</v>
      </c>
      <c r="AC954" t="s">
        <v>643</v>
      </c>
      <c r="AD954" t="s">
        <v>571</v>
      </c>
      <c r="AE954" s="12">
        <v>44552.520833333336</v>
      </c>
      <c r="AF954">
        <v>42.621299999999998</v>
      </c>
      <c r="AG954" s="12">
        <v>44553.395833333336</v>
      </c>
      <c r="AH954">
        <v>42.80715</v>
      </c>
      <c r="AI954" s="13">
        <v>4.4000000000000003E-3</v>
      </c>
      <c r="AJ954">
        <v>5927.64</v>
      </c>
      <c r="AK954" s="13">
        <v>4.4000000000000003E-3</v>
      </c>
      <c r="AL954">
        <v>31894.74</v>
      </c>
      <c r="AM954">
        <v>1359395.13</v>
      </c>
      <c r="AN954">
        <v>-3172601.45</v>
      </c>
      <c r="AO954">
        <v>41</v>
      </c>
      <c r="AP954">
        <v>144.58000000000001</v>
      </c>
      <c r="AQ954" s="13">
        <v>-9.9000000000000008E-3</v>
      </c>
      <c r="AR954" s="13">
        <v>2.6499999999999999E-2</v>
      </c>
      <c r="AS954" t="s">
        <v>572</v>
      </c>
      <c r="AU954" s="2">
        <v>44552</v>
      </c>
      <c r="AV954" t="s">
        <v>76</v>
      </c>
      <c r="AW954" s="7">
        <v>2297.1</v>
      </c>
      <c r="AX954" s="4">
        <v>2318.0500000000002</v>
      </c>
      <c r="AZ954" s="2">
        <f t="shared" si="98"/>
        <v>44552</v>
      </c>
      <c r="BA954" t="s">
        <v>71</v>
      </c>
      <c r="BB954">
        <v>42.621299999999998</v>
      </c>
      <c r="BC954">
        <v>42.80715</v>
      </c>
      <c r="BE954" t="str">
        <f t="shared" si="102"/>
        <v>GMRINFRA44552</v>
      </c>
      <c r="BF954">
        <v>1</v>
      </c>
      <c r="BH954" t="str">
        <f t="shared" si="103"/>
        <v>SRF44552</v>
      </c>
      <c r="BI954">
        <v>1</v>
      </c>
      <c r="BK954" t="str">
        <f t="shared" si="99"/>
        <v>SRF44552</v>
      </c>
      <c r="BL954">
        <v>1</v>
      </c>
      <c r="BM954">
        <f t="shared" si="100"/>
        <v>1</v>
      </c>
      <c r="BQ954" t="str">
        <f t="shared" si="104"/>
        <v>GMRINFRA44552</v>
      </c>
      <c r="BR954">
        <v>1</v>
      </c>
      <c r="BS954">
        <f t="shared" si="101"/>
        <v>1</v>
      </c>
    </row>
    <row r="955" spans="1:71" x14ac:dyDescent="0.45">
      <c r="A955">
        <v>1</v>
      </c>
      <c r="B955" s="2">
        <v>44553</v>
      </c>
      <c r="C955" s="2">
        <v>44554</v>
      </c>
      <c r="D955" s="3" t="s">
        <v>27</v>
      </c>
      <c r="E955" t="s">
        <v>68</v>
      </c>
      <c r="F955" t="s">
        <v>296</v>
      </c>
      <c r="G955">
        <v>1250</v>
      </c>
      <c r="H955">
        <v>2500</v>
      </c>
      <c r="I955">
        <v>2</v>
      </c>
      <c r="J955" s="7">
        <v>535.35</v>
      </c>
      <c r="K955" s="5">
        <v>1338375</v>
      </c>
      <c r="L955" s="4">
        <v>530.97500000000002</v>
      </c>
      <c r="M955" s="4">
        <v>-10937.5</v>
      </c>
      <c r="N955" s="6">
        <v>272.29023749999999</v>
      </c>
      <c r="O955" s="6">
        <v>-11209.790237499999</v>
      </c>
      <c r="P955" s="5">
        <v>1327437.5</v>
      </c>
      <c r="Q955" s="7"/>
      <c r="R955">
        <v>2</v>
      </c>
      <c r="S955">
        <v>1</v>
      </c>
      <c r="T955">
        <v>2</v>
      </c>
      <c r="U955">
        <v>0</v>
      </c>
      <c r="V955">
        <v>900</v>
      </c>
      <c r="W955">
        <v>300</v>
      </c>
      <c r="X955">
        <v>123000</v>
      </c>
      <c r="Y955">
        <v>92500</v>
      </c>
      <c r="Z955" s="7">
        <v>3000000</v>
      </c>
      <c r="AA955">
        <v>2</v>
      </c>
      <c r="AC955" t="s">
        <v>680</v>
      </c>
      <c r="AD955" t="s">
        <v>571</v>
      </c>
      <c r="AE955" s="12">
        <v>44552.520833333336</v>
      </c>
      <c r="AF955">
        <v>2299.0030000000002</v>
      </c>
      <c r="AG955" s="12">
        <v>44553.395833333336</v>
      </c>
      <c r="AH955">
        <v>2313.3339999999998</v>
      </c>
      <c r="AI955" s="13">
        <v>6.1999999999999998E-3</v>
      </c>
      <c r="AJ955">
        <v>8473.89</v>
      </c>
      <c r="AK955" s="13">
        <v>6.1999999999999998E-3</v>
      </c>
      <c r="AL955">
        <v>591.29750000000001</v>
      </c>
      <c r="AM955">
        <v>1359395.13</v>
      </c>
      <c r="AN955">
        <v>-3164127.56</v>
      </c>
      <c r="AO955">
        <v>41</v>
      </c>
      <c r="AP955">
        <v>206.68</v>
      </c>
      <c r="AQ955" s="13">
        <v>-1.1900000000000001E-2</v>
      </c>
      <c r="AR955" s="13">
        <v>1.6500000000000001E-2</v>
      </c>
      <c r="AS955" t="s">
        <v>572</v>
      </c>
      <c r="AU955" s="2">
        <v>44553</v>
      </c>
      <c r="AV955" t="s">
        <v>68</v>
      </c>
      <c r="AW955" s="7">
        <v>535.35</v>
      </c>
      <c r="AX955" s="4">
        <v>530.97500000000002</v>
      </c>
      <c r="AZ955" s="2">
        <f t="shared" si="98"/>
        <v>44552</v>
      </c>
      <c r="BA955" t="s">
        <v>76</v>
      </c>
      <c r="BB955">
        <v>2299.0030000000002</v>
      </c>
      <c r="BC955">
        <v>2313.3339999999998</v>
      </c>
      <c r="BE955" t="str">
        <f t="shared" si="102"/>
        <v>SRF44552</v>
      </c>
      <c r="BF955">
        <v>1</v>
      </c>
      <c r="BH955" t="str">
        <f t="shared" si="103"/>
        <v>CHOLAFIN44553</v>
      </c>
      <c r="BI955">
        <v>1</v>
      </c>
      <c r="BK955" t="str">
        <f t="shared" si="99"/>
        <v>CHOLAFIN44553</v>
      </c>
      <c r="BL955">
        <v>1</v>
      </c>
      <c r="BM955">
        <f t="shared" si="100"/>
        <v>1</v>
      </c>
      <c r="BQ955" t="str">
        <f t="shared" si="104"/>
        <v>SRF44552</v>
      </c>
      <c r="BR955">
        <v>1</v>
      </c>
      <c r="BS955">
        <f t="shared" si="101"/>
        <v>1</v>
      </c>
    </row>
    <row r="956" spans="1:71" x14ac:dyDescent="0.45">
      <c r="A956">
        <v>2</v>
      </c>
      <c r="B956" s="2">
        <v>44553</v>
      </c>
      <c r="C956" s="2">
        <v>44554</v>
      </c>
      <c r="D956" s="3" t="s">
        <v>27</v>
      </c>
      <c r="E956" t="s">
        <v>202</v>
      </c>
      <c r="F956" t="s">
        <v>383</v>
      </c>
      <c r="G956">
        <v>2600</v>
      </c>
      <c r="H956">
        <v>10400</v>
      </c>
      <c r="I956">
        <v>4</v>
      </c>
      <c r="J956" s="7">
        <v>170.86250000000001</v>
      </c>
      <c r="K956" s="5">
        <v>1776970.0000000002</v>
      </c>
      <c r="L956" s="4">
        <v>176.73750000000001</v>
      </c>
      <c r="M956" s="4">
        <v>61100</v>
      </c>
      <c r="N956" s="6">
        <v>355.47638400000005</v>
      </c>
      <c r="O956" s="6">
        <v>60744.523615999999</v>
      </c>
      <c r="P956" s="5">
        <v>1838070.0000000002</v>
      </c>
      <c r="Q956" s="7"/>
      <c r="R956">
        <v>2</v>
      </c>
      <c r="S956">
        <v>1</v>
      </c>
      <c r="T956">
        <v>2</v>
      </c>
      <c r="U956">
        <v>0</v>
      </c>
      <c r="V956">
        <v>900</v>
      </c>
      <c r="W956">
        <v>300</v>
      </c>
      <c r="X956">
        <v>123000</v>
      </c>
      <c r="Y956">
        <v>92500</v>
      </c>
      <c r="Z956" s="7">
        <v>3000000</v>
      </c>
      <c r="AA956">
        <v>2</v>
      </c>
      <c r="AC956" t="s">
        <v>745</v>
      </c>
      <c r="AD956" t="s">
        <v>571</v>
      </c>
      <c r="AE956" s="12">
        <v>44552.541666666664</v>
      </c>
      <c r="AF956">
        <v>3512.509</v>
      </c>
      <c r="AG956" s="12">
        <v>44553.395833333336</v>
      </c>
      <c r="AH956">
        <v>3490.9059999999999</v>
      </c>
      <c r="AI956" s="13">
        <v>-6.1999999999999998E-3</v>
      </c>
      <c r="AJ956">
        <v>-8351.69</v>
      </c>
      <c r="AK956" s="13">
        <v>-6.1999999999999998E-3</v>
      </c>
      <c r="AL956">
        <v>386.59879999999998</v>
      </c>
      <c r="AM956">
        <v>1357931.75</v>
      </c>
      <c r="AN956">
        <v>-3172479.26</v>
      </c>
      <c r="AO956">
        <v>35</v>
      </c>
      <c r="AP956">
        <v>-238.62</v>
      </c>
      <c r="AQ956" s="13">
        <v>-7.7000000000000002E-3</v>
      </c>
      <c r="AR956" s="13">
        <v>8.3999999999999995E-3</v>
      </c>
      <c r="AS956" t="s">
        <v>572</v>
      </c>
      <c r="AU956" s="2">
        <v>44553</v>
      </c>
      <c r="AV956" t="s">
        <v>202</v>
      </c>
      <c r="AW956" s="7">
        <v>170.86250000000001</v>
      </c>
      <c r="AX956" s="4">
        <v>176.73750000000001</v>
      </c>
      <c r="AZ956" s="2">
        <f t="shared" si="98"/>
        <v>44552</v>
      </c>
      <c r="BA956" t="s">
        <v>192</v>
      </c>
      <c r="BB956">
        <v>3512.509</v>
      </c>
      <c r="BC956">
        <v>3490.9059999999999</v>
      </c>
      <c r="BE956" t="str">
        <f t="shared" si="102"/>
        <v>JKCEMENT44552</v>
      </c>
      <c r="BF956">
        <v>1</v>
      </c>
      <c r="BH956" t="str">
        <f t="shared" si="103"/>
        <v>FSL44553</v>
      </c>
      <c r="BI956">
        <v>1</v>
      </c>
      <c r="BK956" t="str">
        <f t="shared" si="99"/>
        <v>FSL44553</v>
      </c>
      <c r="BL956">
        <v>1</v>
      </c>
      <c r="BM956">
        <f t="shared" si="100"/>
        <v>1</v>
      </c>
      <c r="BQ956" t="str">
        <f t="shared" si="104"/>
        <v>JKCEMENT44552</v>
      </c>
      <c r="BR956">
        <v>1</v>
      </c>
      <c r="BS956" t="str">
        <f t="shared" si="101"/>
        <v>ERROR</v>
      </c>
    </row>
    <row r="957" spans="1:71" x14ac:dyDescent="0.45">
      <c r="A957">
        <v>3</v>
      </c>
      <c r="B957" s="2">
        <v>44553</v>
      </c>
      <c r="C957" s="2">
        <v>44554</v>
      </c>
      <c r="D957" s="3" t="s">
        <v>27</v>
      </c>
      <c r="E957" t="s">
        <v>97</v>
      </c>
      <c r="F957" t="s">
        <v>227</v>
      </c>
      <c r="G957">
        <v>8924</v>
      </c>
      <c r="H957">
        <v>17848</v>
      </c>
      <c r="I957">
        <v>2</v>
      </c>
      <c r="J957" s="7">
        <v>82.8</v>
      </c>
      <c r="K957" s="5">
        <v>1477814.4</v>
      </c>
      <c r="L957" s="4">
        <v>79.3</v>
      </c>
      <c r="M957" s="4">
        <v>-62468</v>
      </c>
      <c r="N957" s="6">
        <v>289.46268367999994</v>
      </c>
      <c r="O957" s="6">
        <v>-62757.462683680002</v>
      </c>
      <c r="P957" s="5">
        <v>1415346.4</v>
      </c>
      <c r="Q957" s="7"/>
      <c r="R957">
        <v>2</v>
      </c>
      <c r="S957">
        <v>1</v>
      </c>
      <c r="T957">
        <v>1</v>
      </c>
      <c r="U957">
        <v>0</v>
      </c>
      <c r="V957">
        <v>900</v>
      </c>
      <c r="W957">
        <v>300</v>
      </c>
      <c r="X957">
        <v>123000</v>
      </c>
      <c r="Y957">
        <v>92500</v>
      </c>
      <c r="Z957" s="7">
        <v>3000000</v>
      </c>
      <c r="AA957">
        <v>2</v>
      </c>
      <c r="AC957" t="s">
        <v>618</v>
      </c>
      <c r="AD957" t="s">
        <v>571</v>
      </c>
      <c r="AE957" s="12">
        <v>44553.520833333336</v>
      </c>
      <c r="AF957">
        <v>82.841399999999993</v>
      </c>
      <c r="AG957" s="12">
        <v>44554.392361111109</v>
      </c>
      <c r="AH957">
        <v>79.248019999999997</v>
      </c>
      <c r="AI957" s="13">
        <v>-4.3400000000000001E-2</v>
      </c>
      <c r="AJ957">
        <v>-59231.28</v>
      </c>
      <c r="AK957" s="13">
        <v>-4.3400000000000001E-2</v>
      </c>
      <c r="AL957">
        <v>16483.349999999999</v>
      </c>
      <c r="AM957">
        <v>1365504.13</v>
      </c>
      <c r="AN957">
        <v>-3231710.54</v>
      </c>
      <c r="AO957">
        <v>40</v>
      </c>
      <c r="AP957">
        <v>-1480.78</v>
      </c>
      <c r="AQ957" s="13">
        <v>-4.9399999999999999E-2</v>
      </c>
      <c r="AR957" s="13">
        <v>4.8999999999999998E-3</v>
      </c>
      <c r="AS957" t="s">
        <v>572</v>
      </c>
      <c r="AU957" s="2">
        <v>44553</v>
      </c>
      <c r="AV957" t="s">
        <v>97</v>
      </c>
      <c r="AW957" s="7">
        <v>82.8</v>
      </c>
      <c r="AX957" s="4">
        <v>79.3</v>
      </c>
      <c r="AZ957" s="2">
        <f t="shared" si="98"/>
        <v>44553</v>
      </c>
      <c r="BA957" t="s">
        <v>97</v>
      </c>
      <c r="BB957">
        <v>82.841399999999993</v>
      </c>
      <c r="BC957">
        <v>79.248019999999997</v>
      </c>
      <c r="BE957" t="str">
        <f t="shared" si="102"/>
        <v>L_TFH44553</v>
      </c>
      <c r="BF957">
        <v>1</v>
      </c>
      <c r="BH957" t="str">
        <f t="shared" si="103"/>
        <v>L_TFH44553</v>
      </c>
      <c r="BI957">
        <v>1</v>
      </c>
      <c r="BK957" t="str">
        <f t="shared" si="99"/>
        <v>L_TFH44553</v>
      </c>
      <c r="BL957">
        <v>1</v>
      </c>
      <c r="BM957">
        <f t="shared" si="100"/>
        <v>1</v>
      </c>
      <c r="BQ957" t="str">
        <f t="shared" si="104"/>
        <v>L_TFH44553</v>
      </c>
      <c r="BR957">
        <v>1</v>
      </c>
      <c r="BS957">
        <f t="shared" si="101"/>
        <v>1</v>
      </c>
    </row>
    <row r="958" spans="1:71" x14ac:dyDescent="0.45">
      <c r="A958">
        <v>1</v>
      </c>
      <c r="B958" s="2">
        <v>44554</v>
      </c>
      <c r="C958" s="2">
        <v>44557</v>
      </c>
      <c r="D958" s="3" t="s">
        <v>27</v>
      </c>
      <c r="E958" t="s">
        <v>202</v>
      </c>
      <c r="F958" t="s">
        <v>383</v>
      </c>
      <c r="G958">
        <v>2600</v>
      </c>
      <c r="H958">
        <v>7800</v>
      </c>
      <c r="I958">
        <v>3</v>
      </c>
      <c r="J958" s="7">
        <v>183.75</v>
      </c>
      <c r="K958" s="5">
        <v>1433250</v>
      </c>
      <c r="L958" s="4">
        <v>186.6</v>
      </c>
      <c r="M958" s="4">
        <v>22229.999999999956</v>
      </c>
      <c r="N958" s="6">
        <v>292.47575800000004</v>
      </c>
      <c r="O958" s="6">
        <v>21937.524241999956</v>
      </c>
      <c r="P958" s="5">
        <v>1455480</v>
      </c>
      <c r="Q958" s="7"/>
      <c r="R958">
        <v>1</v>
      </c>
      <c r="S958">
        <v>0</v>
      </c>
      <c r="T958">
        <v>2</v>
      </c>
      <c r="U958">
        <v>0</v>
      </c>
      <c r="V958">
        <v>900</v>
      </c>
      <c r="W958">
        <v>300</v>
      </c>
      <c r="X958">
        <v>123000</v>
      </c>
      <c r="Y958">
        <v>92500</v>
      </c>
      <c r="Z958" s="7">
        <v>3000000</v>
      </c>
      <c r="AA958">
        <v>2</v>
      </c>
      <c r="AC958" t="s">
        <v>603</v>
      </c>
      <c r="AD958" t="s">
        <v>571</v>
      </c>
      <c r="AE958" s="12">
        <v>44553.520833333336</v>
      </c>
      <c r="AF958">
        <v>535.61519999999996</v>
      </c>
      <c r="AG958" s="12">
        <v>44554.395833333336</v>
      </c>
      <c r="AH958">
        <v>530.2192</v>
      </c>
      <c r="AI958" s="13">
        <v>-1.01E-2</v>
      </c>
      <c r="AJ958">
        <v>-13756.63</v>
      </c>
      <c r="AK958" s="13">
        <v>-1.01E-2</v>
      </c>
      <c r="AL958">
        <v>2549.413</v>
      </c>
      <c r="AM958">
        <v>1365504.25</v>
      </c>
      <c r="AN958">
        <v>-3245467.17</v>
      </c>
      <c r="AO958">
        <v>41</v>
      </c>
      <c r="AP958">
        <v>-335.53</v>
      </c>
      <c r="AQ958" s="13">
        <v>-1.01E-2</v>
      </c>
      <c r="AR958" s="13">
        <v>1.1299999999999999E-2</v>
      </c>
      <c r="AS958" t="s">
        <v>572</v>
      </c>
      <c r="AU958" s="2">
        <v>44554</v>
      </c>
      <c r="AV958" t="s">
        <v>202</v>
      </c>
      <c r="AW958" s="7">
        <v>183.75</v>
      </c>
      <c r="AX958" s="4">
        <v>186.6</v>
      </c>
      <c r="AZ958" s="2">
        <f t="shared" si="98"/>
        <v>44553</v>
      </c>
      <c r="BA958" t="s">
        <v>68</v>
      </c>
      <c r="BB958">
        <v>535.61519999999996</v>
      </c>
      <c r="BC958">
        <v>530.2192</v>
      </c>
      <c r="BE958" t="str">
        <f t="shared" si="102"/>
        <v>CHOLAFIN44553</v>
      </c>
      <c r="BF958">
        <v>1</v>
      </c>
      <c r="BH958" t="str">
        <f t="shared" si="103"/>
        <v>FSL44554</v>
      </c>
      <c r="BI958">
        <v>1</v>
      </c>
      <c r="BK958" t="str">
        <f t="shared" si="99"/>
        <v>FSL44554</v>
      </c>
      <c r="BL958">
        <v>1</v>
      </c>
      <c r="BM958">
        <f t="shared" si="100"/>
        <v>1</v>
      </c>
      <c r="BQ958" t="str">
        <f t="shared" si="104"/>
        <v>CHOLAFIN44553</v>
      </c>
      <c r="BR958">
        <v>1</v>
      </c>
      <c r="BS958">
        <f t="shared" si="101"/>
        <v>1</v>
      </c>
    </row>
    <row r="959" spans="1:71" x14ac:dyDescent="0.45">
      <c r="A959">
        <v>1</v>
      </c>
      <c r="B959" s="2">
        <v>44557</v>
      </c>
      <c r="C959" s="2">
        <v>44558</v>
      </c>
      <c r="D959" s="3" t="s">
        <v>27</v>
      </c>
      <c r="E959" t="s">
        <v>203</v>
      </c>
      <c r="F959" t="s">
        <v>380</v>
      </c>
      <c r="G959">
        <v>900</v>
      </c>
      <c r="H959">
        <v>2700</v>
      </c>
      <c r="I959">
        <v>3</v>
      </c>
      <c r="J959" s="7">
        <v>522.5</v>
      </c>
      <c r="K959" s="5">
        <v>1410750</v>
      </c>
      <c r="L959" s="4">
        <v>521.26666666999995</v>
      </c>
      <c r="M959" s="4">
        <v>-3329.9999910001361</v>
      </c>
      <c r="N959" s="6">
        <v>285.48398200112138</v>
      </c>
      <c r="O959" s="6">
        <v>-3615.4839730012573</v>
      </c>
      <c r="P959" s="5">
        <v>1407420.0000089998</v>
      </c>
      <c r="Q959" s="7"/>
      <c r="R959">
        <v>2</v>
      </c>
      <c r="S959">
        <v>1</v>
      </c>
      <c r="T959">
        <v>2</v>
      </c>
      <c r="U959">
        <v>0</v>
      </c>
      <c r="V959">
        <v>900</v>
      </c>
      <c r="W959">
        <v>300</v>
      </c>
      <c r="X959">
        <v>123000</v>
      </c>
      <c r="Y959">
        <v>92500</v>
      </c>
      <c r="Z959" s="7">
        <v>3000000</v>
      </c>
      <c r="AA959">
        <v>2</v>
      </c>
      <c r="AC959" t="s">
        <v>750</v>
      </c>
      <c r="AD959" t="s">
        <v>571</v>
      </c>
      <c r="AE959" s="12">
        <v>44553.520833333336</v>
      </c>
      <c r="AF959">
        <v>170.97710000000001</v>
      </c>
      <c r="AG959" s="12">
        <v>44554.395833333336</v>
      </c>
      <c r="AH959">
        <v>176.7731</v>
      </c>
      <c r="AI959" s="13">
        <v>3.39E-2</v>
      </c>
      <c r="AJ959">
        <v>46289.61</v>
      </c>
      <c r="AK959" s="13">
        <v>3.39E-2</v>
      </c>
      <c r="AL959">
        <v>7986.4750000000004</v>
      </c>
      <c r="AM959">
        <v>1365504.13</v>
      </c>
      <c r="AN959">
        <v>-3199177.56</v>
      </c>
      <c r="AO959">
        <v>41</v>
      </c>
      <c r="AP959">
        <v>1129.01</v>
      </c>
      <c r="AQ959" s="13">
        <v>-2.8E-3</v>
      </c>
      <c r="AR959" s="13">
        <v>5.0999999999999997E-2</v>
      </c>
      <c r="AS959" t="s">
        <v>572</v>
      </c>
      <c r="AU959" s="2">
        <v>44557</v>
      </c>
      <c r="AV959" t="s">
        <v>203</v>
      </c>
      <c r="AW959" s="7">
        <v>522.5</v>
      </c>
      <c r="AX959" s="4">
        <v>521.26666666999995</v>
      </c>
      <c r="AZ959" s="2">
        <f t="shared" si="98"/>
        <v>44553</v>
      </c>
      <c r="BA959" t="s">
        <v>202</v>
      </c>
      <c r="BB959">
        <v>170.97710000000001</v>
      </c>
      <c r="BC959">
        <v>176.7731</v>
      </c>
      <c r="BE959" t="str">
        <f t="shared" si="102"/>
        <v>FSL44553</v>
      </c>
      <c r="BF959">
        <v>1</v>
      </c>
      <c r="BH959" t="str">
        <f t="shared" si="103"/>
        <v>LAURUSLABS44557</v>
      </c>
      <c r="BI959">
        <v>1</v>
      </c>
      <c r="BK959" t="str">
        <f t="shared" si="99"/>
        <v>LAURUSLABS44557</v>
      </c>
      <c r="BL959">
        <v>1</v>
      </c>
      <c r="BM959">
        <f t="shared" si="100"/>
        <v>1</v>
      </c>
      <c r="BQ959" t="str">
        <f t="shared" si="104"/>
        <v>FSL44553</v>
      </c>
      <c r="BR959">
        <v>1</v>
      </c>
      <c r="BS959">
        <f t="shared" si="101"/>
        <v>1</v>
      </c>
    </row>
    <row r="960" spans="1:71" x14ac:dyDescent="0.45">
      <c r="A960">
        <v>2</v>
      </c>
      <c r="B960" s="2">
        <v>44557</v>
      </c>
      <c r="C960" s="2">
        <v>44558</v>
      </c>
      <c r="D960" s="3" t="s">
        <v>27</v>
      </c>
      <c r="E960" t="s">
        <v>54</v>
      </c>
      <c r="F960" t="s">
        <v>261</v>
      </c>
      <c r="G960">
        <v>250</v>
      </c>
      <c r="H960">
        <v>500</v>
      </c>
      <c r="I960">
        <v>2</v>
      </c>
      <c r="J960" s="7">
        <v>3162.1</v>
      </c>
      <c r="K960" s="5">
        <v>1581050</v>
      </c>
      <c r="L960" s="4">
        <v>3171.4</v>
      </c>
      <c r="M960" s="4">
        <v>4650.0000000000909</v>
      </c>
      <c r="N960" s="6">
        <v>315.29304999999999</v>
      </c>
      <c r="O960" s="6">
        <v>4334.7069500000907</v>
      </c>
      <c r="P960" s="5">
        <v>1585700</v>
      </c>
      <c r="Q960" s="7"/>
      <c r="R960">
        <v>1</v>
      </c>
      <c r="S960">
        <v>0</v>
      </c>
      <c r="T960">
        <v>1</v>
      </c>
      <c r="U960">
        <v>0</v>
      </c>
      <c r="V960">
        <v>900</v>
      </c>
      <c r="W960">
        <v>300</v>
      </c>
      <c r="X960">
        <v>123000</v>
      </c>
      <c r="Y960">
        <v>92500</v>
      </c>
      <c r="Z960" s="7">
        <v>3000000</v>
      </c>
      <c r="AA960">
        <v>2</v>
      </c>
      <c r="AC960" t="s">
        <v>750</v>
      </c>
      <c r="AD960" t="s">
        <v>571</v>
      </c>
      <c r="AE960" s="12">
        <v>44554.517361111109</v>
      </c>
      <c r="AF960">
        <v>183.84139999999999</v>
      </c>
      <c r="AG960" s="12">
        <v>44557.395833333336</v>
      </c>
      <c r="AH960">
        <v>186.36340000000001</v>
      </c>
      <c r="AI960" s="13">
        <v>1.37E-2</v>
      </c>
      <c r="AJ960">
        <v>18659.2</v>
      </c>
      <c r="AK960" s="13">
        <v>1.37E-2</v>
      </c>
      <c r="AL960">
        <v>7398.5739999999996</v>
      </c>
      <c r="AM960">
        <v>1360164.5</v>
      </c>
      <c r="AN960">
        <v>-3180518.36</v>
      </c>
      <c r="AO960">
        <v>42</v>
      </c>
      <c r="AP960">
        <v>444.27</v>
      </c>
      <c r="AQ960" s="13">
        <v>-1.7100000000000001E-2</v>
      </c>
      <c r="AR960" s="13">
        <v>2.5100000000000001E-2</v>
      </c>
      <c r="AS960" t="s">
        <v>572</v>
      </c>
      <c r="AU960" s="2">
        <v>44557</v>
      </c>
      <c r="AV960" t="s">
        <v>54</v>
      </c>
      <c r="AW960" s="7">
        <v>3162.1</v>
      </c>
      <c r="AX960" s="4">
        <v>3171.4</v>
      </c>
      <c r="AZ960" s="2">
        <f t="shared" si="98"/>
        <v>44554</v>
      </c>
      <c r="BA960" t="s">
        <v>202</v>
      </c>
      <c r="BB960">
        <v>183.84139999999999</v>
      </c>
      <c r="BC960">
        <v>186.36340000000001</v>
      </c>
      <c r="BE960" t="str">
        <f t="shared" si="102"/>
        <v>FSL44554</v>
      </c>
      <c r="BF960">
        <v>1</v>
      </c>
      <c r="BH960" t="str">
        <f t="shared" si="103"/>
        <v>TORNTPHARM44557</v>
      </c>
      <c r="BI960">
        <v>1</v>
      </c>
      <c r="BK960" t="str">
        <f t="shared" si="99"/>
        <v>TORNTPHARM44557</v>
      </c>
      <c r="BL960">
        <v>1</v>
      </c>
      <c r="BM960">
        <f t="shared" si="100"/>
        <v>1</v>
      </c>
      <c r="BQ960" t="str">
        <f t="shared" si="104"/>
        <v>FSL44554</v>
      </c>
      <c r="BR960">
        <v>1</v>
      </c>
      <c r="BS960">
        <f t="shared" si="101"/>
        <v>1</v>
      </c>
    </row>
    <row r="961" spans="1:65" x14ac:dyDescent="0.45">
      <c r="A961">
        <v>1</v>
      </c>
      <c r="B961" s="2">
        <v>44558</v>
      </c>
      <c r="C961" s="2">
        <v>44559</v>
      </c>
      <c r="D961" s="3" t="s">
        <v>27</v>
      </c>
      <c r="E961" t="s">
        <v>189</v>
      </c>
      <c r="F961" t="s">
        <v>361</v>
      </c>
      <c r="G961">
        <v>275</v>
      </c>
      <c r="H961">
        <v>825</v>
      </c>
      <c r="I961">
        <v>3</v>
      </c>
      <c r="J961" s="7">
        <v>2282.15</v>
      </c>
      <c r="K961" s="5">
        <v>1882773.75</v>
      </c>
      <c r="L961" s="4">
        <v>2249.5</v>
      </c>
      <c r="M961" s="4">
        <v>-26936.250000000076</v>
      </c>
      <c r="N961" s="6">
        <v>362.40906175000003</v>
      </c>
      <c r="O961" s="6">
        <v>-27298.659061750077</v>
      </c>
      <c r="P961" s="5">
        <v>1855837.5</v>
      </c>
      <c r="Q961" s="7"/>
      <c r="R961">
        <v>2</v>
      </c>
      <c r="S961">
        <v>1</v>
      </c>
      <c r="T961">
        <v>1</v>
      </c>
      <c r="U961">
        <v>0</v>
      </c>
      <c r="V961">
        <v>900</v>
      </c>
      <c r="W961">
        <v>300</v>
      </c>
      <c r="X961">
        <v>123000</v>
      </c>
      <c r="Y961">
        <v>92500</v>
      </c>
      <c r="Z961" s="7">
        <v>3000000</v>
      </c>
      <c r="AA961">
        <v>2</v>
      </c>
      <c r="AC961" t="s">
        <v>621</v>
      </c>
      <c r="AD961" t="s">
        <v>571</v>
      </c>
      <c r="AE961" s="12">
        <v>44557.434027777781</v>
      </c>
      <c r="AF961">
        <v>3163.6770000000001</v>
      </c>
      <c r="AG961" s="12">
        <v>44558.392361111109</v>
      </c>
      <c r="AH961">
        <v>3169.8719999999998</v>
      </c>
      <c r="AI961" s="13">
        <v>2E-3</v>
      </c>
      <c r="AJ961">
        <v>2670.73</v>
      </c>
      <c r="AK961" s="13">
        <v>2E-3</v>
      </c>
      <c r="AL961">
        <v>431.11110000000002</v>
      </c>
      <c r="AM961">
        <v>1363896.25</v>
      </c>
      <c r="AN961">
        <v>-3177847.63</v>
      </c>
      <c r="AO961">
        <v>65</v>
      </c>
      <c r="AP961">
        <v>41.09</v>
      </c>
      <c r="AQ961" s="13">
        <v>-8.0999999999999996E-3</v>
      </c>
      <c r="AR961" s="13">
        <v>6.4000000000000003E-3</v>
      </c>
      <c r="AS961" t="s">
        <v>572</v>
      </c>
      <c r="AU961" s="2">
        <v>44558</v>
      </c>
      <c r="AV961" t="s">
        <v>189</v>
      </c>
      <c r="AW961" s="7">
        <v>2282.15</v>
      </c>
      <c r="AX961" s="4">
        <v>2249.5</v>
      </c>
      <c r="AZ961" s="2">
        <f t="shared" si="98"/>
        <v>44557</v>
      </c>
      <c r="BA961" t="s">
        <v>54</v>
      </c>
      <c r="BB961">
        <v>3163.6770000000001</v>
      </c>
      <c r="BC961">
        <v>3169.8719999999998</v>
      </c>
      <c r="BE961" t="str">
        <f t="shared" ref="BE961:BE966" si="105">CONCATENATE(BA961,AZ961)</f>
        <v>TORNTPHARM44557</v>
      </c>
      <c r="BF961">
        <v>1</v>
      </c>
      <c r="BH961" t="str">
        <f t="shared" si="103"/>
        <v>ASTRAL44558</v>
      </c>
      <c r="BI961">
        <v>1</v>
      </c>
      <c r="BK961" t="str">
        <f t="shared" si="99"/>
        <v>ASTRAL44558</v>
      </c>
      <c r="BL961">
        <v>1</v>
      </c>
      <c r="BM961">
        <f t="shared" si="100"/>
        <v>1</v>
      </c>
    </row>
    <row r="962" spans="1:65" x14ac:dyDescent="0.45">
      <c r="A962">
        <v>2</v>
      </c>
      <c r="B962" s="2">
        <v>44558</v>
      </c>
      <c r="C962" s="2">
        <v>44559</v>
      </c>
      <c r="D962" s="3" t="s">
        <v>27</v>
      </c>
      <c r="E962" t="s">
        <v>160</v>
      </c>
      <c r="F962" t="s">
        <v>338</v>
      </c>
      <c r="G962">
        <v>250</v>
      </c>
      <c r="H962">
        <v>750</v>
      </c>
      <c r="I962">
        <v>3</v>
      </c>
      <c r="J962" s="7">
        <v>2456</v>
      </c>
      <c r="K962" s="5">
        <v>1842000</v>
      </c>
      <c r="L962" s="4">
        <v>2449.8200000000002</v>
      </c>
      <c r="M962" s="4">
        <v>-4634.9999999998772</v>
      </c>
      <c r="N962" s="6">
        <v>358.28887900000007</v>
      </c>
      <c r="O962" s="6">
        <v>-4993.2888789998769</v>
      </c>
      <c r="P962" s="5">
        <v>1837365.0000000002</v>
      </c>
      <c r="Q962" s="7"/>
      <c r="R962">
        <v>2</v>
      </c>
      <c r="S962">
        <v>1</v>
      </c>
      <c r="T962">
        <v>1</v>
      </c>
      <c r="U962">
        <v>0</v>
      </c>
      <c r="V962">
        <v>900</v>
      </c>
      <c r="W962">
        <v>300</v>
      </c>
      <c r="X962">
        <v>123000</v>
      </c>
      <c r="Y962">
        <v>92500</v>
      </c>
      <c r="Z962" s="7">
        <v>3000000</v>
      </c>
      <c r="AA962">
        <v>2</v>
      </c>
      <c r="AC962" t="s">
        <v>765</v>
      </c>
      <c r="AD962" t="s">
        <v>571</v>
      </c>
      <c r="AE962" s="12">
        <v>44557.4375</v>
      </c>
      <c r="AF962">
        <v>522.78430000000003</v>
      </c>
      <c r="AG962" s="12">
        <v>44558.392361111109</v>
      </c>
      <c r="AH962">
        <v>521.77560000000005</v>
      </c>
      <c r="AI962" s="13">
        <v>-1.9E-3</v>
      </c>
      <c r="AJ962">
        <v>-2630.73</v>
      </c>
      <c r="AK962" s="13">
        <v>-1.9E-3</v>
      </c>
      <c r="AL962">
        <v>2608.038</v>
      </c>
      <c r="AM962">
        <v>1363441.38</v>
      </c>
      <c r="AN962">
        <v>-3180478.35</v>
      </c>
      <c r="AO962">
        <v>64</v>
      </c>
      <c r="AP962">
        <v>-41.11</v>
      </c>
      <c r="AQ962" s="13">
        <v>-1.11E-2</v>
      </c>
      <c r="AR962" s="13">
        <v>3.1E-2</v>
      </c>
      <c r="AS962" t="s">
        <v>572</v>
      </c>
      <c r="AU962" s="2">
        <v>44558</v>
      </c>
      <c r="AV962" t="s">
        <v>160</v>
      </c>
      <c r="AW962" s="7">
        <v>2456</v>
      </c>
      <c r="AX962" s="4">
        <v>2449.8200000000002</v>
      </c>
      <c r="AZ962" s="2">
        <f t="shared" si="98"/>
        <v>44557</v>
      </c>
      <c r="BA962" t="s">
        <v>203</v>
      </c>
      <c r="BB962">
        <v>522.78430000000003</v>
      </c>
      <c r="BC962">
        <v>521.77560000000005</v>
      </c>
      <c r="BE962" t="str">
        <f t="shared" si="105"/>
        <v>LAURUSLABS44557</v>
      </c>
      <c r="BF962">
        <v>1</v>
      </c>
      <c r="BH962" t="str">
        <f t="shared" si="103"/>
        <v>DEEPAKNTR44558</v>
      </c>
      <c r="BI962">
        <v>1</v>
      </c>
      <c r="BK962" t="str">
        <f t="shared" si="99"/>
        <v>DEEPAKNTR44558</v>
      </c>
      <c r="BL962">
        <v>1</v>
      </c>
      <c r="BM962">
        <f t="shared" si="100"/>
        <v>1</v>
      </c>
    </row>
    <row r="963" spans="1:65" x14ac:dyDescent="0.45">
      <c r="A963">
        <v>3</v>
      </c>
      <c r="B963" s="2">
        <v>44558</v>
      </c>
      <c r="C963" s="2">
        <v>44559</v>
      </c>
      <c r="D963" s="3" t="s">
        <v>27</v>
      </c>
      <c r="E963" t="s">
        <v>167</v>
      </c>
      <c r="F963" t="s">
        <v>346</v>
      </c>
      <c r="G963">
        <v>1625</v>
      </c>
      <c r="H963">
        <v>1625</v>
      </c>
      <c r="I963">
        <v>1</v>
      </c>
      <c r="J963" s="7">
        <v>870.4</v>
      </c>
      <c r="K963" s="5">
        <v>1414400</v>
      </c>
      <c r="L963" s="4">
        <v>862.15</v>
      </c>
      <c r="M963" s="4">
        <v>-13406.25</v>
      </c>
      <c r="N963" s="6">
        <v>284.84606125000005</v>
      </c>
      <c r="O963" s="6">
        <v>-13691.09606125</v>
      </c>
      <c r="P963" s="5">
        <v>1400993.75</v>
      </c>
      <c r="Q963" s="7"/>
      <c r="R963">
        <v>2</v>
      </c>
      <c r="S963">
        <v>1</v>
      </c>
      <c r="T963">
        <v>1</v>
      </c>
      <c r="U963">
        <v>0</v>
      </c>
      <c r="V963">
        <v>900</v>
      </c>
      <c r="W963">
        <v>300</v>
      </c>
      <c r="X963">
        <v>123000</v>
      </c>
      <c r="Y963">
        <v>92500</v>
      </c>
      <c r="Z963" s="7">
        <v>3000000</v>
      </c>
      <c r="AA963">
        <v>2</v>
      </c>
      <c r="AC963" t="s">
        <v>742</v>
      </c>
      <c r="AD963" t="s">
        <v>571</v>
      </c>
      <c r="AE963" s="12">
        <v>44558.520833333336</v>
      </c>
      <c r="AF963">
        <v>2283.2869999999998</v>
      </c>
      <c r="AG963" s="12">
        <v>44559.392361111109</v>
      </c>
      <c r="AH963">
        <v>2247.2820000000002</v>
      </c>
      <c r="AI963" s="13">
        <v>-1.5800000000000002E-2</v>
      </c>
      <c r="AJ963">
        <v>-21510.15</v>
      </c>
      <c r="AK963" s="13">
        <v>-1.5800000000000002E-2</v>
      </c>
      <c r="AL963">
        <v>597.42110000000002</v>
      </c>
      <c r="AM963">
        <v>1364084</v>
      </c>
      <c r="AN963">
        <v>-3201988.5</v>
      </c>
      <c r="AO963">
        <v>40</v>
      </c>
      <c r="AP963">
        <v>-537.75</v>
      </c>
      <c r="AQ963" s="13">
        <v>-2.5000000000000001E-2</v>
      </c>
      <c r="AR963" s="13">
        <v>7.4000000000000003E-3</v>
      </c>
      <c r="AS963" t="s">
        <v>572</v>
      </c>
      <c r="AU963" s="2">
        <v>44558</v>
      </c>
      <c r="AV963" t="s">
        <v>167</v>
      </c>
      <c r="AW963" s="7">
        <v>870.4</v>
      </c>
      <c r="AX963" s="4">
        <v>862.15</v>
      </c>
      <c r="AZ963" s="2">
        <f t="shared" si="98"/>
        <v>44558</v>
      </c>
      <c r="BA963" t="s">
        <v>189</v>
      </c>
      <c r="BB963">
        <v>2283.2869999999998</v>
      </c>
      <c r="BC963">
        <v>2247.2820000000002</v>
      </c>
      <c r="BE963" t="str">
        <f t="shared" si="105"/>
        <v>ASTRAL44558</v>
      </c>
      <c r="BF963">
        <v>1</v>
      </c>
      <c r="BH963" t="str">
        <f t="shared" si="103"/>
        <v>IRCTC44558</v>
      </c>
      <c r="BI963">
        <v>1</v>
      </c>
      <c r="BK963" t="str">
        <f t="shared" si="99"/>
        <v>IRCTC44558</v>
      </c>
      <c r="BL963">
        <v>1</v>
      </c>
      <c r="BM963">
        <f t="shared" si="100"/>
        <v>1</v>
      </c>
    </row>
    <row r="964" spans="1:65" x14ac:dyDescent="0.45">
      <c r="A964">
        <v>4</v>
      </c>
      <c r="B964" s="2">
        <v>44558</v>
      </c>
      <c r="C964" s="2">
        <v>44559</v>
      </c>
      <c r="D964" s="3" t="s">
        <v>27</v>
      </c>
      <c r="E964" t="s">
        <v>87</v>
      </c>
      <c r="F964" t="s">
        <v>255</v>
      </c>
      <c r="G964">
        <v>650</v>
      </c>
      <c r="H964">
        <v>1950</v>
      </c>
      <c r="I964">
        <v>3</v>
      </c>
      <c r="J964" s="7">
        <v>986.35</v>
      </c>
      <c r="K964" s="5">
        <v>1923382.5</v>
      </c>
      <c r="L964" s="4">
        <v>969.9</v>
      </c>
      <c r="M964" s="4">
        <v>-32077.500000000087</v>
      </c>
      <c r="N964" s="6">
        <v>368.63946250000004</v>
      </c>
      <c r="O964" s="6">
        <v>-32446.139462500087</v>
      </c>
      <c r="P964" s="5">
        <v>1891305</v>
      </c>
      <c r="Q964" s="7"/>
      <c r="R964">
        <v>1</v>
      </c>
      <c r="S964">
        <v>0</v>
      </c>
      <c r="T964">
        <v>1</v>
      </c>
      <c r="U964">
        <v>0</v>
      </c>
      <c r="V964">
        <v>900</v>
      </c>
      <c r="W964">
        <v>300</v>
      </c>
      <c r="X964">
        <v>123000</v>
      </c>
      <c r="Y964">
        <v>92500</v>
      </c>
      <c r="Z964" s="7">
        <v>3000000</v>
      </c>
      <c r="AA964">
        <v>2</v>
      </c>
      <c r="AC964" t="s">
        <v>706</v>
      </c>
      <c r="AD964" t="s">
        <v>571</v>
      </c>
      <c r="AE964" s="12">
        <v>44558.517361111109</v>
      </c>
      <c r="AF964">
        <v>986.84990000000005</v>
      </c>
      <c r="AG964" s="12">
        <v>44559.395833333336</v>
      </c>
      <c r="AH964">
        <v>966.93219999999997</v>
      </c>
      <c r="AI964" s="13">
        <v>-2.0199999999999999E-2</v>
      </c>
      <c r="AJ964">
        <v>-27527.97</v>
      </c>
      <c r="AK964" s="13">
        <v>-2.0199999999999999E-2</v>
      </c>
      <c r="AL964">
        <v>1382.079</v>
      </c>
      <c r="AM964">
        <v>1363904.38</v>
      </c>
      <c r="AN964">
        <v>-3229516.47</v>
      </c>
      <c r="AO964">
        <v>42</v>
      </c>
      <c r="AP964">
        <v>-655.43</v>
      </c>
      <c r="AQ964" s="13">
        <v>-0.03</v>
      </c>
      <c r="AR964" s="13">
        <v>6.9999999999999999E-4</v>
      </c>
      <c r="AS964" t="s">
        <v>572</v>
      </c>
      <c r="AU964" s="2">
        <v>44558</v>
      </c>
      <c r="AV964" t="s">
        <v>87</v>
      </c>
      <c r="AW964" s="7">
        <v>986.35</v>
      </c>
      <c r="AX964" s="4">
        <v>969.9</v>
      </c>
      <c r="AZ964" s="2">
        <f t="shared" si="98"/>
        <v>44558</v>
      </c>
      <c r="BA964" t="s">
        <v>87</v>
      </c>
      <c r="BB964">
        <v>986.84990000000005</v>
      </c>
      <c r="BC964">
        <v>966.93219999999997</v>
      </c>
      <c r="BE964" t="str">
        <f t="shared" si="105"/>
        <v>MFSL44558</v>
      </c>
      <c r="BF964">
        <v>1</v>
      </c>
      <c r="BH964" t="str">
        <f t="shared" si="103"/>
        <v>MFSL44558</v>
      </c>
      <c r="BI964">
        <v>1</v>
      </c>
      <c r="BK964" t="str">
        <f t="shared" si="99"/>
        <v>MFSL44558</v>
      </c>
      <c r="BL964">
        <v>1</v>
      </c>
      <c r="BM964">
        <f t="shared" si="100"/>
        <v>1</v>
      </c>
    </row>
    <row r="965" spans="1:65" x14ac:dyDescent="0.45">
      <c r="AC965" t="s">
        <v>682</v>
      </c>
      <c r="AD965" t="s">
        <v>571</v>
      </c>
      <c r="AE965" s="12">
        <v>44558.520833333336</v>
      </c>
      <c r="AF965">
        <v>2457.2060000000001</v>
      </c>
      <c r="AG965" s="12">
        <v>44559.395833333336</v>
      </c>
      <c r="AH965">
        <v>2447.35</v>
      </c>
      <c r="AI965" s="13">
        <v>-4.0000000000000001E-3</v>
      </c>
      <c r="AJ965">
        <v>-5471.42</v>
      </c>
      <c r="AK965" s="13">
        <v>-4.0000000000000001E-3</v>
      </c>
      <c r="AL965">
        <v>555.13630000000001</v>
      </c>
      <c r="AM965">
        <v>1364084</v>
      </c>
      <c r="AN965">
        <v>-3234987.9</v>
      </c>
      <c r="AO965">
        <v>41</v>
      </c>
      <c r="AP965">
        <v>-133.44999999999999</v>
      </c>
      <c r="AQ965" s="13">
        <v>-8.9999999999999993E-3</v>
      </c>
      <c r="AR965" s="13">
        <v>5.1999999999999998E-3</v>
      </c>
      <c r="AS965" t="s">
        <v>572</v>
      </c>
      <c r="AZ965" s="2">
        <f t="shared" si="98"/>
        <v>44558</v>
      </c>
      <c r="BA965" t="s">
        <v>160</v>
      </c>
      <c r="BB965">
        <v>2457.2060000000001</v>
      </c>
      <c r="BC965">
        <v>2447.35</v>
      </c>
      <c r="BE965" t="str">
        <f t="shared" si="105"/>
        <v>DEEPAKNTR44558</v>
      </c>
      <c r="BF965">
        <v>1</v>
      </c>
    </row>
    <row r="966" spans="1:65" x14ac:dyDescent="0.45">
      <c r="AC966" t="s">
        <v>673</v>
      </c>
      <c r="AD966" t="s">
        <v>571</v>
      </c>
      <c r="AE966" s="12">
        <v>44558.520833333336</v>
      </c>
      <c r="AF966">
        <v>870.83519999999999</v>
      </c>
      <c r="AG966" s="12">
        <v>44559.395833333336</v>
      </c>
      <c r="AH966">
        <v>859.6395</v>
      </c>
      <c r="AI966" s="13">
        <v>-1.29E-2</v>
      </c>
      <c r="AJ966">
        <v>-17537.04</v>
      </c>
      <c r="AK966" s="13">
        <v>-1.29E-2</v>
      </c>
      <c r="AL966">
        <v>1566.4090000000001</v>
      </c>
      <c r="AM966">
        <v>1364084</v>
      </c>
      <c r="AN966">
        <v>-3252524.94</v>
      </c>
      <c r="AO966">
        <v>41</v>
      </c>
      <c r="AP966">
        <v>-427.73</v>
      </c>
      <c r="AQ966" s="13">
        <v>-1.7399999999999999E-2</v>
      </c>
      <c r="AR966" s="13">
        <v>3.5000000000000001E-3</v>
      </c>
      <c r="AS966" t="s">
        <v>572</v>
      </c>
      <c r="AZ966" s="2">
        <f t="shared" si="98"/>
        <v>44558</v>
      </c>
      <c r="BA966" t="s">
        <v>167</v>
      </c>
      <c r="BB966">
        <v>870.83519999999999</v>
      </c>
      <c r="BC966">
        <v>859.6395</v>
      </c>
      <c r="BE966" t="str">
        <f t="shared" si="105"/>
        <v>IRCTC44558</v>
      </c>
      <c r="BF966">
        <v>1</v>
      </c>
    </row>
  </sheetData>
  <mergeCells count="6">
    <mergeCell ref="BW7:BY7"/>
    <mergeCell ref="AC7:AS7"/>
    <mergeCell ref="AU7:AX7"/>
    <mergeCell ref="AZ7:BC7"/>
    <mergeCell ref="BK7:BO7"/>
    <mergeCell ref="BQ7:BU7"/>
  </mergeCells>
  <conditionalFormatting sqref="D9:D964">
    <cfRule type="cellIs" dxfId="1" priority="2" operator="equal">
      <formula>"Close"</formula>
    </cfRule>
  </conditionalFormatting>
  <conditionalFormatting sqref="D9:D964">
    <cfRule type="cellIs" dxfId="0" priority="1" operator="equal">
      <formula>"Open"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System 1 Live Trade List </vt:lpstr>
      <vt:lpstr>Sys 1 Reco Sheet Fut Vs Live</vt:lpstr>
      <vt:lpstr>System 2 Live Trade List</vt:lpstr>
      <vt:lpstr>Sys 2 Reco Sheet Fut Vs Live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Swan Capital</dc:creator>
  <cp:lastModifiedBy>admin</cp:lastModifiedBy>
  <dcterms:created xsi:type="dcterms:W3CDTF">2022-03-21T11:04:53Z</dcterms:created>
  <dcterms:modified xsi:type="dcterms:W3CDTF">2022-06-11T15:41:33Z</dcterms:modified>
</cp:coreProperties>
</file>